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projects\tariff\create-information\create_quota_sheet\excel\"/>
    </mc:Choice>
  </mc:AlternateContent>
  <xr:revisionPtr revIDLastSave="0" documentId="13_ncr:1_{C35F710F-DDC4-43DA-8983-203D7631AE9E}" xr6:coauthVersionLast="36" xr6:coauthVersionMax="36" xr10:uidLastSave="{00000000-0000-0000-0000-000000000000}"/>
  <bookViews>
    <workbookView xWindow="0" yWindow="0" windowWidth="28800" windowHeight="12225" xr2:uid="{093E5137-6184-4AE2-A33B-E5FFF1388427}"/>
  </bookViews>
  <sheets>
    <sheet name="quota master" sheetId="6" r:id="rId1"/>
    <sheet name="licensed quotas - all" sheetId="26" r:id="rId2"/>
    <sheet name="Sheet1" sheetId="25" r:id="rId3"/>
    <sheet name="regulation - conjoined" sheetId="24" r:id="rId4"/>
    <sheet name="regulation - all" sheetId="21" r:id="rId5"/>
    <sheet name="classification - conjoined" sheetId="20" r:id="rId6"/>
    <sheet name="classification - all" sheetId="19" r:id="rId7"/>
    <sheet name="quota origin exclusions - conjo" sheetId="18" r:id="rId8"/>
    <sheet name="quota origin exclusions - all" sheetId="17" r:id="rId9"/>
    <sheet name="quota origins - conjoined" sheetId="15" r:id="rId10"/>
    <sheet name="quota origins - all" sheetId="8" r:id="rId11"/>
    <sheet name="quota regulations" sheetId="4" r:id="rId12"/>
  </sheets>
  <functionGroups builtInGroupCount="19"/>
  <definedNames>
    <definedName name="_xlnm._FilterDatabase" localSheetId="1" hidden="1">'licensed quotas - all'!$A$1:$A$1030</definedName>
    <definedName name="_xlnm._FilterDatabase" localSheetId="0" hidden="1">'quota master'!$AC$1:$AC$1031</definedName>
    <definedName name="ExternalData_2" localSheetId="6" hidden="1">'classification - all'!$A$1:$C$5104</definedName>
    <definedName name="ExternalData_2" localSheetId="10" hidden="1">'quota origins - all'!$A$1:$C$1378</definedName>
    <definedName name="ExternalData_2" localSheetId="11" hidden="1">'quota regulations'!$A$1:$D$1054</definedName>
    <definedName name="ExternalData_2" localSheetId="4" hidden="1">'regulation - all'!$A$1:$C$1053</definedName>
    <definedName name="ExternalData_3" localSheetId="8" hidden="1">'quota origin exclusions - all'!$A$1:$E$272</definedName>
    <definedName name="_xlnm.Extract" localSheetId="1">'licensed quotas - all'!$F$1</definedName>
    <definedName name="_xlnm.Extract" localSheetId="0">'quota master'!$AJ$1</definedName>
    <definedName name="licensed">'licensed quotas - all'!$A$1:$A$1030</definedName>
    <definedName name="licensed_all">'licensed quotas - all'!$F$1:$H$153</definedName>
    <definedName name="uniqueordernumbers">'licensed quotas - all'!$F$2:$F$153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T1034" i="6" l="1"/>
  <c r="T1035" i="6"/>
  <c r="T1036" i="6"/>
  <c r="T1037" i="6"/>
  <c r="T1038" i="6"/>
  <c r="T1039" i="6"/>
  <c r="T1040" i="6"/>
  <c r="T1041" i="6"/>
  <c r="T1042" i="6"/>
  <c r="T1043" i="6"/>
  <c r="T1044" i="6"/>
  <c r="T1045" i="6"/>
  <c r="T1046" i="6"/>
  <c r="T1047" i="6"/>
  <c r="T1048" i="6"/>
  <c r="T1049" i="6"/>
  <c r="T1050" i="6"/>
  <c r="T1051" i="6"/>
  <c r="T1052" i="6"/>
  <c r="T1053" i="6"/>
  <c r="T1054" i="6"/>
  <c r="T1055" i="6"/>
  <c r="T1056" i="6"/>
  <c r="T1057" i="6"/>
  <c r="T1058" i="6"/>
  <c r="T1059" i="6"/>
  <c r="T1060" i="6"/>
  <c r="T1061" i="6"/>
  <c r="T1062" i="6"/>
  <c r="T1063" i="6"/>
  <c r="T1064" i="6"/>
  <c r="T1065" i="6"/>
  <c r="T1066" i="6"/>
  <c r="T1067" i="6"/>
  <c r="T1068" i="6"/>
  <c r="T1069" i="6"/>
  <c r="T1070" i="6"/>
  <c r="T1071" i="6"/>
  <c r="T1072" i="6"/>
  <c r="T1073" i="6"/>
  <c r="T1074" i="6"/>
  <c r="T1075" i="6"/>
  <c r="T1076" i="6"/>
  <c r="T1077" i="6"/>
  <c r="T1078" i="6"/>
  <c r="T1079" i="6"/>
  <c r="T1080" i="6"/>
  <c r="T1081" i="6"/>
  <c r="T1082" i="6"/>
  <c r="T1083" i="6"/>
  <c r="T1084" i="6"/>
  <c r="T1085" i="6"/>
  <c r="T1086" i="6"/>
  <c r="T1087" i="6"/>
  <c r="T1088" i="6"/>
  <c r="T1089" i="6"/>
  <c r="T1090" i="6"/>
  <c r="T1091" i="6"/>
  <c r="T1092" i="6"/>
  <c r="T1093" i="6"/>
  <c r="T1094" i="6"/>
  <c r="T1095" i="6"/>
  <c r="T1096" i="6"/>
  <c r="T1097" i="6"/>
  <c r="T1098" i="6"/>
  <c r="T1099" i="6"/>
  <c r="T1100" i="6"/>
  <c r="T1101" i="6"/>
  <c r="T1102" i="6"/>
  <c r="T1103" i="6"/>
  <c r="T1104" i="6"/>
  <c r="T1105" i="6"/>
  <c r="T1106" i="6"/>
  <c r="T1107" i="6"/>
  <c r="T1108" i="6"/>
  <c r="T1109" i="6"/>
  <c r="T1110" i="6"/>
  <c r="T1111" i="6"/>
  <c r="T1112" i="6"/>
  <c r="T1113" i="6"/>
  <c r="T1114" i="6"/>
  <c r="T1115" i="6"/>
  <c r="T1116" i="6"/>
  <c r="T1117" i="6"/>
  <c r="T1118" i="6"/>
  <c r="T1119" i="6"/>
  <c r="T1120" i="6"/>
  <c r="T1121" i="6"/>
  <c r="T1122" i="6"/>
  <c r="T1123" i="6"/>
  <c r="T1124" i="6"/>
  <c r="T1125" i="6"/>
  <c r="T1126" i="6"/>
  <c r="T1127" i="6"/>
  <c r="T1128" i="6"/>
  <c r="T1129" i="6"/>
  <c r="T1130" i="6"/>
  <c r="T1131" i="6"/>
  <c r="T1132" i="6"/>
  <c r="T1133" i="6"/>
  <c r="T1134" i="6"/>
  <c r="T1135" i="6"/>
  <c r="T1136" i="6"/>
  <c r="T1137" i="6"/>
  <c r="T1138" i="6"/>
  <c r="T1139" i="6"/>
  <c r="T1140" i="6"/>
  <c r="T1141" i="6"/>
  <c r="T1142" i="6"/>
  <c r="T1143" i="6"/>
  <c r="T1144" i="6"/>
  <c r="T1145" i="6"/>
  <c r="T1146" i="6"/>
  <c r="T1147" i="6"/>
  <c r="T1148" i="6"/>
  <c r="T1149" i="6"/>
  <c r="T1150" i="6"/>
  <c r="T1151" i="6"/>
  <c r="T1152" i="6"/>
  <c r="T1153" i="6"/>
  <c r="T1154" i="6"/>
  <c r="T1155" i="6"/>
  <c r="T1156" i="6"/>
  <c r="T1157" i="6"/>
  <c r="T1158" i="6"/>
  <c r="T1159" i="6"/>
  <c r="T1160" i="6"/>
  <c r="T1161" i="6"/>
  <c r="T1162" i="6"/>
  <c r="T1163" i="6"/>
  <c r="T1164" i="6"/>
  <c r="T1165" i="6"/>
  <c r="T1166" i="6"/>
  <c r="T1167" i="6"/>
  <c r="T1168" i="6"/>
  <c r="T1169" i="6"/>
  <c r="T1170" i="6"/>
  <c r="T1171" i="6"/>
  <c r="T1172" i="6"/>
  <c r="T1173" i="6"/>
  <c r="T1174" i="6"/>
  <c r="T1175" i="6"/>
  <c r="T1176" i="6"/>
  <c r="T1177" i="6"/>
  <c r="T1178" i="6"/>
  <c r="T1179" i="6"/>
  <c r="T1180" i="6"/>
  <c r="T1181" i="6"/>
  <c r="T1182" i="6"/>
  <c r="T1183" i="6"/>
  <c r="T1033" i="6"/>
  <c r="U3" i="6"/>
  <c r="T1032" i="6" l="1"/>
  <c r="B1033" i="6" l="1"/>
  <c r="D1033" i="6"/>
  <c r="B1034" i="6"/>
  <c r="D1034" i="6"/>
  <c r="B1035" i="6"/>
  <c r="D1035" i="6"/>
  <c r="B1036" i="6"/>
  <c r="D1036" i="6"/>
  <c r="B1037" i="6"/>
  <c r="D1037" i="6"/>
  <c r="B1038" i="6"/>
  <c r="D1038" i="6"/>
  <c r="B1039" i="6"/>
  <c r="D1039" i="6"/>
  <c r="B1040" i="6"/>
  <c r="D1040" i="6"/>
  <c r="B1041" i="6"/>
  <c r="D1041" i="6"/>
  <c r="B1042" i="6"/>
  <c r="D1042" i="6"/>
  <c r="B1043" i="6"/>
  <c r="D1043" i="6"/>
  <c r="B1044" i="6"/>
  <c r="D1044" i="6"/>
  <c r="B1045" i="6"/>
  <c r="D1045" i="6"/>
  <c r="B1046" i="6"/>
  <c r="D1046" i="6"/>
  <c r="B1047" i="6"/>
  <c r="D1047" i="6"/>
  <c r="B1078" i="6"/>
  <c r="D1078" i="6"/>
  <c r="B1112" i="6"/>
  <c r="D1112" i="6"/>
  <c r="B1113" i="6"/>
  <c r="D1113" i="6"/>
  <c r="B1114" i="6"/>
  <c r="D1114" i="6"/>
  <c r="B1115" i="6"/>
  <c r="D1115" i="6"/>
  <c r="B1116" i="6"/>
  <c r="D1116" i="6"/>
  <c r="B1117" i="6"/>
  <c r="D1117" i="6"/>
  <c r="B1136" i="6"/>
  <c r="D1136" i="6"/>
  <c r="B1137" i="6"/>
  <c r="D1137" i="6"/>
  <c r="B1138" i="6"/>
  <c r="D1138" i="6"/>
  <c r="B1139" i="6"/>
  <c r="D1139" i="6"/>
  <c r="B1140" i="6"/>
  <c r="D1140" i="6"/>
  <c r="B1124" i="6"/>
  <c r="D1124" i="6"/>
  <c r="B1125" i="6"/>
  <c r="D1125" i="6"/>
  <c r="B1126" i="6"/>
  <c r="D1126" i="6"/>
  <c r="B1128" i="6"/>
  <c r="D1128" i="6"/>
  <c r="B1141" i="6"/>
  <c r="D1141" i="6"/>
  <c r="B1142" i="6"/>
  <c r="D1142" i="6"/>
  <c r="B1143" i="6"/>
  <c r="D1143" i="6"/>
  <c r="B1144" i="6"/>
  <c r="D1144" i="6"/>
  <c r="B1131" i="6"/>
  <c r="D1131" i="6"/>
  <c r="B1127" i="6"/>
  <c r="D1127" i="6"/>
  <c r="B1145" i="6"/>
  <c r="D1145" i="6"/>
  <c r="B1135" i="6"/>
  <c r="D1135" i="6"/>
  <c r="B1147" i="6"/>
  <c r="D1147" i="6"/>
  <c r="B1148" i="6"/>
  <c r="D1148" i="6"/>
  <c r="B1149" i="6"/>
  <c r="D1149" i="6"/>
  <c r="B1150" i="6"/>
  <c r="D1150" i="6"/>
  <c r="B1151" i="6"/>
  <c r="D1151" i="6"/>
  <c r="B1084" i="6"/>
  <c r="D1084" i="6"/>
  <c r="B1118" i="6"/>
  <c r="D1118" i="6"/>
  <c r="B1119" i="6"/>
  <c r="D1119" i="6"/>
  <c r="B1146" i="6"/>
  <c r="D1146" i="6"/>
  <c r="B1152" i="6"/>
  <c r="D1152" i="6"/>
  <c r="B1069" i="6"/>
  <c r="D1069" i="6"/>
  <c r="B1067" i="6"/>
  <c r="D1067" i="6"/>
  <c r="B1095" i="6"/>
  <c r="D1095" i="6"/>
  <c r="B1056" i="6"/>
  <c r="D1056" i="6"/>
  <c r="B1093" i="6"/>
  <c r="D1093" i="6"/>
  <c r="B1120" i="6"/>
  <c r="D1120" i="6"/>
  <c r="B1121" i="6"/>
  <c r="D1121" i="6"/>
  <c r="B1094" i="6"/>
  <c r="D1094" i="6"/>
  <c r="B1049" i="6"/>
  <c r="D1049" i="6"/>
  <c r="B1050" i="6"/>
  <c r="D1050" i="6"/>
  <c r="B1051" i="6"/>
  <c r="D1051" i="6"/>
  <c r="B1079" i="6"/>
  <c r="D1079" i="6"/>
  <c r="B1048" i="6"/>
  <c r="D1048" i="6"/>
  <c r="B1091" i="6"/>
  <c r="D1091" i="6"/>
  <c r="B1099" i="6"/>
  <c r="D1099" i="6"/>
  <c r="B1080" i="6"/>
  <c r="D1080" i="6"/>
  <c r="B1081" i="6"/>
  <c r="D1081" i="6"/>
  <c r="B1082" i="6"/>
  <c r="D1082" i="6"/>
  <c r="B1157" i="6"/>
  <c r="D1157" i="6"/>
  <c r="B1158" i="6"/>
  <c r="D1158" i="6"/>
  <c r="B1159" i="6"/>
  <c r="D1159" i="6"/>
  <c r="B1153" i="6"/>
  <c r="D1153" i="6"/>
  <c r="B1154" i="6"/>
  <c r="D1154" i="6"/>
  <c r="B1092" i="6"/>
  <c r="D1092" i="6"/>
  <c r="B1100" i="6"/>
  <c r="D1100" i="6"/>
  <c r="B1096" i="6"/>
  <c r="D1096" i="6"/>
  <c r="B1087" i="6"/>
  <c r="D1087" i="6"/>
  <c r="B1088" i="6"/>
  <c r="D1088" i="6"/>
  <c r="B1155" i="6"/>
  <c r="D1155" i="6"/>
  <c r="B1160" i="6"/>
  <c r="D1160" i="6"/>
  <c r="B1163" i="6"/>
  <c r="D1163" i="6"/>
  <c r="B1161" i="6"/>
  <c r="D1161" i="6"/>
  <c r="B1164" i="6"/>
  <c r="D1164" i="6"/>
  <c r="B1167" i="6"/>
  <c r="D1167" i="6"/>
  <c r="B1166" i="6"/>
  <c r="D1166" i="6"/>
  <c r="B1169" i="6"/>
  <c r="D1169" i="6"/>
  <c r="B1171" i="6"/>
  <c r="D1171" i="6"/>
  <c r="B1162" i="6"/>
  <c r="D1162" i="6"/>
  <c r="B1156" i="6"/>
  <c r="D1156" i="6"/>
  <c r="B1165" i="6"/>
  <c r="D1165" i="6"/>
  <c r="B1168" i="6"/>
  <c r="D1168" i="6"/>
  <c r="B1170" i="6"/>
  <c r="D1170" i="6"/>
  <c r="B1172" i="6"/>
  <c r="D1172" i="6"/>
  <c r="B1054" i="6"/>
  <c r="D1054" i="6"/>
  <c r="B1064" i="6"/>
  <c r="D1064" i="6"/>
  <c r="B1065" i="6"/>
  <c r="D1065" i="6"/>
  <c r="B1070" i="6"/>
  <c r="D1070" i="6"/>
  <c r="B1071" i="6"/>
  <c r="D1071" i="6"/>
  <c r="B1110" i="6"/>
  <c r="D1110" i="6"/>
  <c r="B1109" i="6"/>
  <c r="D1109" i="6"/>
  <c r="B1122" i="6"/>
  <c r="D1122" i="6"/>
  <c r="B1132" i="6"/>
  <c r="D1132" i="6"/>
  <c r="B1129" i="6"/>
  <c r="D1129" i="6"/>
  <c r="B1055" i="6"/>
  <c r="D1055" i="6"/>
  <c r="B1063" i="6"/>
  <c r="D1063" i="6"/>
  <c r="B1066" i="6"/>
  <c r="D1066" i="6"/>
  <c r="B1123" i="6"/>
  <c r="D1123" i="6"/>
  <c r="B1130" i="6"/>
  <c r="D1130" i="6"/>
  <c r="B1133" i="6"/>
  <c r="D1133" i="6"/>
  <c r="B1178" i="6"/>
  <c r="D1178" i="6"/>
  <c r="B1179" i="6"/>
  <c r="D1179" i="6"/>
  <c r="B1180" i="6"/>
  <c r="D1180" i="6"/>
  <c r="B1181" i="6"/>
  <c r="D1181" i="6"/>
  <c r="B1173" i="6"/>
  <c r="D1173" i="6"/>
  <c r="B1174" i="6"/>
  <c r="D1174" i="6"/>
  <c r="B1177" i="6"/>
  <c r="D1177" i="6"/>
  <c r="B1175" i="6"/>
  <c r="D1175" i="6"/>
  <c r="B1176" i="6"/>
  <c r="D1176" i="6"/>
  <c r="B1182" i="6"/>
  <c r="D1182" i="6"/>
  <c r="B1111" i="6"/>
  <c r="D1111" i="6"/>
  <c r="B1183" i="6"/>
  <c r="D1183" i="6"/>
  <c r="B1072" i="6"/>
  <c r="D1072" i="6"/>
  <c r="B1073" i="6"/>
  <c r="D1073" i="6"/>
  <c r="B1074" i="6"/>
  <c r="D1074" i="6"/>
  <c r="B1075" i="6"/>
  <c r="D1075" i="6"/>
  <c r="B1076" i="6"/>
  <c r="D1076" i="6"/>
  <c r="B1077" i="6"/>
  <c r="D1077" i="6"/>
  <c r="B1061" i="6"/>
  <c r="D1061" i="6"/>
  <c r="B1057" i="6"/>
  <c r="D1057" i="6"/>
  <c r="B1062" i="6"/>
  <c r="D1062" i="6"/>
  <c r="B1060" i="6"/>
  <c r="D1060" i="6"/>
  <c r="B1058" i="6"/>
  <c r="D1058" i="6"/>
  <c r="B1059" i="6"/>
  <c r="D1059" i="6"/>
  <c r="B1068" i="6"/>
  <c r="D1068" i="6"/>
  <c r="B1052" i="6"/>
  <c r="D1052" i="6"/>
  <c r="B1053" i="6"/>
  <c r="D1053" i="6"/>
  <c r="B1107" i="6"/>
  <c r="D1107" i="6"/>
  <c r="B1103" i="6"/>
  <c r="D1103" i="6"/>
  <c r="B1134" i="6"/>
  <c r="D1134" i="6"/>
  <c r="B1108" i="6"/>
  <c r="D1108" i="6"/>
  <c r="B1104" i="6"/>
  <c r="D1104" i="6"/>
  <c r="B1086" i="6"/>
  <c r="D1086" i="6"/>
  <c r="B1097" i="6"/>
  <c r="D1097" i="6"/>
  <c r="B1101" i="6"/>
  <c r="D1101" i="6"/>
  <c r="B1102" i="6"/>
  <c r="D1102" i="6"/>
  <c r="B1105" i="6"/>
  <c r="D1105" i="6"/>
  <c r="B1106" i="6"/>
  <c r="D1106" i="6"/>
  <c r="B1098" i="6"/>
  <c r="D1098" i="6"/>
  <c r="B1090" i="6"/>
  <c r="D1090" i="6"/>
  <c r="B1083" i="6"/>
  <c r="D1083" i="6"/>
  <c r="B1085" i="6"/>
  <c r="D1085" i="6"/>
  <c r="B1089" i="6"/>
  <c r="D1089" i="6"/>
  <c r="D1032" i="6"/>
  <c r="B1032" i="6"/>
  <c r="T420" i="6"/>
  <c r="T146" i="6"/>
  <c r="T493" i="6"/>
  <c r="T489" i="6"/>
  <c r="T177" i="6"/>
  <c r="T529" i="6"/>
  <c r="T513" i="6"/>
  <c r="T552" i="6"/>
  <c r="T7" i="6"/>
  <c r="T300" i="6"/>
  <c r="T314" i="6"/>
  <c r="T374" i="6"/>
  <c r="T308" i="6"/>
  <c r="T8" i="6"/>
  <c r="T9" i="6"/>
  <c r="T373" i="6"/>
  <c r="T10" i="6"/>
  <c r="T594" i="6"/>
  <c r="T650" i="6"/>
  <c r="T408" i="6"/>
  <c r="T643" i="6"/>
  <c r="T649" i="6"/>
  <c r="T394" i="6"/>
  <c r="T395" i="6"/>
  <c r="T396" i="6"/>
  <c r="T401" i="6"/>
  <c r="T507" i="6"/>
  <c r="T524" i="6"/>
  <c r="T538" i="6"/>
  <c r="T536" i="6"/>
  <c r="T605" i="6"/>
  <c r="T646" i="6"/>
  <c r="T644" i="6"/>
  <c r="T508" i="6"/>
  <c r="T573" i="6"/>
  <c r="T582" i="6"/>
  <c r="T11" i="6"/>
  <c r="T631" i="6"/>
  <c r="T606" i="6"/>
  <c r="T632" i="6"/>
  <c r="T748" i="6"/>
  <c r="T759" i="6"/>
  <c r="T763" i="6"/>
  <c r="T778" i="6"/>
  <c r="T958" i="6"/>
  <c r="T37" i="6"/>
  <c r="T38" i="6"/>
  <c r="T39" i="6"/>
  <c r="T61" i="6"/>
  <c r="T60" i="6"/>
  <c r="T431" i="6"/>
  <c r="T434" i="6"/>
  <c r="T58" i="6"/>
  <c r="T59" i="6"/>
  <c r="T354" i="6"/>
  <c r="T416" i="6"/>
  <c r="T349" i="6"/>
  <c r="T350" i="6"/>
  <c r="T351" i="6"/>
  <c r="T352" i="6"/>
  <c r="T353" i="6"/>
  <c r="T355" i="6"/>
  <c r="T417" i="6"/>
  <c r="T250" i="6"/>
  <c r="T364" i="6"/>
  <c r="T426" i="6"/>
  <c r="T567" i="6"/>
  <c r="T284" i="6"/>
  <c r="T574" i="6"/>
  <c r="T311" i="6"/>
  <c r="T583" i="6"/>
  <c r="T318" i="6"/>
  <c r="T390" i="6"/>
  <c r="T558" i="6"/>
  <c r="T568" i="6"/>
  <c r="T570" i="6"/>
  <c r="T63" i="6"/>
  <c r="T516" i="6"/>
  <c r="T520" i="6"/>
  <c r="T526" i="6"/>
  <c r="T535" i="6"/>
  <c r="T539" i="6"/>
  <c r="T543" i="6"/>
  <c r="T544" i="6"/>
  <c r="T545" i="6"/>
  <c r="T546" i="6"/>
  <c r="T548" i="6"/>
  <c r="T550" i="6"/>
  <c r="T551" i="6"/>
  <c r="T553" i="6"/>
  <c r="T602" i="6"/>
  <c r="T227" i="6"/>
  <c r="T100" i="6"/>
  <c r="T110" i="6"/>
  <c r="T188" i="6"/>
  <c r="T211" i="6"/>
  <c r="T439" i="6"/>
  <c r="T196" i="6"/>
  <c r="T200" i="6"/>
  <c r="T469" i="6"/>
  <c r="T648" i="6"/>
  <c r="T64" i="6"/>
  <c r="T488" i="6"/>
  <c r="T147" i="6"/>
  <c r="T65" i="6"/>
  <c r="T480" i="6"/>
  <c r="T422" i="6"/>
  <c r="T145" i="6"/>
  <c r="T187" i="6"/>
  <c r="T478" i="6"/>
  <c r="T479" i="6"/>
  <c r="T476" i="6"/>
  <c r="T477" i="6"/>
  <c r="T348" i="6"/>
  <c r="T609" i="6"/>
  <c r="T149" i="6"/>
  <c r="T451" i="6"/>
  <c r="T153" i="6"/>
  <c r="T156" i="6"/>
  <c r="T174" i="6"/>
  <c r="T125" i="6"/>
  <c r="T126" i="6"/>
  <c r="T144" i="6"/>
  <c r="T162" i="6"/>
  <c r="T128" i="6"/>
  <c r="T140" i="6"/>
  <c r="T130" i="6"/>
  <c r="T178" i="6"/>
  <c r="T132" i="6"/>
  <c r="T135" i="6"/>
  <c r="T154" i="6"/>
  <c r="T141" i="6"/>
  <c r="T161" i="6"/>
  <c r="T163" i="6"/>
  <c r="T166" i="6"/>
  <c r="T167" i="6"/>
  <c r="T181" i="6"/>
  <c r="T183" i="6"/>
  <c r="T184" i="6"/>
  <c r="T193" i="6"/>
  <c r="T189" i="6"/>
  <c r="T199" i="6"/>
  <c r="T206" i="6"/>
  <c r="T204" i="6"/>
  <c r="T437" i="6"/>
  <c r="T441" i="6"/>
  <c r="T450" i="6"/>
  <c r="T461" i="6"/>
  <c r="T470" i="6"/>
  <c r="T474" i="6"/>
  <c r="T485" i="6"/>
  <c r="T487" i="6"/>
  <c r="T482" i="6"/>
  <c r="T486" i="6"/>
  <c r="T443" i="6"/>
  <c r="T12" i="6"/>
  <c r="T150" i="6"/>
  <c r="T175" i="6"/>
  <c r="T13" i="6"/>
  <c r="T14" i="6"/>
  <c r="T15" i="6"/>
  <c r="T16" i="6"/>
  <c r="T530" i="6"/>
  <c r="T428" i="6"/>
  <c r="T635" i="6"/>
  <c r="T636" i="6"/>
  <c r="T657" i="6"/>
  <c r="T421" i="6"/>
  <c r="T653" i="6"/>
  <c r="T66" i="6"/>
  <c r="T101" i="6"/>
  <c r="T297" i="6"/>
  <c r="T299" i="6"/>
  <c r="T238" i="6"/>
  <c r="T429" i="6"/>
  <c r="T17" i="6"/>
  <c r="T151" i="6"/>
  <c r="T127" i="6"/>
  <c r="T131" i="6"/>
  <c r="T190" i="6"/>
  <c r="T197" i="6"/>
  <c r="T442" i="6"/>
  <c r="T471" i="6"/>
  <c r="T519" i="6"/>
  <c r="T18" i="6"/>
  <c r="T198" i="6"/>
  <c r="T164" i="6"/>
  <c r="T148" i="6"/>
  <c r="T387" i="6"/>
  <c r="T565" i="6"/>
  <c r="T647" i="6"/>
  <c r="T176" i="6"/>
  <c r="T165" i="6"/>
  <c r="T180" i="6"/>
  <c r="T97" i="6"/>
  <c r="T54" i="6"/>
  <c r="T430" i="6"/>
  <c r="T62" i="6"/>
  <c r="T102" i="6"/>
  <c r="T249" i="6"/>
  <c r="T252" i="6"/>
  <c r="T285" i="6"/>
  <c r="T296" i="6"/>
  <c r="T298" i="6"/>
  <c r="T301" i="6"/>
  <c r="T302" i="6"/>
  <c r="T303" i="6"/>
  <c r="T309" i="6"/>
  <c r="T312" i="6"/>
  <c r="T313" i="6"/>
  <c r="T316" i="6"/>
  <c r="T322" i="6"/>
  <c r="T324" i="6"/>
  <c r="T319" i="6"/>
  <c r="T321" i="6"/>
  <c r="T371" i="6"/>
  <c r="T372" i="6"/>
  <c r="T375" i="6"/>
  <c r="T379" i="6"/>
  <c r="T382" i="6"/>
  <c r="T388" i="6"/>
  <c r="T389" i="6"/>
  <c r="T413" i="6"/>
  <c r="T325" i="6"/>
  <c r="T393" i="6"/>
  <c r="T383" i="6"/>
  <c r="T323" i="6"/>
  <c r="T621" i="6"/>
  <c r="T233" i="6"/>
  <c r="T611" i="6"/>
  <c r="T239" i="6"/>
  <c r="T248" i="6"/>
  <c r="T19" i="6"/>
  <c r="T376" i="6"/>
  <c r="T384" i="6"/>
  <c r="T423" i="6"/>
  <c r="T427" i="6"/>
  <c r="T559" i="6"/>
  <c r="T560" i="6"/>
  <c r="T590" i="6"/>
  <c r="T596" i="6"/>
  <c r="T218" i="6"/>
  <c r="T540" i="6"/>
  <c r="T541" i="6"/>
  <c r="T286" i="6"/>
  <c r="T20" i="6"/>
  <c r="T509" i="6"/>
  <c r="T253" i="6"/>
  <c r="T254" i="6"/>
  <c r="T255" i="6"/>
  <c r="T256" i="6"/>
  <c r="T257" i="6"/>
  <c r="T258" i="6"/>
  <c r="T259" i="6"/>
  <c r="T260" i="6"/>
  <c r="T261" i="6"/>
  <c r="T262" i="6"/>
  <c r="T263" i="6"/>
  <c r="T264" i="6"/>
  <c r="T265" i="6"/>
  <c r="T266" i="6"/>
  <c r="T21" i="6"/>
  <c r="T320" i="6"/>
  <c r="T304" i="6"/>
  <c r="T240" i="6"/>
  <c r="T424" i="6"/>
  <c r="T22" i="6"/>
  <c r="T23" i="6"/>
  <c r="T251" i="6"/>
  <c r="T267" i="6"/>
  <c r="T287" i="6"/>
  <c r="T288" i="6"/>
  <c r="T317" i="6"/>
  <c r="T336" i="6"/>
  <c r="T365" i="6"/>
  <c r="T366" i="6"/>
  <c r="T369" i="6"/>
  <c r="T377" i="6"/>
  <c r="T378" i="6"/>
  <c r="T380" i="6"/>
  <c r="T24" i="6"/>
  <c r="T425" i="6"/>
  <c r="T555" i="6"/>
  <c r="T268" i="6"/>
  <c r="T269" i="6"/>
  <c r="T270" i="6"/>
  <c r="T271" i="6"/>
  <c r="T272" i="6"/>
  <c r="T273" i="6"/>
  <c r="T274" i="6"/>
  <c r="T275" i="6"/>
  <c r="T276" i="6"/>
  <c r="T277" i="6"/>
  <c r="T278" i="6"/>
  <c r="T279" i="6"/>
  <c r="T280" i="6"/>
  <c r="T448" i="6"/>
  <c r="T575" i="6"/>
  <c r="T622" i="6"/>
  <c r="T360" i="6"/>
  <c r="T612" i="6"/>
  <c r="T241" i="6"/>
  <c r="T25" i="6"/>
  <c r="T561" i="6"/>
  <c r="T579" i="6"/>
  <c r="T234" i="6"/>
  <c r="T337" i="6"/>
  <c r="T564" i="6"/>
  <c r="T26" i="6"/>
  <c r="T221" i="6"/>
  <c r="T315" i="6"/>
  <c r="T282" i="6"/>
  <c r="T242" i="6"/>
  <c r="T361" i="6"/>
  <c r="T585" i="6"/>
  <c r="T584" i="6"/>
  <c r="T245" i="6"/>
  <c r="T283" i="6"/>
  <c r="T331" i="6"/>
  <c r="T344" i="6"/>
  <c r="T41" i="6"/>
  <c r="T305" i="6"/>
  <c r="T347" i="6"/>
  <c r="T362" i="6"/>
  <c r="T27" i="6"/>
  <c r="T432" i="6"/>
  <c r="T433" i="6"/>
  <c r="T518" i="6"/>
  <c r="T525" i="6"/>
  <c r="T547" i="6"/>
  <c r="T562" i="6"/>
  <c r="T578" i="6"/>
  <c r="T597" i="6"/>
  <c r="T610" i="6"/>
  <c r="T367" i="6"/>
  <c r="T385" i="6"/>
  <c r="T719" i="6"/>
  <c r="T104" i="6"/>
  <c r="T111" i="6"/>
  <c r="T121" i="6"/>
  <c r="T117" i="6"/>
  <c r="T445" i="6"/>
  <c r="T466" i="6"/>
  <c r="T105" i="6"/>
  <c r="T112" i="6"/>
  <c r="T613" i="6"/>
  <c r="T627" i="6"/>
  <c r="T614" i="6"/>
  <c r="T106" i="6"/>
  <c r="T113" i="6"/>
  <c r="T122" i="6"/>
  <c r="T118" i="6"/>
  <c r="T446" i="6"/>
  <c r="T467" i="6"/>
  <c r="T615" i="6"/>
  <c r="T628" i="6"/>
  <c r="T616" i="6"/>
  <c r="T629" i="6"/>
  <c r="T625" i="6"/>
  <c r="T107" i="6"/>
  <c r="T114" i="6"/>
  <c r="T617" i="6"/>
  <c r="T630" i="6"/>
  <c r="T626" i="6"/>
  <c r="T619" i="6"/>
  <c r="T108" i="6"/>
  <c r="T618" i="6"/>
  <c r="T115" i="6"/>
  <c r="T123" i="6"/>
  <c r="T119" i="6"/>
  <c r="T436" i="6"/>
  <c r="T109" i="6"/>
  <c r="T116" i="6"/>
  <c r="T124" i="6"/>
  <c r="T120" i="6"/>
  <c r="T447" i="6"/>
  <c r="T468" i="6"/>
  <c r="T459" i="6"/>
  <c r="T454" i="6"/>
  <c r="T455" i="6"/>
  <c r="T195" i="6"/>
  <c r="T185" i="6"/>
  <c r="T495" i="6"/>
  <c r="T129" i="6"/>
  <c r="T462" i="6"/>
  <c r="T472" i="6"/>
  <c r="T28" i="6"/>
  <c r="T306" i="6"/>
  <c r="T307" i="6"/>
  <c r="T358" i="6"/>
  <c r="T359" i="6"/>
  <c r="T510" i="6"/>
  <c r="T521" i="6"/>
  <c r="T527" i="6"/>
  <c r="T528" i="6"/>
  <c r="T533" i="6"/>
  <c r="T537" i="6"/>
  <c r="T598" i="6"/>
  <c r="T599" i="6"/>
  <c r="T604" i="6"/>
  <c r="T608" i="6"/>
  <c r="T714" i="6"/>
  <c r="T404" i="6"/>
  <c r="T406" i="6"/>
  <c r="T407" i="6"/>
  <c r="T386" i="6"/>
  <c r="T212" i="6"/>
  <c r="T223" i="6"/>
  <c r="T391" i="6"/>
  <c r="T503" i="6"/>
  <c r="T502" i="6"/>
  <c r="T506" i="6"/>
  <c r="T569" i="6"/>
  <c r="T571" i="6"/>
  <c r="T572" i="6"/>
  <c r="T586" i="6"/>
  <c r="T595" i="6"/>
  <c r="T600" i="6"/>
  <c r="T228" i="6"/>
  <c r="T235" i="6"/>
  <c r="T357" i="6"/>
  <c r="T243" i="6"/>
  <c r="T246" i="6"/>
  <c r="T244" i="6"/>
  <c r="T247" i="6"/>
  <c r="T310" i="6"/>
  <c r="T326" i="6"/>
  <c r="T368" i="6"/>
  <c r="T392" i="6"/>
  <c r="T452" i="6"/>
  <c r="T456" i="6"/>
  <c r="T512" i="6"/>
  <c r="T517" i="6"/>
  <c r="T566" i="6"/>
  <c r="T580" i="6"/>
  <c r="T581" i="6"/>
  <c r="T588" i="6"/>
  <c r="T589" i="6"/>
  <c r="T229" i="6"/>
  <c r="T230" i="6"/>
  <c r="T231" i="6"/>
  <c r="T232" i="6"/>
  <c r="T715" i="6"/>
  <c r="T716" i="6"/>
  <c r="T717" i="6"/>
  <c r="T623" i="6"/>
  <c r="T624" i="6"/>
  <c r="T633" i="6"/>
  <c r="T56" i="6"/>
  <c r="T67" i="6"/>
  <c r="T99" i="6"/>
  <c r="T226" i="6"/>
  <c r="T289" i="6"/>
  <c r="T411" i="6"/>
  <c r="T563" i="6"/>
  <c r="T576" i="6"/>
  <c r="T514" i="6"/>
  <c r="T531" i="6"/>
  <c r="T549" i="6"/>
  <c r="T138" i="6"/>
  <c r="T182" i="6"/>
  <c r="T453" i="6"/>
  <c r="T57" i="6"/>
  <c r="T1019" i="6"/>
  <c r="T68" i="6"/>
  <c r="T69" i="6"/>
  <c r="T70" i="6"/>
  <c r="T71" i="6"/>
  <c r="T72" i="6"/>
  <c r="T73" i="6"/>
  <c r="T75" i="6"/>
  <c r="T86" i="6"/>
  <c r="T76" i="6"/>
  <c r="T87" i="6"/>
  <c r="T77" i="6"/>
  <c r="T88" i="6"/>
  <c r="T78" i="6"/>
  <c r="T89" i="6"/>
  <c r="T79" i="6"/>
  <c r="T90" i="6"/>
  <c r="T435" i="6"/>
  <c r="T29" i="6"/>
  <c r="T30" i="6"/>
  <c r="T80" i="6"/>
  <c r="T91" i="6"/>
  <c r="T81" i="6"/>
  <c r="T92" i="6"/>
  <c r="T82" i="6"/>
  <c r="T93" i="6"/>
  <c r="T83" i="6"/>
  <c r="T94" i="6"/>
  <c r="T84" i="6"/>
  <c r="T95" i="6"/>
  <c r="T85" i="6"/>
  <c r="T96" i="6"/>
  <c r="T40" i="6"/>
  <c r="T45" i="6"/>
  <c r="T46" i="6"/>
  <c r="T47" i="6"/>
  <c r="T48" i="6"/>
  <c r="T49" i="6"/>
  <c r="T50" i="6"/>
  <c r="T473" i="6"/>
  <c r="T554" i="6"/>
  <c r="T656" i="6"/>
  <c r="T753" i="6"/>
  <c r="T754" i="6"/>
  <c r="T756" i="6"/>
  <c r="T757" i="6"/>
  <c r="T767" i="6"/>
  <c r="T770" i="6"/>
  <c r="T771" i="6"/>
  <c r="T772" i="6"/>
  <c r="T773" i="6"/>
  <c r="T750" i="6"/>
  <c r="T688" i="6"/>
  <c r="T1017" i="6"/>
  <c r="T670" i="6"/>
  <c r="T965" i="6"/>
  <c r="T1010" i="6"/>
  <c r="T1029" i="6"/>
  <c r="T1015" i="6"/>
  <c r="T679" i="6"/>
  <c r="T334" i="6"/>
  <c r="T673" i="6"/>
  <c r="T735" i="6"/>
  <c r="T741" i="6"/>
  <c r="T1016" i="6"/>
  <c r="T729" i="6"/>
  <c r="T747" i="6"/>
  <c r="T681" i="6"/>
  <c r="T682" i="6"/>
  <c r="T685" i="6"/>
  <c r="T686" i="6"/>
  <c r="T731" i="6"/>
  <c r="T1002" i="6"/>
  <c r="T706" i="6"/>
  <c r="T720" i="6"/>
  <c r="T746" i="6"/>
  <c r="T1003" i="6"/>
  <c r="T577" i="6"/>
  <c r="T676" i="6"/>
  <c r="T1028" i="6"/>
  <c r="T736" i="6"/>
  <c r="T1018" i="6"/>
  <c r="T702" i="6"/>
  <c r="T703" i="6"/>
  <c r="T708" i="6"/>
  <c r="T712" i="6"/>
  <c r="T675" i="6"/>
  <c r="T730" i="6"/>
  <c r="T687" i="6"/>
  <c r="T671" i="6"/>
  <c r="T677" i="6"/>
  <c r="T694" i="6"/>
  <c r="T711" i="6"/>
  <c r="T684" i="6"/>
  <c r="T1013" i="6"/>
  <c r="T1025" i="6"/>
  <c r="T1026" i="6"/>
  <c r="T697" i="6"/>
  <c r="T698" i="6"/>
  <c r="T713" i="6"/>
  <c r="T665" i="6"/>
  <c r="T669" i="6"/>
  <c r="T693" i="6"/>
  <c r="T709" i="6"/>
  <c r="T785" i="6"/>
  <c r="T1008" i="6"/>
  <c r="T738" i="6"/>
  <c r="T31" i="6"/>
  <c r="T32" i="6"/>
  <c r="T33" i="6"/>
  <c r="T34" i="6"/>
  <c r="T35" i="6"/>
  <c r="T36" i="6"/>
  <c r="T142" i="6"/>
  <c r="T143" i="6"/>
  <c r="T481" i="6"/>
  <c r="T158" i="6"/>
  <c r="T136" i="6"/>
  <c r="T159" i="6"/>
  <c r="T171" i="6"/>
  <c r="T1014" i="6"/>
  <c r="T191" i="6"/>
  <c r="T678" i="6"/>
  <c r="T192" i="6"/>
  <c r="T179" i="6"/>
  <c r="T170" i="6"/>
  <c r="T168" i="6"/>
  <c r="T160" i="6"/>
  <c r="T173" i="6"/>
  <c r="T208" i="6"/>
  <c r="T209" i="6"/>
  <c r="T134" i="6"/>
  <c r="T458" i="6"/>
  <c r="T444" i="6"/>
  <c r="T490" i="6"/>
  <c r="T201" i="6"/>
  <c r="T969" i="6"/>
  <c r="T491" i="6"/>
  <c r="T202" i="6"/>
  <c r="T660" i="6"/>
  <c r="T680" i="6"/>
  <c r="T699" i="6"/>
  <c r="T727" i="6"/>
  <c r="T739" i="6"/>
  <c r="T961" i="6"/>
  <c r="T137" i="6"/>
  <c r="T203" i="6"/>
  <c r="T658" i="6"/>
  <c r="T733" i="6"/>
  <c r="T667" i="6"/>
  <c r="T724" i="6"/>
  <c r="T1004" i="6"/>
  <c r="T1005" i="6"/>
  <c r="T1030" i="6"/>
  <c r="T663" i="6"/>
  <c r="T692" i="6"/>
  <c r="T1009" i="6"/>
  <c r="T695" i="6"/>
  <c r="T728" i="6"/>
  <c r="T737" i="6"/>
  <c r="T769" i="6"/>
  <c r="T335" i="6"/>
  <c r="T1011" i="6"/>
  <c r="T668" i="6"/>
  <c r="T672" i="6"/>
  <c r="T689" i="6"/>
  <c r="T691" i="6"/>
  <c r="T700" i="6"/>
  <c r="T705" i="6"/>
  <c r="T740" i="6"/>
  <c r="T963" i="6"/>
  <c r="T1027" i="6"/>
  <c r="T964" i="6"/>
  <c r="T661" i="6"/>
  <c r="T690" i="6"/>
  <c r="T726" i="6"/>
  <c r="T701" i="6"/>
  <c r="T704" i="6"/>
  <c r="T707" i="6"/>
  <c r="T732" i="6"/>
  <c r="T722" i="6"/>
  <c r="T652" i="6"/>
  <c r="T651" i="6"/>
  <c r="T1007" i="6"/>
  <c r="T734" i="6"/>
  <c r="T721" i="6"/>
  <c r="T1012" i="6"/>
  <c r="T1023" i="6"/>
  <c r="T654" i="6"/>
  <c r="T659" i="6"/>
  <c r="T662" i="6"/>
  <c r="T1031" i="6"/>
  <c r="T664" i="6"/>
  <c r="T723" i="6"/>
  <c r="T710" i="6"/>
  <c r="T696" i="6"/>
  <c r="T674" i="6"/>
  <c r="T683" i="6"/>
  <c r="T74" i="6"/>
  <c r="T236" i="6"/>
  <c r="T290" i="6"/>
  <c r="T397" i="6"/>
  <c r="T496" i="6"/>
  <c r="T505" i="6"/>
  <c r="T603" i="6"/>
  <c r="T409" i="6"/>
  <c r="T414" i="6"/>
  <c r="T415" i="6"/>
  <c r="T718" i="6"/>
  <c r="T642" i="6"/>
  <c r="T339" i="6"/>
  <c r="T338" i="6"/>
  <c r="T556" i="6"/>
  <c r="T593" i="6"/>
  <c r="T219" i="6"/>
  <c r="T224" i="6"/>
  <c r="T327" i="6"/>
  <c r="T511" i="6"/>
  <c r="T542" i="6"/>
  <c r="T532" i="6"/>
  <c r="T607" i="6"/>
  <c r="T634" i="6"/>
  <c r="T655" i="6"/>
  <c r="T666" i="6"/>
  <c r="T725" i="6"/>
  <c r="T237" i="6"/>
  <c r="T410" i="6"/>
  <c r="T557" i="6"/>
  <c r="T592" i="6"/>
  <c r="T398" i="6"/>
  <c r="T281" i="6"/>
  <c r="T291" i="6"/>
  <c r="T363" i="6"/>
  <c r="T370" i="6"/>
  <c r="T381" i="6"/>
  <c r="T591" i="6"/>
  <c r="T292" i="6"/>
  <c r="T457" i="6"/>
  <c r="T742" i="6"/>
  <c r="T1020" i="6"/>
  <c r="T796" i="6"/>
  <c r="T811" i="6"/>
  <c r="T814" i="6"/>
  <c r="T815" i="6"/>
  <c r="T820" i="6"/>
  <c r="T823" i="6"/>
  <c r="T824" i="6"/>
  <c r="T826" i="6"/>
  <c r="T833" i="6"/>
  <c r="T841" i="6"/>
  <c r="T846" i="6"/>
  <c r="T852" i="6"/>
  <c r="T853" i="6"/>
  <c r="T873" i="6"/>
  <c r="T875" i="6"/>
  <c r="T878" i="6"/>
  <c r="T883" i="6"/>
  <c r="T884" i="6"/>
  <c r="T887" i="6"/>
  <c r="T888" i="6"/>
  <c r="T889" i="6"/>
  <c r="T894" i="6"/>
  <c r="T899" i="6"/>
  <c r="T900" i="6"/>
  <c r="T903" i="6"/>
  <c r="T904" i="6"/>
  <c r="T907" i="6"/>
  <c r="T945" i="6"/>
  <c r="T946" i="6"/>
  <c r="T947" i="6"/>
  <c r="T807" i="6"/>
  <c r="T813" i="6"/>
  <c r="T890" i="6"/>
  <c r="T895" i="6"/>
  <c r="T905" i="6"/>
  <c r="T854" i="6"/>
  <c r="T910" i="6"/>
  <c r="T914" i="6"/>
  <c r="T916" i="6"/>
  <c r="T918" i="6"/>
  <c r="T920" i="6"/>
  <c r="T921" i="6"/>
  <c r="T948" i="6"/>
  <c r="T1021" i="6"/>
  <c r="T795" i="6"/>
  <c r="T798" i="6"/>
  <c r="T816" i="6"/>
  <c r="T825" i="6"/>
  <c r="T834" i="6"/>
  <c r="T840" i="6"/>
  <c r="T842" i="6"/>
  <c r="T855" i="6"/>
  <c r="T885" i="6"/>
  <c r="T891" i="6"/>
  <c r="T896" i="6"/>
  <c r="T911" i="6"/>
  <c r="T919" i="6"/>
  <c r="T941" i="6"/>
  <c r="T856" i="6"/>
  <c r="T1006" i="6"/>
  <c r="T792" i="6"/>
  <c r="T793" i="6"/>
  <c r="T799" i="6"/>
  <c r="T801" i="6"/>
  <c r="T803" i="6"/>
  <c r="T805" i="6"/>
  <c r="T808" i="6"/>
  <c r="T809" i="6"/>
  <c r="T877" i="6"/>
  <c r="T879" i="6"/>
  <c r="T880" i="6"/>
  <c r="T881" i="6"/>
  <c r="T892" i="6"/>
  <c r="T912" i="6"/>
  <c r="T915" i="6"/>
  <c r="T922" i="6"/>
  <c r="T924" i="6"/>
  <c r="T926" i="6"/>
  <c r="T928" i="6"/>
  <c r="T930" i="6"/>
  <c r="T932" i="6"/>
  <c r="T933" i="6"/>
  <c r="T935" i="6"/>
  <c r="T937" i="6"/>
  <c r="T939" i="6"/>
  <c r="T949" i="6"/>
  <c r="T800" i="6"/>
  <c r="T802" i="6"/>
  <c r="T804" i="6"/>
  <c r="T806" i="6"/>
  <c r="T810" i="6"/>
  <c r="T812" i="6"/>
  <c r="T817" i="6"/>
  <c r="T818" i="6"/>
  <c r="T821" i="6"/>
  <c r="T822" i="6"/>
  <c r="T827" i="6"/>
  <c r="T835" i="6"/>
  <c r="T837" i="6"/>
  <c r="T886" i="6"/>
  <c r="T893" i="6"/>
  <c r="T897" i="6"/>
  <c r="T901" i="6"/>
  <c r="T902" i="6"/>
  <c r="T906" i="6"/>
  <c r="T908" i="6"/>
  <c r="T913" i="6"/>
  <c r="T923" i="6"/>
  <c r="T925" i="6"/>
  <c r="T927" i="6"/>
  <c r="T929" i="6"/>
  <c r="T931" i="6"/>
  <c r="T934" i="6"/>
  <c r="T936" i="6"/>
  <c r="T938" i="6"/>
  <c r="T940" i="6"/>
  <c r="T950" i="6"/>
  <c r="T952" i="6"/>
  <c r="T954" i="6"/>
  <c r="T956" i="6"/>
  <c r="T743" i="6"/>
  <c r="T828" i="6"/>
  <c r="T843" i="6"/>
  <c r="T847" i="6"/>
  <c r="T858" i="6"/>
  <c r="T861" i="6"/>
  <c r="T864" i="6"/>
  <c r="T867" i="6"/>
  <c r="T870" i="6"/>
  <c r="T993" i="6"/>
  <c r="T996" i="6"/>
  <c r="T999" i="6"/>
  <c r="T744" i="6"/>
  <c r="T777" i="6"/>
  <c r="T829" i="6"/>
  <c r="T844" i="6"/>
  <c r="T848" i="6"/>
  <c r="T859" i="6"/>
  <c r="T862" i="6"/>
  <c r="T865" i="6"/>
  <c r="T868" i="6"/>
  <c r="T871" i="6"/>
  <c r="T994" i="6"/>
  <c r="T997" i="6"/>
  <c r="T1000" i="6"/>
  <c r="T152" i="6"/>
  <c r="T157" i="6"/>
  <c r="T155" i="6"/>
  <c r="T207" i="6"/>
  <c r="T210" i="6"/>
  <c r="T460" i="6"/>
  <c r="T463" i="6"/>
  <c r="T464" i="6"/>
  <c r="T465" i="6"/>
  <c r="T475" i="6"/>
  <c r="T494" i="6"/>
  <c r="T44" i="6"/>
  <c r="T220" i="6"/>
  <c r="T222" i="6"/>
  <c r="T225" i="6"/>
  <c r="T293" i="6"/>
  <c r="T601" i="6"/>
  <c r="T399" i="6"/>
  <c r="T340" i="6"/>
  <c r="T213" i="6"/>
  <c r="T214" i="6"/>
  <c r="T55" i="6"/>
  <c r="T98" i="6"/>
  <c r="T402" i="6"/>
  <c r="T637" i="6"/>
  <c r="T329" i="6"/>
  <c r="T216" i="6"/>
  <c r="T499" i="6"/>
  <c r="T523" i="6"/>
  <c r="T52" i="6"/>
  <c r="T341" i="6"/>
  <c r="T638" i="6"/>
  <c r="T330" i="6"/>
  <c r="T217" i="6"/>
  <c r="T498" i="6"/>
  <c r="T522" i="6"/>
  <c r="T215" i="6"/>
  <c r="T42" i="6"/>
  <c r="T294" i="6"/>
  <c r="T342" i="6"/>
  <c r="T405" i="6"/>
  <c r="T639" i="6"/>
  <c r="T328" i="6"/>
  <c r="T418" i="6"/>
  <c r="T500" i="6"/>
  <c r="T640" i="6"/>
  <c r="T501" i="6"/>
  <c r="T43" i="6"/>
  <c r="T745" i="6"/>
  <c r="T830" i="6"/>
  <c r="T845" i="6"/>
  <c r="T849" i="6"/>
  <c r="T860" i="6"/>
  <c r="T863" i="6"/>
  <c r="T866" i="6"/>
  <c r="T869" i="6"/>
  <c r="T872" i="6"/>
  <c r="T995" i="6"/>
  <c r="T998" i="6"/>
  <c r="T1001" i="6"/>
  <c r="T295" i="6"/>
  <c r="T332" i="6"/>
  <c r="T343" i="6"/>
  <c r="T345" i="6"/>
  <c r="T400" i="6"/>
  <c r="T403" i="6"/>
  <c r="T419" i="6"/>
  <c r="T497" i="6"/>
  <c r="T504" i="6"/>
  <c r="T641" i="6"/>
  <c r="T1024" i="6"/>
  <c r="T515" i="6"/>
  <c r="T534" i="6"/>
  <c r="T645" i="6"/>
  <c r="T172" i="6"/>
  <c r="T194" i="6"/>
  <c r="T438" i="6"/>
  <c r="T440" i="6"/>
  <c r="T449" i="6"/>
  <c r="T483" i="6"/>
  <c r="T484" i="6"/>
  <c r="T492" i="6"/>
  <c r="T752" i="6"/>
  <c r="T755" i="6"/>
  <c r="T760" i="6"/>
  <c r="T761" i="6"/>
  <c r="T764" i="6"/>
  <c r="T765" i="6"/>
  <c r="T766" i="6"/>
  <c r="T768" i="6"/>
  <c r="T774" i="6"/>
  <c r="T775" i="6"/>
  <c r="T776" i="6"/>
  <c r="T779" i="6"/>
  <c r="T780" i="6"/>
  <c r="T781" i="6"/>
  <c r="T782" i="6"/>
  <c r="T783" i="6"/>
  <c r="T784" i="6"/>
  <c r="T786" i="6"/>
  <c r="T787" i="6"/>
  <c r="T788" i="6"/>
  <c r="T789" i="6"/>
  <c r="T790" i="6"/>
  <c r="T959" i="6"/>
  <c r="T960" i="6"/>
  <c r="T791" i="6"/>
  <c r="T794" i="6"/>
  <c r="T797" i="6"/>
  <c r="T819" i="6"/>
  <c r="T831" i="6"/>
  <c r="T832" i="6"/>
  <c r="T836" i="6"/>
  <c r="T838" i="6"/>
  <c r="T839" i="6"/>
  <c r="T850" i="6"/>
  <c r="T851" i="6"/>
  <c r="T857" i="6"/>
  <c r="T874" i="6"/>
  <c r="T876" i="6"/>
  <c r="T882" i="6"/>
  <c r="T898" i="6"/>
  <c r="T909" i="6"/>
  <c r="T917" i="6"/>
  <c r="T942" i="6"/>
  <c r="T943" i="6"/>
  <c r="T944" i="6"/>
  <c r="T951" i="6"/>
  <c r="T953" i="6"/>
  <c r="T955" i="6"/>
  <c r="T957" i="6"/>
  <c r="T1022" i="6"/>
  <c r="T51" i="6"/>
  <c r="T53" i="6"/>
  <c r="T103" i="6"/>
  <c r="T169" i="6"/>
  <c r="T205" i="6"/>
  <c r="T333" i="6"/>
  <c r="T970" i="6"/>
  <c r="T972" i="6"/>
  <c r="T973" i="6"/>
  <c r="T975" i="6"/>
  <c r="T976" i="6"/>
  <c r="T974" i="6"/>
  <c r="T971" i="6"/>
  <c r="T982" i="6"/>
  <c r="T983" i="6"/>
  <c r="T979" i="6"/>
  <c r="T978" i="6"/>
  <c r="T985" i="6"/>
  <c r="T984" i="6"/>
  <c r="T977" i="6"/>
  <c r="T980" i="6"/>
  <c r="T986" i="6"/>
  <c r="T991" i="6"/>
  <c r="T992" i="6"/>
  <c r="T987" i="6"/>
  <c r="T988" i="6"/>
  <c r="T989" i="6"/>
  <c r="T990" i="6"/>
  <c r="T981" i="6"/>
  <c r="T412" i="6"/>
  <c r="U1032" i="6"/>
  <c r="U1047" i="6"/>
  <c r="U1041" i="6"/>
  <c r="U1042" i="6"/>
  <c r="U1116" i="6"/>
  <c r="U1169" i="6"/>
  <c r="U1083" i="6"/>
  <c r="U1139" i="6"/>
  <c r="U1168" i="6"/>
  <c r="U1146" i="6"/>
  <c r="U1119" i="6"/>
  <c r="U1180" i="6"/>
  <c r="U1172" i="6"/>
  <c r="U1092" i="6"/>
  <c r="U1103" i="6"/>
  <c r="U1126" i="6"/>
  <c r="U1179" i="6"/>
  <c r="U1051" i="6"/>
  <c r="U1082" i="6"/>
  <c r="U1058" i="6"/>
  <c r="U1152" i="6"/>
  <c r="U1141" i="6"/>
  <c r="U1182" i="6"/>
  <c r="U1150" i="6"/>
  <c r="U1057" i="6"/>
  <c r="U1121" i="6"/>
  <c r="U1088" i="6"/>
  <c r="U1086" i="6"/>
  <c r="U1113" i="6"/>
  <c r="U1164" i="6"/>
  <c r="U1106" i="6"/>
  <c r="U1136" i="6"/>
  <c r="U1162" i="6"/>
  <c r="U1037" i="6"/>
  <c r="U1039" i="6"/>
  <c r="U1038" i="6"/>
  <c r="U1046" i="6"/>
  <c r="U1127" i="6"/>
  <c r="U1132" i="6"/>
  <c r="U1151" i="6"/>
  <c r="U1149" i="6"/>
  <c r="U1123" i="6"/>
  <c r="U1122" i="6"/>
  <c r="U1091" i="6"/>
  <c r="U1061" i="6"/>
  <c r="U1090" i="6"/>
  <c r="U1165" i="6"/>
  <c r="U1095" i="6"/>
  <c r="U1118" i="6"/>
  <c r="U1077" i="6"/>
  <c r="U1181" i="6"/>
  <c r="U1167" i="6"/>
  <c r="U1098" i="6"/>
  <c r="U1161" i="6"/>
  <c r="U1117" i="6"/>
  <c r="U1052" i="6"/>
  <c r="U1096" i="6"/>
  <c r="U1138" i="6"/>
  <c r="U1125" i="6"/>
  <c r="U1054" i="6"/>
  <c r="U1115" i="6"/>
  <c r="U1143" i="6"/>
  <c r="U1110" i="6"/>
  <c r="U1124" i="6"/>
  <c r="U1135" i="6"/>
  <c r="U1055" i="6"/>
  <c r="U1175" i="6"/>
  <c r="U1105" i="6"/>
  <c r="U1171" i="6"/>
  <c r="U1140" i="6"/>
  <c r="U1108" i="6"/>
  <c r="U1040" i="6"/>
  <c r="U1036" i="6"/>
  <c r="U1068" i="6"/>
  <c r="U1100" i="6"/>
  <c r="U1128" i="6"/>
  <c r="U1147" i="6"/>
  <c r="U1072" i="6"/>
  <c r="U1064" i="6"/>
  <c r="U1144" i="6"/>
  <c r="U1112" i="6"/>
  <c r="U1159" i="6"/>
  <c r="U1137" i="6"/>
  <c r="U1079" i="6"/>
  <c r="U1133" i="6"/>
  <c r="U1060" i="6"/>
  <c r="U1153" i="6"/>
  <c r="U1080" i="6"/>
  <c r="U1085" i="6"/>
  <c r="U1157" i="6"/>
  <c r="U1145" i="6"/>
  <c r="U1074" i="6"/>
  <c r="U1034" i="6"/>
  <c r="U1044" i="6"/>
  <c r="U1035" i="6"/>
  <c r="U1056" i="6"/>
  <c r="U1176" i="6"/>
  <c r="U1166" i="6"/>
  <c r="U1049" i="6"/>
  <c r="U1073" i="6"/>
  <c r="U1102" i="6"/>
  <c r="U1160" i="6"/>
  <c r="U1101" i="6"/>
  <c r="U1148" i="6"/>
  <c r="U1066" i="6"/>
  <c r="U1070" i="6"/>
  <c r="U1155" i="6"/>
  <c r="U1097" i="6"/>
  <c r="U1114" i="6"/>
  <c r="U1109" i="6"/>
  <c r="U1063" i="6"/>
  <c r="U1071" i="6"/>
  <c r="U1093" i="6"/>
  <c r="U1156" i="6"/>
  <c r="U1130" i="6"/>
  <c r="U1048" i="6"/>
  <c r="U1084" i="6"/>
  <c r="U1178" i="6"/>
  <c r="U1099" i="6"/>
  <c r="U1069" i="6"/>
  <c r="U1174" i="6"/>
  <c r="U1154" i="6"/>
  <c r="U1120" i="6"/>
  <c r="U1111" i="6"/>
  <c r="U1142" i="6"/>
  <c r="U1087" i="6"/>
  <c r="U1129" i="6"/>
  <c r="U1050" i="6"/>
  <c r="U1163" i="6"/>
  <c r="U1043" i="6"/>
  <c r="U1045" i="6"/>
  <c r="U1158" i="6"/>
  <c r="U1107" i="6"/>
  <c r="U1134" i="6"/>
  <c r="U1065" i="6"/>
  <c r="U1094" i="6"/>
  <c r="U1104" i="6"/>
  <c r="U1078" i="6"/>
  <c r="U1177" i="6"/>
  <c r="U1062" i="6"/>
  <c r="U1059" i="6"/>
  <c r="U1067" i="6"/>
  <c r="U1076" i="6"/>
  <c r="U1081" i="6"/>
  <c r="U1075" i="6"/>
  <c r="U1053" i="6"/>
  <c r="U1183" i="6"/>
  <c r="U1170" i="6"/>
  <c r="U1173" i="6"/>
  <c r="U1131" i="6"/>
  <c r="U1033" i="6"/>
  <c r="E133" i="6" l="1"/>
  <c r="E186" i="6"/>
  <c r="E139" i="6"/>
  <c r="E749" i="6"/>
  <c r="E966" i="6"/>
  <c r="E967" i="6"/>
  <c r="E968" i="6"/>
  <c r="E3" i="6"/>
  <c r="E4" i="6"/>
  <c r="E587" i="6"/>
  <c r="E346" i="6"/>
  <c r="E5" i="6"/>
  <c r="E6" i="6"/>
  <c r="E356" i="6"/>
  <c r="E412" i="6"/>
  <c r="E146" i="6"/>
  <c r="E493" i="6"/>
  <c r="E489" i="6"/>
  <c r="E177" i="6"/>
  <c r="E762" i="6"/>
  <c r="E962" i="6"/>
  <c r="E529" i="6"/>
  <c r="E513" i="6"/>
  <c r="E552" i="6"/>
  <c r="E7" i="6"/>
  <c r="E300" i="6"/>
  <c r="E314" i="6"/>
  <c r="E374" i="6"/>
  <c r="E308" i="6"/>
  <c r="E8" i="6"/>
  <c r="E9" i="6"/>
  <c r="E373" i="6"/>
  <c r="E10" i="6"/>
  <c r="E594" i="6"/>
  <c r="E650" i="6"/>
  <c r="E408" i="6"/>
  <c r="E643" i="6"/>
  <c r="E649" i="6"/>
  <c r="E394" i="6"/>
  <c r="E395" i="6"/>
  <c r="E396" i="6"/>
  <c r="E401" i="6"/>
  <c r="E507" i="6"/>
  <c r="E524" i="6"/>
  <c r="E538" i="6"/>
  <c r="E536" i="6"/>
  <c r="E605" i="6"/>
  <c r="E646" i="6"/>
  <c r="E644" i="6"/>
  <c r="E508" i="6"/>
  <c r="E573" i="6"/>
  <c r="E582" i="6"/>
  <c r="E11" i="6"/>
  <c r="E631" i="6"/>
  <c r="E606" i="6"/>
  <c r="E620" i="6"/>
  <c r="E632" i="6"/>
  <c r="E751" i="6"/>
  <c r="E758" i="6"/>
  <c r="E748" i="6"/>
  <c r="E759" i="6"/>
  <c r="E763" i="6"/>
  <c r="E778" i="6"/>
  <c r="E958" i="6"/>
  <c r="E37" i="6"/>
  <c r="E38" i="6"/>
  <c r="E39" i="6"/>
  <c r="E61" i="6"/>
  <c r="E60" i="6"/>
  <c r="E431" i="6"/>
  <c r="E434" i="6"/>
  <c r="E58" i="6"/>
  <c r="E59" i="6"/>
  <c r="E354" i="6"/>
  <c r="E416" i="6"/>
  <c r="E349" i="6"/>
  <c r="E350" i="6"/>
  <c r="E351" i="6"/>
  <c r="E352" i="6"/>
  <c r="E353" i="6"/>
  <c r="E355" i="6"/>
  <c r="E417" i="6"/>
  <c r="E250" i="6"/>
  <c r="E364" i="6"/>
  <c r="E426" i="6"/>
  <c r="E567" i="6"/>
  <c r="E284" i="6"/>
  <c r="E574" i="6"/>
  <c r="E311" i="6"/>
  <c r="E583" i="6"/>
  <c r="E318" i="6"/>
  <c r="E390" i="6"/>
  <c r="E558" i="6"/>
  <c r="E568" i="6"/>
  <c r="E570" i="6"/>
  <c r="E63" i="6"/>
  <c r="E516" i="6"/>
  <c r="E520" i="6"/>
  <c r="E526" i="6"/>
  <c r="E535" i="6"/>
  <c r="E539" i="6"/>
  <c r="E543" i="6"/>
  <c r="E544" i="6"/>
  <c r="E545" i="6"/>
  <c r="E546" i="6"/>
  <c r="E548" i="6"/>
  <c r="E550" i="6"/>
  <c r="E551" i="6"/>
  <c r="E553" i="6"/>
  <c r="E602" i="6"/>
  <c r="E227" i="6"/>
  <c r="E100" i="6"/>
  <c r="E110" i="6"/>
  <c r="E188" i="6"/>
  <c r="E211" i="6"/>
  <c r="E439" i="6"/>
  <c r="E196" i="6"/>
  <c r="E200" i="6"/>
  <c r="E469" i="6"/>
  <c r="E648" i="6"/>
  <c r="E64" i="6"/>
  <c r="E488" i="6"/>
  <c r="E147" i="6"/>
  <c r="E65" i="6"/>
  <c r="E480" i="6"/>
  <c r="E422" i="6"/>
  <c r="E145" i="6"/>
  <c r="E187" i="6"/>
  <c r="E478" i="6"/>
  <c r="E479" i="6"/>
  <c r="E476" i="6"/>
  <c r="E477" i="6"/>
  <c r="E348" i="6"/>
  <c r="E609" i="6"/>
  <c r="E149" i="6"/>
  <c r="E451" i="6"/>
  <c r="E153" i="6"/>
  <c r="E156" i="6"/>
  <c r="E174" i="6"/>
  <c r="E125" i="6"/>
  <c r="E126" i="6"/>
  <c r="E144" i="6"/>
  <c r="E162" i="6"/>
  <c r="E128" i="6"/>
  <c r="E140" i="6"/>
  <c r="E130" i="6"/>
  <c r="E178" i="6"/>
  <c r="E132" i="6"/>
  <c r="E135" i="6"/>
  <c r="E154" i="6"/>
  <c r="E141" i="6"/>
  <c r="E161" i="6"/>
  <c r="E163" i="6"/>
  <c r="E166" i="6"/>
  <c r="E167" i="6"/>
  <c r="E181" i="6"/>
  <c r="E183" i="6"/>
  <c r="E184" i="6"/>
  <c r="E193" i="6"/>
  <c r="E189" i="6"/>
  <c r="E199" i="6"/>
  <c r="E206" i="6"/>
  <c r="E204" i="6"/>
  <c r="E437" i="6"/>
  <c r="E441" i="6"/>
  <c r="E450" i="6"/>
  <c r="E461" i="6"/>
  <c r="E470" i="6"/>
  <c r="E474" i="6"/>
  <c r="E485" i="6"/>
  <c r="E487" i="6"/>
  <c r="E482" i="6"/>
  <c r="E486" i="6"/>
  <c r="E443" i="6"/>
  <c r="E12" i="6"/>
  <c r="E150" i="6"/>
  <c r="E175" i="6"/>
  <c r="E13" i="6"/>
  <c r="E14" i="6"/>
  <c r="E15" i="6"/>
  <c r="E16" i="6"/>
  <c r="E530" i="6"/>
  <c r="E428" i="6"/>
  <c r="E635" i="6"/>
  <c r="E636" i="6"/>
  <c r="E657" i="6"/>
  <c r="E421" i="6"/>
  <c r="E653" i="6"/>
  <c r="E66" i="6"/>
  <c r="E101" i="6"/>
  <c r="E297" i="6"/>
  <c r="E299" i="6"/>
  <c r="E238" i="6"/>
  <c r="E429" i="6"/>
  <c r="E17" i="6"/>
  <c r="E151" i="6"/>
  <c r="E127" i="6"/>
  <c r="E131" i="6"/>
  <c r="E190" i="6"/>
  <c r="E197" i="6"/>
  <c r="E442" i="6"/>
  <c r="E471" i="6"/>
  <c r="E519" i="6"/>
  <c r="E18" i="6"/>
  <c r="E198" i="6"/>
  <c r="E164" i="6"/>
  <c r="E148" i="6"/>
  <c r="E387" i="6"/>
  <c r="E565" i="6"/>
  <c r="E647" i="6"/>
  <c r="E176" i="6"/>
  <c r="E165" i="6"/>
  <c r="E180" i="6"/>
  <c r="E97" i="6"/>
  <c r="E54" i="6"/>
  <c r="E430" i="6"/>
  <c r="E62" i="6"/>
  <c r="E102" i="6"/>
  <c r="E249" i="6"/>
  <c r="E252" i="6"/>
  <c r="E285" i="6"/>
  <c r="E296" i="6"/>
  <c r="E298" i="6"/>
  <c r="E301" i="6"/>
  <c r="E302" i="6"/>
  <c r="E303" i="6"/>
  <c r="E309" i="6"/>
  <c r="E312" i="6"/>
  <c r="E313" i="6"/>
  <c r="E316" i="6"/>
  <c r="E322" i="6"/>
  <c r="E324" i="6"/>
  <c r="E319" i="6"/>
  <c r="E321" i="6"/>
  <c r="E371" i="6"/>
  <c r="E372" i="6"/>
  <c r="E375" i="6"/>
  <c r="E379" i="6"/>
  <c r="E382" i="6"/>
  <c r="E388" i="6"/>
  <c r="E389" i="6"/>
  <c r="E413" i="6"/>
  <c r="E325" i="6"/>
  <c r="E393" i="6"/>
  <c r="E383" i="6"/>
  <c r="E323" i="6"/>
  <c r="E621" i="6"/>
  <c r="E233" i="6"/>
  <c r="E611" i="6"/>
  <c r="E239" i="6"/>
  <c r="E248" i="6"/>
  <c r="E19" i="6"/>
  <c r="E376" i="6"/>
  <c r="E384" i="6"/>
  <c r="E423" i="6"/>
  <c r="E427" i="6"/>
  <c r="E559" i="6"/>
  <c r="E560" i="6"/>
  <c r="E590" i="6"/>
  <c r="E596" i="6"/>
  <c r="E218" i="6"/>
  <c r="E540" i="6"/>
  <c r="E541" i="6"/>
  <c r="E286" i="6"/>
  <c r="E20" i="6"/>
  <c r="E509" i="6"/>
  <c r="E253" i="6"/>
  <c r="E254" i="6"/>
  <c r="E255" i="6"/>
  <c r="E256" i="6"/>
  <c r="E257" i="6"/>
  <c r="E258" i="6"/>
  <c r="E259" i="6"/>
  <c r="E260" i="6"/>
  <c r="E261" i="6"/>
  <c r="E262" i="6"/>
  <c r="E263" i="6"/>
  <c r="E264" i="6"/>
  <c r="E265" i="6"/>
  <c r="E266" i="6"/>
  <c r="E21" i="6"/>
  <c r="E320" i="6"/>
  <c r="E304" i="6"/>
  <c r="E240" i="6"/>
  <c r="E424" i="6"/>
  <c r="E22" i="6"/>
  <c r="E23" i="6"/>
  <c r="E251" i="6"/>
  <c r="E267" i="6"/>
  <c r="E287" i="6"/>
  <c r="E288" i="6"/>
  <c r="E317" i="6"/>
  <c r="E336" i="6"/>
  <c r="E365" i="6"/>
  <c r="E366" i="6"/>
  <c r="E369" i="6"/>
  <c r="E377" i="6"/>
  <c r="E378" i="6"/>
  <c r="E380" i="6"/>
  <c r="E24" i="6"/>
  <c r="E425" i="6"/>
  <c r="E555" i="6"/>
  <c r="E268" i="6"/>
  <c r="E269" i="6"/>
  <c r="E270" i="6"/>
  <c r="E271" i="6"/>
  <c r="E272" i="6"/>
  <c r="E273" i="6"/>
  <c r="E274" i="6"/>
  <c r="E275" i="6"/>
  <c r="E276" i="6"/>
  <c r="E277" i="6"/>
  <c r="E278" i="6"/>
  <c r="E279" i="6"/>
  <c r="E280" i="6"/>
  <c r="E448" i="6"/>
  <c r="E575" i="6"/>
  <c r="E622" i="6"/>
  <c r="E360" i="6"/>
  <c r="E612" i="6"/>
  <c r="E241" i="6"/>
  <c r="E25" i="6"/>
  <c r="E561" i="6"/>
  <c r="E579" i="6"/>
  <c r="E234" i="6"/>
  <c r="E337" i="6"/>
  <c r="E564" i="6"/>
  <c r="E26" i="6"/>
  <c r="E221" i="6"/>
  <c r="E315" i="6"/>
  <c r="E282" i="6"/>
  <c r="E242" i="6"/>
  <c r="E361" i="6"/>
  <c r="E585" i="6"/>
  <c r="E584" i="6"/>
  <c r="E245" i="6"/>
  <c r="E283" i="6"/>
  <c r="E331" i="6"/>
  <c r="E344" i="6"/>
  <c r="E41" i="6"/>
  <c r="E305" i="6"/>
  <c r="E347" i="6"/>
  <c r="E362" i="6"/>
  <c r="E27" i="6"/>
  <c r="E432" i="6"/>
  <c r="E433" i="6"/>
  <c r="E518" i="6"/>
  <c r="E525" i="6"/>
  <c r="E547" i="6"/>
  <c r="E562" i="6"/>
  <c r="E578" i="6"/>
  <c r="E597" i="6"/>
  <c r="E610" i="6"/>
  <c r="E367" i="6"/>
  <c r="E385" i="6"/>
  <c r="E719" i="6"/>
  <c r="E104" i="6"/>
  <c r="E111" i="6"/>
  <c r="E121" i="6"/>
  <c r="E117" i="6"/>
  <c r="E445" i="6"/>
  <c r="E466" i="6"/>
  <c r="E105" i="6"/>
  <c r="E112" i="6"/>
  <c r="E613" i="6"/>
  <c r="E627" i="6"/>
  <c r="E614" i="6"/>
  <c r="E106" i="6"/>
  <c r="E113" i="6"/>
  <c r="E122" i="6"/>
  <c r="E118" i="6"/>
  <c r="E446" i="6"/>
  <c r="E467" i="6"/>
  <c r="E615" i="6"/>
  <c r="E628" i="6"/>
  <c r="E616" i="6"/>
  <c r="E629" i="6"/>
  <c r="E625" i="6"/>
  <c r="E107" i="6"/>
  <c r="E114" i="6"/>
  <c r="E617" i="6"/>
  <c r="E630" i="6"/>
  <c r="E626" i="6"/>
  <c r="E619" i="6"/>
  <c r="E108" i="6"/>
  <c r="E618" i="6"/>
  <c r="E115" i="6"/>
  <c r="E123" i="6"/>
  <c r="E119" i="6"/>
  <c r="E436" i="6"/>
  <c r="E109" i="6"/>
  <c r="E116" i="6"/>
  <c r="E124" i="6"/>
  <c r="E120" i="6"/>
  <c r="E447" i="6"/>
  <c r="E468" i="6"/>
  <c r="E459" i="6"/>
  <c r="E454" i="6"/>
  <c r="E455" i="6"/>
  <c r="E195" i="6"/>
  <c r="E185" i="6"/>
  <c r="E495" i="6"/>
  <c r="E129" i="6"/>
  <c r="E462" i="6"/>
  <c r="E472" i="6"/>
  <c r="E28" i="6"/>
  <c r="E306" i="6"/>
  <c r="E307" i="6"/>
  <c r="E358" i="6"/>
  <c r="E359" i="6"/>
  <c r="E510" i="6"/>
  <c r="E521" i="6"/>
  <c r="E527" i="6"/>
  <c r="E528" i="6"/>
  <c r="E533" i="6"/>
  <c r="E537" i="6"/>
  <c r="E598" i="6"/>
  <c r="E599" i="6"/>
  <c r="E604" i="6"/>
  <c r="E608" i="6"/>
  <c r="E714" i="6"/>
  <c r="E404" i="6"/>
  <c r="E406" i="6"/>
  <c r="E407" i="6"/>
  <c r="E386" i="6"/>
  <c r="E212" i="6"/>
  <c r="E223" i="6"/>
  <c r="E391" i="6"/>
  <c r="E503" i="6"/>
  <c r="E502" i="6"/>
  <c r="E506" i="6"/>
  <c r="E569" i="6"/>
  <c r="E571" i="6"/>
  <c r="E572" i="6"/>
  <c r="E586" i="6"/>
  <c r="E595" i="6"/>
  <c r="E600" i="6"/>
  <c r="E228" i="6"/>
  <c r="E235" i="6"/>
  <c r="E357" i="6"/>
  <c r="E243" i="6"/>
  <c r="E246" i="6"/>
  <c r="E244" i="6"/>
  <c r="E247" i="6"/>
  <c r="E310" i="6"/>
  <c r="E326" i="6"/>
  <c r="E368" i="6"/>
  <c r="E392" i="6"/>
  <c r="E452" i="6"/>
  <c r="E456" i="6"/>
  <c r="E512" i="6"/>
  <c r="E517" i="6"/>
  <c r="E566" i="6"/>
  <c r="E580" i="6"/>
  <c r="E581" i="6"/>
  <c r="E588" i="6"/>
  <c r="E589" i="6"/>
  <c r="E229" i="6"/>
  <c r="E230" i="6"/>
  <c r="E231" i="6"/>
  <c r="E232" i="6"/>
  <c r="E715" i="6"/>
  <c r="E716" i="6"/>
  <c r="E717" i="6"/>
  <c r="E623" i="6"/>
  <c r="E624" i="6"/>
  <c r="E633" i="6"/>
  <c r="E56" i="6"/>
  <c r="E67" i="6"/>
  <c r="E99" i="6"/>
  <c r="E226" i="6"/>
  <c r="E289" i="6"/>
  <c r="E411" i="6"/>
  <c r="E563" i="6"/>
  <c r="E576" i="6"/>
  <c r="E514" i="6"/>
  <c r="E531" i="6"/>
  <c r="E549" i="6"/>
  <c r="E138" i="6"/>
  <c r="E182" i="6"/>
  <c r="E453" i="6"/>
  <c r="E57" i="6"/>
  <c r="E1019" i="6"/>
  <c r="E68" i="6"/>
  <c r="E69" i="6"/>
  <c r="E70" i="6"/>
  <c r="E71" i="6"/>
  <c r="E72" i="6"/>
  <c r="E73" i="6"/>
  <c r="E75" i="6"/>
  <c r="E86" i="6"/>
  <c r="E76" i="6"/>
  <c r="E87" i="6"/>
  <c r="E77" i="6"/>
  <c r="E88" i="6"/>
  <c r="E78" i="6"/>
  <c r="E89" i="6"/>
  <c r="E79" i="6"/>
  <c r="E90" i="6"/>
  <c r="E435" i="6"/>
  <c r="E29" i="6"/>
  <c r="E30" i="6"/>
  <c r="E80" i="6"/>
  <c r="E91" i="6"/>
  <c r="E81" i="6"/>
  <c r="E92" i="6"/>
  <c r="E82" i="6"/>
  <c r="E93" i="6"/>
  <c r="E83" i="6"/>
  <c r="E94" i="6"/>
  <c r="E84" i="6"/>
  <c r="E95" i="6"/>
  <c r="E85" i="6"/>
  <c r="E96" i="6"/>
  <c r="E40" i="6"/>
  <c r="E45" i="6"/>
  <c r="E46" i="6"/>
  <c r="E47" i="6"/>
  <c r="E48" i="6"/>
  <c r="E49" i="6"/>
  <c r="E50" i="6"/>
  <c r="E473" i="6"/>
  <c r="E554" i="6"/>
  <c r="E656" i="6"/>
  <c r="E753" i="6"/>
  <c r="E754" i="6"/>
  <c r="E756" i="6"/>
  <c r="E757" i="6"/>
  <c r="E767" i="6"/>
  <c r="E770" i="6"/>
  <c r="E771" i="6"/>
  <c r="E772" i="6"/>
  <c r="E773" i="6"/>
  <c r="E750" i="6"/>
  <c r="E688" i="6"/>
  <c r="E1017" i="6"/>
  <c r="E670" i="6"/>
  <c r="E965" i="6"/>
  <c r="E1010" i="6"/>
  <c r="E1029" i="6"/>
  <c r="E1015" i="6"/>
  <c r="E679" i="6"/>
  <c r="E334" i="6"/>
  <c r="E673" i="6"/>
  <c r="E735" i="6"/>
  <c r="E741" i="6"/>
  <c r="E1016" i="6"/>
  <c r="E729" i="6"/>
  <c r="E747" i="6"/>
  <c r="E681" i="6"/>
  <c r="E682" i="6"/>
  <c r="E685" i="6"/>
  <c r="E686" i="6"/>
  <c r="E731" i="6"/>
  <c r="E1002" i="6"/>
  <c r="E706" i="6"/>
  <c r="E720" i="6"/>
  <c r="E746" i="6"/>
  <c r="E1003" i="6"/>
  <c r="E577" i="6"/>
  <c r="E676" i="6"/>
  <c r="E1028" i="6"/>
  <c r="E736" i="6"/>
  <c r="E1018" i="6"/>
  <c r="E702" i="6"/>
  <c r="E703" i="6"/>
  <c r="E708" i="6"/>
  <c r="E712" i="6"/>
  <c r="E675" i="6"/>
  <c r="E730" i="6"/>
  <c r="E687" i="6"/>
  <c r="E671" i="6"/>
  <c r="E677" i="6"/>
  <c r="E694" i="6"/>
  <c r="E711" i="6"/>
  <c r="E684" i="6"/>
  <c r="E1013" i="6"/>
  <c r="E1025" i="6"/>
  <c r="E1026" i="6"/>
  <c r="E697" i="6"/>
  <c r="E698" i="6"/>
  <c r="E713" i="6"/>
  <c r="E665" i="6"/>
  <c r="E669" i="6"/>
  <c r="E693" i="6"/>
  <c r="E709" i="6"/>
  <c r="E785" i="6"/>
  <c r="E1008" i="6"/>
  <c r="E738" i="6"/>
  <c r="E31" i="6"/>
  <c r="E32" i="6"/>
  <c r="E33" i="6"/>
  <c r="E34" i="6"/>
  <c r="E35" i="6"/>
  <c r="E36" i="6"/>
  <c r="E142" i="6"/>
  <c r="E143" i="6"/>
  <c r="E481" i="6"/>
  <c r="E158" i="6"/>
  <c r="E136" i="6"/>
  <c r="E159" i="6"/>
  <c r="E171" i="6"/>
  <c r="E1014" i="6"/>
  <c r="E191" i="6"/>
  <c r="E678" i="6"/>
  <c r="E192" i="6"/>
  <c r="E179" i="6"/>
  <c r="E170" i="6"/>
  <c r="E168" i="6"/>
  <c r="E160" i="6"/>
  <c r="E173" i="6"/>
  <c r="E208" i="6"/>
  <c r="E209" i="6"/>
  <c r="E134" i="6"/>
  <c r="E458" i="6"/>
  <c r="E444" i="6"/>
  <c r="E490" i="6"/>
  <c r="E201" i="6"/>
  <c r="E969" i="6"/>
  <c r="E491" i="6"/>
  <c r="E202" i="6"/>
  <c r="E660" i="6"/>
  <c r="E680" i="6"/>
  <c r="E699" i="6"/>
  <c r="E727" i="6"/>
  <c r="E739" i="6"/>
  <c r="E961" i="6"/>
  <c r="E137" i="6"/>
  <c r="E203" i="6"/>
  <c r="E658" i="6"/>
  <c r="E733" i="6"/>
  <c r="E667" i="6"/>
  <c r="E724" i="6"/>
  <c r="E1004" i="6"/>
  <c r="E1005" i="6"/>
  <c r="E1030" i="6"/>
  <c r="E663" i="6"/>
  <c r="E692" i="6"/>
  <c r="E1009" i="6"/>
  <c r="E695" i="6"/>
  <c r="E728" i="6"/>
  <c r="E737" i="6"/>
  <c r="E769" i="6"/>
  <c r="E335" i="6"/>
  <c r="E1011" i="6"/>
  <c r="E668" i="6"/>
  <c r="E672" i="6"/>
  <c r="E689" i="6"/>
  <c r="E691" i="6"/>
  <c r="E700" i="6"/>
  <c r="E705" i="6"/>
  <c r="E740" i="6"/>
  <c r="E963" i="6"/>
  <c r="E1027" i="6"/>
  <c r="E964" i="6"/>
  <c r="E661" i="6"/>
  <c r="E690" i="6"/>
  <c r="E726" i="6"/>
  <c r="E701" i="6"/>
  <c r="E704" i="6"/>
  <c r="E707" i="6"/>
  <c r="E732" i="6"/>
  <c r="E722" i="6"/>
  <c r="E652" i="6"/>
  <c r="E651" i="6"/>
  <c r="E1007" i="6"/>
  <c r="E734" i="6"/>
  <c r="E721" i="6"/>
  <c r="E1012" i="6"/>
  <c r="E1023" i="6"/>
  <c r="E654" i="6"/>
  <c r="E659" i="6"/>
  <c r="E662" i="6"/>
  <c r="E1031" i="6"/>
  <c r="E664" i="6"/>
  <c r="E723" i="6"/>
  <c r="E710" i="6"/>
  <c r="E696" i="6"/>
  <c r="E674" i="6"/>
  <c r="E683" i="6"/>
  <c r="E74" i="6"/>
  <c r="E236" i="6"/>
  <c r="E290" i="6"/>
  <c r="E397" i="6"/>
  <c r="E496" i="6"/>
  <c r="E505" i="6"/>
  <c r="E603" i="6"/>
  <c r="E409" i="6"/>
  <c r="E414" i="6"/>
  <c r="E415" i="6"/>
  <c r="E718" i="6"/>
  <c r="E642" i="6"/>
  <c r="E339" i="6"/>
  <c r="E338" i="6"/>
  <c r="E556" i="6"/>
  <c r="E593" i="6"/>
  <c r="E219" i="6"/>
  <c r="E224" i="6"/>
  <c r="E327" i="6"/>
  <c r="E511" i="6"/>
  <c r="E542" i="6"/>
  <c r="E532" i="6"/>
  <c r="E607" i="6"/>
  <c r="E634" i="6"/>
  <c r="E655" i="6"/>
  <c r="E666" i="6"/>
  <c r="E725" i="6"/>
  <c r="E237" i="6"/>
  <c r="E410" i="6"/>
  <c r="E557" i="6"/>
  <c r="E592" i="6"/>
  <c r="E398" i="6"/>
  <c r="E281" i="6"/>
  <c r="E291" i="6"/>
  <c r="E363" i="6"/>
  <c r="E370" i="6"/>
  <c r="E381" i="6"/>
  <c r="E591" i="6"/>
  <c r="E292" i="6"/>
  <c r="E457" i="6"/>
  <c r="E742" i="6"/>
  <c r="E1020" i="6"/>
  <c r="E796" i="6"/>
  <c r="E811" i="6"/>
  <c r="E814" i="6"/>
  <c r="E815" i="6"/>
  <c r="E820" i="6"/>
  <c r="E823" i="6"/>
  <c r="E824" i="6"/>
  <c r="E826" i="6"/>
  <c r="E833" i="6"/>
  <c r="E841" i="6"/>
  <c r="E846" i="6"/>
  <c r="E852" i="6"/>
  <c r="E853" i="6"/>
  <c r="E873" i="6"/>
  <c r="E875" i="6"/>
  <c r="E878" i="6"/>
  <c r="E883" i="6"/>
  <c r="E884" i="6"/>
  <c r="E887" i="6"/>
  <c r="E888" i="6"/>
  <c r="E889" i="6"/>
  <c r="E894" i="6"/>
  <c r="E899" i="6"/>
  <c r="E900" i="6"/>
  <c r="E903" i="6"/>
  <c r="E904" i="6"/>
  <c r="E907" i="6"/>
  <c r="E945" i="6"/>
  <c r="E946" i="6"/>
  <c r="E947" i="6"/>
  <c r="E807" i="6"/>
  <c r="E813" i="6"/>
  <c r="E890" i="6"/>
  <c r="E895" i="6"/>
  <c r="E905" i="6"/>
  <c r="E854" i="6"/>
  <c r="E910" i="6"/>
  <c r="E914" i="6"/>
  <c r="E916" i="6"/>
  <c r="E918" i="6"/>
  <c r="E920" i="6"/>
  <c r="E921" i="6"/>
  <c r="E948" i="6"/>
  <c r="E1021" i="6"/>
  <c r="E795" i="6"/>
  <c r="E798" i="6"/>
  <c r="E816" i="6"/>
  <c r="E825" i="6"/>
  <c r="E834" i="6"/>
  <c r="E840" i="6"/>
  <c r="E842" i="6"/>
  <c r="E855" i="6"/>
  <c r="E885" i="6"/>
  <c r="E891" i="6"/>
  <c r="E896" i="6"/>
  <c r="E911" i="6"/>
  <c r="E919" i="6"/>
  <c r="E941" i="6"/>
  <c r="E856" i="6"/>
  <c r="E1006" i="6"/>
  <c r="E792" i="6"/>
  <c r="E793" i="6"/>
  <c r="E799" i="6"/>
  <c r="E801" i="6"/>
  <c r="E803" i="6"/>
  <c r="E805" i="6"/>
  <c r="E808" i="6"/>
  <c r="E809" i="6"/>
  <c r="E877" i="6"/>
  <c r="E879" i="6"/>
  <c r="E880" i="6"/>
  <c r="E881" i="6"/>
  <c r="E892" i="6"/>
  <c r="E912" i="6"/>
  <c r="E915" i="6"/>
  <c r="E922" i="6"/>
  <c r="E924" i="6"/>
  <c r="E926" i="6"/>
  <c r="E928" i="6"/>
  <c r="E930" i="6"/>
  <c r="E932" i="6"/>
  <c r="E933" i="6"/>
  <c r="E935" i="6"/>
  <c r="E937" i="6"/>
  <c r="E939" i="6"/>
  <c r="E949" i="6"/>
  <c r="E800" i="6"/>
  <c r="E802" i="6"/>
  <c r="E804" i="6"/>
  <c r="E806" i="6"/>
  <c r="E810" i="6"/>
  <c r="E812" i="6"/>
  <c r="E817" i="6"/>
  <c r="E818" i="6"/>
  <c r="E821" i="6"/>
  <c r="E822" i="6"/>
  <c r="E827" i="6"/>
  <c r="E835" i="6"/>
  <c r="E837" i="6"/>
  <c r="E886" i="6"/>
  <c r="E893" i="6"/>
  <c r="E897" i="6"/>
  <c r="E901" i="6"/>
  <c r="E902" i="6"/>
  <c r="E906" i="6"/>
  <c r="E908" i="6"/>
  <c r="E913" i="6"/>
  <c r="E923" i="6"/>
  <c r="E925" i="6"/>
  <c r="E927" i="6"/>
  <c r="E929" i="6"/>
  <c r="E931" i="6"/>
  <c r="E934" i="6"/>
  <c r="E936" i="6"/>
  <c r="E938" i="6"/>
  <c r="E940" i="6"/>
  <c r="E950" i="6"/>
  <c r="E952" i="6"/>
  <c r="E954" i="6"/>
  <c r="E956" i="6"/>
  <c r="E743" i="6"/>
  <c r="E828" i="6"/>
  <c r="E843" i="6"/>
  <c r="E847" i="6"/>
  <c r="E858" i="6"/>
  <c r="E861" i="6"/>
  <c r="E864" i="6"/>
  <c r="E867" i="6"/>
  <c r="E870" i="6"/>
  <c r="E993" i="6"/>
  <c r="E996" i="6"/>
  <c r="E999" i="6"/>
  <c r="E744" i="6"/>
  <c r="E777" i="6"/>
  <c r="E829" i="6"/>
  <c r="E844" i="6"/>
  <c r="E848" i="6"/>
  <c r="E859" i="6"/>
  <c r="E862" i="6"/>
  <c r="E865" i="6"/>
  <c r="E868" i="6"/>
  <c r="E871" i="6"/>
  <c r="E994" i="6"/>
  <c r="E997" i="6"/>
  <c r="E1000" i="6"/>
  <c r="E152" i="6"/>
  <c r="E157" i="6"/>
  <c r="E155" i="6"/>
  <c r="E207" i="6"/>
  <c r="E210" i="6"/>
  <c r="E460" i="6"/>
  <c r="E463" i="6"/>
  <c r="E464" i="6"/>
  <c r="E465" i="6"/>
  <c r="E475" i="6"/>
  <c r="E494" i="6"/>
  <c r="E44" i="6"/>
  <c r="E220" i="6"/>
  <c r="E222" i="6"/>
  <c r="E225" i="6"/>
  <c r="E293" i="6"/>
  <c r="E601" i="6"/>
  <c r="E399" i="6"/>
  <c r="E340" i="6"/>
  <c r="E213" i="6"/>
  <c r="E214" i="6"/>
  <c r="E55" i="6"/>
  <c r="E98" i="6"/>
  <c r="E402" i="6"/>
  <c r="E637" i="6"/>
  <c r="E329" i="6"/>
  <c r="E216" i="6"/>
  <c r="E499" i="6"/>
  <c r="E523" i="6"/>
  <c r="E52" i="6"/>
  <c r="E341" i="6"/>
  <c r="E638" i="6"/>
  <c r="E330" i="6"/>
  <c r="E217" i="6"/>
  <c r="E498" i="6"/>
  <c r="E522" i="6"/>
  <c r="E215" i="6"/>
  <c r="E42" i="6"/>
  <c r="E294" i="6"/>
  <c r="E342" i="6"/>
  <c r="E405" i="6"/>
  <c r="E639" i="6"/>
  <c r="E328" i="6"/>
  <c r="E418" i="6"/>
  <c r="E500" i="6"/>
  <c r="E640" i="6"/>
  <c r="E501" i="6"/>
  <c r="E43" i="6"/>
  <c r="E745" i="6"/>
  <c r="E830" i="6"/>
  <c r="E845" i="6"/>
  <c r="E849" i="6"/>
  <c r="E860" i="6"/>
  <c r="E863" i="6"/>
  <c r="E866" i="6"/>
  <c r="E869" i="6"/>
  <c r="E872" i="6"/>
  <c r="E995" i="6"/>
  <c r="E998" i="6"/>
  <c r="E1001" i="6"/>
  <c r="E295" i="6"/>
  <c r="E332" i="6"/>
  <c r="E343" i="6"/>
  <c r="E345" i="6"/>
  <c r="E400" i="6"/>
  <c r="E403" i="6"/>
  <c r="E419" i="6"/>
  <c r="E497" i="6"/>
  <c r="E504" i="6"/>
  <c r="E641" i="6"/>
  <c r="E1024" i="6"/>
  <c r="E420" i="6"/>
  <c r="E515" i="6"/>
  <c r="E534" i="6"/>
  <c r="E645" i="6"/>
  <c r="E172" i="6"/>
  <c r="E194" i="6"/>
  <c r="E438" i="6"/>
  <c r="E440" i="6"/>
  <c r="E449" i="6"/>
  <c r="E483" i="6"/>
  <c r="E484" i="6"/>
  <c r="E492" i="6"/>
  <c r="E752" i="6"/>
  <c r="E755" i="6"/>
  <c r="E760" i="6"/>
  <c r="E761" i="6"/>
  <c r="E764" i="6"/>
  <c r="E765" i="6"/>
  <c r="E766" i="6"/>
  <c r="E768" i="6"/>
  <c r="E774" i="6"/>
  <c r="E775" i="6"/>
  <c r="E776" i="6"/>
  <c r="E779" i="6"/>
  <c r="E780" i="6"/>
  <c r="E781" i="6"/>
  <c r="E782" i="6"/>
  <c r="E783" i="6"/>
  <c r="E784" i="6"/>
  <c r="E786" i="6"/>
  <c r="E787" i="6"/>
  <c r="E788" i="6"/>
  <c r="E789" i="6"/>
  <c r="E790" i="6"/>
  <c r="E959" i="6"/>
  <c r="E960" i="6"/>
  <c r="E791" i="6"/>
  <c r="E794" i="6"/>
  <c r="E797" i="6"/>
  <c r="E819" i="6"/>
  <c r="E831" i="6"/>
  <c r="E832" i="6"/>
  <c r="E836" i="6"/>
  <c r="E838" i="6"/>
  <c r="E839" i="6"/>
  <c r="E850" i="6"/>
  <c r="E851" i="6"/>
  <c r="E857" i="6"/>
  <c r="E874" i="6"/>
  <c r="E876" i="6"/>
  <c r="E882" i="6"/>
  <c r="E898" i="6"/>
  <c r="E909" i="6"/>
  <c r="E917" i="6"/>
  <c r="E942" i="6"/>
  <c r="E943" i="6"/>
  <c r="E944" i="6"/>
  <c r="E951" i="6"/>
  <c r="E953" i="6"/>
  <c r="E955" i="6"/>
  <c r="E957" i="6"/>
  <c r="E1022" i="6"/>
  <c r="E51" i="6"/>
  <c r="E53" i="6"/>
  <c r="E103" i="6"/>
  <c r="E169" i="6"/>
  <c r="E205" i="6"/>
  <c r="E333" i="6"/>
  <c r="E970" i="6"/>
  <c r="E972" i="6"/>
  <c r="E973" i="6"/>
  <c r="E975" i="6"/>
  <c r="E976" i="6"/>
  <c r="E974" i="6"/>
  <c r="E971" i="6"/>
  <c r="E982" i="6"/>
  <c r="E983" i="6"/>
  <c r="E979" i="6"/>
  <c r="E978" i="6"/>
  <c r="E985" i="6"/>
  <c r="E984" i="6"/>
  <c r="E977" i="6"/>
  <c r="E980" i="6"/>
  <c r="E986" i="6"/>
  <c r="E991" i="6"/>
  <c r="E992" i="6"/>
  <c r="E987" i="6"/>
  <c r="E988" i="6"/>
  <c r="E989" i="6"/>
  <c r="E990" i="6"/>
  <c r="E981" i="6"/>
  <c r="D133" i="6"/>
  <c r="D186" i="6"/>
  <c r="D139" i="6"/>
  <c r="D749" i="6"/>
  <c r="D966" i="6"/>
  <c r="D967" i="6"/>
  <c r="D968" i="6"/>
  <c r="D3" i="6"/>
  <c r="D4" i="6"/>
  <c r="D587" i="6"/>
  <c r="D346" i="6"/>
  <c r="D5" i="6"/>
  <c r="D6" i="6"/>
  <c r="D356" i="6"/>
  <c r="D412" i="6"/>
  <c r="D146" i="6"/>
  <c r="D493" i="6"/>
  <c r="D489" i="6"/>
  <c r="D177" i="6"/>
  <c r="D762" i="6"/>
  <c r="D962" i="6"/>
  <c r="D529" i="6"/>
  <c r="D513" i="6"/>
  <c r="D552" i="6"/>
  <c r="D7" i="6"/>
  <c r="D300" i="6"/>
  <c r="D314" i="6"/>
  <c r="D374" i="6"/>
  <c r="D308" i="6"/>
  <c r="D8" i="6"/>
  <c r="D9" i="6"/>
  <c r="D373" i="6"/>
  <c r="D10" i="6"/>
  <c r="D594" i="6"/>
  <c r="D650" i="6"/>
  <c r="D408" i="6"/>
  <c r="D643" i="6"/>
  <c r="D649" i="6"/>
  <c r="D394" i="6"/>
  <c r="D395" i="6"/>
  <c r="D396" i="6"/>
  <c r="D401" i="6"/>
  <c r="D507" i="6"/>
  <c r="D524" i="6"/>
  <c r="D538" i="6"/>
  <c r="D536" i="6"/>
  <c r="D605" i="6"/>
  <c r="D646" i="6"/>
  <c r="D644" i="6"/>
  <c r="D508" i="6"/>
  <c r="D573" i="6"/>
  <c r="D582" i="6"/>
  <c r="D11" i="6"/>
  <c r="D631" i="6"/>
  <c r="D606" i="6"/>
  <c r="D620" i="6"/>
  <c r="D632" i="6"/>
  <c r="D751" i="6"/>
  <c r="D758" i="6"/>
  <c r="D748" i="6"/>
  <c r="D759" i="6"/>
  <c r="D763" i="6"/>
  <c r="D778" i="6"/>
  <c r="D958" i="6"/>
  <c r="D37" i="6"/>
  <c r="D38" i="6"/>
  <c r="D39" i="6"/>
  <c r="D61" i="6"/>
  <c r="D60" i="6"/>
  <c r="D431" i="6"/>
  <c r="D434" i="6"/>
  <c r="D58" i="6"/>
  <c r="D59" i="6"/>
  <c r="D354" i="6"/>
  <c r="D416" i="6"/>
  <c r="D349" i="6"/>
  <c r="D350" i="6"/>
  <c r="D351" i="6"/>
  <c r="D352" i="6"/>
  <c r="D353" i="6"/>
  <c r="D355" i="6"/>
  <c r="D417" i="6"/>
  <c r="D250" i="6"/>
  <c r="D364" i="6"/>
  <c r="D426" i="6"/>
  <c r="D567" i="6"/>
  <c r="D284" i="6"/>
  <c r="D574" i="6"/>
  <c r="D311" i="6"/>
  <c r="D583" i="6"/>
  <c r="D318" i="6"/>
  <c r="D390" i="6"/>
  <c r="D558" i="6"/>
  <c r="D568" i="6"/>
  <c r="D570" i="6"/>
  <c r="D63" i="6"/>
  <c r="D516" i="6"/>
  <c r="D520" i="6"/>
  <c r="D526" i="6"/>
  <c r="D535" i="6"/>
  <c r="D539" i="6"/>
  <c r="D543" i="6"/>
  <c r="D544" i="6"/>
  <c r="D545" i="6"/>
  <c r="D546" i="6"/>
  <c r="D548" i="6"/>
  <c r="D550" i="6"/>
  <c r="D551" i="6"/>
  <c r="D553" i="6"/>
  <c r="D602" i="6"/>
  <c r="D227" i="6"/>
  <c r="D100" i="6"/>
  <c r="D110" i="6"/>
  <c r="D188" i="6"/>
  <c r="D211" i="6"/>
  <c r="D439" i="6"/>
  <c r="D196" i="6"/>
  <c r="D200" i="6"/>
  <c r="D469" i="6"/>
  <c r="D648" i="6"/>
  <c r="D64" i="6"/>
  <c r="D488" i="6"/>
  <c r="D147" i="6"/>
  <c r="D65" i="6"/>
  <c r="D480" i="6"/>
  <c r="D422" i="6"/>
  <c r="D145" i="6"/>
  <c r="D187" i="6"/>
  <c r="D478" i="6"/>
  <c r="D479" i="6"/>
  <c r="D476" i="6"/>
  <c r="D477" i="6"/>
  <c r="D348" i="6"/>
  <c r="D609" i="6"/>
  <c r="D149" i="6"/>
  <c r="D451" i="6"/>
  <c r="D153" i="6"/>
  <c r="D156" i="6"/>
  <c r="D174" i="6"/>
  <c r="D125" i="6"/>
  <c r="D126" i="6"/>
  <c r="D144" i="6"/>
  <c r="D162" i="6"/>
  <c r="D128" i="6"/>
  <c r="D140" i="6"/>
  <c r="D130" i="6"/>
  <c r="D178" i="6"/>
  <c r="D132" i="6"/>
  <c r="D135" i="6"/>
  <c r="D154" i="6"/>
  <c r="D141" i="6"/>
  <c r="D161" i="6"/>
  <c r="D163" i="6"/>
  <c r="D166" i="6"/>
  <c r="D167" i="6"/>
  <c r="D181" i="6"/>
  <c r="D183" i="6"/>
  <c r="D184" i="6"/>
  <c r="D193" i="6"/>
  <c r="D189" i="6"/>
  <c r="D199" i="6"/>
  <c r="D206" i="6"/>
  <c r="D204" i="6"/>
  <c r="D437" i="6"/>
  <c r="D441" i="6"/>
  <c r="D450" i="6"/>
  <c r="D461" i="6"/>
  <c r="D470" i="6"/>
  <c r="D474" i="6"/>
  <c r="D485" i="6"/>
  <c r="D487" i="6"/>
  <c r="D482" i="6"/>
  <c r="D486" i="6"/>
  <c r="D443" i="6"/>
  <c r="D12" i="6"/>
  <c r="D150" i="6"/>
  <c r="D175" i="6"/>
  <c r="D13" i="6"/>
  <c r="D14" i="6"/>
  <c r="D15" i="6"/>
  <c r="D16" i="6"/>
  <c r="D530" i="6"/>
  <c r="D428" i="6"/>
  <c r="D635" i="6"/>
  <c r="D636" i="6"/>
  <c r="D657" i="6"/>
  <c r="D421" i="6"/>
  <c r="D653" i="6"/>
  <c r="D66" i="6"/>
  <c r="D101" i="6"/>
  <c r="D297" i="6"/>
  <c r="D299" i="6"/>
  <c r="D238" i="6"/>
  <c r="D429" i="6"/>
  <c r="D17" i="6"/>
  <c r="D151" i="6"/>
  <c r="D127" i="6"/>
  <c r="D131" i="6"/>
  <c r="D190" i="6"/>
  <c r="D197" i="6"/>
  <c r="D442" i="6"/>
  <c r="D471" i="6"/>
  <c r="D519" i="6"/>
  <c r="D18" i="6"/>
  <c r="D198" i="6"/>
  <c r="D164" i="6"/>
  <c r="D148" i="6"/>
  <c r="D387" i="6"/>
  <c r="D565" i="6"/>
  <c r="D647" i="6"/>
  <c r="D176" i="6"/>
  <c r="D165" i="6"/>
  <c r="D180" i="6"/>
  <c r="D97" i="6"/>
  <c r="D54" i="6"/>
  <c r="D430" i="6"/>
  <c r="D62" i="6"/>
  <c r="D102" i="6"/>
  <c r="D249" i="6"/>
  <c r="D252" i="6"/>
  <c r="D285" i="6"/>
  <c r="D296" i="6"/>
  <c r="D298" i="6"/>
  <c r="D301" i="6"/>
  <c r="D302" i="6"/>
  <c r="D303" i="6"/>
  <c r="D309" i="6"/>
  <c r="D312" i="6"/>
  <c r="D313" i="6"/>
  <c r="D316" i="6"/>
  <c r="D322" i="6"/>
  <c r="D324" i="6"/>
  <c r="D319" i="6"/>
  <c r="D321" i="6"/>
  <c r="D371" i="6"/>
  <c r="D372" i="6"/>
  <c r="D375" i="6"/>
  <c r="D379" i="6"/>
  <c r="D382" i="6"/>
  <c r="D388" i="6"/>
  <c r="D389" i="6"/>
  <c r="D413" i="6"/>
  <c r="D325" i="6"/>
  <c r="D393" i="6"/>
  <c r="D383" i="6"/>
  <c r="D323" i="6"/>
  <c r="D621" i="6"/>
  <c r="D233" i="6"/>
  <c r="D611" i="6"/>
  <c r="D239" i="6"/>
  <c r="D248" i="6"/>
  <c r="D19" i="6"/>
  <c r="D376" i="6"/>
  <c r="D384" i="6"/>
  <c r="D423" i="6"/>
  <c r="D427" i="6"/>
  <c r="D559" i="6"/>
  <c r="D560" i="6"/>
  <c r="D590" i="6"/>
  <c r="D596" i="6"/>
  <c r="D218" i="6"/>
  <c r="D540" i="6"/>
  <c r="D541" i="6"/>
  <c r="D286" i="6"/>
  <c r="D20" i="6"/>
  <c r="D509" i="6"/>
  <c r="D253" i="6"/>
  <c r="D254" i="6"/>
  <c r="D255" i="6"/>
  <c r="D256" i="6"/>
  <c r="D257" i="6"/>
  <c r="D258" i="6"/>
  <c r="D259" i="6"/>
  <c r="D260" i="6"/>
  <c r="D261" i="6"/>
  <c r="D262" i="6"/>
  <c r="D263" i="6"/>
  <c r="D264" i="6"/>
  <c r="D265" i="6"/>
  <c r="D266" i="6"/>
  <c r="D21" i="6"/>
  <c r="D320" i="6"/>
  <c r="D304" i="6"/>
  <c r="D240" i="6"/>
  <c r="D424" i="6"/>
  <c r="D22" i="6"/>
  <c r="D23" i="6"/>
  <c r="D251" i="6"/>
  <c r="D267" i="6"/>
  <c r="D287" i="6"/>
  <c r="D288" i="6"/>
  <c r="D317" i="6"/>
  <c r="D336" i="6"/>
  <c r="D365" i="6"/>
  <c r="D366" i="6"/>
  <c r="D369" i="6"/>
  <c r="D377" i="6"/>
  <c r="D378" i="6"/>
  <c r="D380" i="6"/>
  <c r="D24" i="6"/>
  <c r="D425" i="6"/>
  <c r="D555" i="6"/>
  <c r="D268" i="6"/>
  <c r="D269" i="6"/>
  <c r="D270" i="6"/>
  <c r="D271" i="6"/>
  <c r="D272" i="6"/>
  <c r="D273" i="6"/>
  <c r="D274" i="6"/>
  <c r="D275" i="6"/>
  <c r="D276" i="6"/>
  <c r="D277" i="6"/>
  <c r="D278" i="6"/>
  <c r="D279" i="6"/>
  <c r="D280" i="6"/>
  <c r="D448" i="6"/>
  <c r="D575" i="6"/>
  <c r="D622" i="6"/>
  <c r="D360" i="6"/>
  <c r="D612" i="6"/>
  <c r="D241" i="6"/>
  <c r="D25" i="6"/>
  <c r="D561" i="6"/>
  <c r="D579" i="6"/>
  <c r="D234" i="6"/>
  <c r="D337" i="6"/>
  <c r="D564" i="6"/>
  <c r="D26" i="6"/>
  <c r="D221" i="6"/>
  <c r="D315" i="6"/>
  <c r="D282" i="6"/>
  <c r="D242" i="6"/>
  <c r="D361" i="6"/>
  <c r="D585" i="6"/>
  <c r="D584" i="6"/>
  <c r="D245" i="6"/>
  <c r="D283" i="6"/>
  <c r="D331" i="6"/>
  <c r="D344" i="6"/>
  <c r="D41" i="6"/>
  <c r="D305" i="6"/>
  <c r="D347" i="6"/>
  <c r="D362" i="6"/>
  <c r="D27" i="6"/>
  <c r="D432" i="6"/>
  <c r="D433" i="6"/>
  <c r="D518" i="6"/>
  <c r="D525" i="6"/>
  <c r="D547" i="6"/>
  <c r="D562" i="6"/>
  <c r="D578" i="6"/>
  <c r="D597" i="6"/>
  <c r="D610" i="6"/>
  <c r="D367" i="6"/>
  <c r="D385" i="6"/>
  <c r="D719" i="6"/>
  <c r="D104" i="6"/>
  <c r="D111" i="6"/>
  <c r="D121" i="6"/>
  <c r="D117" i="6"/>
  <c r="D445" i="6"/>
  <c r="D466" i="6"/>
  <c r="D105" i="6"/>
  <c r="D112" i="6"/>
  <c r="D613" i="6"/>
  <c r="D627" i="6"/>
  <c r="D614" i="6"/>
  <c r="D106" i="6"/>
  <c r="D113" i="6"/>
  <c r="D122" i="6"/>
  <c r="D118" i="6"/>
  <c r="D446" i="6"/>
  <c r="D467" i="6"/>
  <c r="D615" i="6"/>
  <c r="D628" i="6"/>
  <c r="D616" i="6"/>
  <c r="D629" i="6"/>
  <c r="D625" i="6"/>
  <c r="D107" i="6"/>
  <c r="D114" i="6"/>
  <c r="D617" i="6"/>
  <c r="D630" i="6"/>
  <c r="D626" i="6"/>
  <c r="D619" i="6"/>
  <c r="D108" i="6"/>
  <c r="D618" i="6"/>
  <c r="D115" i="6"/>
  <c r="D123" i="6"/>
  <c r="D119" i="6"/>
  <c r="D436" i="6"/>
  <c r="D109" i="6"/>
  <c r="D116" i="6"/>
  <c r="D124" i="6"/>
  <c r="D120" i="6"/>
  <c r="D447" i="6"/>
  <c r="D468" i="6"/>
  <c r="D459" i="6"/>
  <c r="D454" i="6"/>
  <c r="D455" i="6"/>
  <c r="D195" i="6"/>
  <c r="D185" i="6"/>
  <c r="D495" i="6"/>
  <c r="D129" i="6"/>
  <c r="D462" i="6"/>
  <c r="D472" i="6"/>
  <c r="D28" i="6"/>
  <c r="D306" i="6"/>
  <c r="D307" i="6"/>
  <c r="D358" i="6"/>
  <c r="D359" i="6"/>
  <c r="D510" i="6"/>
  <c r="D521" i="6"/>
  <c r="D527" i="6"/>
  <c r="D528" i="6"/>
  <c r="D533" i="6"/>
  <c r="D537" i="6"/>
  <c r="D598" i="6"/>
  <c r="D599" i="6"/>
  <c r="D604" i="6"/>
  <c r="D608" i="6"/>
  <c r="D714" i="6"/>
  <c r="D404" i="6"/>
  <c r="D406" i="6"/>
  <c r="D407" i="6"/>
  <c r="D386" i="6"/>
  <c r="D212" i="6"/>
  <c r="D223" i="6"/>
  <c r="D391" i="6"/>
  <c r="D503" i="6"/>
  <c r="D502" i="6"/>
  <c r="D506" i="6"/>
  <c r="D569" i="6"/>
  <c r="D571" i="6"/>
  <c r="D572" i="6"/>
  <c r="D586" i="6"/>
  <c r="D595" i="6"/>
  <c r="D600" i="6"/>
  <c r="D228" i="6"/>
  <c r="D235" i="6"/>
  <c r="D357" i="6"/>
  <c r="D243" i="6"/>
  <c r="D246" i="6"/>
  <c r="D244" i="6"/>
  <c r="D247" i="6"/>
  <c r="D310" i="6"/>
  <c r="D326" i="6"/>
  <c r="D368" i="6"/>
  <c r="D392" i="6"/>
  <c r="D452" i="6"/>
  <c r="D456" i="6"/>
  <c r="D512" i="6"/>
  <c r="D517" i="6"/>
  <c r="D566" i="6"/>
  <c r="D580" i="6"/>
  <c r="D581" i="6"/>
  <c r="D588" i="6"/>
  <c r="D589" i="6"/>
  <c r="D229" i="6"/>
  <c r="D230" i="6"/>
  <c r="D231" i="6"/>
  <c r="D232" i="6"/>
  <c r="D715" i="6"/>
  <c r="D716" i="6"/>
  <c r="D717" i="6"/>
  <c r="D623" i="6"/>
  <c r="D624" i="6"/>
  <c r="D633" i="6"/>
  <c r="D56" i="6"/>
  <c r="D67" i="6"/>
  <c r="D99" i="6"/>
  <c r="D226" i="6"/>
  <c r="D289" i="6"/>
  <c r="D411" i="6"/>
  <c r="D563" i="6"/>
  <c r="D576" i="6"/>
  <c r="D514" i="6"/>
  <c r="D531" i="6"/>
  <c r="D549" i="6"/>
  <c r="D138" i="6"/>
  <c r="D182" i="6"/>
  <c r="D453" i="6"/>
  <c r="D57" i="6"/>
  <c r="D1019" i="6"/>
  <c r="D68" i="6"/>
  <c r="D69" i="6"/>
  <c r="D70" i="6"/>
  <c r="D71" i="6"/>
  <c r="D72" i="6"/>
  <c r="D73" i="6"/>
  <c r="D75" i="6"/>
  <c r="D86" i="6"/>
  <c r="D76" i="6"/>
  <c r="D87" i="6"/>
  <c r="D77" i="6"/>
  <c r="D88" i="6"/>
  <c r="D78" i="6"/>
  <c r="D89" i="6"/>
  <c r="D79" i="6"/>
  <c r="D90" i="6"/>
  <c r="D435" i="6"/>
  <c r="D29" i="6"/>
  <c r="D30" i="6"/>
  <c r="D80" i="6"/>
  <c r="D91" i="6"/>
  <c r="D81" i="6"/>
  <c r="D92" i="6"/>
  <c r="D82" i="6"/>
  <c r="D93" i="6"/>
  <c r="D83" i="6"/>
  <c r="D94" i="6"/>
  <c r="D84" i="6"/>
  <c r="D95" i="6"/>
  <c r="D85" i="6"/>
  <c r="D96" i="6"/>
  <c r="D40" i="6"/>
  <c r="D45" i="6"/>
  <c r="D46" i="6"/>
  <c r="D47" i="6"/>
  <c r="D48" i="6"/>
  <c r="D49" i="6"/>
  <c r="D50" i="6"/>
  <c r="D473" i="6"/>
  <c r="D554" i="6"/>
  <c r="D656" i="6"/>
  <c r="D753" i="6"/>
  <c r="D754" i="6"/>
  <c r="D756" i="6"/>
  <c r="D757" i="6"/>
  <c r="D767" i="6"/>
  <c r="D770" i="6"/>
  <c r="D771" i="6"/>
  <c r="D772" i="6"/>
  <c r="D773" i="6"/>
  <c r="D750" i="6"/>
  <c r="D688" i="6"/>
  <c r="D1017" i="6"/>
  <c r="D670" i="6"/>
  <c r="D965" i="6"/>
  <c r="D1010" i="6"/>
  <c r="D1029" i="6"/>
  <c r="D1015" i="6"/>
  <c r="D679" i="6"/>
  <c r="D334" i="6"/>
  <c r="D673" i="6"/>
  <c r="D735" i="6"/>
  <c r="D741" i="6"/>
  <c r="D1016" i="6"/>
  <c r="D729" i="6"/>
  <c r="D747" i="6"/>
  <c r="D681" i="6"/>
  <c r="D682" i="6"/>
  <c r="D685" i="6"/>
  <c r="D686" i="6"/>
  <c r="D731" i="6"/>
  <c r="D1002" i="6"/>
  <c r="D706" i="6"/>
  <c r="D720" i="6"/>
  <c r="D746" i="6"/>
  <c r="D1003" i="6"/>
  <c r="D577" i="6"/>
  <c r="D676" i="6"/>
  <c r="D1028" i="6"/>
  <c r="D736" i="6"/>
  <c r="D1018" i="6"/>
  <c r="D702" i="6"/>
  <c r="D703" i="6"/>
  <c r="D708" i="6"/>
  <c r="D712" i="6"/>
  <c r="D675" i="6"/>
  <c r="D730" i="6"/>
  <c r="D687" i="6"/>
  <c r="D671" i="6"/>
  <c r="D677" i="6"/>
  <c r="D694" i="6"/>
  <c r="D711" i="6"/>
  <c r="D684" i="6"/>
  <c r="D1013" i="6"/>
  <c r="D1025" i="6"/>
  <c r="D1026" i="6"/>
  <c r="D697" i="6"/>
  <c r="D698" i="6"/>
  <c r="D713" i="6"/>
  <c r="D665" i="6"/>
  <c r="D669" i="6"/>
  <c r="D693" i="6"/>
  <c r="D709" i="6"/>
  <c r="D785" i="6"/>
  <c r="D1008" i="6"/>
  <c r="D738" i="6"/>
  <c r="D31" i="6"/>
  <c r="D32" i="6"/>
  <c r="D33" i="6"/>
  <c r="D34" i="6"/>
  <c r="D35" i="6"/>
  <c r="D36" i="6"/>
  <c r="D142" i="6"/>
  <c r="D143" i="6"/>
  <c r="D481" i="6"/>
  <c r="D158" i="6"/>
  <c r="D136" i="6"/>
  <c r="D159" i="6"/>
  <c r="D171" i="6"/>
  <c r="D1014" i="6"/>
  <c r="D191" i="6"/>
  <c r="D678" i="6"/>
  <c r="D192" i="6"/>
  <c r="D179" i="6"/>
  <c r="D170" i="6"/>
  <c r="D168" i="6"/>
  <c r="D160" i="6"/>
  <c r="D173" i="6"/>
  <c r="D208" i="6"/>
  <c r="D209" i="6"/>
  <c r="D134" i="6"/>
  <c r="D458" i="6"/>
  <c r="D444" i="6"/>
  <c r="D490" i="6"/>
  <c r="D201" i="6"/>
  <c r="D969" i="6"/>
  <c r="D491" i="6"/>
  <c r="D202" i="6"/>
  <c r="D660" i="6"/>
  <c r="D680" i="6"/>
  <c r="D699" i="6"/>
  <c r="D727" i="6"/>
  <c r="D739" i="6"/>
  <c r="D961" i="6"/>
  <c r="D137" i="6"/>
  <c r="D203" i="6"/>
  <c r="D658" i="6"/>
  <c r="D733" i="6"/>
  <c r="D667" i="6"/>
  <c r="D724" i="6"/>
  <c r="D1004" i="6"/>
  <c r="D1005" i="6"/>
  <c r="D1030" i="6"/>
  <c r="D663" i="6"/>
  <c r="D692" i="6"/>
  <c r="D1009" i="6"/>
  <c r="D695" i="6"/>
  <c r="D728" i="6"/>
  <c r="D737" i="6"/>
  <c r="D769" i="6"/>
  <c r="D335" i="6"/>
  <c r="D1011" i="6"/>
  <c r="D668" i="6"/>
  <c r="D672" i="6"/>
  <c r="D689" i="6"/>
  <c r="D691" i="6"/>
  <c r="D700" i="6"/>
  <c r="D705" i="6"/>
  <c r="D740" i="6"/>
  <c r="D963" i="6"/>
  <c r="D1027" i="6"/>
  <c r="D964" i="6"/>
  <c r="D661" i="6"/>
  <c r="D690" i="6"/>
  <c r="D726" i="6"/>
  <c r="D701" i="6"/>
  <c r="D704" i="6"/>
  <c r="D707" i="6"/>
  <c r="D732" i="6"/>
  <c r="D722" i="6"/>
  <c r="D652" i="6"/>
  <c r="D651" i="6"/>
  <c r="D1007" i="6"/>
  <c r="D734" i="6"/>
  <c r="D721" i="6"/>
  <c r="D1012" i="6"/>
  <c r="D1023" i="6"/>
  <c r="D654" i="6"/>
  <c r="D659" i="6"/>
  <c r="D662" i="6"/>
  <c r="D1031" i="6"/>
  <c r="D664" i="6"/>
  <c r="D723" i="6"/>
  <c r="D710" i="6"/>
  <c r="D696" i="6"/>
  <c r="D674" i="6"/>
  <c r="D683" i="6"/>
  <c r="D74" i="6"/>
  <c r="D236" i="6"/>
  <c r="D290" i="6"/>
  <c r="D397" i="6"/>
  <c r="D496" i="6"/>
  <c r="D505" i="6"/>
  <c r="D603" i="6"/>
  <c r="D409" i="6"/>
  <c r="D414" i="6"/>
  <c r="D415" i="6"/>
  <c r="D718" i="6"/>
  <c r="D642" i="6"/>
  <c r="D339" i="6"/>
  <c r="D338" i="6"/>
  <c r="D556" i="6"/>
  <c r="D593" i="6"/>
  <c r="D219" i="6"/>
  <c r="D224" i="6"/>
  <c r="D327" i="6"/>
  <c r="D511" i="6"/>
  <c r="D542" i="6"/>
  <c r="D532" i="6"/>
  <c r="D607" i="6"/>
  <c r="D634" i="6"/>
  <c r="D655" i="6"/>
  <c r="D666" i="6"/>
  <c r="D725" i="6"/>
  <c r="D237" i="6"/>
  <c r="D410" i="6"/>
  <c r="D557" i="6"/>
  <c r="D592" i="6"/>
  <c r="D398" i="6"/>
  <c r="D281" i="6"/>
  <c r="D291" i="6"/>
  <c r="D363" i="6"/>
  <c r="D370" i="6"/>
  <c r="D381" i="6"/>
  <c r="D591" i="6"/>
  <c r="D292" i="6"/>
  <c r="D457" i="6"/>
  <c r="D742" i="6"/>
  <c r="D1020" i="6"/>
  <c r="D796" i="6"/>
  <c r="D811" i="6"/>
  <c r="D814" i="6"/>
  <c r="D815" i="6"/>
  <c r="D820" i="6"/>
  <c r="D823" i="6"/>
  <c r="D824" i="6"/>
  <c r="D826" i="6"/>
  <c r="D833" i="6"/>
  <c r="D841" i="6"/>
  <c r="D846" i="6"/>
  <c r="D852" i="6"/>
  <c r="D853" i="6"/>
  <c r="D873" i="6"/>
  <c r="D875" i="6"/>
  <c r="D878" i="6"/>
  <c r="D883" i="6"/>
  <c r="D884" i="6"/>
  <c r="D887" i="6"/>
  <c r="D888" i="6"/>
  <c r="D889" i="6"/>
  <c r="D894" i="6"/>
  <c r="D899" i="6"/>
  <c r="D900" i="6"/>
  <c r="D903" i="6"/>
  <c r="D904" i="6"/>
  <c r="D907" i="6"/>
  <c r="D945" i="6"/>
  <c r="D946" i="6"/>
  <c r="D947" i="6"/>
  <c r="D807" i="6"/>
  <c r="D813" i="6"/>
  <c r="D890" i="6"/>
  <c r="D895" i="6"/>
  <c r="D905" i="6"/>
  <c r="D854" i="6"/>
  <c r="D910" i="6"/>
  <c r="D914" i="6"/>
  <c r="D916" i="6"/>
  <c r="D918" i="6"/>
  <c r="D920" i="6"/>
  <c r="D921" i="6"/>
  <c r="D948" i="6"/>
  <c r="D1021" i="6"/>
  <c r="D795" i="6"/>
  <c r="D798" i="6"/>
  <c r="D816" i="6"/>
  <c r="D825" i="6"/>
  <c r="D834" i="6"/>
  <c r="D840" i="6"/>
  <c r="D842" i="6"/>
  <c r="D855" i="6"/>
  <c r="D885" i="6"/>
  <c r="D891" i="6"/>
  <c r="D896" i="6"/>
  <c r="D911" i="6"/>
  <c r="D919" i="6"/>
  <c r="D941" i="6"/>
  <c r="D856" i="6"/>
  <c r="D1006" i="6"/>
  <c r="D792" i="6"/>
  <c r="D793" i="6"/>
  <c r="D799" i="6"/>
  <c r="D801" i="6"/>
  <c r="D803" i="6"/>
  <c r="D805" i="6"/>
  <c r="D808" i="6"/>
  <c r="D809" i="6"/>
  <c r="D877" i="6"/>
  <c r="D879" i="6"/>
  <c r="D880" i="6"/>
  <c r="D881" i="6"/>
  <c r="D892" i="6"/>
  <c r="D912" i="6"/>
  <c r="D915" i="6"/>
  <c r="D922" i="6"/>
  <c r="D924" i="6"/>
  <c r="D926" i="6"/>
  <c r="D928" i="6"/>
  <c r="D930" i="6"/>
  <c r="D932" i="6"/>
  <c r="D933" i="6"/>
  <c r="D935" i="6"/>
  <c r="D937" i="6"/>
  <c r="D939" i="6"/>
  <c r="D949" i="6"/>
  <c r="D800" i="6"/>
  <c r="D802" i="6"/>
  <c r="D804" i="6"/>
  <c r="D806" i="6"/>
  <c r="D810" i="6"/>
  <c r="D812" i="6"/>
  <c r="D817" i="6"/>
  <c r="D818" i="6"/>
  <c r="D821" i="6"/>
  <c r="D822" i="6"/>
  <c r="D827" i="6"/>
  <c r="D835" i="6"/>
  <c r="D837" i="6"/>
  <c r="D886" i="6"/>
  <c r="D893" i="6"/>
  <c r="D897" i="6"/>
  <c r="D901" i="6"/>
  <c r="D902" i="6"/>
  <c r="D906" i="6"/>
  <c r="D908" i="6"/>
  <c r="D913" i="6"/>
  <c r="D923" i="6"/>
  <c r="D925" i="6"/>
  <c r="D927" i="6"/>
  <c r="D929" i="6"/>
  <c r="D931" i="6"/>
  <c r="D934" i="6"/>
  <c r="D936" i="6"/>
  <c r="D938" i="6"/>
  <c r="D940" i="6"/>
  <c r="D950" i="6"/>
  <c r="D952" i="6"/>
  <c r="D954" i="6"/>
  <c r="D956" i="6"/>
  <c r="D743" i="6"/>
  <c r="D828" i="6"/>
  <c r="D843" i="6"/>
  <c r="D847" i="6"/>
  <c r="D858" i="6"/>
  <c r="D861" i="6"/>
  <c r="D864" i="6"/>
  <c r="D867" i="6"/>
  <c r="D870" i="6"/>
  <c r="D993" i="6"/>
  <c r="D996" i="6"/>
  <c r="D999" i="6"/>
  <c r="D744" i="6"/>
  <c r="D777" i="6"/>
  <c r="D829" i="6"/>
  <c r="D844" i="6"/>
  <c r="D848" i="6"/>
  <c r="D859" i="6"/>
  <c r="D862" i="6"/>
  <c r="D865" i="6"/>
  <c r="D868" i="6"/>
  <c r="D871" i="6"/>
  <c r="D994" i="6"/>
  <c r="D997" i="6"/>
  <c r="D1000" i="6"/>
  <c r="D152" i="6"/>
  <c r="D157" i="6"/>
  <c r="D155" i="6"/>
  <c r="D207" i="6"/>
  <c r="D210" i="6"/>
  <c r="D460" i="6"/>
  <c r="D463" i="6"/>
  <c r="D464" i="6"/>
  <c r="D465" i="6"/>
  <c r="D475" i="6"/>
  <c r="D494" i="6"/>
  <c r="D44" i="6"/>
  <c r="D220" i="6"/>
  <c r="D222" i="6"/>
  <c r="D225" i="6"/>
  <c r="D293" i="6"/>
  <c r="D601" i="6"/>
  <c r="D399" i="6"/>
  <c r="D340" i="6"/>
  <c r="D213" i="6"/>
  <c r="D214" i="6"/>
  <c r="D55" i="6"/>
  <c r="D98" i="6"/>
  <c r="D402" i="6"/>
  <c r="D637" i="6"/>
  <c r="D329" i="6"/>
  <c r="D216" i="6"/>
  <c r="D499" i="6"/>
  <c r="D523" i="6"/>
  <c r="D52" i="6"/>
  <c r="D341" i="6"/>
  <c r="D638" i="6"/>
  <c r="D330" i="6"/>
  <c r="D217" i="6"/>
  <c r="D498" i="6"/>
  <c r="D522" i="6"/>
  <c r="D215" i="6"/>
  <c r="D42" i="6"/>
  <c r="D294" i="6"/>
  <c r="D342" i="6"/>
  <c r="D405" i="6"/>
  <c r="D639" i="6"/>
  <c r="D328" i="6"/>
  <c r="D418" i="6"/>
  <c r="D500" i="6"/>
  <c r="D640" i="6"/>
  <c r="D501" i="6"/>
  <c r="D43" i="6"/>
  <c r="D745" i="6"/>
  <c r="D830" i="6"/>
  <c r="D845" i="6"/>
  <c r="D849" i="6"/>
  <c r="D860" i="6"/>
  <c r="D863" i="6"/>
  <c r="D866" i="6"/>
  <c r="D869" i="6"/>
  <c r="D872" i="6"/>
  <c r="D995" i="6"/>
  <c r="D998" i="6"/>
  <c r="D1001" i="6"/>
  <c r="D295" i="6"/>
  <c r="D332" i="6"/>
  <c r="D343" i="6"/>
  <c r="D345" i="6"/>
  <c r="D400" i="6"/>
  <c r="D403" i="6"/>
  <c r="D419" i="6"/>
  <c r="D497" i="6"/>
  <c r="D504" i="6"/>
  <c r="D641" i="6"/>
  <c r="D1024" i="6"/>
  <c r="D420" i="6"/>
  <c r="D515" i="6"/>
  <c r="D534" i="6"/>
  <c r="D645" i="6"/>
  <c r="D172" i="6"/>
  <c r="D194" i="6"/>
  <c r="D438" i="6"/>
  <c r="D440" i="6"/>
  <c r="D449" i="6"/>
  <c r="D483" i="6"/>
  <c r="D484" i="6"/>
  <c r="D492" i="6"/>
  <c r="D752" i="6"/>
  <c r="D755" i="6"/>
  <c r="D760" i="6"/>
  <c r="D761" i="6"/>
  <c r="D764" i="6"/>
  <c r="D765" i="6"/>
  <c r="D766" i="6"/>
  <c r="D768" i="6"/>
  <c r="D774" i="6"/>
  <c r="D775" i="6"/>
  <c r="D776" i="6"/>
  <c r="D779" i="6"/>
  <c r="D780" i="6"/>
  <c r="D781" i="6"/>
  <c r="D782" i="6"/>
  <c r="D783" i="6"/>
  <c r="D784" i="6"/>
  <c r="D786" i="6"/>
  <c r="D787" i="6"/>
  <c r="D788" i="6"/>
  <c r="D789" i="6"/>
  <c r="D790" i="6"/>
  <c r="D959" i="6"/>
  <c r="D960" i="6"/>
  <c r="D791" i="6"/>
  <c r="D794" i="6"/>
  <c r="D797" i="6"/>
  <c r="D819" i="6"/>
  <c r="D831" i="6"/>
  <c r="D832" i="6"/>
  <c r="D836" i="6"/>
  <c r="D838" i="6"/>
  <c r="D839" i="6"/>
  <c r="D850" i="6"/>
  <c r="D851" i="6"/>
  <c r="D857" i="6"/>
  <c r="D874" i="6"/>
  <c r="D876" i="6"/>
  <c r="D882" i="6"/>
  <c r="D898" i="6"/>
  <c r="D909" i="6"/>
  <c r="D917" i="6"/>
  <c r="D942" i="6"/>
  <c r="D943" i="6"/>
  <c r="D944" i="6"/>
  <c r="D951" i="6"/>
  <c r="D953" i="6"/>
  <c r="D955" i="6"/>
  <c r="D957" i="6"/>
  <c r="D1022" i="6"/>
  <c r="D51" i="6"/>
  <c r="D53" i="6"/>
  <c r="D103" i="6"/>
  <c r="D169" i="6"/>
  <c r="D205" i="6"/>
  <c r="D333" i="6"/>
  <c r="D970" i="6"/>
  <c r="D972" i="6"/>
  <c r="D973" i="6"/>
  <c r="D975" i="6"/>
  <c r="D976" i="6"/>
  <c r="D974" i="6"/>
  <c r="D971" i="6"/>
  <c r="D982" i="6"/>
  <c r="D983" i="6"/>
  <c r="D979" i="6"/>
  <c r="D978" i="6"/>
  <c r="D985" i="6"/>
  <c r="D984" i="6"/>
  <c r="D977" i="6"/>
  <c r="D980" i="6"/>
  <c r="D986" i="6"/>
  <c r="D991" i="6"/>
  <c r="D992" i="6"/>
  <c r="D987" i="6"/>
  <c r="D988" i="6"/>
  <c r="D989" i="6"/>
  <c r="D990" i="6"/>
  <c r="D981" i="6"/>
  <c r="D2" i="21"/>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D201" i="21"/>
  <c r="D202" i="21"/>
  <c r="D203" i="21"/>
  <c r="D204" i="21"/>
  <c r="D205" i="21"/>
  <c r="D206" i="21"/>
  <c r="D207" i="21"/>
  <c r="D208" i="21"/>
  <c r="D209" i="21"/>
  <c r="D210" i="21"/>
  <c r="D211" i="21"/>
  <c r="D212" i="21"/>
  <c r="D213" i="21"/>
  <c r="D214" i="21"/>
  <c r="D215" i="21"/>
  <c r="D216" i="21"/>
  <c r="D217" i="21"/>
  <c r="D218" i="21"/>
  <c r="D219" i="21"/>
  <c r="D220" i="21"/>
  <c r="D221" i="21"/>
  <c r="D222" i="21"/>
  <c r="D223" i="21"/>
  <c r="D224" i="21"/>
  <c r="D225" i="21"/>
  <c r="D226" i="21"/>
  <c r="D227" i="21"/>
  <c r="D228" i="21"/>
  <c r="D229" i="21"/>
  <c r="D230" i="21"/>
  <c r="D231" i="21"/>
  <c r="D232" i="21"/>
  <c r="D233" i="21"/>
  <c r="D234" i="21"/>
  <c r="D235" i="21"/>
  <c r="D236" i="21"/>
  <c r="D237" i="21"/>
  <c r="D238" i="21"/>
  <c r="D239" i="21"/>
  <c r="D240" i="21"/>
  <c r="D241" i="21"/>
  <c r="D242" i="21"/>
  <c r="D243" i="21"/>
  <c r="D244" i="21"/>
  <c r="D245" i="21"/>
  <c r="D246" i="21"/>
  <c r="D247" i="21"/>
  <c r="D248" i="21"/>
  <c r="D249" i="21"/>
  <c r="D250" i="21"/>
  <c r="D251" i="21"/>
  <c r="D252" i="21"/>
  <c r="D253" i="21"/>
  <c r="D254" i="21"/>
  <c r="D255" i="21"/>
  <c r="D256" i="21"/>
  <c r="D257" i="21"/>
  <c r="D258" i="21"/>
  <c r="D259" i="21"/>
  <c r="D260" i="21"/>
  <c r="D261" i="21"/>
  <c r="D262" i="21"/>
  <c r="D263" i="21"/>
  <c r="D264" i="21"/>
  <c r="D265" i="21"/>
  <c r="D266" i="21"/>
  <c r="D267" i="21"/>
  <c r="D268" i="21"/>
  <c r="D269" i="21"/>
  <c r="D270" i="21"/>
  <c r="D271" i="21"/>
  <c r="D272" i="21"/>
  <c r="D273" i="21"/>
  <c r="D274" i="21"/>
  <c r="D275" i="21"/>
  <c r="D276" i="21"/>
  <c r="D277" i="21"/>
  <c r="D278" i="21"/>
  <c r="D279" i="21"/>
  <c r="D280" i="21"/>
  <c r="D281" i="21"/>
  <c r="D282" i="21"/>
  <c r="D283" i="21"/>
  <c r="D284" i="21"/>
  <c r="D285" i="21"/>
  <c r="D286" i="21"/>
  <c r="D287" i="21"/>
  <c r="D288" i="21"/>
  <c r="D289" i="21"/>
  <c r="D290" i="21"/>
  <c r="D291" i="21"/>
  <c r="D292" i="21"/>
  <c r="D293" i="21"/>
  <c r="D294" i="21"/>
  <c r="D295" i="21"/>
  <c r="D296" i="21"/>
  <c r="D297" i="21"/>
  <c r="D298" i="21"/>
  <c r="D299" i="21"/>
  <c r="D300" i="21"/>
  <c r="D301" i="21"/>
  <c r="D302" i="21"/>
  <c r="D303" i="21"/>
  <c r="D304" i="21"/>
  <c r="D305" i="21"/>
  <c r="D306" i="21"/>
  <c r="D307" i="21"/>
  <c r="D308" i="21"/>
  <c r="D309" i="21"/>
  <c r="D310" i="21"/>
  <c r="D311" i="21"/>
  <c r="D312" i="21"/>
  <c r="D313" i="21"/>
  <c r="D314" i="21"/>
  <c r="D315" i="21"/>
  <c r="D316" i="21"/>
  <c r="D317" i="21"/>
  <c r="D318" i="21"/>
  <c r="D319" i="21"/>
  <c r="D320" i="21"/>
  <c r="D321" i="21"/>
  <c r="D322" i="21"/>
  <c r="D323" i="21"/>
  <c r="D324" i="21"/>
  <c r="D325" i="21"/>
  <c r="D326" i="21"/>
  <c r="D327" i="21"/>
  <c r="D328" i="21"/>
  <c r="D329" i="21"/>
  <c r="D330" i="21"/>
  <c r="D331" i="21"/>
  <c r="D332" i="21"/>
  <c r="D333" i="21"/>
  <c r="D334" i="21"/>
  <c r="D335" i="21"/>
  <c r="D336" i="21"/>
  <c r="D337" i="21"/>
  <c r="D338" i="21"/>
  <c r="D339" i="21"/>
  <c r="D340" i="21"/>
  <c r="D341" i="21"/>
  <c r="D342" i="21"/>
  <c r="D343" i="21"/>
  <c r="D344" i="21"/>
  <c r="D345" i="21"/>
  <c r="D346" i="21"/>
  <c r="D347" i="21"/>
  <c r="D348" i="21"/>
  <c r="D349" i="21"/>
  <c r="D350" i="21"/>
  <c r="D351" i="21"/>
  <c r="D352" i="21"/>
  <c r="D353" i="21"/>
  <c r="D354" i="21"/>
  <c r="D355" i="21"/>
  <c r="D356" i="21"/>
  <c r="D357" i="21"/>
  <c r="D358" i="21"/>
  <c r="D359" i="21"/>
  <c r="D360" i="21"/>
  <c r="D361" i="21"/>
  <c r="D362" i="21"/>
  <c r="D363" i="21"/>
  <c r="D364" i="21"/>
  <c r="D365" i="21"/>
  <c r="D366" i="21"/>
  <c r="D367" i="21"/>
  <c r="D368" i="21"/>
  <c r="D369" i="21"/>
  <c r="D370" i="21"/>
  <c r="D371" i="21"/>
  <c r="D372" i="21"/>
  <c r="D373" i="21"/>
  <c r="D374" i="21"/>
  <c r="D375" i="21"/>
  <c r="D376" i="21"/>
  <c r="D377" i="21"/>
  <c r="D378" i="21"/>
  <c r="D379" i="21"/>
  <c r="D380" i="21"/>
  <c r="D381" i="21"/>
  <c r="D382" i="21"/>
  <c r="D383" i="21"/>
  <c r="D384" i="21"/>
  <c r="D385" i="21"/>
  <c r="D386" i="21"/>
  <c r="D387" i="21"/>
  <c r="D388" i="21"/>
  <c r="D389" i="21"/>
  <c r="D390" i="21"/>
  <c r="D391" i="21"/>
  <c r="D392" i="21"/>
  <c r="D393" i="21"/>
  <c r="D394" i="21"/>
  <c r="D395" i="21"/>
  <c r="D396" i="21"/>
  <c r="D397" i="21"/>
  <c r="D398" i="21"/>
  <c r="D399" i="21"/>
  <c r="D400" i="21"/>
  <c r="D401" i="21"/>
  <c r="D402" i="21"/>
  <c r="D403" i="21"/>
  <c r="D404" i="21"/>
  <c r="D405" i="21"/>
  <c r="D406" i="21"/>
  <c r="D407" i="21"/>
  <c r="D408" i="21"/>
  <c r="D409" i="21"/>
  <c r="D410" i="21"/>
  <c r="D411" i="21"/>
  <c r="D412" i="21"/>
  <c r="D413" i="21"/>
  <c r="D414" i="21"/>
  <c r="D415" i="21"/>
  <c r="D416" i="21"/>
  <c r="D417" i="21"/>
  <c r="D418" i="21"/>
  <c r="D419" i="21"/>
  <c r="D420" i="21"/>
  <c r="D421" i="21"/>
  <c r="D422" i="21"/>
  <c r="D423" i="21"/>
  <c r="D424" i="21"/>
  <c r="D425" i="21"/>
  <c r="D426" i="21"/>
  <c r="D427" i="21"/>
  <c r="D428" i="21"/>
  <c r="D429" i="21"/>
  <c r="D430" i="21"/>
  <c r="D431" i="21"/>
  <c r="D432" i="21"/>
  <c r="D433" i="21"/>
  <c r="D434" i="21"/>
  <c r="D435" i="21"/>
  <c r="D436" i="21"/>
  <c r="D437" i="21"/>
  <c r="D438" i="21"/>
  <c r="D439" i="21"/>
  <c r="D440" i="21"/>
  <c r="D441" i="21"/>
  <c r="D442" i="21"/>
  <c r="D443" i="21"/>
  <c r="D444" i="21"/>
  <c r="D445" i="21"/>
  <c r="D446" i="21"/>
  <c r="D447" i="21"/>
  <c r="D448" i="21"/>
  <c r="D449" i="21"/>
  <c r="D450" i="21"/>
  <c r="D451" i="21"/>
  <c r="D452" i="21"/>
  <c r="D453" i="21"/>
  <c r="D454" i="21"/>
  <c r="D455" i="21"/>
  <c r="D456" i="21"/>
  <c r="D457" i="21"/>
  <c r="D458" i="2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D485" i="21"/>
  <c r="D486" i="21"/>
  <c r="D487" i="21"/>
  <c r="D488" i="21"/>
  <c r="D489" i="21"/>
  <c r="D490" i="21"/>
  <c r="D491" i="21"/>
  <c r="D492" i="21"/>
  <c r="D493" i="21"/>
  <c r="D494" i="21"/>
  <c r="D495" i="21"/>
  <c r="D496" i="21"/>
  <c r="D497" i="21"/>
  <c r="D498" i="21"/>
  <c r="D499" i="21"/>
  <c r="D500" i="21"/>
  <c r="D501" i="21"/>
  <c r="D502" i="21"/>
  <c r="D503" i="21"/>
  <c r="D504" i="21"/>
  <c r="D505" i="21"/>
  <c r="D506" i="21"/>
  <c r="D507" i="21"/>
  <c r="D508" i="21"/>
  <c r="D509" i="21"/>
  <c r="D510" i="21"/>
  <c r="D511" i="21"/>
  <c r="D512" i="21"/>
  <c r="D513" i="21"/>
  <c r="D514" i="21"/>
  <c r="D515" i="21"/>
  <c r="D516" i="21"/>
  <c r="D517" i="21"/>
  <c r="D518" i="21"/>
  <c r="D519" i="21"/>
  <c r="D520" i="21"/>
  <c r="D521" i="21"/>
  <c r="D522" i="21"/>
  <c r="D523" i="21"/>
  <c r="D524" i="21"/>
  <c r="D525" i="21"/>
  <c r="D526" i="21"/>
  <c r="D527" i="21"/>
  <c r="D528" i="21"/>
  <c r="D529" i="21"/>
  <c r="D530" i="21"/>
  <c r="D531" i="21"/>
  <c r="D532" i="21"/>
  <c r="D533" i="21"/>
  <c r="D534" i="21"/>
  <c r="D535" i="21"/>
  <c r="D536" i="21"/>
  <c r="D537" i="21"/>
  <c r="D538" i="21"/>
  <c r="D539" i="21"/>
  <c r="D540" i="21"/>
  <c r="D541" i="21"/>
  <c r="D542" i="21"/>
  <c r="D543" i="21"/>
  <c r="D544" i="21"/>
  <c r="D545" i="21"/>
  <c r="D546" i="21"/>
  <c r="D547" i="21"/>
  <c r="D548" i="21"/>
  <c r="D549" i="21"/>
  <c r="D550" i="21"/>
  <c r="D551" i="21"/>
  <c r="D552" i="21"/>
  <c r="D553" i="21"/>
  <c r="D554" i="21"/>
  <c r="D555" i="21"/>
  <c r="D556" i="21"/>
  <c r="D557" i="21"/>
  <c r="D558" i="21"/>
  <c r="D559" i="21"/>
  <c r="D560" i="21"/>
  <c r="D561" i="21"/>
  <c r="D562" i="21"/>
  <c r="D563" i="21"/>
  <c r="D564" i="21"/>
  <c r="D565" i="21"/>
  <c r="D566" i="21"/>
  <c r="D567" i="21"/>
  <c r="D568" i="21"/>
  <c r="D569" i="21"/>
  <c r="D570" i="21"/>
  <c r="D571" i="21"/>
  <c r="D572" i="21"/>
  <c r="D573" i="21"/>
  <c r="D574" i="21"/>
  <c r="D575" i="21"/>
  <c r="D576" i="21"/>
  <c r="D577" i="21"/>
  <c r="D578" i="21"/>
  <c r="D579" i="21"/>
  <c r="D580" i="21"/>
  <c r="D581" i="21"/>
  <c r="D582" i="21"/>
  <c r="D583" i="21"/>
  <c r="D584" i="21"/>
  <c r="D585" i="21"/>
  <c r="D586" i="21"/>
  <c r="D587" i="21"/>
  <c r="D588" i="21"/>
  <c r="D589" i="21"/>
  <c r="D590" i="21"/>
  <c r="D591" i="21"/>
  <c r="D592" i="21"/>
  <c r="D593" i="21"/>
  <c r="D594" i="21"/>
  <c r="D595" i="21"/>
  <c r="D596" i="21"/>
  <c r="D597" i="21"/>
  <c r="D598" i="21"/>
  <c r="D599" i="21"/>
  <c r="D600" i="21"/>
  <c r="D601" i="21"/>
  <c r="D602" i="21"/>
  <c r="D603" i="21"/>
  <c r="D604" i="21"/>
  <c r="D605" i="21"/>
  <c r="D606" i="21"/>
  <c r="D607" i="21"/>
  <c r="D608" i="21"/>
  <c r="D609" i="21"/>
  <c r="D610" i="21"/>
  <c r="D611" i="21"/>
  <c r="D612" i="21"/>
  <c r="D613" i="21"/>
  <c r="D614" i="21"/>
  <c r="D615" i="21"/>
  <c r="D616" i="21"/>
  <c r="D617" i="21"/>
  <c r="D618" i="21"/>
  <c r="D619" i="21"/>
  <c r="D620" i="21"/>
  <c r="D621" i="21"/>
  <c r="D622" i="21"/>
  <c r="D623" i="21"/>
  <c r="D624" i="21"/>
  <c r="D625" i="21"/>
  <c r="D626" i="21"/>
  <c r="D627" i="21"/>
  <c r="D628" i="21"/>
  <c r="D629" i="21"/>
  <c r="D630" i="21"/>
  <c r="D631" i="21"/>
  <c r="D632" i="21"/>
  <c r="D633" i="21"/>
  <c r="D634" i="21"/>
  <c r="D635" i="21"/>
  <c r="D636" i="21"/>
  <c r="D637" i="21"/>
  <c r="D638" i="21"/>
  <c r="D639" i="21"/>
  <c r="D640" i="21"/>
  <c r="D641" i="21"/>
  <c r="D642" i="21"/>
  <c r="D643" i="21"/>
  <c r="D644" i="21"/>
  <c r="D645" i="21"/>
  <c r="D646" i="21"/>
  <c r="D647" i="21"/>
  <c r="D648" i="21"/>
  <c r="D649" i="21"/>
  <c r="D650" i="21"/>
  <c r="D651" i="21"/>
  <c r="D652" i="21"/>
  <c r="D653" i="21"/>
  <c r="D654" i="21"/>
  <c r="D655" i="21"/>
  <c r="D656" i="21"/>
  <c r="D657" i="21"/>
  <c r="D658" i="21"/>
  <c r="D659" i="21"/>
  <c r="D660" i="21"/>
  <c r="D661" i="21"/>
  <c r="D662" i="21"/>
  <c r="D663" i="21"/>
  <c r="D664" i="21"/>
  <c r="D665" i="21"/>
  <c r="D666" i="21"/>
  <c r="D667" i="21"/>
  <c r="D668" i="21"/>
  <c r="D669" i="21"/>
  <c r="D670" i="21"/>
  <c r="D671" i="21"/>
  <c r="D672" i="21"/>
  <c r="D673" i="21"/>
  <c r="D674" i="21"/>
  <c r="D675" i="21"/>
  <c r="D676" i="21"/>
  <c r="D677" i="21"/>
  <c r="D678" i="21"/>
  <c r="D679" i="21"/>
  <c r="D680" i="21"/>
  <c r="D681" i="21"/>
  <c r="D682" i="21"/>
  <c r="D683" i="21"/>
  <c r="D684" i="21"/>
  <c r="D685" i="21"/>
  <c r="D686" i="21"/>
  <c r="D687" i="21"/>
  <c r="D688" i="21"/>
  <c r="D689" i="21"/>
  <c r="D690" i="21"/>
  <c r="D691" i="21"/>
  <c r="D692" i="21"/>
  <c r="D693" i="21"/>
  <c r="D694" i="21"/>
  <c r="D695" i="21"/>
  <c r="D696" i="21"/>
  <c r="D697" i="21"/>
  <c r="D698" i="21"/>
  <c r="D699" i="21"/>
  <c r="D700" i="21"/>
  <c r="D701" i="21"/>
  <c r="D702" i="21"/>
  <c r="D703" i="21"/>
  <c r="D704" i="21"/>
  <c r="D705" i="21"/>
  <c r="D706" i="21"/>
  <c r="D707" i="21"/>
  <c r="D708" i="21"/>
  <c r="D709" i="21"/>
  <c r="D710" i="21"/>
  <c r="D711" i="21"/>
  <c r="D712" i="21"/>
  <c r="D713" i="21"/>
  <c r="D714" i="21"/>
  <c r="D715" i="21"/>
  <c r="D716" i="21"/>
  <c r="D717" i="21"/>
  <c r="D718" i="21"/>
  <c r="D719" i="21"/>
  <c r="D720" i="21"/>
  <c r="D721" i="21"/>
  <c r="D722" i="21"/>
  <c r="D723" i="21"/>
  <c r="D724" i="21"/>
  <c r="D725" i="21"/>
  <c r="D726" i="21"/>
  <c r="D727" i="21"/>
  <c r="D728" i="21"/>
  <c r="D729" i="21"/>
  <c r="D730" i="21"/>
  <c r="D731" i="21"/>
  <c r="D732" i="21"/>
  <c r="D733" i="21"/>
  <c r="D734" i="21"/>
  <c r="D735" i="21"/>
  <c r="D736" i="21"/>
  <c r="D737" i="21"/>
  <c r="D738" i="21"/>
  <c r="D739" i="21"/>
  <c r="D740" i="21"/>
  <c r="D741" i="21"/>
  <c r="D742" i="21"/>
  <c r="D743" i="21"/>
  <c r="D744" i="21"/>
  <c r="D745" i="21"/>
  <c r="D746" i="21"/>
  <c r="D747" i="21"/>
  <c r="D748" i="21"/>
  <c r="D749" i="21"/>
  <c r="D750" i="21"/>
  <c r="D751" i="21"/>
  <c r="D752" i="21"/>
  <c r="D753" i="21"/>
  <c r="D754" i="21"/>
  <c r="D755" i="21"/>
  <c r="D756" i="21"/>
  <c r="D757" i="21"/>
  <c r="D758" i="21"/>
  <c r="D759" i="21"/>
  <c r="D760" i="21"/>
  <c r="D761" i="21"/>
  <c r="D762" i="21"/>
  <c r="D763" i="21"/>
  <c r="D764" i="21"/>
  <c r="D765" i="21"/>
  <c r="D766" i="21"/>
  <c r="D767" i="21"/>
  <c r="D768" i="21"/>
  <c r="D769" i="21"/>
  <c r="D770" i="21"/>
  <c r="D771" i="21"/>
  <c r="D772" i="21"/>
  <c r="D773" i="21"/>
  <c r="D774" i="21"/>
  <c r="D775" i="21"/>
  <c r="D776" i="21"/>
  <c r="D777" i="21"/>
  <c r="D778" i="21"/>
  <c r="D779" i="21"/>
  <c r="D780" i="21"/>
  <c r="D781" i="21"/>
  <c r="D782" i="21"/>
  <c r="D783" i="21"/>
  <c r="D784" i="21"/>
  <c r="D785" i="21"/>
  <c r="D786" i="21"/>
  <c r="D787" i="21"/>
  <c r="D788" i="21"/>
  <c r="D789" i="21"/>
  <c r="D790" i="21"/>
  <c r="D791" i="21"/>
  <c r="D792" i="21"/>
  <c r="D793" i="21"/>
  <c r="D794" i="21"/>
  <c r="D795" i="21"/>
  <c r="D796" i="21"/>
  <c r="D797" i="21"/>
  <c r="D798" i="21"/>
  <c r="D799" i="21"/>
  <c r="D800" i="21"/>
  <c r="D801" i="21"/>
  <c r="D802" i="21"/>
  <c r="D803" i="21"/>
  <c r="D804" i="21"/>
  <c r="D805" i="21"/>
  <c r="D806" i="21"/>
  <c r="D807" i="21"/>
  <c r="D808" i="21"/>
  <c r="D809" i="21"/>
  <c r="D810" i="21"/>
  <c r="D811" i="21"/>
  <c r="D812" i="21"/>
  <c r="D813" i="21"/>
  <c r="D814" i="21"/>
  <c r="D815" i="21"/>
  <c r="D816" i="21"/>
  <c r="D817" i="21"/>
  <c r="D818" i="21"/>
  <c r="D819" i="21"/>
  <c r="D820" i="21"/>
  <c r="D821" i="21"/>
  <c r="D822" i="21"/>
  <c r="D823" i="21"/>
  <c r="D824" i="21"/>
  <c r="D825" i="21"/>
  <c r="D826" i="21"/>
  <c r="D827" i="21"/>
  <c r="D828" i="21"/>
  <c r="D829" i="21"/>
  <c r="D830" i="21"/>
  <c r="D831" i="21"/>
  <c r="D832" i="21"/>
  <c r="D833" i="21"/>
  <c r="D834" i="21"/>
  <c r="D835" i="21"/>
  <c r="D836" i="21"/>
  <c r="D837" i="21"/>
  <c r="D838" i="21"/>
  <c r="D839" i="21"/>
  <c r="D840" i="21"/>
  <c r="D841" i="21"/>
  <c r="D842" i="21"/>
  <c r="D843" i="21"/>
  <c r="D844" i="21"/>
  <c r="D845" i="21"/>
  <c r="D846" i="21"/>
  <c r="D847" i="21"/>
  <c r="D848" i="21"/>
  <c r="D849" i="21"/>
  <c r="D850" i="21"/>
  <c r="D851" i="21"/>
  <c r="D852" i="21"/>
  <c r="D853" i="21"/>
  <c r="D854" i="21"/>
  <c r="D855" i="21"/>
  <c r="D856" i="21"/>
  <c r="D857" i="21"/>
  <c r="D858" i="21"/>
  <c r="D859" i="21"/>
  <c r="D860" i="21"/>
  <c r="D861" i="21"/>
  <c r="D862" i="21"/>
  <c r="D863" i="21"/>
  <c r="D864" i="21"/>
  <c r="D865" i="21"/>
  <c r="D866" i="21"/>
  <c r="D867" i="21"/>
  <c r="D868" i="21"/>
  <c r="D869" i="21"/>
  <c r="D870" i="21"/>
  <c r="D871" i="21"/>
  <c r="D872" i="21"/>
  <c r="D873" i="21"/>
  <c r="D874" i="21"/>
  <c r="D875" i="21"/>
  <c r="D876" i="21"/>
  <c r="D877" i="21"/>
  <c r="D878" i="21"/>
  <c r="D879" i="21"/>
  <c r="D880" i="21"/>
  <c r="D881" i="21"/>
  <c r="D882" i="21"/>
  <c r="D883" i="21"/>
  <c r="D884" i="21"/>
  <c r="D885" i="21"/>
  <c r="D886" i="21"/>
  <c r="D887" i="21"/>
  <c r="D888" i="21"/>
  <c r="D889" i="21"/>
  <c r="D890" i="21"/>
  <c r="D891" i="21"/>
  <c r="D892" i="21"/>
  <c r="D893" i="21"/>
  <c r="D894" i="21"/>
  <c r="D895" i="21"/>
  <c r="D896" i="21"/>
  <c r="D897" i="21"/>
  <c r="D898" i="21"/>
  <c r="D899" i="21"/>
  <c r="D900" i="21"/>
  <c r="D901" i="21"/>
  <c r="D902" i="21"/>
  <c r="D903" i="21"/>
  <c r="D904" i="21"/>
  <c r="D905" i="21"/>
  <c r="D906" i="21"/>
  <c r="D907" i="21"/>
  <c r="D908" i="21"/>
  <c r="D909" i="21"/>
  <c r="D910" i="21"/>
  <c r="D911" i="21"/>
  <c r="D912" i="21"/>
  <c r="D913" i="21"/>
  <c r="D914" i="21"/>
  <c r="D915" i="21"/>
  <c r="D916" i="21"/>
  <c r="D917" i="21"/>
  <c r="D918" i="21"/>
  <c r="D919" i="21"/>
  <c r="D920" i="21"/>
  <c r="D921" i="21"/>
  <c r="D922" i="21"/>
  <c r="D923" i="21"/>
  <c r="D924" i="21"/>
  <c r="D925" i="21"/>
  <c r="D926" i="21"/>
  <c r="D927" i="21"/>
  <c r="D928" i="21"/>
  <c r="D929" i="21"/>
  <c r="D930" i="21"/>
  <c r="D931" i="21"/>
  <c r="D932" i="21"/>
  <c r="D933" i="21"/>
  <c r="D934" i="21"/>
  <c r="D935" i="21"/>
  <c r="D936" i="21"/>
  <c r="D937" i="21"/>
  <c r="D938" i="21"/>
  <c r="D939" i="21"/>
  <c r="D940" i="21"/>
  <c r="D941" i="21"/>
  <c r="D942" i="21"/>
  <c r="D943" i="21"/>
  <c r="D944" i="21"/>
  <c r="D945" i="21"/>
  <c r="D946" i="21"/>
  <c r="D947" i="21"/>
  <c r="D948" i="21"/>
  <c r="D949" i="21"/>
  <c r="D950" i="21"/>
  <c r="D951" i="21"/>
  <c r="D952" i="21"/>
  <c r="D953" i="21"/>
  <c r="D954" i="21"/>
  <c r="D955" i="21"/>
  <c r="D956" i="21"/>
  <c r="D957" i="21"/>
  <c r="D958" i="21"/>
  <c r="D959" i="21"/>
  <c r="D960" i="21"/>
  <c r="D961" i="21"/>
  <c r="D962" i="21"/>
  <c r="D963" i="21"/>
  <c r="D964" i="21"/>
  <c r="D965" i="21"/>
  <c r="D966" i="21"/>
  <c r="D967" i="21"/>
  <c r="D968" i="21"/>
  <c r="D969" i="21"/>
  <c r="D970" i="21"/>
  <c r="D971" i="21"/>
  <c r="D972" i="21"/>
  <c r="D973" i="21"/>
  <c r="D974" i="21"/>
  <c r="D975" i="21"/>
  <c r="D976" i="21"/>
  <c r="D977" i="21"/>
  <c r="D978" i="21"/>
  <c r="D979" i="21"/>
  <c r="D980" i="21"/>
  <c r="D981" i="21"/>
  <c r="D982" i="21"/>
  <c r="D983" i="21"/>
  <c r="D984" i="21"/>
  <c r="D985" i="21"/>
  <c r="D986" i="21"/>
  <c r="D987" i="21"/>
  <c r="D988" i="21"/>
  <c r="D989" i="21"/>
  <c r="D990" i="21"/>
  <c r="D991" i="21"/>
  <c r="D992" i="21"/>
  <c r="D993" i="21"/>
  <c r="D994" i="21"/>
  <c r="D995" i="21"/>
  <c r="D996" i="21"/>
  <c r="D997" i="21"/>
  <c r="D998" i="21"/>
  <c r="D999" i="21"/>
  <c r="D1000" i="21"/>
  <c r="D1001" i="21"/>
  <c r="D1002" i="21"/>
  <c r="D1003" i="21"/>
  <c r="D1004" i="21"/>
  <c r="D1005" i="21"/>
  <c r="D1006" i="21"/>
  <c r="D1007" i="21"/>
  <c r="D1008" i="21"/>
  <c r="D1009" i="21"/>
  <c r="D1010" i="21"/>
  <c r="D1011" i="21"/>
  <c r="D1012" i="21"/>
  <c r="D1013" i="21"/>
  <c r="D1014" i="21"/>
  <c r="D1015" i="21"/>
  <c r="D1016" i="21"/>
  <c r="D1017" i="21"/>
  <c r="D1018" i="21"/>
  <c r="D1019" i="21"/>
  <c r="D1020" i="21"/>
  <c r="D1021" i="21"/>
  <c r="D1022" i="21"/>
  <c r="D1023" i="21"/>
  <c r="D1024" i="21"/>
  <c r="D1025" i="21"/>
  <c r="D1026" i="21"/>
  <c r="D1027" i="21"/>
  <c r="D1028" i="21"/>
  <c r="D1029" i="21"/>
  <c r="D1030" i="21"/>
  <c r="D1031" i="21"/>
  <c r="D1032" i="21"/>
  <c r="D1033" i="21"/>
  <c r="D1034" i="21"/>
  <c r="D1035" i="21"/>
  <c r="D1036" i="21"/>
  <c r="D1037" i="21"/>
  <c r="D1038" i="21"/>
  <c r="D1039" i="21"/>
  <c r="D1040" i="21"/>
  <c r="D1041" i="21"/>
  <c r="D1042" i="21"/>
  <c r="D1043" i="21"/>
  <c r="D1044" i="21"/>
  <c r="D1045" i="21"/>
  <c r="D1046" i="21"/>
  <c r="D1047" i="21"/>
  <c r="D1048" i="21"/>
  <c r="D1049" i="21"/>
  <c r="D1050" i="21"/>
  <c r="D1051" i="21"/>
  <c r="D1052" i="21"/>
  <c r="D1053" i="21"/>
  <c r="D2" i="19" l="1"/>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C133" i="6"/>
  <c r="C186" i="6"/>
  <c r="C139" i="6"/>
  <c r="C749" i="6"/>
  <c r="C966" i="6"/>
  <c r="C967" i="6"/>
  <c r="C968" i="6"/>
  <c r="C3" i="6"/>
  <c r="C4" i="6"/>
  <c r="C587" i="6"/>
  <c r="C346" i="6"/>
  <c r="C5" i="6"/>
  <c r="C6" i="6"/>
  <c r="C356" i="6"/>
  <c r="C412" i="6"/>
  <c r="C146" i="6"/>
  <c r="C493" i="6"/>
  <c r="C489" i="6"/>
  <c r="C177" i="6"/>
  <c r="C762" i="6"/>
  <c r="C962" i="6"/>
  <c r="C529" i="6"/>
  <c r="C513" i="6"/>
  <c r="C552" i="6"/>
  <c r="C7" i="6"/>
  <c r="C300" i="6"/>
  <c r="C314" i="6"/>
  <c r="C374" i="6"/>
  <c r="C308" i="6"/>
  <c r="C8" i="6"/>
  <c r="C9" i="6"/>
  <c r="C373" i="6"/>
  <c r="C10" i="6"/>
  <c r="C594" i="6"/>
  <c r="C650" i="6"/>
  <c r="C408" i="6"/>
  <c r="C643" i="6"/>
  <c r="C649" i="6"/>
  <c r="C394" i="6"/>
  <c r="C395" i="6"/>
  <c r="C396" i="6"/>
  <c r="C401" i="6"/>
  <c r="C507" i="6"/>
  <c r="C524" i="6"/>
  <c r="C538" i="6"/>
  <c r="C536" i="6"/>
  <c r="C605" i="6"/>
  <c r="C646" i="6"/>
  <c r="C644" i="6"/>
  <c r="C508" i="6"/>
  <c r="C573" i="6"/>
  <c r="C582" i="6"/>
  <c r="C11" i="6"/>
  <c r="C631" i="6"/>
  <c r="C606" i="6"/>
  <c r="C620" i="6"/>
  <c r="C632" i="6"/>
  <c r="C751" i="6"/>
  <c r="C758" i="6"/>
  <c r="C748" i="6"/>
  <c r="C759" i="6"/>
  <c r="C763" i="6"/>
  <c r="C778" i="6"/>
  <c r="C958" i="6"/>
  <c r="C37" i="6"/>
  <c r="C38" i="6"/>
  <c r="C39" i="6"/>
  <c r="C61" i="6"/>
  <c r="C60" i="6"/>
  <c r="C431" i="6"/>
  <c r="C434" i="6"/>
  <c r="C58" i="6"/>
  <c r="C59" i="6"/>
  <c r="C354" i="6"/>
  <c r="C416" i="6"/>
  <c r="C349" i="6"/>
  <c r="C350" i="6"/>
  <c r="C351" i="6"/>
  <c r="C352" i="6"/>
  <c r="C353" i="6"/>
  <c r="C355" i="6"/>
  <c r="C417" i="6"/>
  <c r="C250" i="6"/>
  <c r="C364" i="6"/>
  <c r="C426" i="6"/>
  <c r="C567" i="6"/>
  <c r="C284" i="6"/>
  <c r="C574" i="6"/>
  <c r="C311" i="6"/>
  <c r="C583" i="6"/>
  <c r="C318" i="6"/>
  <c r="C390" i="6"/>
  <c r="C558" i="6"/>
  <c r="C568" i="6"/>
  <c r="C570" i="6"/>
  <c r="C63" i="6"/>
  <c r="C516" i="6"/>
  <c r="C520" i="6"/>
  <c r="C526" i="6"/>
  <c r="C535" i="6"/>
  <c r="C539" i="6"/>
  <c r="C543" i="6"/>
  <c r="C544" i="6"/>
  <c r="C545" i="6"/>
  <c r="C546" i="6"/>
  <c r="C548" i="6"/>
  <c r="C550" i="6"/>
  <c r="C551" i="6"/>
  <c r="C553" i="6"/>
  <c r="C602" i="6"/>
  <c r="C227" i="6"/>
  <c r="C100" i="6"/>
  <c r="C110" i="6"/>
  <c r="C188" i="6"/>
  <c r="C211" i="6"/>
  <c r="C439" i="6"/>
  <c r="C196" i="6"/>
  <c r="C200" i="6"/>
  <c r="C469" i="6"/>
  <c r="C648" i="6"/>
  <c r="C64" i="6"/>
  <c r="C488" i="6"/>
  <c r="C147" i="6"/>
  <c r="C65" i="6"/>
  <c r="C480" i="6"/>
  <c r="C422" i="6"/>
  <c r="C145" i="6"/>
  <c r="C187" i="6"/>
  <c r="C478" i="6"/>
  <c r="C479" i="6"/>
  <c r="C476" i="6"/>
  <c r="C477" i="6"/>
  <c r="C348" i="6"/>
  <c r="C609" i="6"/>
  <c r="C149" i="6"/>
  <c r="C451" i="6"/>
  <c r="C153" i="6"/>
  <c r="C156" i="6"/>
  <c r="C174" i="6"/>
  <c r="C125" i="6"/>
  <c r="C126" i="6"/>
  <c r="C144" i="6"/>
  <c r="C162" i="6"/>
  <c r="C128" i="6"/>
  <c r="C140" i="6"/>
  <c r="C130" i="6"/>
  <c r="C178" i="6"/>
  <c r="C132" i="6"/>
  <c r="C135" i="6"/>
  <c r="C154" i="6"/>
  <c r="C141" i="6"/>
  <c r="C161" i="6"/>
  <c r="C163" i="6"/>
  <c r="C166" i="6"/>
  <c r="C167" i="6"/>
  <c r="C181" i="6"/>
  <c r="C183" i="6"/>
  <c r="C184" i="6"/>
  <c r="C193" i="6"/>
  <c r="C189" i="6"/>
  <c r="C199" i="6"/>
  <c r="C206" i="6"/>
  <c r="C204" i="6"/>
  <c r="C437" i="6"/>
  <c r="C441" i="6"/>
  <c r="C450" i="6"/>
  <c r="C461" i="6"/>
  <c r="C470" i="6"/>
  <c r="C474" i="6"/>
  <c r="C485" i="6"/>
  <c r="C487" i="6"/>
  <c r="C482" i="6"/>
  <c r="C486" i="6"/>
  <c r="C443" i="6"/>
  <c r="C12" i="6"/>
  <c r="C150" i="6"/>
  <c r="C175" i="6"/>
  <c r="C13" i="6"/>
  <c r="C14" i="6"/>
  <c r="C15" i="6"/>
  <c r="C16" i="6"/>
  <c r="C530" i="6"/>
  <c r="C428" i="6"/>
  <c r="C635" i="6"/>
  <c r="C636" i="6"/>
  <c r="C657" i="6"/>
  <c r="C421" i="6"/>
  <c r="C653" i="6"/>
  <c r="C66" i="6"/>
  <c r="C101" i="6"/>
  <c r="C297" i="6"/>
  <c r="C299" i="6"/>
  <c r="C238" i="6"/>
  <c r="C429" i="6"/>
  <c r="C17" i="6"/>
  <c r="C151" i="6"/>
  <c r="C127" i="6"/>
  <c r="C131" i="6"/>
  <c r="C190" i="6"/>
  <c r="C197" i="6"/>
  <c r="C442" i="6"/>
  <c r="C471" i="6"/>
  <c r="C519" i="6"/>
  <c r="C18" i="6"/>
  <c r="C198" i="6"/>
  <c r="C164" i="6"/>
  <c r="C148" i="6"/>
  <c r="C387" i="6"/>
  <c r="C565" i="6"/>
  <c r="C647" i="6"/>
  <c r="C176" i="6"/>
  <c r="C165" i="6"/>
  <c r="C180" i="6"/>
  <c r="C97" i="6"/>
  <c r="C54" i="6"/>
  <c r="C430" i="6"/>
  <c r="C62" i="6"/>
  <c r="C102" i="6"/>
  <c r="C249" i="6"/>
  <c r="C252" i="6"/>
  <c r="C285" i="6"/>
  <c r="C296" i="6"/>
  <c r="C298" i="6"/>
  <c r="C301" i="6"/>
  <c r="C302" i="6"/>
  <c r="C303" i="6"/>
  <c r="C309" i="6"/>
  <c r="C312" i="6"/>
  <c r="C313" i="6"/>
  <c r="C316" i="6"/>
  <c r="C322" i="6"/>
  <c r="C324" i="6"/>
  <c r="C319" i="6"/>
  <c r="C321" i="6"/>
  <c r="C371" i="6"/>
  <c r="C372" i="6"/>
  <c r="C375" i="6"/>
  <c r="C379" i="6"/>
  <c r="C382" i="6"/>
  <c r="C388" i="6"/>
  <c r="C389" i="6"/>
  <c r="C413" i="6"/>
  <c r="C325" i="6"/>
  <c r="C393" i="6"/>
  <c r="C383" i="6"/>
  <c r="C323" i="6"/>
  <c r="C621" i="6"/>
  <c r="C233" i="6"/>
  <c r="C611" i="6"/>
  <c r="C239" i="6"/>
  <c r="C248" i="6"/>
  <c r="C19" i="6"/>
  <c r="C376" i="6"/>
  <c r="C384" i="6"/>
  <c r="C423" i="6"/>
  <c r="C427" i="6"/>
  <c r="C559" i="6"/>
  <c r="C560" i="6"/>
  <c r="C590" i="6"/>
  <c r="C596" i="6"/>
  <c r="C218" i="6"/>
  <c r="C540" i="6"/>
  <c r="C541" i="6"/>
  <c r="C286" i="6"/>
  <c r="C20" i="6"/>
  <c r="C509" i="6"/>
  <c r="C253" i="6"/>
  <c r="C254" i="6"/>
  <c r="C255" i="6"/>
  <c r="C256" i="6"/>
  <c r="C257" i="6"/>
  <c r="C258" i="6"/>
  <c r="C259" i="6"/>
  <c r="C260" i="6"/>
  <c r="C261" i="6"/>
  <c r="C262" i="6"/>
  <c r="C263" i="6"/>
  <c r="C264" i="6"/>
  <c r="C265" i="6"/>
  <c r="C266" i="6"/>
  <c r="C21" i="6"/>
  <c r="C320" i="6"/>
  <c r="C304" i="6"/>
  <c r="C240" i="6"/>
  <c r="C424" i="6"/>
  <c r="C22" i="6"/>
  <c r="C23" i="6"/>
  <c r="C251" i="6"/>
  <c r="C267" i="6"/>
  <c r="C287" i="6"/>
  <c r="C288" i="6"/>
  <c r="C317" i="6"/>
  <c r="C336" i="6"/>
  <c r="C365" i="6"/>
  <c r="C366" i="6"/>
  <c r="C369" i="6"/>
  <c r="C377" i="6"/>
  <c r="C378" i="6"/>
  <c r="C380" i="6"/>
  <c r="C24" i="6"/>
  <c r="C425" i="6"/>
  <c r="C555" i="6"/>
  <c r="C268" i="6"/>
  <c r="C269" i="6"/>
  <c r="C270" i="6"/>
  <c r="C271" i="6"/>
  <c r="C272" i="6"/>
  <c r="C273" i="6"/>
  <c r="C274" i="6"/>
  <c r="C275" i="6"/>
  <c r="C276" i="6"/>
  <c r="C277" i="6"/>
  <c r="C278" i="6"/>
  <c r="C279" i="6"/>
  <c r="C280" i="6"/>
  <c r="C448" i="6"/>
  <c r="C575" i="6"/>
  <c r="C622" i="6"/>
  <c r="C360" i="6"/>
  <c r="C612" i="6"/>
  <c r="C241" i="6"/>
  <c r="C25" i="6"/>
  <c r="C561" i="6"/>
  <c r="C579" i="6"/>
  <c r="C234" i="6"/>
  <c r="C337" i="6"/>
  <c r="C564" i="6"/>
  <c r="C26" i="6"/>
  <c r="C221" i="6"/>
  <c r="C315" i="6"/>
  <c r="C282" i="6"/>
  <c r="C242" i="6"/>
  <c r="C361" i="6"/>
  <c r="C585" i="6"/>
  <c r="C584" i="6"/>
  <c r="C245" i="6"/>
  <c r="C283" i="6"/>
  <c r="C331" i="6"/>
  <c r="C344" i="6"/>
  <c r="C41" i="6"/>
  <c r="C305" i="6"/>
  <c r="C347" i="6"/>
  <c r="C362" i="6"/>
  <c r="C27" i="6"/>
  <c r="C432" i="6"/>
  <c r="C433" i="6"/>
  <c r="C518" i="6"/>
  <c r="C525" i="6"/>
  <c r="C547" i="6"/>
  <c r="C562" i="6"/>
  <c r="C578" i="6"/>
  <c r="C597" i="6"/>
  <c r="C610" i="6"/>
  <c r="C367" i="6"/>
  <c r="C385" i="6"/>
  <c r="C719" i="6"/>
  <c r="C104" i="6"/>
  <c r="C111" i="6"/>
  <c r="C121" i="6"/>
  <c r="C117" i="6"/>
  <c r="C445" i="6"/>
  <c r="C466" i="6"/>
  <c r="C105" i="6"/>
  <c r="C112" i="6"/>
  <c r="C613" i="6"/>
  <c r="C627" i="6"/>
  <c r="C614" i="6"/>
  <c r="C106" i="6"/>
  <c r="C113" i="6"/>
  <c r="C122" i="6"/>
  <c r="C118" i="6"/>
  <c r="C446" i="6"/>
  <c r="C467" i="6"/>
  <c r="C615" i="6"/>
  <c r="C628" i="6"/>
  <c r="C616" i="6"/>
  <c r="C629" i="6"/>
  <c r="C625" i="6"/>
  <c r="C107" i="6"/>
  <c r="C114" i="6"/>
  <c r="C617" i="6"/>
  <c r="C630" i="6"/>
  <c r="C626" i="6"/>
  <c r="C619" i="6"/>
  <c r="C108" i="6"/>
  <c r="C618" i="6"/>
  <c r="C115" i="6"/>
  <c r="C123" i="6"/>
  <c r="C119" i="6"/>
  <c r="C436" i="6"/>
  <c r="C109" i="6"/>
  <c r="C116" i="6"/>
  <c r="C124" i="6"/>
  <c r="C120" i="6"/>
  <c r="C447" i="6"/>
  <c r="C468" i="6"/>
  <c r="C459" i="6"/>
  <c r="C454" i="6"/>
  <c r="C455" i="6"/>
  <c r="C195" i="6"/>
  <c r="C185" i="6"/>
  <c r="C495" i="6"/>
  <c r="C129" i="6"/>
  <c r="C462" i="6"/>
  <c r="C472" i="6"/>
  <c r="C28" i="6"/>
  <c r="C306" i="6"/>
  <c r="C307" i="6"/>
  <c r="C358" i="6"/>
  <c r="C359" i="6"/>
  <c r="C510" i="6"/>
  <c r="C521" i="6"/>
  <c r="C527" i="6"/>
  <c r="C528" i="6"/>
  <c r="C533" i="6"/>
  <c r="C537" i="6"/>
  <c r="C598" i="6"/>
  <c r="C599" i="6"/>
  <c r="C604" i="6"/>
  <c r="C608" i="6"/>
  <c r="C714" i="6"/>
  <c r="C404" i="6"/>
  <c r="C406" i="6"/>
  <c r="C407" i="6"/>
  <c r="C386" i="6"/>
  <c r="C212" i="6"/>
  <c r="C223" i="6"/>
  <c r="C391" i="6"/>
  <c r="C503" i="6"/>
  <c r="C502" i="6"/>
  <c r="C506" i="6"/>
  <c r="C569" i="6"/>
  <c r="C571" i="6"/>
  <c r="C572" i="6"/>
  <c r="C586" i="6"/>
  <c r="C595" i="6"/>
  <c r="C600" i="6"/>
  <c r="C228" i="6"/>
  <c r="C235" i="6"/>
  <c r="C357" i="6"/>
  <c r="C243" i="6"/>
  <c r="C246" i="6"/>
  <c r="C244" i="6"/>
  <c r="C247" i="6"/>
  <c r="C310" i="6"/>
  <c r="C326" i="6"/>
  <c r="C368" i="6"/>
  <c r="C392" i="6"/>
  <c r="C452" i="6"/>
  <c r="C456" i="6"/>
  <c r="C512" i="6"/>
  <c r="C517" i="6"/>
  <c r="C566" i="6"/>
  <c r="C580" i="6"/>
  <c r="C581" i="6"/>
  <c r="C588" i="6"/>
  <c r="C589" i="6"/>
  <c r="C229" i="6"/>
  <c r="C230" i="6"/>
  <c r="C231" i="6"/>
  <c r="C232" i="6"/>
  <c r="C715" i="6"/>
  <c r="C716" i="6"/>
  <c r="C717" i="6"/>
  <c r="C623" i="6"/>
  <c r="C624" i="6"/>
  <c r="C633" i="6"/>
  <c r="C56" i="6"/>
  <c r="C67" i="6"/>
  <c r="C99" i="6"/>
  <c r="C226" i="6"/>
  <c r="C289" i="6"/>
  <c r="C411" i="6"/>
  <c r="C563" i="6"/>
  <c r="C576" i="6"/>
  <c r="C514" i="6"/>
  <c r="C531" i="6"/>
  <c r="C549" i="6"/>
  <c r="C138" i="6"/>
  <c r="C182" i="6"/>
  <c r="C453" i="6"/>
  <c r="C57" i="6"/>
  <c r="C1019" i="6"/>
  <c r="C68" i="6"/>
  <c r="C69" i="6"/>
  <c r="C70" i="6"/>
  <c r="C71" i="6"/>
  <c r="C72" i="6"/>
  <c r="C73" i="6"/>
  <c r="C75" i="6"/>
  <c r="C86" i="6"/>
  <c r="C76" i="6"/>
  <c r="C87" i="6"/>
  <c r="C77" i="6"/>
  <c r="C88" i="6"/>
  <c r="C78" i="6"/>
  <c r="C89" i="6"/>
  <c r="C79" i="6"/>
  <c r="C90" i="6"/>
  <c r="C435" i="6"/>
  <c r="C29" i="6"/>
  <c r="C30" i="6"/>
  <c r="C80" i="6"/>
  <c r="C91" i="6"/>
  <c r="C81" i="6"/>
  <c r="C92" i="6"/>
  <c r="C82" i="6"/>
  <c r="C93" i="6"/>
  <c r="C83" i="6"/>
  <c r="C94" i="6"/>
  <c r="C84" i="6"/>
  <c r="C95" i="6"/>
  <c r="C85" i="6"/>
  <c r="C96" i="6"/>
  <c r="C40" i="6"/>
  <c r="C45" i="6"/>
  <c r="C46" i="6"/>
  <c r="C47" i="6"/>
  <c r="C48" i="6"/>
  <c r="C49" i="6"/>
  <c r="C50" i="6"/>
  <c r="C473" i="6"/>
  <c r="C554" i="6"/>
  <c r="C656" i="6"/>
  <c r="C753" i="6"/>
  <c r="C754" i="6"/>
  <c r="C756" i="6"/>
  <c r="C757" i="6"/>
  <c r="C767" i="6"/>
  <c r="C770" i="6"/>
  <c r="C771" i="6"/>
  <c r="C772" i="6"/>
  <c r="C773" i="6"/>
  <c r="C750" i="6"/>
  <c r="C688" i="6"/>
  <c r="C1017" i="6"/>
  <c r="C670" i="6"/>
  <c r="C965" i="6"/>
  <c r="C1010" i="6"/>
  <c r="C1029" i="6"/>
  <c r="C1015" i="6"/>
  <c r="C679" i="6"/>
  <c r="C334" i="6"/>
  <c r="C673" i="6"/>
  <c r="C735" i="6"/>
  <c r="C741" i="6"/>
  <c r="C1016" i="6"/>
  <c r="C729" i="6"/>
  <c r="C747" i="6"/>
  <c r="C681" i="6"/>
  <c r="C682" i="6"/>
  <c r="C685" i="6"/>
  <c r="C686" i="6"/>
  <c r="C731" i="6"/>
  <c r="C1002" i="6"/>
  <c r="C706" i="6"/>
  <c r="C720" i="6"/>
  <c r="C746" i="6"/>
  <c r="C1003" i="6"/>
  <c r="C577" i="6"/>
  <c r="C676" i="6"/>
  <c r="C1028" i="6"/>
  <c r="C736" i="6"/>
  <c r="C1018" i="6"/>
  <c r="C702" i="6"/>
  <c r="C703" i="6"/>
  <c r="C708" i="6"/>
  <c r="C712" i="6"/>
  <c r="C675" i="6"/>
  <c r="C730" i="6"/>
  <c r="C687" i="6"/>
  <c r="C671" i="6"/>
  <c r="C677" i="6"/>
  <c r="C694" i="6"/>
  <c r="C711" i="6"/>
  <c r="C684" i="6"/>
  <c r="C1013" i="6"/>
  <c r="C1025" i="6"/>
  <c r="C1026" i="6"/>
  <c r="C697" i="6"/>
  <c r="C698" i="6"/>
  <c r="C713" i="6"/>
  <c r="C665" i="6"/>
  <c r="C669" i="6"/>
  <c r="C693" i="6"/>
  <c r="C709" i="6"/>
  <c r="C785" i="6"/>
  <c r="C1008" i="6"/>
  <c r="C738" i="6"/>
  <c r="C31" i="6"/>
  <c r="C32" i="6"/>
  <c r="C33" i="6"/>
  <c r="C34" i="6"/>
  <c r="C35" i="6"/>
  <c r="C36" i="6"/>
  <c r="C142" i="6"/>
  <c r="C143" i="6"/>
  <c r="C481" i="6"/>
  <c r="C158" i="6"/>
  <c r="C136" i="6"/>
  <c r="C159" i="6"/>
  <c r="C171" i="6"/>
  <c r="C1014" i="6"/>
  <c r="C191" i="6"/>
  <c r="C678" i="6"/>
  <c r="C192" i="6"/>
  <c r="C179" i="6"/>
  <c r="C170" i="6"/>
  <c r="C168" i="6"/>
  <c r="C160" i="6"/>
  <c r="C173" i="6"/>
  <c r="C208" i="6"/>
  <c r="C209" i="6"/>
  <c r="C134" i="6"/>
  <c r="C458" i="6"/>
  <c r="C444" i="6"/>
  <c r="C490" i="6"/>
  <c r="C201" i="6"/>
  <c r="C969" i="6"/>
  <c r="C491" i="6"/>
  <c r="C202" i="6"/>
  <c r="C660" i="6"/>
  <c r="C680" i="6"/>
  <c r="C699" i="6"/>
  <c r="C727" i="6"/>
  <c r="C739" i="6"/>
  <c r="C961" i="6"/>
  <c r="C137" i="6"/>
  <c r="C203" i="6"/>
  <c r="C658" i="6"/>
  <c r="C733" i="6"/>
  <c r="C667" i="6"/>
  <c r="C724" i="6"/>
  <c r="C1004" i="6"/>
  <c r="C1005" i="6"/>
  <c r="C1030" i="6"/>
  <c r="C663" i="6"/>
  <c r="C692" i="6"/>
  <c r="C1009" i="6"/>
  <c r="C695" i="6"/>
  <c r="C728" i="6"/>
  <c r="C737" i="6"/>
  <c r="C769" i="6"/>
  <c r="C335" i="6"/>
  <c r="C1011" i="6"/>
  <c r="C668" i="6"/>
  <c r="C672" i="6"/>
  <c r="C689" i="6"/>
  <c r="C691" i="6"/>
  <c r="C700" i="6"/>
  <c r="C705" i="6"/>
  <c r="C740" i="6"/>
  <c r="C963" i="6"/>
  <c r="C1027" i="6"/>
  <c r="C964" i="6"/>
  <c r="C661" i="6"/>
  <c r="C690" i="6"/>
  <c r="C726" i="6"/>
  <c r="C701" i="6"/>
  <c r="C704" i="6"/>
  <c r="C707" i="6"/>
  <c r="C732" i="6"/>
  <c r="C722" i="6"/>
  <c r="C652" i="6"/>
  <c r="C651" i="6"/>
  <c r="C1007" i="6"/>
  <c r="C734" i="6"/>
  <c r="C721" i="6"/>
  <c r="C1012" i="6"/>
  <c r="C1023" i="6"/>
  <c r="C654" i="6"/>
  <c r="C659" i="6"/>
  <c r="C662" i="6"/>
  <c r="C1031" i="6"/>
  <c r="C664" i="6"/>
  <c r="C723" i="6"/>
  <c r="C710" i="6"/>
  <c r="C696" i="6"/>
  <c r="C674" i="6"/>
  <c r="C683" i="6"/>
  <c r="C74" i="6"/>
  <c r="C236" i="6"/>
  <c r="C290" i="6"/>
  <c r="C397" i="6"/>
  <c r="C496" i="6"/>
  <c r="C505" i="6"/>
  <c r="C603" i="6"/>
  <c r="C409" i="6"/>
  <c r="C414" i="6"/>
  <c r="C415" i="6"/>
  <c r="C718" i="6"/>
  <c r="C642" i="6"/>
  <c r="C339" i="6"/>
  <c r="C338" i="6"/>
  <c r="C556" i="6"/>
  <c r="C593" i="6"/>
  <c r="C219" i="6"/>
  <c r="C224" i="6"/>
  <c r="C327" i="6"/>
  <c r="C511" i="6"/>
  <c r="C542" i="6"/>
  <c r="C532" i="6"/>
  <c r="C607" i="6"/>
  <c r="C634" i="6"/>
  <c r="C655" i="6"/>
  <c r="C666" i="6"/>
  <c r="C725" i="6"/>
  <c r="C237" i="6"/>
  <c r="C410" i="6"/>
  <c r="C557" i="6"/>
  <c r="C592" i="6"/>
  <c r="C398" i="6"/>
  <c r="C281" i="6"/>
  <c r="C291" i="6"/>
  <c r="C363" i="6"/>
  <c r="C370" i="6"/>
  <c r="C381" i="6"/>
  <c r="C591" i="6"/>
  <c r="C292" i="6"/>
  <c r="C457" i="6"/>
  <c r="C742" i="6"/>
  <c r="C1020" i="6"/>
  <c r="C796" i="6"/>
  <c r="C811" i="6"/>
  <c r="C814" i="6"/>
  <c r="C815" i="6"/>
  <c r="C820" i="6"/>
  <c r="C823" i="6"/>
  <c r="C824" i="6"/>
  <c r="C826" i="6"/>
  <c r="C833" i="6"/>
  <c r="C841" i="6"/>
  <c r="C846" i="6"/>
  <c r="C852" i="6"/>
  <c r="C853" i="6"/>
  <c r="C873" i="6"/>
  <c r="C875" i="6"/>
  <c r="C878" i="6"/>
  <c r="C883" i="6"/>
  <c r="C884" i="6"/>
  <c r="C887" i="6"/>
  <c r="C888" i="6"/>
  <c r="C889" i="6"/>
  <c r="C894" i="6"/>
  <c r="C899" i="6"/>
  <c r="C900" i="6"/>
  <c r="C903" i="6"/>
  <c r="C904" i="6"/>
  <c r="C907" i="6"/>
  <c r="C945" i="6"/>
  <c r="C946" i="6"/>
  <c r="C947" i="6"/>
  <c r="C807" i="6"/>
  <c r="C813" i="6"/>
  <c r="C890" i="6"/>
  <c r="C895" i="6"/>
  <c r="C905" i="6"/>
  <c r="C854" i="6"/>
  <c r="C910" i="6"/>
  <c r="C914" i="6"/>
  <c r="C916" i="6"/>
  <c r="C918" i="6"/>
  <c r="C920" i="6"/>
  <c r="C921" i="6"/>
  <c r="C948" i="6"/>
  <c r="C1021" i="6"/>
  <c r="C795" i="6"/>
  <c r="C798" i="6"/>
  <c r="C816" i="6"/>
  <c r="C825" i="6"/>
  <c r="C834" i="6"/>
  <c r="C840" i="6"/>
  <c r="C842" i="6"/>
  <c r="C855" i="6"/>
  <c r="C885" i="6"/>
  <c r="C891" i="6"/>
  <c r="C896" i="6"/>
  <c r="C911" i="6"/>
  <c r="C919" i="6"/>
  <c r="C941" i="6"/>
  <c r="C856" i="6"/>
  <c r="C1006" i="6"/>
  <c r="C792" i="6"/>
  <c r="C793" i="6"/>
  <c r="C799" i="6"/>
  <c r="C801" i="6"/>
  <c r="C803" i="6"/>
  <c r="C805" i="6"/>
  <c r="C808" i="6"/>
  <c r="C809" i="6"/>
  <c r="C877" i="6"/>
  <c r="C879" i="6"/>
  <c r="C880" i="6"/>
  <c r="C881" i="6"/>
  <c r="C892" i="6"/>
  <c r="C912" i="6"/>
  <c r="C915" i="6"/>
  <c r="C922" i="6"/>
  <c r="C924" i="6"/>
  <c r="C926" i="6"/>
  <c r="C928" i="6"/>
  <c r="C930" i="6"/>
  <c r="C932" i="6"/>
  <c r="C933" i="6"/>
  <c r="C935" i="6"/>
  <c r="C937" i="6"/>
  <c r="C939" i="6"/>
  <c r="C949" i="6"/>
  <c r="C800" i="6"/>
  <c r="C802" i="6"/>
  <c r="C804" i="6"/>
  <c r="C806" i="6"/>
  <c r="C810" i="6"/>
  <c r="C812" i="6"/>
  <c r="C817" i="6"/>
  <c r="C818" i="6"/>
  <c r="C821" i="6"/>
  <c r="C822" i="6"/>
  <c r="C827" i="6"/>
  <c r="C835" i="6"/>
  <c r="C837" i="6"/>
  <c r="C886" i="6"/>
  <c r="C893" i="6"/>
  <c r="C897" i="6"/>
  <c r="C901" i="6"/>
  <c r="C902" i="6"/>
  <c r="C906" i="6"/>
  <c r="C908" i="6"/>
  <c r="C913" i="6"/>
  <c r="C923" i="6"/>
  <c r="C925" i="6"/>
  <c r="C927" i="6"/>
  <c r="C929" i="6"/>
  <c r="C931" i="6"/>
  <c r="C934" i="6"/>
  <c r="C936" i="6"/>
  <c r="C938" i="6"/>
  <c r="C940" i="6"/>
  <c r="C950" i="6"/>
  <c r="C952" i="6"/>
  <c r="C954" i="6"/>
  <c r="C956" i="6"/>
  <c r="C743" i="6"/>
  <c r="C828" i="6"/>
  <c r="C843" i="6"/>
  <c r="C847" i="6"/>
  <c r="C858" i="6"/>
  <c r="C861" i="6"/>
  <c r="C864" i="6"/>
  <c r="C867" i="6"/>
  <c r="C870" i="6"/>
  <c r="C993" i="6"/>
  <c r="C996" i="6"/>
  <c r="C999" i="6"/>
  <c r="C744" i="6"/>
  <c r="C777" i="6"/>
  <c r="C829" i="6"/>
  <c r="C844" i="6"/>
  <c r="C848" i="6"/>
  <c r="C859" i="6"/>
  <c r="C862" i="6"/>
  <c r="C865" i="6"/>
  <c r="C868" i="6"/>
  <c r="C871" i="6"/>
  <c r="C994" i="6"/>
  <c r="C997" i="6"/>
  <c r="C1000" i="6"/>
  <c r="C152" i="6"/>
  <c r="C157" i="6"/>
  <c r="C155" i="6"/>
  <c r="C207" i="6"/>
  <c r="C210" i="6"/>
  <c r="C460" i="6"/>
  <c r="C463" i="6"/>
  <c r="C464" i="6"/>
  <c r="C465" i="6"/>
  <c r="C475" i="6"/>
  <c r="C494" i="6"/>
  <c r="C44" i="6"/>
  <c r="C220" i="6"/>
  <c r="C222" i="6"/>
  <c r="C225" i="6"/>
  <c r="C293" i="6"/>
  <c r="C601" i="6"/>
  <c r="C399" i="6"/>
  <c r="C340" i="6"/>
  <c r="C213" i="6"/>
  <c r="C214" i="6"/>
  <c r="C55" i="6"/>
  <c r="C98" i="6"/>
  <c r="C402" i="6"/>
  <c r="C637" i="6"/>
  <c r="C329" i="6"/>
  <c r="C216" i="6"/>
  <c r="C499" i="6"/>
  <c r="C523" i="6"/>
  <c r="C52" i="6"/>
  <c r="C341" i="6"/>
  <c r="C638" i="6"/>
  <c r="C330" i="6"/>
  <c r="C217" i="6"/>
  <c r="C498" i="6"/>
  <c r="C522" i="6"/>
  <c r="C215" i="6"/>
  <c r="C42" i="6"/>
  <c r="C294" i="6"/>
  <c r="C342" i="6"/>
  <c r="C405" i="6"/>
  <c r="C639" i="6"/>
  <c r="C328" i="6"/>
  <c r="C418" i="6"/>
  <c r="C500" i="6"/>
  <c r="C640" i="6"/>
  <c r="C501" i="6"/>
  <c r="C43" i="6"/>
  <c r="C745" i="6"/>
  <c r="C830" i="6"/>
  <c r="C845" i="6"/>
  <c r="C849" i="6"/>
  <c r="C860" i="6"/>
  <c r="C863" i="6"/>
  <c r="C866" i="6"/>
  <c r="C869" i="6"/>
  <c r="C872" i="6"/>
  <c r="C995" i="6"/>
  <c r="C998" i="6"/>
  <c r="C1001" i="6"/>
  <c r="C295" i="6"/>
  <c r="C332" i="6"/>
  <c r="C343" i="6"/>
  <c r="C345" i="6"/>
  <c r="C400" i="6"/>
  <c r="C403" i="6"/>
  <c r="C419" i="6"/>
  <c r="C497" i="6"/>
  <c r="C504" i="6"/>
  <c r="C641" i="6"/>
  <c r="C1024" i="6"/>
  <c r="C420" i="6"/>
  <c r="C515" i="6"/>
  <c r="C534" i="6"/>
  <c r="C645" i="6"/>
  <c r="C172" i="6"/>
  <c r="C194" i="6"/>
  <c r="C438" i="6"/>
  <c r="C440" i="6"/>
  <c r="C449" i="6"/>
  <c r="C483" i="6"/>
  <c r="C484" i="6"/>
  <c r="C492" i="6"/>
  <c r="C752" i="6"/>
  <c r="C755" i="6"/>
  <c r="C760" i="6"/>
  <c r="C761" i="6"/>
  <c r="C764" i="6"/>
  <c r="C765" i="6"/>
  <c r="C766" i="6"/>
  <c r="C768" i="6"/>
  <c r="C774" i="6"/>
  <c r="C775" i="6"/>
  <c r="C776" i="6"/>
  <c r="C779" i="6"/>
  <c r="C780" i="6"/>
  <c r="C781" i="6"/>
  <c r="C782" i="6"/>
  <c r="C783" i="6"/>
  <c r="C784" i="6"/>
  <c r="C786" i="6"/>
  <c r="C787" i="6"/>
  <c r="C788" i="6"/>
  <c r="C789" i="6"/>
  <c r="C790" i="6"/>
  <c r="C959" i="6"/>
  <c r="C960" i="6"/>
  <c r="C791" i="6"/>
  <c r="C794" i="6"/>
  <c r="C797" i="6"/>
  <c r="C819" i="6"/>
  <c r="C831" i="6"/>
  <c r="C832" i="6"/>
  <c r="C836" i="6"/>
  <c r="C838" i="6"/>
  <c r="C839" i="6"/>
  <c r="C850" i="6"/>
  <c r="C851" i="6"/>
  <c r="C857" i="6"/>
  <c r="C874" i="6"/>
  <c r="C876" i="6"/>
  <c r="C882" i="6"/>
  <c r="C898" i="6"/>
  <c r="C909" i="6"/>
  <c r="C917" i="6"/>
  <c r="C942" i="6"/>
  <c r="C943" i="6"/>
  <c r="C944" i="6"/>
  <c r="C951" i="6"/>
  <c r="C953" i="6"/>
  <c r="C955" i="6"/>
  <c r="C957" i="6"/>
  <c r="C1022" i="6"/>
  <c r="C51" i="6"/>
  <c r="C53" i="6"/>
  <c r="C103" i="6"/>
  <c r="C169" i="6"/>
  <c r="C205" i="6"/>
  <c r="C333" i="6"/>
  <c r="C970" i="6"/>
  <c r="C972" i="6"/>
  <c r="C973" i="6"/>
  <c r="C975" i="6"/>
  <c r="C976" i="6"/>
  <c r="C974" i="6"/>
  <c r="C971" i="6"/>
  <c r="C982" i="6"/>
  <c r="C983" i="6"/>
  <c r="C979" i="6"/>
  <c r="C978" i="6"/>
  <c r="C985" i="6"/>
  <c r="C984" i="6"/>
  <c r="C977" i="6"/>
  <c r="C980" i="6"/>
  <c r="C986" i="6"/>
  <c r="C991" i="6"/>
  <c r="C992" i="6"/>
  <c r="C987" i="6"/>
  <c r="C988" i="6"/>
  <c r="C989" i="6"/>
  <c r="C990" i="6"/>
  <c r="C981" i="6"/>
  <c r="B133" i="6"/>
  <c r="B186" i="6"/>
  <c r="B139" i="6"/>
  <c r="B749" i="6"/>
  <c r="B966" i="6"/>
  <c r="B967" i="6"/>
  <c r="B968" i="6"/>
  <c r="B3" i="6"/>
  <c r="B4" i="6"/>
  <c r="B587" i="6"/>
  <c r="B346" i="6"/>
  <c r="B5" i="6"/>
  <c r="B6" i="6"/>
  <c r="B356" i="6"/>
  <c r="B412" i="6"/>
  <c r="B146" i="6"/>
  <c r="B493" i="6"/>
  <c r="B489" i="6"/>
  <c r="B177" i="6"/>
  <c r="B762" i="6"/>
  <c r="B962" i="6"/>
  <c r="B529" i="6"/>
  <c r="B513" i="6"/>
  <c r="B552" i="6"/>
  <c r="B7" i="6"/>
  <c r="B300" i="6"/>
  <c r="B314" i="6"/>
  <c r="B374" i="6"/>
  <c r="B308" i="6"/>
  <c r="B8" i="6"/>
  <c r="B9" i="6"/>
  <c r="B373" i="6"/>
  <c r="B10" i="6"/>
  <c r="B594" i="6"/>
  <c r="B650" i="6"/>
  <c r="B408" i="6"/>
  <c r="B643" i="6"/>
  <c r="B649" i="6"/>
  <c r="B394" i="6"/>
  <c r="B395" i="6"/>
  <c r="B396" i="6"/>
  <c r="B401" i="6"/>
  <c r="B507" i="6"/>
  <c r="B524" i="6"/>
  <c r="B538" i="6"/>
  <c r="B536" i="6"/>
  <c r="B605" i="6"/>
  <c r="B646" i="6"/>
  <c r="B644" i="6"/>
  <c r="B508" i="6"/>
  <c r="B573" i="6"/>
  <c r="B582" i="6"/>
  <c r="B11" i="6"/>
  <c r="B631" i="6"/>
  <c r="B606" i="6"/>
  <c r="B620" i="6"/>
  <c r="B632" i="6"/>
  <c r="B751" i="6"/>
  <c r="B758" i="6"/>
  <c r="B748" i="6"/>
  <c r="B759" i="6"/>
  <c r="B763" i="6"/>
  <c r="B778" i="6"/>
  <c r="B958" i="6"/>
  <c r="B37" i="6"/>
  <c r="B38" i="6"/>
  <c r="B39" i="6"/>
  <c r="B61" i="6"/>
  <c r="B60" i="6"/>
  <c r="B431" i="6"/>
  <c r="B434" i="6"/>
  <c r="B58" i="6"/>
  <c r="B59" i="6"/>
  <c r="B354" i="6"/>
  <c r="B416" i="6"/>
  <c r="B349" i="6"/>
  <c r="B350" i="6"/>
  <c r="B351" i="6"/>
  <c r="B352" i="6"/>
  <c r="B353" i="6"/>
  <c r="B355" i="6"/>
  <c r="B417" i="6"/>
  <c r="B250" i="6"/>
  <c r="B364" i="6"/>
  <c r="B426" i="6"/>
  <c r="B567" i="6"/>
  <c r="B284" i="6"/>
  <c r="B574" i="6"/>
  <c r="B311" i="6"/>
  <c r="B583" i="6"/>
  <c r="B318" i="6"/>
  <c r="B390" i="6"/>
  <c r="B558" i="6"/>
  <c r="B568" i="6"/>
  <c r="B570" i="6"/>
  <c r="B63" i="6"/>
  <c r="B516" i="6"/>
  <c r="B520" i="6"/>
  <c r="B526" i="6"/>
  <c r="B535" i="6"/>
  <c r="B539" i="6"/>
  <c r="B543" i="6"/>
  <c r="B544" i="6"/>
  <c r="B545" i="6"/>
  <c r="B546" i="6"/>
  <c r="B548" i="6"/>
  <c r="B550" i="6"/>
  <c r="B551" i="6"/>
  <c r="B553" i="6"/>
  <c r="B602" i="6"/>
  <c r="B227" i="6"/>
  <c r="B100" i="6"/>
  <c r="B110" i="6"/>
  <c r="B188" i="6"/>
  <c r="B211" i="6"/>
  <c r="B439" i="6"/>
  <c r="B196" i="6"/>
  <c r="B200" i="6"/>
  <c r="B469" i="6"/>
  <c r="B648" i="6"/>
  <c r="B64" i="6"/>
  <c r="B488" i="6"/>
  <c r="B147" i="6"/>
  <c r="B65" i="6"/>
  <c r="B480" i="6"/>
  <c r="B422" i="6"/>
  <c r="B145" i="6"/>
  <c r="B187" i="6"/>
  <c r="B478" i="6"/>
  <c r="B479" i="6"/>
  <c r="B476" i="6"/>
  <c r="B477" i="6"/>
  <c r="B348" i="6"/>
  <c r="B609" i="6"/>
  <c r="B149" i="6"/>
  <c r="B451" i="6"/>
  <c r="B153" i="6"/>
  <c r="B156" i="6"/>
  <c r="B174" i="6"/>
  <c r="B125" i="6"/>
  <c r="B126" i="6"/>
  <c r="B144" i="6"/>
  <c r="B162" i="6"/>
  <c r="B128" i="6"/>
  <c r="B140" i="6"/>
  <c r="B130" i="6"/>
  <c r="B178" i="6"/>
  <c r="B132" i="6"/>
  <c r="B135" i="6"/>
  <c r="B154" i="6"/>
  <c r="B141" i="6"/>
  <c r="B161" i="6"/>
  <c r="B163" i="6"/>
  <c r="B166" i="6"/>
  <c r="B167" i="6"/>
  <c r="B181" i="6"/>
  <c r="B183" i="6"/>
  <c r="B184" i="6"/>
  <c r="B193" i="6"/>
  <c r="B189" i="6"/>
  <c r="B199" i="6"/>
  <c r="B206" i="6"/>
  <c r="B204" i="6"/>
  <c r="B437" i="6"/>
  <c r="B441" i="6"/>
  <c r="B450" i="6"/>
  <c r="B461" i="6"/>
  <c r="B470" i="6"/>
  <c r="B474" i="6"/>
  <c r="B485" i="6"/>
  <c r="B487" i="6"/>
  <c r="B482" i="6"/>
  <c r="B486" i="6"/>
  <c r="B443" i="6"/>
  <c r="B12" i="6"/>
  <c r="B150" i="6"/>
  <c r="B175" i="6"/>
  <c r="B13" i="6"/>
  <c r="B14" i="6"/>
  <c r="B15" i="6"/>
  <c r="B16" i="6"/>
  <c r="B530" i="6"/>
  <c r="B428" i="6"/>
  <c r="B635" i="6"/>
  <c r="B636" i="6"/>
  <c r="B657" i="6"/>
  <c r="B421" i="6"/>
  <c r="B653" i="6"/>
  <c r="B66" i="6"/>
  <c r="B101" i="6"/>
  <c r="B297" i="6"/>
  <c r="B299" i="6"/>
  <c r="B238" i="6"/>
  <c r="B429" i="6"/>
  <c r="B17" i="6"/>
  <c r="B151" i="6"/>
  <c r="B127" i="6"/>
  <c r="B131" i="6"/>
  <c r="B190" i="6"/>
  <c r="B197" i="6"/>
  <c r="B442" i="6"/>
  <c r="B471" i="6"/>
  <c r="B519" i="6"/>
  <c r="B18" i="6"/>
  <c r="B198" i="6"/>
  <c r="B164" i="6"/>
  <c r="B148" i="6"/>
  <c r="B387" i="6"/>
  <c r="B565" i="6"/>
  <c r="B647" i="6"/>
  <c r="B176" i="6"/>
  <c r="B165" i="6"/>
  <c r="B180" i="6"/>
  <c r="B97" i="6"/>
  <c r="B54" i="6"/>
  <c r="B430" i="6"/>
  <c r="B62" i="6"/>
  <c r="B102" i="6"/>
  <c r="B249" i="6"/>
  <c r="B252" i="6"/>
  <c r="B285" i="6"/>
  <c r="B296" i="6"/>
  <c r="B298" i="6"/>
  <c r="B301" i="6"/>
  <c r="B302" i="6"/>
  <c r="B303" i="6"/>
  <c r="B309" i="6"/>
  <c r="B312" i="6"/>
  <c r="B313" i="6"/>
  <c r="B316" i="6"/>
  <c r="B322" i="6"/>
  <c r="B324" i="6"/>
  <c r="B319" i="6"/>
  <c r="B321" i="6"/>
  <c r="B371" i="6"/>
  <c r="B372" i="6"/>
  <c r="B375" i="6"/>
  <c r="B379" i="6"/>
  <c r="B382" i="6"/>
  <c r="B388" i="6"/>
  <c r="B389" i="6"/>
  <c r="B413" i="6"/>
  <c r="B325" i="6"/>
  <c r="B393" i="6"/>
  <c r="B383" i="6"/>
  <c r="B323" i="6"/>
  <c r="B621" i="6"/>
  <c r="B233" i="6"/>
  <c r="B611" i="6"/>
  <c r="B239" i="6"/>
  <c r="B248" i="6"/>
  <c r="B19" i="6"/>
  <c r="B376" i="6"/>
  <c r="B384" i="6"/>
  <c r="B423" i="6"/>
  <c r="B427" i="6"/>
  <c r="B559" i="6"/>
  <c r="B560" i="6"/>
  <c r="B590" i="6"/>
  <c r="B596" i="6"/>
  <c r="B218" i="6"/>
  <c r="B540" i="6"/>
  <c r="B541" i="6"/>
  <c r="B286" i="6"/>
  <c r="B20" i="6"/>
  <c r="B509" i="6"/>
  <c r="B253" i="6"/>
  <c r="B254" i="6"/>
  <c r="B255" i="6"/>
  <c r="B256" i="6"/>
  <c r="B257" i="6"/>
  <c r="B258" i="6"/>
  <c r="B259" i="6"/>
  <c r="B260" i="6"/>
  <c r="B261" i="6"/>
  <c r="B262" i="6"/>
  <c r="B263" i="6"/>
  <c r="B264" i="6"/>
  <c r="B265" i="6"/>
  <c r="B266" i="6"/>
  <c r="B21" i="6"/>
  <c r="B320" i="6"/>
  <c r="B304" i="6"/>
  <c r="B240" i="6"/>
  <c r="B424" i="6"/>
  <c r="B22" i="6"/>
  <c r="B23" i="6"/>
  <c r="B251" i="6"/>
  <c r="B267" i="6"/>
  <c r="B287" i="6"/>
  <c r="B288" i="6"/>
  <c r="B317" i="6"/>
  <c r="B336" i="6"/>
  <c r="B365" i="6"/>
  <c r="B366" i="6"/>
  <c r="B369" i="6"/>
  <c r="B377" i="6"/>
  <c r="B378" i="6"/>
  <c r="B380" i="6"/>
  <c r="B24" i="6"/>
  <c r="B425" i="6"/>
  <c r="B555" i="6"/>
  <c r="B268" i="6"/>
  <c r="B269" i="6"/>
  <c r="B270" i="6"/>
  <c r="B271" i="6"/>
  <c r="B272" i="6"/>
  <c r="B273" i="6"/>
  <c r="B274" i="6"/>
  <c r="B275" i="6"/>
  <c r="B276" i="6"/>
  <c r="B277" i="6"/>
  <c r="B278" i="6"/>
  <c r="B279" i="6"/>
  <c r="B280" i="6"/>
  <c r="B448" i="6"/>
  <c r="B575" i="6"/>
  <c r="B622" i="6"/>
  <c r="B360" i="6"/>
  <c r="B612" i="6"/>
  <c r="B241" i="6"/>
  <c r="B25" i="6"/>
  <c r="B561" i="6"/>
  <c r="B579" i="6"/>
  <c r="B234" i="6"/>
  <c r="B337" i="6"/>
  <c r="B564" i="6"/>
  <c r="B26" i="6"/>
  <c r="B221" i="6"/>
  <c r="B315" i="6"/>
  <c r="B282" i="6"/>
  <c r="B242" i="6"/>
  <c r="B361" i="6"/>
  <c r="B585" i="6"/>
  <c r="B584" i="6"/>
  <c r="B245" i="6"/>
  <c r="B283" i="6"/>
  <c r="B331" i="6"/>
  <c r="B344" i="6"/>
  <c r="B41" i="6"/>
  <c r="B305" i="6"/>
  <c r="B347" i="6"/>
  <c r="B362" i="6"/>
  <c r="B27" i="6"/>
  <c r="B432" i="6"/>
  <c r="B433" i="6"/>
  <c r="B518" i="6"/>
  <c r="B525" i="6"/>
  <c r="B547" i="6"/>
  <c r="B562" i="6"/>
  <c r="B578" i="6"/>
  <c r="B597" i="6"/>
  <c r="B610" i="6"/>
  <c r="B367" i="6"/>
  <c r="B385" i="6"/>
  <c r="B719" i="6"/>
  <c r="B104" i="6"/>
  <c r="B111" i="6"/>
  <c r="B121" i="6"/>
  <c r="B117" i="6"/>
  <c r="B445" i="6"/>
  <c r="B466" i="6"/>
  <c r="B105" i="6"/>
  <c r="B112" i="6"/>
  <c r="B613" i="6"/>
  <c r="B627" i="6"/>
  <c r="B614" i="6"/>
  <c r="B106" i="6"/>
  <c r="B113" i="6"/>
  <c r="B122" i="6"/>
  <c r="B118" i="6"/>
  <c r="B446" i="6"/>
  <c r="B467" i="6"/>
  <c r="B615" i="6"/>
  <c r="B628" i="6"/>
  <c r="B616" i="6"/>
  <c r="B629" i="6"/>
  <c r="B625" i="6"/>
  <c r="B107" i="6"/>
  <c r="B114" i="6"/>
  <c r="B617" i="6"/>
  <c r="B630" i="6"/>
  <c r="B626" i="6"/>
  <c r="B619" i="6"/>
  <c r="B108" i="6"/>
  <c r="B618" i="6"/>
  <c r="B115" i="6"/>
  <c r="B123" i="6"/>
  <c r="B119" i="6"/>
  <c r="B436" i="6"/>
  <c r="B109" i="6"/>
  <c r="B116" i="6"/>
  <c r="B124" i="6"/>
  <c r="B120" i="6"/>
  <c r="B447" i="6"/>
  <c r="B468" i="6"/>
  <c r="B459" i="6"/>
  <c r="B454" i="6"/>
  <c r="B455" i="6"/>
  <c r="B195" i="6"/>
  <c r="B185" i="6"/>
  <c r="B495" i="6"/>
  <c r="B129" i="6"/>
  <c r="B462" i="6"/>
  <c r="B472" i="6"/>
  <c r="B28" i="6"/>
  <c r="B306" i="6"/>
  <c r="B307" i="6"/>
  <c r="B358" i="6"/>
  <c r="B359" i="6"/>
  <c r="B510" i="6"/>
  <c r="B521" i="6"/>
  <c r="B527" i="6"/>
  <c r="B528" i="6"/>
  <c r="B533" i="6"/>
  <c r="B537" i="6"/>
  <c r="B598" i="6"/>
  <c r="B599" i="6"/>
  <c r="B604" i="6"/>
  <c r="B608" i="6"/>
  <c r="B714" i="6"/>
  <c r="B404" i="6"/>
  <c r="B406" i="6"/>
  <c r="B407" i="6"/>
  <c r="B386" i="6"/>
  <c r="B212" i="6"/>
  <c r="B223" i="6"/>
  <c r="B391" i="6"/>
  <c r="B503" i="6"/>
  <c r="B502" i="6"/>
  <c r="B506" i="6"/>
  <c r="B569" i="6"/>
  <c r="B571" i="6"/>
  <c r="B572" i="6"/>
  <c r="B586" i="6"/>
  <c r="B595" i="6"/>
  <c r="B600" i="6"/>
  <c r="B228" i="6"/>
  <c r="B235" i="6"/>
  <c r="B357" i="6"/>
  <c r="B243" i="6"/>
  <c r="B246" i="6"/>
  <c r="B244" i="6"/>
  <c r="B247" i="6"/>
  <c r="B310" i="6"/>
  <c r="B326" i="6"/>
  <c r="B368" i="6"/>
  <c r="B392" i="6"/>
  <c r="B452" i="6"/>
  <c r="B456" i="6"/>
  <c r="B512" i="6"/>
  <c r="B517" i="6"/>
  <c r="B566" i="6"/>
  <c r="B580" i="6"/>
  <c r="B581" i="6"/>
  <c r="B588" i="6"/>
  <c r="B589" i="6"/>
  <c r="B229" i="6"/>
  <c r="B230" i="6"/>
  <c r="B231" i="6"/>
  <c r="B232" i="6"/>
  <c r="B715" i="6"/>
  <c r="B716" i="6"/>
  <c r="B717" i="6"/>
  <c r="B623" i="6"/>
  <c r="B624" i="6"/>
  <c r="B633" i="6"/>
  <c r="B56" i="6"/>
  <c r="B67" i="6"/>
  <c r="B99" i="6"/>
  <c r="B226" i="6"/>
  <c r="B289" i="6"/>
  <c r="B411" i="6"/>
  <c r="B563" i="6"/>
  <c r="B576" i="6"/>
  <c r="B514" i="6"/>
  <c r="B531" i="6"/>
  <c r="B549" i="6"/>
  <c r="B138" i="6"/>
  <c r="B182" i="6"/>
  <c r="B453" i="6"/>
  <c r="B57" i="6"/>
  <c r="B1019" i="6"/>
  <c r="B68" i="6"/>
  <c r="B69" i="6"/>
  <c r="B70" i="6"/>
  <c r="B71" i="6"/>
  <c r="B72" i="6"/>
  <c r="B73" i="6"/>
  <c r="B75" i="6"/>
  <c r="B86" i="6"/>
  <c r="B76" i="6"/>
  <c r="B87" i="6"/>
  <c r="B77" i="6"/>
  <c r="B88" i="6"/>
  <c r="B78" i="6"/>
  <c r="B89" i="6"/>
  <c r="B79" i="6"/>
  <c r="B90" i="6"/>
  <c r="B435" i="6"/>
  <c r="B29" i="6"/>
  <c r="B30" i="6"/>
  <c r="B80" i="6"/>
  <c r="B91" i="6"/>
  <c r="B81" i="6"/>
  <c r="B92" i="6"/>
  <c r="B82" i="6"/>
  <c r="B93" i="6"/>
  <c r="B83" i="6"/>
  <c r="B94" i="6"/>
  <c r="B84" i="6"/>
  <c r="B95" i="6"/>
  <c r="B85" i="6"/>
  <c r="B96" i="6"/>
  <c r="B40" i="6"/>
  <c r="B45" i="6"/>
  <c r="B46" i="6"/>
  <c r="B47" i="6"/>
  <c r="B48" i="6"/>
  <c r="B49" i="6"/>
  <c r="B50" i="6"/>
  <c r="B473" i="6"/>
  <c r="B554" i="6"/>
  <c r="B656" i="6"/>
  <c r="B753" i="6"/>
  <c r="B754" i="6"/>
  <c r="B756" i="6"/>
  <c r="B757" i="6"/>
  <c r="B767" i="6"/>
  <c r="B770" i="6"/>
  <c r="B771" i="6"/>
  <c r="B772" i="6"/>
  <c r="B773" i="6"/>
  <c r="B750" i="6"/>
  <c r="B688" i="6"/>
  <c r="B1017" i="6"/>
  <c r="B670" i="6"/>
  <c r="B965" i="6"/>
  <c r="B1010" i="6"/>
  <c r="B1029" i="6"/>
  <c r="B1015" i="6"/>
  <c r="B679" i="6"/>
  <c r="B334" i="6"/>
  <c r="B673" i="6"/>
  <c r="B735" i="6"/>
  <c r="B741" i="6"/>
  <c r="B1016" i="6"/>
  <c r="B729" i="6"/>
  <c r="B747" i="6"/>
  <c r="B681" i="6"/>
  <c r="B682" i="6"/>
  <c r="B685" i="6"/>
  <c r="B686" i="6"/>
  <c r="B731" i="6"/>
  <c r="B1002" i="6"/>
  <c r="B706" i="6"/>
  <c r="B720" i="6"/>
  <c r="B746" i="6"/>
  <c r="B1003" i="6"/>
  <c r="B577" i="6"/>
  <c r="B676" i="6"/>
  <c r="B1028" i="6"/>
  <c r="B736" i="6"/>
  <c r="B1018" i="6"/>
  <c r="B702" i="6"/>
  <c r="B703" i="6"/>
  <c r="B708" i="6"/>
  <c r="B712" i="6"/>
  <c r="B675" i="6"/>
  <c r="B730" i="6"/>
  <c r="B687" i="6"/>
  <c r="B671" i="6"/>
  <c r="B677" i="6"/>
  <c r="B694" i="6"/>
  <c r="B711" i="6"/>
  <c r="B684" i="6"/>
  <c r="B1013" i="6"/>
  <c r="B1025" i="6"/>
  <c r="B1026" i="6"/>
  <c r="B697" i="6"/>
  <c r="B698" i="6"/>
  <c r="B713" i="6"/>
  <c r="B665" i="6"/>
  <c r="B669" i="6"/>
  <c r="B693" i="6"/>
  <c r="B709" i="6"/>
  <c r="B785" i="6"/>
  <c r="B1008" i="6"/>
  <c r="B738" i="6"/>
  <c r="B31" i="6"/>
  <c r="B32" i="6"/>
  <c r="B33" i="6"/>
  <c r="B34" i="6"/>
  <c r="B35" i="6"/>
  <c r="B36" i="6"/>
  <c r="B142" i="6"/>
  <c r="B143" i="6"/>
  <c r="B481" i="6"/>
  <c r="B158" i="6"/>
  <c r="B136" i="6"/>
  <c r="B159" i="6"/>
  <c r="B171" i="6"/>
  <c r="B1014" i="6"/>
  <c r="B191" i="6"/>
  <c r="B678" i="6"/>
  <c r="B192" i="6"/>
  <c r="B179" i="6"/>
  <c r="B170" i="6"/>
  <c r="B168" i="6"/>
  <c r="B160" i="6"/>
  <c r="B173" i="6"/>
  <c r="B208" i="6"/>
  <c r="B209" i="6"/>
  <c r="B134" i="6"/>
  <c r="B458" i="6"/>
  <c r="B444" i="6"/>
  <c r="B490" i="6"/>
  <c r="B201" i="6"/>
  <c r="B969" i="6"/>
  <c r="B491" i="6"/>
  <c r="B202" i="6"/>
  <c r="B660" i="6"/>
  <c r="B680" i="6"/>
  <c r="B699" i="6"/>
  <c r="B727" i="6"/>
  <c r="B739" i="6"/>
  <c r="B961" i="6"/>
  <c r="B137" i="6"/>
  <c r="B203" i="6"/>
  <c r="B658" i="6"/>
  <c r="B733" i="6"/>
  <c r="B667" i="6"/>
  <c r="B724" i="6"/>
  <c r="B1004" i="6"/>
  <c r="B1005" i="6"/>
  <c r="B1030" i="6"/>
  <c r="B663" i="6"/>
  <c r="B692" i="6"/>
  <c r="B1009" i="6"/>
  <c r="B695" i="6"/>
  <c r="B728" i="6"/>
  <c r="B737" i="6"/>
  <c r="B769" i="6"/>
  <c r="B335" i="6"/>
  <c r="B1011" i="6"/>
  <c r="B668" i="6"/>
  <c r="B672" i="6"/>
  <c r="B689" i="6"/>
  <c r="B691" i="6"/>
  <c r="B700" i="6"/>
  <c r="B705" i="6"/>
  <c r="B740" i="6"/>
  <c r="B963" i="6"/>
  <c r="B1027" i="6"/>
  <c r="B964" i="6"/>
  <c r="B661" i="6"/>
  <c r="B690" i="6"/>
  <c r="B726" i="6"/>
  <c r="B701" i="6"/>
  <c r="B704" i="6"/>
  <c r="B707" i="6"/>
  <c r="B732" i="6"/>
  <c r="B722" i="6"/>
  <c r="B652" i="6"/>
  <c r="B651" i="6"/>
  <c r="B1007" i="6"/>
  <c r="B734" i="6"/>
  <c r="B721" i="6"/>
  <c r="B1012" i="6"/>
  <c r="B1023" i="6"/>
  <c r="B654" i="6"/>
  <c r="B659" i="6"/>
  <c r="B662" i="6"/>
  <c r="B1031" i="6"/>
  <c r="B664" i="6"/>
  <c r="B723" i="6"/>
  <c r="B710" i="6"/>
  <c r="B696" i="6"/>
  <c r="B674" i="6"/>
  <c r="B683" i="6"/>
  <c r="B74" i="6"/>
  <c r="B236" i="6"/>
  <c r="B290" i="6"/>
  <c r="B397" i="6"/>
  <c r="B496" i="6"/>
  <c r="B505" i="6"/>
  <c r="B603" i="6"/>
  <c r="B409" i="6"/>
  <c r="B414" i="6"/>
  <c r="B415" i="6"/>
  <c r="B718" i="6"/>
  <c r="B642" i="6"/>
  <c r="B339" i="6"/>
  <c r="B338" i="6"/>
  <c r="B556" i="6"/>
  <c r="B593" i="6"/>
  <c r="B219" i="6"/>
  <c r="B224" i="6"/>
  <c r="B327" i="6"/>
  <c r="B511" i="6"/>
  <c r="B542" i="6"/>
  <c r="B532" i="6"/>
  <c r="B607" i="6"/>
  <c r="B634" i="6"/>
  <c r="B655" i="6"/>
  <c r="B666" i="6"/>
  <c r="B725" i="6"/>
  <c r="B237" i="6"/>
  <c r="B410" i="6"/>
  <c r="B557" i="6"/>
  <c r="B592" i="6"/>
  <c r="B398" i="6"/>
  <c r="B281" i="6"/>
  <c r="B291" i="6"/>
  <c r="B363" i="6"/>
  <c r="B370" i="6"/>
  <c r="B381" i="6"/>
  <c r="B591" i="6"/>
  <c r="B292" i="6"/>
  <c r="B457" i="6"/>
  <c r="B742" i="6"/>
  <c r="B1020" i="6"/>
  <c r="B796" i="6"/>
  <c r="B811" i="6"/>
  <c r="B814" i="6"/>
  <c r="B815" i="6"/>
  <c r="B820" i="6"/>
  <c r="B823" i="6"/>
  <c r="B824" i="6"/>
  <c r="B826" i="6"/>
  <c r="B833" i="6"/>
  <c r="B841" i="6"/>
  <c r="B846" i="6"/>
  <c r="B852" i="6"/>
  <c r="B853" i="6"/>
  <c r="B873" i="6"/>
  <c r="B875" i="6"/>
  <c r="B878" i="6"/>
  <c r="B883" i="6"/>
  <c r="B884" i="6"/>
  <c r="B887" i="6"/>
  <c r="B888" i="6"/>
  <c r="B889" i="6"/>
  <c r="B894" i="6"/>
  <c r="B899" i="6"/>
  <c r="B900" i="6"/>
  <c r="B903" i="6"/>
  <c r="B904" i="6"/>
  <c r="B907" i="6"/>
  <c r="B945" i="6"/>
  <c r="B946" i="6"/>
  <c r="B947" i="6"/>
  <c r="B807" i="6"/>
  <c r="B813" i="6"/>
  <c r="B890" i="6"/>
  <c r="B895" i="6"/>
  <c r="B905" i="6"/>
  <c r="B854" i="6"/>
  <c r="B910" i="6"/>
  <c r="B914" i="6"/>
  <c r="B916" i="6"/>
  <c r="B918" i="6"/>
  <c r="B920" i="6"/>
  <c r="B921" i="6"/>
  <c r="B948" i="6"/>
  <c r="B1021" i="6"/>
  <c r="B795" i="6"/>
  <c r="B798" i="6"/>
  <c r="B816" i="6"/>
  <c r="B825" i="6"/>
  <c r="B834" i="6"/>
  <c r="B840" i="6"/>
  <c r="B842" i="6"/>
  <c r="B855" i="6"/>
  <c r="B885" i="6"/>
  <c r="B891" i="6"/>
  <c r="B896" i="6"/>
  <c r="B911" i="6"/>
  <c r="B919" i="6"/>
  <c r="B941" i="6"/>
  <c r="B856" i="6"/>
  <c r="B1006" i="6"/>
  <c r="B792" i="6"/>
  <c r="B793" i="6"/>
  <c r="B799" i="6"/>
  <c r="B801" i="6"/>
  <c r="B803" i="6"/>
  <c r="B805" i="6"/>
  <c r="B808" i="6"/>
  <c r="B809" i="6"/>
  <c r="B877" i="6"/>
  <c r="B879" i="6"/>
  <c r="B880" i="6"/>
  <c r="B881" i="6"/>
  <c r="B892" i="6"/>
  <c r="B912" i="6"/>
  <c r="B915" i="6"/>
  <c r="B922" i="6"/>
  <c r="B924" i="6"/>
  <c r="B926" i="6"/>
  <c r="B928" i="6"/>
  <c r="B930" i="6"/>
  <c r="B932" i="6"/>
  <c r="B933" i="6"/>
  <c r="B935" i="6"/>
  <c r="B937" i="6"/>
  <c r="B939" i="6"/>
  <c r="B949" i="6"/>
  <c r="B800" i="6"/>
  <c r="B802" i="6"/>
  <c r="B804" i="6"/>
  <c r="B806" i="6"/>
  <c r="B810" i="6"/>
  <c r="B812" i="6"/>
  <c r="B817" i="6"/>
  <c r="B818" i="6"/>
  <c r="B821" i="6"/>
  <c r="B822" i="6"/>
  <c r="B827" i="6"/>
  <c r="B835" i="6"/>
  <c r="B837" i="6"/>
  <c r="B886" i="6"/>
  <c r="B893" i="6"/>
  <c r="B897" i="6"/>
  <c r="B901" i="6"/>
  <c r="B902" i="6"/>
  <c r="B906" i="6"/>
  <c r="B908" i="6"/>
  <c r="B913" i="6"/>
  <c r="B923" i="6"/>
  <c r="B925" i="6"/>
  <c r="B927" i="6"/>
  <c r="B929" i="6"/>
  <c r="B931" i="6"/>
  <c r="B934" i="6"/>
  <c r="B936" i="6"/>
  <c r="B938" i="6"/>
  <c r="B940" i="6"/>
  <c r="B950" i="6"/>
  <c r="B952" i="6"/>
  <c r="B954" i="6"/>
  <c r="B956" i="6"/>
  <c r="B743" i="6"/>
  <c r="B828" i="6"/>
  <c r="B843" i="6"/>
  <c r="B847" i="6"/>
  <c r="B858" i="6"/>
  <c r="B861" i="6"/>
  <c r="B864" i="6"/>
  <c r="B867" i="6"/>
  <c r="B870" i="6"/>
  <c r="B993" i="6"/>
  <c r="B996" i="6"/>
  <c r="B999" i="6"/>
  <c r="B744" i="6"/>
  <c r="B777" i="6"/>
  <c r="B829" i="6"/>
  <c r="B844" i="6"/>
  <c r="B848" i="6"/>
  <c r="B859" i="6"/>
  <c r="B862" i="6"/>
  <c r="B865" i="6"/>
  <c r="B868" i="6"/>
  <c r="B871" i="6"/>
  <c r="B994" i="6"/>
  <c r="B997" i="6"/>
  <c r="B1000" i="6"/>
  <c r="B152" i="6"/>
  <c r="B157" i="6"/>
  <c r="B155" i="6"/>
  <c r="B207" i="6"/>
  <c r="B210" i="6"/>
  <c r="B460" i="6"/>
  <c r="B463" i="6"/>
  <c r="B464" i="6"/>
  <c r="B465" i="6"/>
  <c r="B475" i="6"/>
  <c r="B494" i="6"/>
  <c r="B44" i="6"/>
  <c r="B220" i="6"/>
  <c r="B222" i="6"/>
  <c r="B225" i="6"/>
  <c r="B293" i="6"/>
  <c r="B601" i="6"/>
  <c r="B399" i="6"/>
  <c r="B340" i="6"/>
  <c r="B213" i="6"/>
  <c r="B214" i="6"/>
  <c r="B55" i="6"/>
  <c r="B98" i="6"/>
  <c r="B402" i="6"/>
  <c r="B637" i="6"/>
  <c r="B329" i="6"/>
  <c r="B216" i="6"/>
  <c r="B499" i="6"/>
  <c r="B523" i="6"/>
  <c r="B52" i="6"/>
  <c r="B341" i="6"/>
  <c r="B638" i="6"/>
  <c r="B330" i="6"/>
  <c r="B217" i="6"/>
  <c r="B498" i="6"/>
  <c r="B522" i="6"/>
  <c r="B215" i="6"/>
  <c r="B42" i="6"/>
  <c r="B294" i="6"/>
  <c r="B342" i="6"/>
  <c r="B405" i="6"/>
  <c r="B639" i="6"/>
  <c r="B328" i="6"/>
  <c r="B418" i="6"/>
  <c r="B500" i="6"/>
  <c r="B640" i="6"/>
  <c r="B501" i="6"/>
  <c r="B43" i="6"/>
  <c r="B745" i="6"/>
  <c r="B830" i="6"/>
  <c r="B845" i="6"/>
  <c r="B849" i="6"/>
  <c r="B860" i="6"/>
  <c r="B863" i="6"/>
  <c r="B866" i="6"/>
  <c r="B869" i="6"/>
  <c r="B872" i="6"/>
  <c r="B995" i="6"/>
  <c r="B998" i="6"/>
  <c r="B1001" i="6"/>
  <c r="B295" i="6"/>
  <c r="B332" i="6"/>
  <c r="B343" i="6"/>
  <c r="B345" i="6"/>
  <c r="B400" i="6"/>
  <c r="B403" i="6"/>
  <c r="B419" i="6"/>
  <c r="B497" i="6"/>
  <c r="B504" i="6"/>
  <c r="B641" i="6"/>
  <c r="B1024" i="6"/>
  <c r="B420" i="6"/>
  <c r="B515" i="6"/>
  <c r="B534" i="6"/>
  <c r="B645" i="6"/>
  <c r="B172" i="6"/>
  <c r="B194" i="6"/>
  <c r="B438" i="6"/>
  <c r="B440" i="6"/>
  <c r="B449" i="6"/>
  <c r="B483" i="6"/>
  <c r="B484" i="6"/>
  <c r="B492" i="6"/>
  <c r="B752" i="6"/>
  <c r="B755" i="6"/>
  <c r="B760" i="6"/>
  <c r="B761" i="6"/>
  <c r="B764" i="6"/>
  <c r="B765" i="6"/>
  <c r="B766" i="6"/>
  <c r="B768" i="6"/>
  <c r="B774" i="6"/>
  <c r="B775" i="6"/>
  <c r="B776" i="6"/>
  <c r="B779" i="6"/>
  <c r="B780" i="6"/>
  <c r="B781" i="6"/>
  <c r="B782" i="6"/>
  <c r="B783" i="6"/>
  <c r="B784" i="6"/>
  <c r="B786" i="6"/>
  <c r="B787" i="6"/>
  <c r="B788" i="6"/>
  <c r="B789" i="6"/>
  <c r="B790" i="6"/>
  <c r="B959" i="6"/>
  <c r="B960" i="6"/>
  <c r="B791" i="6"/>
  <c r="B794" i="6"/>
  <c r="B797" i="6"/>
  <c r="B819" i="6"/>
  <c r="B831" i="6"/>
  <c r="B832" i="6"/>
  <c r="B836" i="6"/>
  <c r="B838" i="6"/>
  <c r="B839" i="6"/>
  <c r="B850" i="6"/>
  <c r="B851" i="6"/>
  <c r="B857" i="6"/>
  <c r="B874" i="6"/>
  <c r="B876" i="6"/>
  <c r="B882" i="6"/>
  <c r="B898" i="6"/>
  <c r="B909" i="6"/>
  <c r="B917" i="6"/>
  <c r="B942" i="6"/>
  <c r="B943" i="6"/>
  <c r="B944" i="6"/>
  <c r="B951" i="6"/>
  <c r="B953" i="6"/>
  <c r="B955" i="6"/>
  <c r="B957" i="6"/>
  <c r="B1022" i="6"/>
  <c r="B51" i="6"/>
  <c r="B53" i="6"/>
  <c r="B103" i="6"/>
  <c r="B169" i="6"/>
  <c r="B205" i="6"/>
  <c r="B333" i="6"/>
  <c r="B970" i="6"/>
  <c r="B972" i="6"/>
  <c r="B973" i="6"/>
  <c r="B975" i="6"/>
  <c r="B976" i="6"/>
  <c r="B974" i="6"/>
  <c r="B971" i="6"/>
  <c r="B982" i="6"/>
  <c r="B983" i="6"/>
  <c r="B979" i="6"/>
  <c r="B978" i="6"/>
  <c r="B985" i="6"/>
  <c r="B984" i="6"/>
  <c r="B977" i="6"/>
  <c r="B980" i="6"/>
  <c r="B986" i="6"/>
  <c r="B991" i="6"/>
  <c r="B992" i="6"/>
  <c r="B987" i="6"/>
  <c r="B988" i="6"/>
  <c r="B989" i="6"/>
  <c r="B990" i="6"/>
  <c r="B981" i="6"/>
  <c r="F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E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1197" i="8"/>
  <c r="E1198" i="8"/>
  <c r="E1199" i="8"/>
  <c r="E1200" i="8"/>
  <c r="E1201" i="8"/>
  <c r="E1202" i="8"/>
  <c r="E1203" i="8"/>
  <c r="E1204" i="8"/>
  <c r="E1205" i="8"/>
  <c r="E1206" i="8"/>
  <c r="E1207" i="8"/>
  <c r="E1208" i="8"/>
  <c r="E1209" i="8"/>
  <c r="E1210" i="8"/>
  <c r="E1211" i="8"/>
  <c r="E1212" i="8"/>
  <c r="E1213" i="8"/>
  <c r="E1214" i="8"/>
  <c r="E1215" i="8"/>
  <c r="E1216" i="8"/>
  <c r="E1217" i="8"/>
  <c r="E1218" i="8"/>
  <c r="E1219" i="8"/>
  <c r="E1220" i="8"/>
  <c r="E1221" i="8"/>
  <c r="E1222" i="8"/>
  <c r="E1223" i="8"/>
  <c r="E1224" i="8"/>
  <c r="E1225" i="8"/>
  <c r="E1226" i="8"/>
  <c r="E1227" i="8"/>
  <c r="E1228" i="8"/>
  <c r="E1229" i="8"/>
  <c r="E1230" i="8"/>
  <c r="E1231" i="8"/>
  <c r="E1232" i="8"/>
  <c r="E1233" i="8"/>
  <c r="E1234" i="8"/>
  <c r="E1235" i="8"/>
  <c r="E1236" i="8"/>
  <c r="E1237" i="8"/>
  <c r="E1238" i="8"/>
  <c r="E1239" i="8"/>
  <c r="E1240" i="8"/>
  <c r="E1241" i="8"/>
  <c r="E1242" i="8"/>
  <c r="E1243" i="8"/>
  <c r="E1244" i="8"/>
  <c r="E1245" i="8"/>
  <c r="E1246" i="8"/>
  <c r="E1247" i="8"/>
  <c r="E1248" i="8"/>
  <c r="E1249" i="8"/>
  <c r="E1250" i="8"/>
  <c r="E1251" i="8"/>
  <c r="E1252" i="8"/>
  <c r="E1253" i="8"/>
  <c r="E1254" i="8"/>
  <c r="E1255" i="8"/>
  <c r="E1256" i="8"/>
  <c r="E1257" i="8"/>
  <c r="E1258" i="8"/>
  <c r="E1259" i="8"/>
  <c r="E1260" i="8"/>
  <c r="E1261" i="8"/>
  <c r="E1262" i="8"/>
  <c r="E1263" i="8"/>
  <c r="E1264" i="8"/>
  <c r="E1265" i="8"/>
  <c r="E1266" i="8"/>
  <c r="E1267" i="8"/>
  <c r="E1268" i="8"/>
  <c r="E1269" i="8"/>
  <c r="E1270" i="8"/>
  <c r="E1271" i="8"/>
  <c r="E1272" i="8"/>
  <c r="E1273" i="8"/>
  <c r="E1274" i="8"/>
  <c r="E1275" i="8"/>
  <c r="E1276" i="8"/>
  <c r="E1277" i="8"/>
  <c r="E1278" i="8"/>
  <c r="E1279" i="8"/>
  <c r="E1280" i="8"/>
  <c r="E1281" i="8"/>
  <c r="E1282" i="8"/>
  <c r="E1283" i="8"/>
  <c r="E1284" i="8"/>
  <c r="E1285" i="8"/>
  <c r="E1286" i="8"/>
  <c r="E1287" i="8"/>
  <c r="E1288" i="8"/>
  <c r="E1289" i="8"/>
  <c r="E1290" i="8"/>
  <c r="E1291" i="8"/>
  <c r="E1292" i="8"/>
  <c r="E1293" i="8"/>
  <c r="E1294" i="8"/>
  <c r="E1295" i="8"/>
  <c r="E1296" i="8"/>
  <c r="E1297" i="8"/>
  <c r="E1298" i="8"/>
  <c r="E1299" i="8"/>
  <c r="E1300" i="8"/>
  <c r="E1301" i="8"/>
  <c r="E1302" i="8"/>
  <c r="E1303" i="8"/>
  <c r="E1304" i="8"/>
  <c r="E1305" i="8"/>
  <c r="E1306" i="8"/>
  <c r="E1307" i="8"/>
  <c r="E1308" i="8"/>
  <c r="E1309" i="8"/>
  <c r="E1310" i="8"/>
  <c r="E1311" i="8"/>
  <c r="E1312" i="8"/>
  <c r="E1313" i="8"/>
  <c r="E1314" i="8"/>
  <c r="E1315" i="8"/>
  <c r="E1316" i="8"/>
  <c r="E1317" i="8"/>
  <c r="E1318" i="8"/>
  <c r="E1319" i="8"/>
  <c r="E1320" i="8"/>
  <c r="E1321" i="8"/>
  <c r="E1322" i="8"/>
  <c r="E1323" i="8"/>
  <c r="E1324" i="8"/>
  <c r="E1325" i="8"/>
  <c r="E1326" i="8"/>
  <c r="E1327" i="8"/>
  <c r="E1328" i="8"/>
  <c r="E1329" i="8"/>
  <c r="E1330" i="8"/>
  <c r="E1331" i="8"/>
  <c r="E1332" i="8"/>
  <c r="E1333" i="8"/>
  <c r="E1334" i="8"/>
  <c r="E1335" i="8"/>
  <c r="E1336" i="8"/>
  <c r="E1337" i="8"/>
  <c r="E1338" i="8"/>
  <c r="E1339" i="8"/>
  <c r="E1340" i="8"/>
  <c r="E1341" i="8"/>
  <c r="E1342" i="8"/>
  <c r="E1343" i="8"/>
  <c r="E1344" i="8"/>
  <c r="E1345" i="8"/>
  <c r="E1346" i="8"/>
  <c r="E1347" i="8"/>
  <c r="E1348" i="8"/>
  <c r="E1349" i="8"/>
  <c r="E1350" i="8"/>
  <c r="E1351" i="8"/>
  <c r="E1352" i="8"/>
  <c r="E1353" i="8"/>
  <c r="E1354" i="8"/>
  <c r="E1355" i="8"/>
  <c r="E1356" i="8"/>
  <c r="E1357" i="8"/>
  <c r="E1358" i="8"/>
  <c r="E1359" i="8"/>
  <c r="E1360" i="8"/>
  <c r="E1361" i="8"/>
  <c r="E1362" i="8"/>
  <c r="E1363" i="8"/>
  <c r="E1364" i="8"/>
  <c r="E1365" i="8"/>
  <c r="E1366" i="8"/>
  <c r="E1367" i="8"/>
  <c r="E1368" i="8"/>
  <c r="E1369" i="8"/>
  <c r="E1370" i="8"/>
  <c r="E1371" i="8"/>
  <c r="E1372" i="8"/>
  <c r="E1373" i="8"/>
  <c r="E1374" i="8"/>
  <c r="E1375" i="8"/>
  <c r="E1376" i="8"/>
  <c r="E1377" i="8"/>
  <c r="E1378" i="8"/>
  <c r="C2"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I133" i="6"/>
  <c r="I186" i="6"/>
  <c r="I139" i="6"/>
  <c r="I749" i="6"/>
  <c r="I966" i="6"/>
  <c r="I967" i="6"/>
  <c r="I968" i="6"/>
  <c r="I3" i="6"/>
  <c r="I4" i="6"/>
  <c r="I587" i="6"/>
  <c r="I346" i="6"/>
  <c r="I5" i="6"/>
  <c r="I6" i="6"/>
  <c r="I356" i="6"/>
  <c r="I412" i="6"/>
  <c r="I146" i="6"/>
  <c r="I493" i="6"/>
  <c r="I489" i="6"/>
  <c r="I177" i="6"/>
  <c r="I762" i="6"/>
  <c r="I962" i="6"/>
  <c r="I529" i="6"/>
  <c r="I513" i="6"/>
  <c r="I552" i="6"/>
  <c r="I7" i="6"/>
  <c r="I300" i="6"/>
  <c r="I314" i="6"/>
  <c r="I374" i="6"/>
  <c r="I308" i="6"/>
  <c r="I8" i="6"/>
  <c r="I9" i="6"/>
  <c r="I373" i="6"/>
  <c r="I10" i="6"/>
  <c r="I594" i="6"/>
  <c r="I650" i="6"/>
  <c r="I408" i="6"/>
  <c r="I643" i="6"/>
  <c r="I649" i="6"/>
  <c r="I394" i="6"/>
  <c r="I395" i="6"/>
  <c r="I396" i="6"/>
  <c r="I401" i="6"/>
  <c r="I507" i="6"/>
  <c r="I524" i="6"/>
  <c r="I538" i="6"/>
  <c r="I536" i="6"/>
  <c r="I605" i="6"/>
  <c r="I646" i="6"/>
  <c r="I644" i="6"/>
  <c r="I508" i="6"/>
  <c r="I573" i="6"/>
  <c r="I582" i="6"/>
  <c r="I11" i="6"/>
  <c r="I631" i="6"/>
  <c r="I606" i="6"/>
  <c r="I620" i="6"/>
  <c r="I632" i="6"/>
  <c r="I751" i="6"/>
  <c r="I758" i="6"/>
  <c r="I748" i="6"/>
  <c r="I759" i="6"/>
  <c r="I763" i="6"/>
  <c r="I778" i="6"/>
  <c r="I958" i="6"/>
  <c r="I37" i="6"/>
  <c r="I38" i="6"/>
  <c r="I39" i="6"/>
  <c r="I61" i="6"/>
  <c r="I60" i="6"/>
  <c r="I431" i="6"/>
  <c r="I434" i="6"/>
  <c r="I58" i="6"/>
  <c r="I59" i="6"/>
  <c r="I354" i="6"/>
  <c r="I416" i="6"/>
  <c r="I349" i="6"/>
  <c r="I350" i="6"/>
  <c r="I351" i="6"/>
  <c r="I352" i="6"/>
  <c r="I353" i="6"/>
  <c r="I355" i="6"/>
  <c r="I417" i="6"/>
  <c r="I250" i="6"/>
  <c r="I364" i="6"/>
  <c r="I426" i="6"/>
  <c r="I567" i="6"/>
  <c r="I284" i="6"/>
  <c r="I574" i="6"/>
  <c r="I311" i="6"/>
  <c r="I583" i="6"/>
  <c r="I318" i="6"/>
  <c r="I390" i="6"/>
  <c r="I558" i="6"/>
  <c r="I568" i="6"/>
  <c r="I570" i="6"/>
  <c r="I63" i="6"/>
  <c r="I516" i="6"/>
  <c r="I520" i="6"/>
  <c r="I526" i="6"/>
  <c r="I535" i="6"/>
  <c r="I539" i="6"/>
  <c r="I543" i="6"/>
  <c r="I544" i="6"/>
  <c r="I545" i="6"/>
  <c r="I546" i="6"/>
  <c r="I548" i="6"/>
  <c r="I550" i="6"/>
  <c r="I551" i="6"/>
  <c r="I553" i="6"/>
  <c r="I602" i="6"/>
  <c r="I227" i="6"/>
  <c r="I100" i="6"/>
  <c r="I110" i="6"/>
  <c r="I188" i="6"/>
  <c r="I211" i="6"/>
  <c r="I439" i="6"/>
  <c r="I196" i="6"/>
  <c r="I200" i="6"/>
  <c r="I469" i="6"/>
  <c r="I648" i="6"/>
  <c r="I64" i="6"/>
  <c r="I488" i="6"/>
  <c r="I147" i="6"/>
  <c r="I65" i="6"/>
  <c r="I480" i="6"/>
  <c r="I422" i="6"/>
  <c r="I145" i="6"/>
  <c r="I187" i="6"/>
  <c r="I478" i="6"/>
  <c r="I479" i="6"/>
  <c r="I476" i="6"/>
  <c r="I477" i="6"/>
  <c r="I348" i="6"/>
  <c r="I609" i="6"/>
  <c r="I149" i="6"/>
  <c r="I451" i="6"/>
  <c r="I153" i="6"/>
  <c r="I156" i="6"/>
  <c r="I174" i="6"/>
  <c r="I125" i="6"/>
  <c r="I126" i="6"/>
  <c r="I144" i="6"/>
  <c r="I162" i="6"/>
  <c r="I128" i="6"/>
  <c r="I140" i="6"/>
  <c r="I130" i="6"/>
  <c r="I178" i="6"/>
  <c r="I132" i="6"/>
  <c r="I135" i="6"/>
  <c r="I154" i="6"/>
  <c r="I141" i="6"/>
  <c r="I161" i="6"/>
  <c r="I163" i="6"/>
  <c r="I166" i="6"/>
  <c r="I167" i="6"/>
  <c r="I181" i="6"/>
  <c r="I183" i="6"/>
  <c r="I184" i="6"/>
  <c r="I193" i="6"/>
  <c r="I189" i="6"/>
  <c r="I199" i="6"/>
  <c r="I206" i="6"/>
  <c r="I204" i="6"/>
  <c r="I437" i="6"/>
  <c r="I441" i="6"/>
  <c r="I450" i="6"/>
  <c r="I461" i="6"/>
  <c r="I470" i="6"/>
  <c r="I474" i="6"/>
  <c r="I485" i="6"/>
  <c r="I487" i="6"/>
  <c r="I482" i="6"/>
  <c r="I486" i="6"/>
  <c r="I443" i="6"/>
  <c r="I12" i="6"/>
  <c r="I150" i="6"/>
  <c r="I175" i="6"/>
  <c r="I13" i="6"/>
  <c r="I14" i="6"/>
  <c r="I15" i="6"/>
  <c r="I16" i="6"/>
  <c r="I530" i="6"/>
  <c r="I428" i="6"/>
  <c r="I635" i="6"/>
  <c r="I636" i="6"/>
  <c r="I657" i="6"/>
  <c r="I421" i="6"/>
  <c r="I653" i="6"/>
  <c r="I66" i="6"/>
  <c r="I101" i="6"/>
  <c r="I297" i="6"/>
  <c r="I299" i="6"/>
  <c r="I238" i="6"/>
  <c r="I429" i="6"/>
  <c r="I17" i="6"/>
  <c r="I151" i="6"/>
  <c r="I127" i="6"/>
  <c r="I131" i="6"/>
  <c r="I190" i="6"/>
  <c r="I197" i="6"/>
  <c r="I442" i="6"/>
  <c r="I471" i="6"/>
  <c r="I519" i="6"/>
  <c r="I18" i="6"/>
  <c r="I198" i="6"/>
  <c r="I164" i="6"/>
  <c r="I148" i="6"/>
  <c r="I387" i="6"/>
  <c r="I565" i="6"/>
  <c r="I647" i="6"/>
  <c r="I176" i="6"/>
  <c r="I165" i="6"/>
  <c r="I180" i="6"/>
  <c r="I97" i="6"/>
  <c r="I54" i="6"/>
  <c r="I430" i="6"/>
  <c r="I62" i="6"/>
  <c r="I102" i="6"/>
  <c r="I249" i="6"/>
  <c r="I252" i="6"/>
  <c r="I285" i="6"/>
  <c r="I296" i="6"/>
  <c r="I298" i="6"/>
  <c r="I301" i="6"/>
  <c r="I302" i="6"/>
  <c r="I303" i="6"/>
  <c r="I309" i="6"/>
  <c r="I312" i="6"/>
  <c r="I313" i="6"/>
  <c r="I316" i="6"/>
  <c r="I322" i="6"/>
  <c r="I324" i="6"/>
  <c r="I319" i="6"/>
  <c r="I321" i="6"/>
  <c r="I371" i="6"/>
  <c r="I372" i="6"/>
  <c r="I375" i="6"/>
  <c r="I379" i="6"/>
  <c r="I382" i="6"/>
  <c r="I388" i="6"/>
  <c r="I389" i="6"/>
  <c r="I413" i="6"/>
  <c r="I325" i="6"/>
  <c r="I393" i="6"/>
  <c r="I383" i="6"/>
  <c r="I323" i="6"/>
  <c r="I621" i="6"/>
  <c r="I233" i="6"/>
  <c r="I611" i="6"/>
  <c r="I239" i="6"/>
  <c r="I248" i="6"/>
  <c r="I19" i="6"/>
  <c r="I376" i="6"/>
  <c r="I384" i="6"/>
  <c r="I423" i="6"/>
  <c r="I427" i="6"/>
  <c r="I559" i="6"/>
  <c r="I560" i="6"/>
  <c r="I590" i="6"/>
  <c r="I596" i="6"/>
  <c r="I218" i="6"/>
  <c r="I540" i="6"/>
  <c r="I541" i="6"/>
  <c r="I286" i="6"/>
  <c r="I20" i="6"/>
  <c r="I509" i="6"/>
  <c r="I253" i="6"/>
  <c r="I254" i="6"/>
  <c r="I255" i="6"/>
  <c r="I256" i="6"/>
  <c r="I257" i="6"/>
  <c r="I258" i="6"/>
  <c r="I259" i="6"/>
  <c r="I260" i="6"/>
  <c r="I261" i="6"/>
  <c r="I262" i="6"/>
  <c r="I263" i="6"/>
  <c r="I264" i="6"/>
  <c r="I265" i="6"/>
  <c r="I266" i="6"/>
  <c r="I21" i="6"/>
  <c r="I320" i="6"/>
  <c r="I304" i="6"/>
  <c r="I240" i="6"/>
  <c r="I424" i="6"/>
  <c r="I22" i="6"/>
  <c r="I23" i="6"/>
  <c r="I251" i="6"/>
  <c r="I267" i="6"/>
  <c r="I287" i="6"/>
  <c r="I288" i="6"/>
  <c r="I317" i="6"/>
  <c r="I336" i="6"/>
  <c r="I365" i="6"/>
  <c r="I366" i="6"/>
  <c r="I369" i="6"/>
  <c r="I377" i="6"/>
  <c r="I378" i="6"/>
  <c r="I380" i="6"/>
  <c r="I24" i="6"/>
  <c r="I425" i="6"/>
  <c r="I555" i="6"/>
  <c r="I268" i="6"/>
  <c r="I269" i="6"/>
  <c r="I270" i="6"/>
  <c r="I271" i="6"/>
  <c r="I272" i="6"/>
  <c r="I273" i="6"/>
  <c r="I274" i="6"/>
  <c r="I275" i="6"/>
  <c r="I276" i="6"/>
  <c r="I277" i="6"/>
  <c r="I278" i="6"/>
  <c r="I279" i="6"/>
  <c r="I280" i="6"/>
  <c r="I448" i="6"/>
  <c r="I575" i="6"/>
  <c r="I622" i="6"/>
  <c r="I360" i="6"/>
  <c r="I612" i="6"/>
  <c r="I241" i="6"/>
  <c r="I25" i="6"/>
  <c r="I561" i="6"/>
  <c r="I579" i="6"/>
  <c r="I234" i="6"/>
  <c r="I337" i="6"/>
  <c r="I564" i="6"/>
  <c r="I26" i="6"/>
  <c r="I221" i="6"/>
  <c r="I315" i="6"/>
  <c r="I282" i="6"/>
  <c r="I242" i="6"/>
  <c r="I361" i="6"/>
  <c r="I585" i="6"/>
  <c r="I584" i="6"/>
  <c r="I245" i="6"/>
  <c r="I283" i="6"/>
  <c r="I331" i="6"/>
  <c r="I344" i="6"/>
  <c r="I41" i="6"/>
  <c r="I305" i="6"/>
  <c r="I347" i="6"/>
  <c r="I362" i="6"/>
  <c r="I27" i="6"/>
  <c r="I432" i="6"/>
  <c r="I433" i="6"/>
  <c r="I518" i="6"/>
  <c r="I525" i="6"/>
  <c r="I547" i="6"/>
  <c r="I562" i="6"/>
  <c r="I578" i="6"/>
  <c r="I597" i="6"/>
  <c r="I610" i="6"/>
  <c r="I367" i="6"/>
  <c r="I385" i="6"/>
  <c r="I719" i="6"/>
  <c r="I104" i="6"/>
  <c r="I111" i="6"/>
  <c r="I121" i="6"/>
  <c r="I117" i="6"/>
  <c r="I445" i="6"/>
  <c r="I466" i="6"/>
  <c r="I105" i="6"/>
  <c r="I112" i="6"/>
  <c r="I613" i="6"/>
  <c r="I627" i="6"/>
  <c r="I614" i="6"/>
  <c r="I106" i="6"/>
  <c r="I113" i="6"/>
  <c r="I122" i="6"/>
  <c r="I118" i="6"/>
  <c r="I446" i="6"/>
  <c r="I467" i="6"/>
  <c r="I615" i="6"/>
  <c r="I628" i="6"/>
  <c r="I616" i="6"/>
  <c r="I629" i="6"/>
  <c r="I625" i="6"/>
  <c r="I107" i="6"/>
  <c r="I114" i="6"/>
  <c r="I617" i="6"/>
  <c r="I630" i="6"/>
  <c r="I626" i="6"/>
  <c r="I619" i="6"/>
  <c r="I108" i="6"/>
  <c r="I618" i="6"/>
  <c r="I115" i="6"/>
  <c r="I123" i="6"/>
  <c r="I119" i="6"/>
  <c r="I436" i="6"/>
  <c r="I109" i="6"/>
  <c r="I116" i="6"/>
  <c r="I124" i="6"/>
  <c r="I120" i="6"/>
  <c r="I447" i="6"/>
  <c r="I468" i="6"/>
  <c r="I459" i="6"/>
  <c r="I454" i="6"/>
  <c r="I455" i="6"/>
  <c r="I195" i="6"/>
  <c r="I185" i="6"/>
  <c r="I495" i="6"/>
  <c r="I129" i="6"/>
  <c r="I462" i="6"/>
  <c r="I472" i="6"/>
  <c r="I28" i="6"/>
  <c r="I306" i="6"/>
  <c r="I307" i="6"/>
  <c r="I358" i="6"/>
  <c r="I359" i="6"/>
  <c r="I510" i="6"/>
  <c r="I521" i="6"/>
  <c r="I527" i="6"/>
  <c r="I528" i="6"/>
  <c r="I533" i="6"/>
  <c r="I537" i="6"/>
  <c r="I598" i="6"/>
  <c r="I599" i="6"/>
  <c r="I604" i="6"/>
  <c r="I608" i="6"/>
  <c r="I714" i="6"/>
  <c r="I404" i="6"/>
  <c r="I406" i="6"/>
  <c r="I407" i="6"/>
  <c r="I386" i="6"/>
  <c r="I212" i="6"/>
  <c r="I223" i="6"/>
  <c r="I391" i="6"/>
  <c r="I503" i="6"/>
  <c r="I502" i="6"/>
  <c r="I506" i="6"/>
  <c r="I569" i="6"/>
  <c r="I571" i="6"/>
  <c r="I572" i="6"/>
  <c r="I586" i="6"/>
  <c r="I595" i="6"/>
  <c r="I600" i="6"/>
  <c r="I228" i="6"/>
  <c r="I235" i="6"/>
  <c r="I357" i="6"/>
  <c r="I243" i="6"/>
  <c r="I246" i="6"/>
  <c r="I244" i="6"/>
  <c r="I247" i="6"/>
  <c r="I310" i="6"/>
  <c r="I326" i="6"/>
  <c r="I368" i="6"/>
  <c r="I392" i="6"/>
  <c r="I452" i="6"/>
  <c r="I456" i="6"/>
  <c r="I512" i="6"/>
  <c r="I517" i="6"/>
  <c r="I566" i="6"/>
  <c r="I580" i="6"/>
  <c r="I581" i="6"/>
  <c r="I588" i="6"/>
  <c r="I589" i="6"/>
  <c r="I229" i="6"/>
  <c r="I230" i="6"/>
  <c r="I231" i="6"/>
  <c r="I232" i="6"/>
  <c r="I715" i="6"/>
  <c r="I716" i="6"/>
  <c r="I717" i="6"/>
  <c r="I623" i="6"/>
  <c r="I624" i="6"/>
  <c r="I633" i="6"/>
  <c r="I56" i="6"/>
  <c r="I67" i="6"/>
  <c r="I99" i="6"/>
  <c r="I226" i="6"/>
  <c r="I289" i="6"/>
  <c r="I411" i="6"/>
  <c r="I563" i="6"/>
  <c r="I576" i="6"/>
  <c r="I514" i="6"/>
  <c r="I531" i="6"/>
  <c r="I549" i="6"/>
  <c r="I138" i="6"/>
  <c r="I182" i="6"/>
  <c r="I453" i="6"/>
  <c r="I57" i="6"/>
  <c r="I1019" i="6"/>
  <c r="I68" i="6"/>
  <c r="I69" i="6"/>
  <c r="I70" i="6"/>
  <c r="I71" i="6"/>
  <c r="I72" i="6"/>
  <c r="I73" i="6"/>
  <c r="I75" i="6"/>
  <c r="I86" i="6"/>
  <c r="I76" i="6"/>
  <c r="I87" i="6"/>
  <c r="I77" i="6"/>
  <c r="I88" i="6"/>
  <c r="I78" i="6"/>
  <c r="I89" i="6"/>
  <c r="I79" i="6"/>
  <c r="I90" i="6"/>
  <c r="I435" i="6"/>
  <c r="I29" i="6"/>
  <c r="I30" i="6"/>
  <c r="I80" i="6"/>
  <c r="I91" i="6"/>
  <c r="I81" i="6"/>
  <c r="I92" i="6"/>
  <c r="I82" i="6"/>
  <c r="I93" i="6"/>
  <c r="I83" i="6"/>
  <c r="I94" i="6"/>
  <c r="I84" i="6"/>
  <c r="I95" i="6"/>
  <c r="I85" i="6"/>
  <c r="I96" i="6"/>
  <c r="I40" i="6"/>
  <c r="I45" i="6"/>
  <c r="I46" i="6"/>
  <c r="I47" i="6"/>
  <c r="I48" i="6"/>
  <c r="I49" i="6"/>
  <c r="I50" i="6"/>
  <c r="I473" i="6"/>
  <c r="I554" i="6"/>
  <c r="I656" i="6"/>
  <c r="I753" i="6"/>
  <c r="I754" i="6"/>
  <c r="I756" i="6"/>
  <c r="I757" i="6"/>
  <c r="I767" i="6"/>
  <c r="I770" i="6"/>
  <c r="I771" i="6"/>
  <c r="I772" i="6"/>
  <c r="I773" i="6"/>
  <c r="I750" i="6"/>
  <c r="I688" i="6"/>
  <c r="I1017" i="6"/>
  <c r="I670" i="6"/>
  <c r="I965" i="6"/>
  <c r="I1010" i="6"/>
  <c r="I1029" i="6"/>
  <c r="I1015" i="6"/>
  <c r="I679" i="6"/>
  <c r="I334" i="6"/>
  <c r="I673" i="6"/>
  <c r="I735" i="6"/>
  <c r="I741" i="6"/>
  <c r="I1016" i="6"/>
  <c r="I729" i="6"/>
  <c r="I747" i="6"/>
  <c r="I681" i="6"/>
  <c r="I682" i="6"/>
  <c r="I685" i="6"/>
  <c r="I686" i="6"/>
  <c r="I731" i="6"/>
  <c r="I1002" i="6"/>
  <c r="I706" i="6"/>
  <c r="I720" i="6"/>
  <c r="I746" i="6"/>
  <c r="I1003" i="6"/>
  <c r="I577" i="6"/>
  <c r="I676" i="6"/>
  <c r="I1028" i="6"/>
  <c r="I736" i="6"/>
  <c r="I1018" i="6"/>
  <c r="I702" i="6"/>
  <c r="I703" i="6"/>
  <c r="I708" i="6"/>
  <c r="I712" i="6"/>
  <c r="I675" i="6"/>
  <c r="I730" i="6"/>
  <c r="I687" i="6"/>
  <c r="I671" i="6"/>
  <c r="I677" i="6"/>
  <c r="I694" i="6"/>
  <c r="I711" i="6"/>
  <c r="I684" i="6"/>
  <c r="I1013" i="6"/>
  <c r="I1025" i="6"/>
  <c r="I1026" i="6"/>
  <c r="I697" i="6"/>
  <c r="I698" i="6"/>
  <c r="I713" i="6"/>
  <c r="I665" i="6"/>
  <c r="I669" i="6"/>
  <c r="I693" i="6"/>
  <c r="I709" i="6"/>
  <c r="I785" i="6"/>
  <c r="I1008" i="6"/>
  <c r="I738" i="6"/>
  <c r="I31" i="6"/>
  <c r="I32" i="6"/>
  <c r="I33" i="6"/>
  <c r="I34" i="6"/>
  <c r="I35" i="6"/>
  <c r="I36" i="6"/>
  <c r="I142" i="6"/>
  <c r="I143" i="6"/>
  <c r="I481" i="6"/>
  <c r="I158" i="6"/>
  <c r="I136" i="6"/>
  <c r="I159" i="6"/>
  <c r="I171" i="6"/>
  <c r="I1014" i="6"/>
  <c r="I191" i="6"/>
  <c r="I678" i="6"/>
  <c r="I192" i="6"/>
  <c r="I179" i="6"/>
  <c r="I170" i="6"/>
  <c r="I168" i="6"/>
  <c r="I160" i="6"/>
  <c r="I173" i="6"/>
  <c r="I208" i="6"/>
  <c r="I209" i="6"/>
  <c r="I134" i="6"/>
  <c r="I458" i="6"/>
  <c r="I444" i="6"/>
  <c r="I490" i="6"/>
  <c r="I201" i="6"/>
  <c r="I969" i="6"/>
  <c r="I491" i="6"/>
  <c r="I202" i="6"/>
  <c r="I660" i="6"/>
  <c r="I680" i="6"/>
  <c r="I699" i="6"/>
  <c r="I727" i="6"/>
  <c r="I739" i="6"/>
  <c r="I961" i="6"/>
  <c r="I137" i="6"/>
  <c r="I203" i="6"/>
  <c r="I658" i="6"/>
  <c r="I733" i="6"/>
  <c r="I667" i="6"/>
  <c r="I724" i="6"/>
  <c r="I1004" i="6"/>
  <c r="I1005" i="6"/>
  <c r="I1030" i="6"/>
  <c r="I663" i="6"/>
  <c r="I692" i="6"/>
  <c r="I1009" i="6"/>
  <c r="I695" i="6"/>
  <c r="I728" i="6"/>
  <c r="I737" i="6"/>
  <c r="I769" i="6"/>
  <c r="I335" i="6"/>
  <c r="I1011" i="6"/>
  <c r="I668" i="6"/>
  <c r="I672" i="6"/>
  <c r="I689" i="6"/>
  <c r="I691" i="6"/>
  <c r="I700" i="6"/>
  <c r="I705" i="6"/>
  <c r="I740" i="6"/>
  <c r="I963" i="6"/>
  <c r="I1027" i="6"/>
  <c r="I964" i="6"/>
  <c r="I661" i="6"/>
  <c r="I690" i="6"/>
  <c r="I726" i="6"/>
  <c r="I701" i="6"/>
  <c r="I704" i="6"/>
  <c r="I707" i="6"/>
  <c r="I732" i="6"/>
  <c r="I722" i="6"/>
  <c r="I652" i="6"/>
  <c r="I651" i="6"/>
  <c r="I1007" i="6"/>
  <c r="I734" i="6"/>
  <c r="I721" i="6"/>
  <c r="I1012" i="6"/>
  <c r="I1023" i="6"/>
  <c r="I654" i="6"/>
  <c r="I659" i="6"/>
  <c r="I662" i="6"/>
  <c r="I1031" i="6"/>
  <c r="I664" i="6"/>
  <c r="I723" i="6"/>
  <c r="I710" i="6"/>
  <c r="I696" i="6"/>
  <c r="I674" i="6"/>
  <c r="I683" i="6"/>
  <c r="I74" i="6"/>
  <c r="I236" i="6"/>
  <c r="I290" i="6"/>
  <c r="I397" i="6"/>
  <c r="I496" i="6"/>
  <c r="I505" i="6"/>
  <c r="I603" i="6"/>
  <c r="I409" i="6"/>
  <c r="I414" i="6"/>
  <c r="I415" i="6"/>
  <c r="I718" i="6"/>
  <c r="I642" i="6"/>
  <c r="I339" i="6"/>
  <c r="I338" i="6"/>
  <c r="I556" i="6"/>
  <c r="I593" i="6"/>
  <c r="I219" i="6"/>
  <c r="I224" i="6"/>
  <c r="I327" i="6"/>
  <c r="I511" i="6"/>
  <c r="I542" i="6"/>
  <c r="I532" i="6"/>
  <c r="I607" i="6"/>
  <c r="I634" i="6"/>
  <c r="I655" i="6"/>
  <c r="I666" i="6"/>
  <c r="I725" i="6"/>
  <c r="I237" i="6"/>
  <c r="I410" i="6"/>
  <c r="I557" i="6"/>
  <c r="I592" i="6"/>
  <c r="I398" i="6"/>
  <c r="I281" i="6"/>
  <c r="I291" i="6"/>
  <c r="I363" i="6"/>
  <c r="I370" i="6"/>
  <c r="I381" i="6"/>
  <c r="I591" i="6"/>
  <c r="I292" i="6"/>
  <c r="I457" i="6"/>
  <c r="I742" i="6"/>
  <c r="I1020" i="6"/>
  <c r="I796" i="6"/>
  <c r="I811" i="6"/>
  <c r="I814" i="6"/>
  <c r="I815" i="6"/>
  <c r="I820" i="6"/>
  <c r="I823" i="6"/>
  <c r="I824" i="6"/>
  <c r="I826" i="6"/>
  <c r="I833" i="6"/>
  <c r="I841" i="6"/>
  <c r="I846" i="6"/>
  <c r="I852" i="6"/>
  <c r="I853" i="6"/>
  <c r="I873" i="6"/>
  <c r="I875" i="6"/>
  <c r="I878" i="6"/>
  <c r="I883" i="6"/>
  <c r="I884" i="6"/>
  <c r="I887" i="6"/>
  <c r="I888" i="6"/>
  <c r="I889" i="6"/>
  <c r="I894" i="6"/>
  <c r="I899" i="6"/>
  <c r="I900" i="6"/>
  <c r="I903" i="6"/>
  <c r="I904" i="6"/>
  <c r="I907" i="6"/>
  <c r="I945" i="6"/>
  <c r="I946" i="6"/>
  <c r="I947" i="6"/>
  <c r="I807" i="6"/>
  <c r="I813" i="6"/>
  <c r="I890" i="6"/>
  <c r="I895" i="6"/>
  <c r="I905" i="6"/>
  <c r="I854" i="6"/>
  <c r="I910" i="6"/>
  <c r="I914" i="6"/>
  <c r="I916" i="6"/>
  <c r="I918" i="6"/>
  <c r="I920" i="6"/>
  <c r="I921" i="6"/>
  <c r="I948" i="6"/>
  <c r="I1021" i="6"/>
  <c r="I795" i="6"/>
  <c r="I798" i="6"/>
  <c r="I816" i="6"/>
  <c r="I825" i="6"/>
  <c r="I834" i="6"/>
  <c r="I840" i="6"/>
  <c r="I842" i="6"/>
  <c r="I855" i="6"/>
  <c r="I885" i="6"/>
  <c r="I891" i="6"/>
  <c r="I896" i="6"/>
  <c r="I911" i="6"/>
  <c r="I919" i="6"/>
  <c r="I941" i="6"/>
  <c r="I856" i="6"/>
  <c r="I1006" i="6"/>
  <c r="I792" i="6"/>
  <c r="I793" i="6"/>
  <c r="I799" i="6"/>
  <c r="I801" i="6"/>
  <c r="I803" i="6"/>
  <c r="I805" i="6"/>
  <c r="I808" i="6"/>
  <c r="I809" i="6"/>
  <c r="I877" i="6"/>
  <c r="I879" i="6"/>
  <c r="I880" i="6"/>
  <c r="I881" i="6"/>
  <c r="I892" i="6"/>
  <c r="I912" i="6"/>
  <c r="I915" i="6"/>
  <c r="I922" i="6"/>
  <c r="I924" i="6"/>
  <c r="I926" i="6"/>
  <c r="I928" i="6"/>
  <c r="I930" i="6"/>
  <c r="I932" i="6"/>
  <c r="I933" i="6"/>
  <c r="I935" i="6"/>
  <c r="I937" i="6"/>
  <c r="I939" i="6"/>
  <c r="I949" i="6"/>
  <c r="I800" i="6"/>
  <c r="I802" i="6"/>
  <c r="I804" i="6"/>
  <c r="I806" i="6"/>
  <c r="I810" i="6"/>
  <c r="I812" i="6"/>
  <c r="I817" i="6"/>
  <c r="I818" i="6"/>
  <c r="I821" i="6"/>
  <c r="I822" i="6"/>
  <c r="I827" i="6"/>
  <c r="I835" i="6"/>
  <c r="I837" i="6"/>
  <c r="I886" i="6"/>
  <c r="I893" i="6"/>
  <c r="I897" i="6"/>
  <c r="I901" i="6"/>
  <c r="I902" i="6"/>
  <c r="I906" i="6"/>
  <c r="I908" i="6"/>
  <c r="I913" i="6"/>
  <c r="I923" i="6"/>
  <c r="I925" i="6"/>
  <c r="I927" i="6"/>
  <c r="I929" i="6"/>
  <c r="I931" i="6"/>
  <c r="I934" i="6"/>
  <c r="I936" i="6"/>
  <c r="I938" i="6"/>
  <c r="I940" i="6"/>
  <c r="I950" i="6"/>
  <c r="I952" i="6"/>
  <c r="I954" i="6"/>
  <c r="I956" i="6"/>
  <c r="I743" i="6"/>
  <c r="I828" i="6"/>
  <c r="I843" i="6"/>
  <c r="I847" i="6"/>
  <c r="I858" i="6"/>
  <c r="I861" i="6"/>
  <c r="I864" i="6"/>
  <c r="I867" i="6"/>
  <c r="I870" i="6"/>
  <c r="I993" i="6"/>
  <c r="I996" i="6"/>
  <c r="I999" i="6"/>
  <c r="I744" i="6"/>
  <c r="I777" i="6"/>
  <c r="I829" i="6"/>
  <c r="I844" i="6"/>
  <c r="I848" i="6"/>
  <c r="I859" i="6"/>
  <c r="I862" i="6"/>
  <c r="I865" i="6"/>
  <c r="I868" i="6"/>
  <c r="I871" i="6"/>
  <c r="I994" i="6"/>
  <c r="I997" i="6"/>
  <c r="I1000" i="6"/>
  <c r="I152" i="6"/>
  <c r="I157" i="6"/>
  <c r="I155" i="6"/>
  <c r="I207" i="6"/>
  <c r="I210" i="6"/>
  <c r="I460" i="6"/>
  <c r="I463" i="6"/>
  <c r="I464" i="6"/>
  <c r="I465" i="6"/>
  <c r="I475" i="6"/>
  <c r="I494" i="6"/>
  <c r="I44" i="6"/>
  <c r="I220" i="6"/>
  <c r="I222" i="6"/>
  <c r="I225" i="6"/>
  <c r="I293" i="6"/>
  <c r="I601" i="6"/>
  <c r="I399" i="6"/>
  <c r="I340" i="6"/>
  <c r="I213" i="6"/>
  <c r="I214" i="6"/>
  <c r="I55" i="6"/>
  <c r="I98" i="6"/>
  <c r="I402" i="6"/>
  <c r="I637" i="6"/>
  <c r="I329" i="6"/>
  <c r="I216" i="6"/>
  <c r="I499" i="6"/>
  <c r="I523" i="6"/>
  <c r="I52" i="6"/>
  <c r="I341" i="6"/>
  <c r="I638" i="6"/>
  <c r="I330" i="6"/>
  <c r="I217" i="6"/>
  <c r="I498" i="6"/>
  <c r="I522" i="6"/>
  <c r="I215" i="6"/>
  <c r="I42" i="6"/>
  <c r="I294" i="6"/>
  <c r="I342" i="6"/>
  <c r="I405" i="6"/>
  <c r="I639" i="6"/>
  <c r="I328" i="6"/>
  <c r="I418" i="6"/>
  <c r="I500" i="6"/>
  <c r="I640" i="6"/>
  <c r="I501" i="6"/>
  <c r="I43" i="6"/>
  <c r="I745" i="6"/>
  <c r="I830" i="6"/>
  <c r="I845" i="6"/>
  <c r="I849" i="6"/>
  <c r="I860" i="6"/>
  <c r="I863" i="6"/>
  <c r="I866" i="6"/>
  <c r="I869" i="6"/>
  <c r="I872" i="6"/>
  <c r="I995" i="6"/>
  <c r="I998" i="6"/>
  <c r="I1001" i="6"/>
  <c r="I295" i="6"/>
  <c r="I332" i="6"/>
  <c r="I343" i="6"/>
  <c r="I345" i="6"/>
  <c r="I400" i="6"/>
  <c r="I403" i="6"/>
  <c r="I419" i="6"/>
  <c r="I497" i="6"/>
  <c r="I504" i="6"/>
  <c r="I641" i="6"/>
  <c r="I1024" i="6"/>
  <c r="I420" i="6"/>
  <c r="I515" i="6"/>
  <c r="I534" i="6"/>
  <c r="I645" i="6"/>
  <c r="I172" i="6"/>
  <c r="I194" i="6"/>
  <c r="I438" i="6"/>
  <c r="I440" i="6"/>
  <c r="I449" i="6"/>
  <c r="I483" i="6"/>
  <c r="I484" i="6"/>
  <c r="I492" i="6"/>
  <c r="I752" i="6"/>
  <c r="I755" i="6"/>
  <c r="I760" i="6"/>
  <c r="I761" i="6"/>
  <c r="I764" i="6"/>
  <c r="I765" i="6"/>
  <c r="I766" i="6"/>
  <c r="I768" i="6"/>
  <c r="I774" i="6"/>
  <c r="I775" i="6"/>
  <c r="I776" i="6"/>
  <c r="I779" i="6"/>
  <c r="I780" i="6"/>
  <c r="I781" i="6"/>
  <c r="I782" i="6"/>
  <c r="I783" i="6"/>
  <c r="I784" i="6"/>
  <c r="I786" i="6"/>
  <c r="I787" i="6"/>
  <c r="I788" i="6"/>
  <c r="I789" i="6"/>
  <c r="I790" i="6"/>
  <c r="I959" i="6"/>
  <c r="I960" i="6"/>
  <c r="I791" i="6"/>
  <c r="I794" i="6"/>
  <c r="I797" i="6"/>
  <c r="I819" i="6"/>
  <c r="I831" i="6"/>
  <c r="I832" i="6"/>
  <c r="I836" i="6"/>
  <c r="I838" i="6"/>
  <c r="I839" i="6"/>
  <c r="I850" i="6"/>
  <c r="I851" i="6"/>
  <c r="I857" i="6"/>
  <c r="I874" i="6"/>
  <c r="I876" i="6"/>
  <c r="I882" i="6"/>
  <c r="I898" i="6"/>
  <c r="I909" i="6"/>
  <c r="I917" i="6"/>
  <c r="I942" i="6"/>
  <c r="I943" i="6"/>
  <c r="I944" i="6"/>
  <c r="I951" i="6"/>
  <c r="I953" i="6"/>
  <c r="I955" i="6"/>
  <c r="I957" i="6"/>
  <c r="I1022" i="6"/>
  <c r="I51" i="6"/>
  <c r="I53" i="6"/>
  <c r="I103" i="6"/>
  <c r="I169" i="6"/>
  <c r="I205" i="6"/>
  <c r="I333" i="6"/>
  <c r="I970" i="6"/>
  <c r="I972" i="6"/>
  <c r="I973" i="6"/>
  <c r="I975" i="6"/>
  <c r="I976" i="6"/>
  <c r="I974" i="6"/>
  <c r="I971" i="6"/>
  <c r="I982" i="6"/>
  <c r="I983" i="6"/>
  <c r="I979" i="6"/>
  <c r="I978" i="6"/>
  <c r="I985" i="6"/>
  <c r="I984" i="6"/>
  <c r="I977" i="6"/>
  <c r="I980" i="6"/>
  <c r="I986" i="6"/>
  <c r="I991" i="6"/>
  <c r="I992" i="6"/>
  <c r="I987" i="6"/>
  <c r="I988" i="6"/>
  <c r="I989" i="6"/>
  <c r="I990" i="6"/>
  <c r="I981" i="6"/>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U493" i="6"/>
  <c r="U862" i="6"/>
  <c r="U923" i="6"/>
  <c r="U834" i="6"/>
  <c r="U356" i="6"/>
  <c r="U222" i="6"/>
  <c r="U867" i="6"/>
  <c r="U877" i="6"/>
  <c r="U194" i="6"/>
  <c r="J269" i="6"/>
  <c r="J122" i="6"/>
  <c r="J579" i="6"/>
  <c r="U346" i="6"/>
  <c r="U217" i="6"/>
  <c r="U155" i="6"/>
  <c r="U804" i="6"/>
  <c r="U977" i="6"/>
  <c r="J619" i="6"/>
  <c r="J456" i="6"/>
  <c r="J462" i="6"/>
  <c r="U855" i="6"/>
  <c r="U851" i="6"/>
  <c r="U761" i="6"/>
  <c r="U499" i="6"/>
  <c r="U850" i="6"/>
  <c r="J747" i="6"/>
  <c r="J250" i="6"/>
  <c r="J7" i="6"/>
  <c r="J544" i="6"/>
  <c r="J143" i="6"/>
  <c r="J179" i="6"/>
  <c r="J74" i="6"/>
  <c r="U842" i="6"/>
  <c r="U534" i="6"/>
  <c r="U328" i="6"/>
  <c r="U870" i="6"/>
  <c r="U945" i="6"/>
  <c r="U987" i="6"/>
  <c r="U943" i="6"/>
  <c r="U497" i="6"/>
  <c r="U214" i="6"/>
  <c r="J185" i="6"/>
  <c r="J138" i="6"/>
  <c r="J714" i="6"/>
  <c r="U808" i="6"/>
  <c r="U745" i="6"/>
  <c r="U982" i="6"/>
  <c r="U764" i="6"/>
  <c r="U786" i="6"/>
  <c r="J186" i="6"/>
  <c r="J773" i="6"/>
  <c r="U967" i="6"/>
  <c r="U460" i="6"/>
  <c r="U956" i="6"/>
  <c r="U792" i="6"/>
  <c r="U500" i="6"/>
  <c r="J130" i="6"/>
  <c r="J567" i="6"/>
  <c r="J620" i="6"/>
  <c r="J488" i="6"/>
  <c r="J448" i="6"/>
  <c r="J1007" i="6"/>
  <c r="J486" i="6"/>
  <c r="U908" i="6"/>
  <c r="U913" i="6"/>
  <c r="U922" i="6"/>
  <c r="U515" i="6"/>
  <c r="U966" i="6"/>
  <c r="U864" i="6"/>
  <c r="U822" i="6"/>
  <c r="U992" i="6"/>
  <c r="U983" i="6"/>
  <c r="J150" i="6"/>
  <c r="J413" i="6"/>
  <c r="J151" i="6"/>
  <c r="U186" i="6"/>
  <c r="U157" i="6"/>
  <c r="U940" i="6"/>
  <c r="U919" i="6"/>
  <c r="U523" i="6"/>
  <c r="J427" i="6"/>
  <c r="J25" i="6"/>
  <c r="J262" i="6"/>
  <c r="U799" i="6"/>
  <c r="U760" i="6"/>
  <c r="U866" i="6"/>
  <c r="U868" i="6"/>
  <c r="U897" i="6"/>
  <c r="J360" i="6"/>
  <c r="J404" i="6"/>
  <c r="J616" i="6"/>
  <c r="J246" i="6"/>
  <c r="J487" i="6"/>
  <c r="J857" i="6"/>
  <c r="J82" i="6"/>
  <c r="U758" i="6"/>
  <c r="U916" i="6"/>
  <c r="U798" i="6"/>
  <c r="U856" i="6"/>
  <c r="U805" i="6"/>
  <c r="U146" i="6"/>
  <c r="J245" i="6"/>
  <c r="J366" i="6"/>
  <c r="J301" i="6"/>
  <c r="J393" i="6"/>
  <c r="J309" i="6"/>
  <c r="J474" i="6"/>
  <c r="J621" i="6"/>
  <c r="J887" i="6"/>
  <c r="J946" i="6"/>
  <c r="J901" i="6"/>
  <c r="J571" i="6"/>
  <c r="J600" i="6"/>
  <c r="J670" i="6"/>
  <c r="J300" i="6"/>
  <c r="J720" i="6"/>
  <c r="J730" i="6"/>
  <c r="J254" i="6"/>
  <c r="J1027" i="6"/>
  <c r="J520" i="6"/>
  <c r="J631" i="6"/>
  <c r="J395" i="6"/>
  <c r="J548" i="6"/>
  <c r="J19" i="6"/>
  <c r="J700" i="6"/>
  <c r="J553" i="6"/>
  <c r="J852" i="6"/>
  <c r="U905" i="6"/>
  <c r="U995" i="6"/>
  <c r="U216" i="6"/>
  <c r="U934" i="6"/>
  <c r="U896" i="6"/>
  <c r="U438" i="6"/>
  <c r="U501" i="6"/>
  <c r="U744" i="6"/>
  <c r="U793" i="6"/>
  <c r="J355" i="6"/>
  <c r="J193" i="6"/>
  <c r="J539" i="6"/>
  <c r="U813" i="6"/>
  <c r="U782" i="6"/>
  <c r="U419" i="6"/>
  <c r="U464" i="6"/>
  <c r="U933" i="6"/>
  <c r="J199" i="6"/>
  <c r="J382" i="6"/>
  <c r="J16" i="6"/>
  <c r="U880" i="6"/>
  <c r="U400" i="6"/>
  <c r="U985" i="6"/>
  <c r="U774" i="6"/>
  <c r="J717" i="6"/>
  <c r="J966" i="6"/>
  <c r="J344" i="6"/>
  <c r="J21" i="6"/>
  <c r="J121" i="6"/>
  <c r="J996" i="6"/>
  <c r="J868" i="6"/>
  <c r="J641" i="6"/>
  <c r="U903" i="6"/>
  <c r="U205" i="6"/>
  <c r="U911" i="6"/>
  <c r="U882" i="6"/>
  <c r="U768" i="6"/>
  <c r="U638" i="6"/>
  <c r="U946" i="6"/>
  <c r="U973" i="6"/>
  <c r="U819" i="6"/>
  <c r="U849" i="6"/>
  <c r="U861" i="6"/>
  <c r="J283" i="6"/>
  <c r="J533" i="6"/>
  <c r="J104" i="6"/>
  <c r="U5" i="6"/>
  <c r="U981" i="6"/>
  <c r="U955" i="6"/>
  <c r="U420" i="6"/>
  <c r="U215" i="6"/>
  <c r="J598" i="6"/>
  <c r="J88" i="6"/>
  <c r="U6" i="6"/>
  <c r="U829" i="6"/>
  <c r="U902" i="6"/>
  <c r="U795" i="6"/>
  <c r="U991" i="6"/>
  <c r="J489" i="6"/>
  <c r="J67" i="6"/>
  <c r="J675" i="6"/>
  <c r="J751" i="6"/>
  <c r="J748" i="6"/>
  <c r="J171" i="6"/>
  <c r="J468" i="6"/>
  <c r="U912" i="6"/>
  <c r="U810" i="6"/>
  <c r="U974" i="6"/>
  <c r="U465" i="6"/>
  <c r="U831" i="6"/>
  <c r="U52" i="6"/>
  <c r="U997" i="6"/>
  <c r="U939" i="6"/>
  <c r="U169" i="6"/>
  <c r="J106" i="6"/>
  <c r="J572" i="6"/>
  <c r="J123" i="6"/>
  <c r="U907" i="6"/>
  <c r="U830" i="6"/>
  <c r="U340" i="6"/>
  <c r="U906" i="6"/>
  <c r="U895" i="6"/>
  <c r="J392" i="6"/>
  <c r="J605" i="6"/>
  <c r="J56" i="6"/>
  <c r="U889" i="6"/>
  <c r="U51" i="6"/>
  <c r="U788" i="6"/>
  <c r="U418" i="6"/>
  <c r="J353" i="6"/>
  <c r="J535" i="6"/>
  <c r="J178" i="6"/>
  <c r="J311" i="6"/>
  <c r="J461" i="6"/>
  <c r="J707" i="6"/>
  <c r="J654" i="6"/>
  <c r="J899" i="6"/>
  <c r="U900" i="6"/>
  <c r="U766" i="6"/>
  <c r="U998" i="6"/>
  <c r="U1000" i="6"/>
  <c r="U1021" i="6"/>
  <c r="U797" i="6"/>
  <c r="U440" i="6"/>
  <c r="U213" i="6"/>
  <c r="U818" i="6"/>
  <c r="J565" i="6"/>
  <c r="J23" i="6"/>
  <c r="J313" i="6"/>
  <c r="U801" i="6"/>
  <c r="U953" i="6"/>
  <c r="U783" i="6"/>
  <c r="U342" i="6"/>
  <c r="U936" i="6"/>
  <c r="J267" i="6"/>
  <c r="J614" i="6"/>
  <c r="J274" i="6"/>
  <c r="U901" i="6"/>
  <c r="U881" i="6"/>
  <c r="U872" i="6"/>
  <c r="U909" i="6"/>
  <c r="J389" i="6"/>
  <c r="J218" i="6"/>
  <c r="J633" i="6"/>
  <c r="J358" i="6"/>
  <c r="J71" i="6"/>
  <c r="J836" i="6"/>
  <c r="J70" i="6"/>
  <c r="U876" i="6"/>
  <c r="U494" i="6"/>
  <c r="U341" i="6"/>
  <c r="J570" i="6"/>
  <c r="U845" i="6"/>
  <c r="J12" i="6"/>
  <c r="U53" i="6"/>
  <c r="J261" i="6"/>
  <c r="J924" i="6"/>
  <c r="J287" i="6"/>
  <c r="J530" i="6"/>
  <c r="J451" i="6"/>
  <c r="J471" i="6"/>
  <c r="J183" i="6"/>
  <c r="J900" i="6"/>
  <c r="J356" i="6"/>
  <c r="U860" i="6"/>
  <c r="J99" i="6"/>
  <c r="J573" i="6"/>
  <c r="J289" i="6"/>
  <c r="J434" i="6"/>
  <c r="J767" i="6"/>
  <c r="J711" i="6"/>
  <c r="J691" i="6"/>
  <c r="J373" i="6"/>
  <c r="J582" i="6"/>
  <c r="J476" i="6"/>
  <c r="J59" i="6"/>
  <c r="J141" i="6"/>
  <c r="J1011" i="6"/>
  <c r="J964" i="6"/>
  <c r="J824" i="6"/>
  <c r="J736" i="6"/>
  <c r="U780" i="6"/>
  <c r="U839" i="6"/>
  <c r="J609" i="6"/>
  <c r="U103" i="6"/>
  <c r="U807" i="6"/>
  <c r="U914" i="6"/>
  <c r="J279" i="6"/>
  <c r="U587" i="6"/>
  <c r="U803" i="6"/>
  <c r="U776" i="6"/>
  <c r="U207" i="6"/>
  <c r="J140" i="6"/>
  <c r="J441" i="6"/>
  <c r="U836" i="6"/>
  <c r="U402" i="6"/>
  <c r="J302" i="6"/>
  <c r="J383" i="6"/>
  <c r="U951" i="6"/>
  <c r="U791" i="6"/>
  <c r="J348" i="6"/>
  <c r="J432" i="6"/>
  <c r="J830" i="6"/>
  <c r="U976" i="6"/>
  <c r="U980" i="6"/>
  <c r="U345" i="6"/>
  <c r="U330" i="6"/>
  <c r="U752" i="6"/>
  <c r="J623" i="6"/>
  <c r="J967" i="6"/>
  <c r="U832" i="6"/>
  <c r="U789" i="6"/>
  <c r="J38" i="6"/>
  <c r="U751" i="6"/>
  <c r="U844" i="6"/>
  <c r="U944" i="6"/>
  <c r="J450" i="6"/>
  <c r="J657" i="6"/>
  <c r="J826" i="6"/>
  <c r="U210" i="6"/>
  <c r="U950" i="6"/>
  <c r="U848" i="6"/>
  <c r="U172" i="6"/>
  <c r="J460" i="6"/>
  <c r="J228" i="6"/>
  <c r="J229" i="6"/>
  <c r="J75" i="6"/>
  <c r="J195" i="6"/>
  <c r="J272" i="6"/>
  <c r="J564" i="6"/>
  <c r="J925" i="6"/>
  <c r="J37" i="6"/>
  <c r="J115" i="6"/>
  <c r="J306" i="6"/>
  <c r="J418" i="6"/>
  <c r="J827" i="6"/>
  <c r="U293" i="6"/>
  <c r="U522" i="6"/>
  <c r="J336" i="6"/>
  <c r="U869" i="6"/>
  <c r="J467" i="6"/>
  <c r="U970" i="6"/>
  <c r="J411" i="6"/>
  <c r="U921" i="6"/>
  <c r="J716" i="6"/>
  <c r="J650" i="6"/>
  <c r="J588" i="6"/>
  <c r="J606" i="6"/>
  <c r="J86" i="6"/>
  <c r="J1003" i="6"/>
  <c r="J724" i="6"/>
  <c r="J644" i="6"/>
  <c r="J60" i="6"/>
  <c r="J118" i="6"/>
  <c r="J278" i="6"/>
  <c r="J109" i="6"/>
  <c r="J399" i="6"/>
  <c r="J499" i="6"/>
  <c r="J787" i="6"/>
  <c r="J238" i="6"/>
  <c r="J180" i="6"/>
  <c r="J512" i="6"/>
  <c r="J124" i="6"/>
  <c r="J226" i="6"/>
  <c r="J782" i="6"/>
  <c r="U601" i="6"/>
  <c r="U781" i="6"/>
  <c r="J508" i="6"/>
  <c r="U809" i="6"/>
  <c r="J479" i="6"/>
  <c r="U463" i="6"/>
  <c r="J316" i="6"/>
  <c r="J881" i="6"/>
  <c r="J594" i="6"/>
  <c r="J529" i="6"/>
  <c r="J3" i="6"/>
  <c r="J354" i="6"/>
  <c r="J65" i="6"/>
  <c r="J201" i="6"/>
  <c r="J231" i="6"/>
  <c r="U949" i="6"/>
  <c r="J423" i="6"/>
  <c r="J436" i="6"/>
  <c r="J27" i="6"/>
  <c r="J359" i="6"/>
  <c r="J507" i="6"/>
  <c r="J761" i="6"/>
  <c r="J107" i="6"/>
  <c r="U828" i="6"/>
  <c r="J455" i="6"/>
  <c r="J139" i="6"/>
  <c r="J407" i="6"/>
  <c r="J513" i="6"/>
  <c r="J105" i="6"/>
  <c r="J756" i="6"/>
  <c r="J159" i="6"/>
  <c r="J645" i="6"/>
  <c r="J388" i="6"/>
  <c r="J368" i="6"/>
  <c r="J604" i="6"/>
  <c r="J172" i="6"/>
  <c r="J161" i="6"/>
  <c r="J351" i="6"/>
  <c r="J324" i="6"/>
  <c r="U812" i="6"/>
  <c r="J618" i="6"/>
  <c r="J206" i="6"/>
  <c r="J114" i="6"/>
  <c r="U915" i="6"/>
  <c r="U821" i="6"/>
  <c r="J646" i="6"/>
  <c r="U938" i="6"/>
  <c r="J187" i="6"/>
  <c r="U863" i="6"/>
  <c r="J778" i="6"/>
  <c r="J422" i="6"/>
  <c r="U475" i="6"/>
  <c r="U43" i="6"/>
  <c r="U930" i="6"/>
  <c r="U957" i="6"/>
  <c r="J13" i="6"/>
  <c r="U4" i="6"/>
  <c r="U886" i="6"/>
  <c r="U984" i="6"/>
  <c r="J560" i="6"/>
  <c r="U816" i="6"/>
  <c r="U294" i="6"/>
  <c r="U879" i="6"/>
  <c r="J111" i="6"/>
  <c r="J625" i="6"/>
  <c r="J866" i="6"/>
  <c r="U139" i="6"/>
  <c r="U865" i="6"/>
  <c r="U899" i="6"/>
  <c r="U225" i="6"/>
  <c r="U947" i="6"/>
  <c r="J9" i="6"/>
  <c r="U948" i="6"/>
  <c r="U498" i="6"/>
  <c r="U840" i="6"/>
  <c r="J227" i="6"/>
  <c r="U910" i="6"/>
  <c r="U857" i="6"/>
  <c r="J387" i="6"/>
  <c r="J176" i="6"/>
  <c r="J322" i="6"/>
  <c r="J853" i="6"/>
  <c r="U639" i="6"/>
  <c r="J493" i="6"/>
  <c r="J516" i="6"/>
  <c r="J719" i="6"/>
  <c r="J559" i="6"/>
  <c r="J1019" i="6"/>
  <c r="J80" i="6"/>
  <c r="J93" i="6"/>
  <c r="J624" i="6"/>
  <c r="J430" i="6"/>
  <c r="J531" i="6"/>
  <c r="J585" i="6"/>
  <c r="J162" i="6"/>
  <c r="J369" i="6"/>
  <c r="J622" i="6"/>
  <c r="J421" i="6"/>
  <c r="U918" i="6"/>
  <c r="U1006" i="6"/>
  <c r="U927" i="6"/>
  <c r="U890" i="6"/>
  <c r="U993" i="6"/>
  <c r="U954" i="6"/>
  <c r="J113" i="6"/>
  <c r="J753" i="6"/>
  <c r="J597" i="6"/>
  <c r="J446" i="6"/>
  <c r="J288" i="6"/>
  <c r="J319" i="6"/>
  <c r="J276" i="6"/>
  <c r="J935" i="6"/>
  <c r="J817" i="6"/>
  <c r="J55" i="6"/>
  <c r="J417" i="6"/>
  <c r="J649" i="6"/>
  <c r="J552" i="6"/>
  <c r="J583" i="6"/>
  <c r="J653" i="6"/>
  <c r="J1004" i="6"/>
  <c r="J538" i="6"/>
  <c r="J591" i="6"/>
  <c r="J303" i="6"/>
  <c r="J154" i="6"/>
  <c r="J545" i="6"/>
  <c r="J485" i="6"/>
  <c r="J308" i="6"/>
  <c r="J291" i="6"/>
  <c r="U333" i="6"/>
  <c r="U988" i="6"/>
  <c r="J749" i="6"/>
  <c r="U405" i="6"/>
  <c r="J364" i="6"/>
  <c r="U817" i="6"/>
  <c r="J635" i="6"/>
  <c r="J164" i="6"/>
  <c r="J352" i="6"/>
  <c r="J275" i="6"/>
  <c r="J286" i="6"/>
  <c r="J315" i="6"/>
  <c r="J101" i="6"/>
  <c r="J463" i="6"/>
  <c r="J758" i="6"/>
  <c r="J128" i="6"/>
  <c r="J437" i="6"/>
  <c r="J14" i="6"/>
  <c r="J64" i="6"/>
  <c r="J190" i="6"/>
  <c r="J339" i="6"/>
  <c r="J607" i="6"/>
  <c r="J896" i="6"/>
  <c r="J251" i="6"/>
  <c r="J273" i="6"/>
  <c r="J590" i="6"/>
  <c r="J442" i="6"/>
  <c r="J265" i="6"/>
  <c r="J842" i="6"/>
  <c r="J792" i="6"/>
  <c r="J829" i="6"/>
  <c r="J718" i="6"/>
  <c r="U399" i="6"/>
  <c r="J223" i="6"/>
  <c r="J445" i="6"/>
  <c r="U871" i="6"/>
  <c r="J102" i="6"/>
  <c r="U904" i="6"/>
  <c r="J378" i="6"/>
  <c r="U931" i="6"/>
  <c r="U1024" i="6"/>
  <c r="J543" i="6"/>
  <c r="U483" i="6"/>
  <c r="U990" i="6"/>
  <c r="J188" i="6"/>
  <c r="U937" i="6"/>
  <c r="J429" i="6"/>
  <c r="U98" i="6"/>
  <c r="J365" i="6"/>
  <c r="J844" i="6"/>
  <c r="U847" i="6"/>
  <c r="U968" i="6"/>
  <c r="U343" i="6"/>
  <c r="U926" i="6"/>
  <c r="J298" i="6"/>
  <c r="U825" i="6"/>
  <c r="U492" i="6"/>
  <c r="U835" i="6"/>
  <c r="J268" i="6"/>
  <c r="U800" i="6"/>
  <c r="U859" i="6"/>
  <c r="J110" i="6"/>
  <c r="J129" i="6"/>
  <c r="J406" i="6"/>
  <c r="J1001" i="6"/>
  <c r="U749" i="6"/>
  <c r="U898" i="6"/>
  <c r="U620" i="6"/>
  <c r="U975" i="6"/>
  <c r="U755" i="6"/>
  <c r="J46" i="6"/>
  <c r="U935" i="6"/>
  <c r="U989" i="6"/>
  <c r="J133" i="6"/>
  <c r="J762" i="6"/>
  <c r="U55" i="6"/>
  <c r="U924" i="6"/>
  <c r="J260" i="6"/>
  <c r="J648" i="6"/>
  <c r="J558" i="6"/>
  <c r="J503" i="6"/>
  <c r="U827" i="6"/>
  <c r="J643" i="6"/>
  <c r="J196" i="6"/>
  <c r="J62" i="6"/>
  <c r="J584" i="6"/>
  <c r="J116" i="6"/>
  <c r="J371" i="6"/>
  <c r="J735" i="6"/>
  <c r="J608" i="6"/>
  <c r="J611" i="6"/>
  <c r="J61" i="6"/>
  <c r="J233" i="6"/>
  <c r="U775" i="6"/>
  <c r="U920" i="6"/>
  <c r="U858" i="6"/>
  <c r="J248" i="6"/>
  <c r="U893" i="6"/>
  <c r="U743" i="6"/>
  <c r="U1001" i="6"/>
  <c r="J800" i="6"/>
  <c r="J808" i="6"/>
  <c r="U894" i="6"/>
  <c r="J902" i="6"/>
  <c r="J347" i="6"/>
  <c r="J294" i="6"/>
  <c r="U645" i="6"/>
  <c r="J578" i="6"/>
  <c r="J506" i="6"/>
  <c r="J91" i="6"/>
  <c r="J599" i="6"/>
  <c r="J197" i="6"/>
  <c r="J527" i="6"/>
  <c r="J256" i="6"/>
  <c r="J408" i="6"/>
  <c r="J632" i="6"/>
  <c r="J203" i="6"/>
  <c r="J281" i="6"/>
  <c r="J15" i="6"/>
  <c r="J153" i="6"/>
  <c r="J410" i="6"/>
  <c r="U928" i="6"/>
  <c r="U837" i="6"/>
  <c r="U42" i="6"/>
  <c r="J547" i="6"/>
  <c r="J962" i="6"/>
  <c r="J377" i="6"/>
  <c r="J157" i="6"/>
  <c r="J760" i="6"/>
  <c r="J200" i="6"/>
  <c r="J166" i="6"/>
  <c r="J224" i="6"/>
  <c r="U295" i="6"/>
  <c r="J97" i="6"/>
  <c r="J321" i="6"/>
  <c r="J911" i="6"/>
  <c r="J660" i="6"/>
  <c r="U787" i="6"/>
  <c r="J403" i="6"/>
  <c r="J918" i="6"/>
  <c r="J956" i="6"/>
  <c r="J334" i="6"/>
  <c r="J375" i="6"/>
  <c r="J307" i="6"/>
  <c r="J693" i="6"/>
  <c r="J4" i="6"/>
  <c r="J242" i="6"/>
  <c r="J449" i="6"/>
  <c r="J96" i="6"/>
  <c r="J772" i="6"/>
  <c r="J980" i="6"/>
  <c r="J986" i="6"/>
  <c r="J955" i="6"/>
  <c r="J168" i="6"/>
  <c r="J780" i="6"/>
  <c r="J770" i="6"/>
  <c r="J729" i="6"/>
  <c r="J943" i="6"/>
  <c r="J944" i="6"/>
  <c r="J983" i="6"/>
  <c r="J875" i="6"/>
  <c r="J43" i="6"/>
  <c r="J882" i="6"/>
  <c r="J89" i="6"/>
  <c r="J850" i="6"/>
  <c r="J978" i="6"/>
  <c r="J205" i="6"/>
  <c r="J443" i="6"/>
  <c r="J1016" i="6"/>
  <c r="J202" i="6"/>
  <c r="J733" i="6"/>
  <c r="U892" i="6"/>
  <c r="J490" i="6"/>
  <c r="J120" i="6"/>
  <c r="J258" i="6"/>
  <c r="J541" i="6"/>
  <c r="U854" i="6"/>
  <c r="J81" i="6"/>
  <c r="J292" i="6"/>
  <c r="J252" i="6"/>
  <c r="J779" i="6"/>
  <c r="J897" i="6"/>
  <c r="J318" i="6"/>
  <c r="J750" i="6"/>
  <c r="J834" i="6"/>
  <c r="J726" i="6"/>
  <c r="J327" i="6"/>
  <c r="J933" i="6"/>
  <c r="J818" i="6"/>
  <c r="J847" i="6"/>
  <c r="J915" i="6"/>
  <c r="J198" i="6"/>
  <c r="J551" i="6"/>
  <c r="J806" i="6"/>
  <c r="J419" i="6"/>
  <c r="J76" i="6"/>
  <c r="J440" i="6"/>
  <c r="J906" i="6"/>
  <c r="J928" i="6"/>
  <c r="J342" i="6"/>
  <c r="J815" i="6"/>
  <c r="J876" i="6"/>
  <c r="U820" i="6"/>
  <c r="U644" i="6"/>
  <c r="U270" i="6"/>
  <c r="U548" i="6"/>
  <c r="U466" i="6"/>
  <c r="U145" i="6"/>
  <c r="U626" i="6"/>
  <c r="U710" i="6"/>
  <c r="U230" i="6"/>
  <c r="U60" i="6"/>
  <c r="U234" i="6"/>
  <c r="U602" i="6"/>
  <c r="U627" i="6"/>
  <c r="U476" i="6"/>
  <c r="U115" i="6"/>
  <c r="U74" i="6"/>
  <c r="U138" i="6"/>
  <c r="U311" i="6"/>
  <c r="U432" i="6"/>
  <c r="U130" i="6"/>
  <c r="U495" i="6"/>
  <c r="U461" i="6"/>
  <c r="U406" i="6"/>
  <c r="U47" i="6"/>
  <c r="U90" i="6"/>
  <c r="U553" i="6"/>
  <c r="U613" i="6"/>
  <c r="U154" i="6"/>
  <c r="U28" i="6"/>
  <c r="U421" i="6"/>
  <c r="U244" i="6"/>
  <c r="U965" i="6"/>
  <c r="U688" i="6"/>
  <c r="U545" i="6"/>
  <c r="U117" i="6"/>
  <c r="U208" i="6"/>
  <c r="U65" i="6"/>
  <c r="U114" i="6"/>
  <c r="J204" i="6"/>
  <c r="J452" i="6"/>
  <c r="J244" i="6"/>
  <c r="J676" i="6"/>
  <c r="J522" i="6"/>
  <c r="J971" i="6"/>
  <c r="J1008" i="6"/>
  <c r="J973" i="6"/>
  <c r="J759" i="6"/>
  <c r="J158" i="6"/>
  <c r="J215" i="6"/>
  <c r="J816" i="6"/>
  <c r="J1014" i="6"/>
  <c r="J803" i="6"/>
  <c r="J1031" i="6"/>
  <c r="J49" i="6"/>
  <c r="J835" i="6"/>
  <c r="J871" i="6"/>
  <c r="J972" i="6"/>
  <c r="J253" i="6"/>
  <c r="J893" i="6"/>
  <c r="J949" i="6"/>
  <c r="J840" i="6"/>
  <c r="J908" i="6"/>
  <c r="J926" i="6"/>
  <c r="U878" i="6"/>
  <c r="U796" i="6"/>
  <c r="U478" i="6"/>
  <c r="U108" i="6"/>
  <c r="U657" i="6"/>
  <c r="U246" i="6"/>
  <c r="U148" i="6"/>
  <c r="U29" i="6"/>
  <c r="U679" i="6"/>
  <c r="U1010" i="6"/>
  <c r="U135" i="6"/>
  <c r="U472" i="6"/>
  <c r="U101" i="6"/>
  <c r="U326" i="6"/>
  <c r="U176" i="6"/>
  <c r="U81" i="6"/>
  <c r="U1028" i="6"/>
  <c r="U1003" i="6"/>
  <c r="U474" i="6"/>
  <c r="U386" i="6"/>
  <c r="U303" i="6"/>
  <c r="U57" i="6"/>
  <c r="U621" i="6"/>
  <c r="U1015" i="6"/>
  <c r="U481" i="6"/>
  <c r="U1026" i="6"/>
  <c r="U66" i="6"/>
  <c r="U310" i="6"/>
  <c r="U316" i="6"/>
  <c r="U70" i="6"/>
  <c r="U253" i="6"/>
  <c r="U676" i="6"/>
  <c r="U201" i="6"/>
  <c r="U458" i="6"/>
  <c r="U635" i="6"/>
  <c r="U357" i="6"/>
  <c r="U642" i="6"/>
  <c r="U18" i="6"/>
  <c r="U231" i="6"/>
  <c r="J916" i="6"/>
  <c r="J20" i="6"/>
  <c r="J945" i="6"/>
  <c r="J766" i="6"/>
  <c r="J658" i="6"/>
  <c r="J464" i="6"/>
  <c r="J790" i="6"/>
  <c r="J1021" i="6"/>
  <c r="J963" i="6"/>
  <c r="J839" i="6"/>
  <c r="J942" i="6"/>
  <c r="J721" i="6"/>
  <c r="J126" i="6"/>
  <c r="J617" i="6"/>
  <c r="J458" i="6"/>
  <c r="J860" i="6"/>
  <c r="J713" i="6"/>
  <c r="J734" i="6"/>
  <c r="J898" i="6"/>
  <c r="J534" i="6"/>
  <c r="J232" i="6"/>
  <c r="J974" i="6"/>
  <c r="J555" i="6"/>
  <c r="J457" i="6"/>
  <c r="J1002" i="6"/>
  <c r="U846" i="6"/>
  <c r="U381" i="6"/>
  <c r="U565" i="6"/>
  <c r="U623" i="6"/>
  <c r="U509" i="6"/>
  <c r="U9" i="6"/>
  <c r="U23" i="6"/>
  <c r="U698" i="6"/>
  <c r="U660" i="6"/>
  <c r="U969" i="6"/>
  <c r="U313" i="6"/>
  <c r="U69" i="6"/>
  <c r="U256" i="6"/>
  <c r="U650" i="6"/>
  <c r="U288" i="6"/>
  <c r="U693" i="6"/>
  <c r="U737" i="6"/>
  <c r="U794" i="6"/>
  <c r="J715" i="6"/>
  <c r="J100" i="6"/>
  <c r="J299" i="6"/>
  <c r="J297" i="6"/>
  <c r="U329" i="6"/>
  <c r="J569" i="6"/>
  <c r="J10" i="6"/>
  <c r="J312" i="6"/>
  <c r="U332" i="6"/>
  <c r="J263" i="6"/>
  <c r="J540" i="6"/>
  <c r="J42" i="6"/>
  <c r="J221" i="6"/>
  <c r="J851" i="6"/>
  <c r="U942" i="6"/>
  <c r="U971" i="6"/>
  <c r="U802" i="6"/>
  <c r="J965" i="6"/>
  <c r="J472" i="6"/>
  <c r="J587" i="6"/>
  <c r="J731" i="6"/>
  <c r="U891" i="6"/>
  <c r="J337" i="6"/>
  <c r="J433" i="6"/>
  <c r="J98" i="6"/>
  <c r="U806" i="6"/>
  <c r="J28" i="6"/>
  <c r="J212" i="6"/>
  <c r="J788" i="6"/>
  <c r="U784" i="6"/>
  <c r="U874" i="6"/>
  <c r="U790" i="6"/>
  <c r="U1022" i="6"/>
  <c r="J526" i="6"/>
  <c r="J469" i="6"/>
  <c r="J680" i="6"/>
  <c r="J175" i="6"/>
  <c r="J586" i="6"/>
  <c r="J581" i="6"/>
  <c r="J774" i="6"/>
  <c r="J241" i="6"/>
  <c r="J57" i="6"/>
  <c r="J83" i="6"/>
  <c r="J349" i="6"/>
  <c r="U843" i="6"/>
  <c r="J478" i="6"/>
  <c r="J331" i="6"/>
  <c r="J412" i="6"/>
  <c r="J271" i="6"/>
  <c r="J58" i="6"/>
  <c r="U952" i="6"/>
  <c r="J968" i="6"/>
  <c r="U504" i="6"/>
  <c r="J284" i="6"/>
  <c r="J651" i="6"/>
  <c r="J376" i="6"/>
  <c r="J825" i="6"/>
  <c r="J222" i="6"/>
  <c r="J793" i="6"/>
  <c r="J776" i="6"/>
  <c r="J361" i="6"/>
  <c r="J692" i="6"/>
  <c r="J575" i="6"/>
  <c r="J801" i="6"/>
  <c r="J438" i="6"/>
  <c r="J927" i="6"/>
  <c r="J47" i="6"/>
  <c r="J602" i="6"/>
  <c r="J746" i="6"/>
  <c r="J480" i="6"/>
  <c r="J878" i="6"/>
  <c r="J807" i="6"/>
  <c r="J659" i="6"/>
  <c r="J929" i="6"/>
  <c r="J24" i="6"/>
  <c r="J811" i="6"/>
  <c r="J932" i="6"/>
  <c r="J475" i="6"/>
  <c r="U972" i="6"/>
  <c r="J41" i="6"/>
  <c r="J148" i="6"/>
  <c r="J326" i="6"/>
  <c r="J317" i="6"/>
  <c r="J905" i="6"/>
  <c r="J439" i="6"/>
  <c r="J537" i="6"/>
  <c r="J454" i="6"/>
  <c r="J416" i="6"/>
  <c r="J950" i="6"/>
  <c r="J990" i="6"/>
  <c r="J363" i="6"/>
  <c r="J861" i="6"/>
  <c r="J240" i="6"/>
  <c r="J819" i="6"/>
  <c r="J952" i="6"/>
  <c r="J518" i="6"/>
  <c r="J481" i="6"/>
  <c r="J796" i="6"/>
  <c r="J160" i="6"/>
  <c r="J92" i="6"/>
  <c r="J884" i="6"/>
  <c r="J409" i="6"/>
  <c r="J696" i="6"/>
  <c r="J346" i="6"/>
  <c r="J910" i="6"/>
  <c r="J894" i="6"/>
  <c r="J723" i="6"/>
  <c r="J921" i="6"/>
  <c r="J699" i="6"/>
  <c r="U883" i="6"/>
  <c r="U1020" i="6"/>
  <c r="U110" i="6"/>
  <c r="U113" i="6"/>
  <c r="U485" i="6"/>
  <c r="U212" i="6"/>
  <c r="U297" i="6"/>
  <c r="U368" i="6"/>
  <c r="U754" i="6"/>
  <c r="U554" i="6"/>
  <c r="U348" i="6"/>
  <c r="U119" i="6"/>
  <c r="U443" i="6"/>
  <c r="U502" i="6"/>
  <c r="U17" i="6"/>
  <c r="U73" i="6"/>
  <c r="U741" i="6"/>
  <c r="U334" i="6"/>
  <c r="U163" i="6"/>
  <c r="U358" i="6"/>
  <c r="U647" i="6"/>
  <c r="U624" i="6"/>
  <c r="U322" i="6"/>
  <c r="U753" i="6"/>
  <c r="U713" i="6"/>
  <c r="U736" i="6"/>
  <c r="U486" i="6"/>
  <c r="U503" i="6"/>
  <c r="U97" i="6"/>
  <c r="U99" i="6"/>
  <c r="U248" i="6"/>
  <c r="U735" i="6"/>
  <c r="U171" i="6"/>
  <c r="U158" i="6"/>
  <c r="U470" i="6"/>
  <c r="U407" i="6"/>
  <c r="U723" i="6"/>
  <c r="U653" i="6"/>
  <c r="U247" i="6"/>
  <c r="J603" i="6"/>
  <c r="J686" i="6"/>
  <c r="J73" i="6"/>
  <c r="J329" i="6"/>
  <c r="J727" i="6"/>
  <c r="J155" i="6"/>
  <c r="J405" i="6"/>
  <c r="J94" i="6"/>
  <c r="J738" i="6"/>
  <c r="J849" i="6"/>
  <c r="J170" i="6"/>
  <c r="J191" i="6"/>
  <c r="J985" i="6"/>
  <c r="J525" i="6"/>
  <c r="J682" i="6"/>
  <c r="J777" i="6"/>
  <c r="J1013" i="6"/>
  <c r="J845" i="6"/>
  <c r="J998" i="6"/>
  <c r="J810" i="6"/>
  <c r="J697" i="6"/>
  <c r="J988" i="6"/>
  <c r="J372" i="6"/>
  <c r="J979" i="6"/>
  <c r="J681" i="6"/>
  <c r="U852" i="6"/>
  <c r="U591" i="6"/>
  <c r="U238" i="6"/>
  <c r="U452" i="6"/>
  <c r="U239" i="6"/>
  <c r="U92" i="6"/>
  <c r="U257" i="6"/>
  <c r="U702" i="6"/>
  <c r="U192" i="6"/>
  <c r="U1014" i="6"/>
  <c r="U180" i="6"/>
  <c r="U67" i="6"/>
  <c r="U384" i="6"/>
  <c r="U177" i="6"/>
  <c r="U261" i="6"/>
  <c r="U675" i="6"/>
  <c r="U739" i="6"/>
  <c r="U680" i="6"/>
  <c r="U319" i="6"/>
  <c r="U594" i="6"/>
  <c r="U287" i="6"/>
  <c r="U606" i="6"/>
  <c r="U276" i="6"/>
  <c r="U678" i="6"/>
  <c r="U732" i="6"/>
  <c r="U769" i="6"/>
  <c r="U376" i="6"/>
  <c r="U649" i="6"/>
  <c r="U365" i="6"/>
  <c r="U416" i="6"/>
  <c r="U282" i="6"/>
  <c r="U727" i="6"/>
  <c r="U236" i="6"/>
  <c r="U654" i="6"/>
  <c r="U233" i="6"/>
  <c r="U91" i="6"/>
  <c r="U725" i="6"/>
  <c r="U254" i="6"/>
  <c r="U489" i="6"/>
  <c r="J243" i="6"/>
  <c r="J938" i="6"/>
  <c r="J293" i="6"/>
  <c r="J931" i="6"/>
  <c r="J667" i="6"/>
  <c r="J483" i="6"/>
  <c r="J510" i="6"/>
  <c r="J1026" i="6"/>
  <c r="J959" i="6"/>
  <c r="J338" i="6"/>
  <c r="J30" i="6"/>
  <c r="J874" i="6"/>
  <c r="J505" i="6"/>
  <c r="J678" i="6"/>
  <c r="J497" i="6"/>
  <c r="J220" i="6"/>
  <c r="J491" i="6"/>
  <c r="J970" i="6"/>
  <c r="J1000" i="6"/>
  <c r="J813" i="6"/>
  <c r="J886" i="6"/>
  <c r="J909" i="6"/>
  <c r="J498" i="6"/>
  <c r="J742" i="6"/>
  <c r="J917" i="6"/>
  <c r="U824" i="6"/>
  <c r="U281" i="6"/>
  <c r="U259" i="6"/>
  <c r="U354" i="6"/>
  <c r="U315" i="6"/>
  <c r="U570" i="6"/>
  <c r="U578" i="6"/>
  <c r="U1011" i="6"/>
  <c r="U505" i="6"/>
  <c r="U643" i="6"/>
  <c r="U336" i="6"/>
  <c r="U351" i="6"/>
  <c r="U585" i="6"/>
  <c r="U526" i="6"/>
  <c r="U385" i="6"/>
  <c r="U691" i="6"/>
  <c r="U666" i="6"/>
  <c r="U986" i="6"/>
  <c r="J132" i="6"/>
  <c r="U960" i="6"/>
  <c r="J477" i="6"/>
  <c r="J165" i="6"/>
  <c r="J277" i="6"/>
  <c r="U932" i="6"/>
  <c r="J517" i="6"/>
  <c r="J11" i="6"/>
  <c r="J163" i="6"/>
  <c r="U484" i="6"/>
  <c r="J386" i="6"/>
  <c r="J320" i="6"/>
  <c r="U941" i="6"/>
  <c r="J466" i="6"/>
  <c r="J812" i="6"/>
  <c r="U779" i="6"/>
  <c r="U838" i="6"/>
  <c r="U917" i="6"/>
  <c r="J125" i="6"/>
  <c r="J323" i="6"/>
  <c r="J509" i="6"/>
  <c r="J802" i="6"/>
  <c r="J146" i="6"/>
  <c r="J211" i="6"/>
  <c r="J149" i="6"/>
  <c r="J1009" i="6"/>
  <c r="J189" i="6"/>
  <c r="J17" i="6"/>
  <c r="J54" i="6"/>
  <c r="U762" i="6"/>
  <c r="U979" i="6"/>
  <c r="J958" i="6"/>
  <c r="J495" i="6"/>
  <c r="J182" i="6"/>
  <c r="J385" i="6"/>
  <c r="J628" i="6"/>
  <c r="J44" i="6"/>
  <c r="J647" i="6"/>
  <c r="J574" i="6"/>
  <c r="J247" i="6"/>
  <c r="J425" i="6"/>
  <c r="J367" i="6"/>
  <c r="J470" i="6"/>
  <c r="J424" i="6"/>
  <c r="J144" i="6"/>
  <c r="U994" i="6"/>
  <c r="J135" i="6"/>
  <c r="J131" i="6"/>
  <c r="J264" i="6"/>
  <c r="U999" i="6"/>
  <c r="J156" i="6"/>
  <c r="J626" i="6"/>
  <c r="J380" i="6"/>
  <c r="J79" i="6"/>
  <c r="J698" i="6"/>
  <c r="J1023" i="6"/>
  <c r="J282" i="6"/>
  <c r="J48" i="6"/>
  <c r="J402" i="6"/>
  <c r="J332" i="6"/>
  <c r="J789" i="6"/>
  <c r="J809" i="6"/>
  <c r="J768" i="6"/>
  <c r="J447" i="6"/>
  <c r="J688" i="6"/>
  <c r="J764" i="6"/>
  <c r="J563" i="6"/>
  <c r="J656" i="6"/>
  <c r="J999" i="6"/>
  <c r="J328" i="6"/>
  <c r="J519" i="6"/>
  <c r="J549" i="6"/>
  <c r="J920" i="6"/>
  <c r="J662" i="6"/>
  <c r="J743" i="6"/>
  <c r="J732" i="6"/>
  <c r="J330" i="6"/>
  <c r="J181" i="6"/>
  <c r="J739" i="6"/>
  <c r="U885" i="6"/>
  <c r="U44" i="6"/>
  <c r="J615" i="6"/>
  <c r="J1024" i="6"/>
  <c r="J325" i="6"/>
  <c r="J795" i="6"/>
  <c r="J710" i="6"/>
  <c r="U925" i="6"/>
  <c r="J630" i="6"/>
  <c r="J814" i="6"/>
  <c r="J426" i="6"/>
  <c r="J610" i="6"/>
  <c r="J1015" i="6"/>
  <c r="J384" i="6"/>
  <c r="J550" i="6"/>
  <c r="J239" i="6"/>
  <c r="J219" i="6"/>
  <c r="J754" i="6"/>
  <c r="J192" i="6"/>
  <c r="J763" i="6"/>
  <c r="J84" i="6"/>
  <c r="J948" i="6"/>
  <c r="J941" i="6"/>
  <c r="J877" i="6"/>
  <c r="J634" i="6"/>
  <c r="J823" i="6"/>
  <c r="J922" i="6"/>
  <c r="J357" i="6"/>
  <c r="U962" i="6"/>
  <c r="J679" i="6"/>
  <c r="J379" i="6"/>
  <c r="J828" i="6"/>
  <c r="J174" i="6"/>
  <c r="J982" i="6"/>
  <c r="J500" i="6"/>
  <c r="J343" i="6"/>
  <c r="J536" i="6"/>
  <c r="J865" i="6"/>
  <c r="J45" i="6"/>
  <c r="J333" i="6"/>
  <c r="J249" i="6"/>
  <c r="U292" i="6"/>
  <c r="U571" i="6"/>
  <c r="U75" i="6"/>
  <c r="U747" i="6"/>
  <c r="U785" i="6"/>
  <c r="U566" i="6"/>
  <c r="U77" i="6"/>
  <c r="U686" i="6"/>
  <c r="U179" i="6"/>
  <c r="U411" i="6"/>
  <c r="U394" i="6"/>
  <c r="U738" i="6"/>
  <c r="U961" i="6"/>
  <c r="U529" i="6"/>
  <c r="U507" i="6"/>
  <c r="U168" i="6"/>
  <c r="U722" i="6"/>
  <c r="U72" i="6"/>
  <c r="U19" i="6"/>
  <c r="J90" i="6"/>
  <c r="J890" i="6"/>
  <c r="J577" i="6"/>
  <c r="J53" i="6"/>
  <c r="J639" i="6"/>
  <c r="J69" i="6"/>
  <c r="J400" i="6"/>
  <c r="J207" i="6"/>
  <c r="J673" i="6"/>
  <c r="J883" i="6"/>
  <c r="J703" i="6"/>
  <c r="J668" i="6"/>
  <c r="J953" i="6"/>
  <c r="U291" i="6"/>
  <c r="U401" i="6"/>
  <c r="U352" i="6"/>
  <c r="U203" i="6"/>
  <c r="U734" i="6"/>
  <c r="U763" i="6"/>
  <c r="U250" i="6"/>
  <c r="U724" i="6"/>
  <c r="U396" i="6"/>
  <c r="U520" i="6"/>
  <c r="U469" i="6"/>
  <c r="U1012" i="6"/>
  <c r="U759" i="6"/>
  <c r="U543" i="6"/>
  <c r="U174" i="6"/>
  <c r="U414" i="6"/>
  <c r="U395" i="6"/>
  <c r="U1018" i="6"/>
  <c r="U242" i="6"/>
  <c r="J954" i="6"/>
  <c r="J8" i="6"/>
  <c r="J755" i="6"/>
  <c r="J892" i="6"/>
  <c r="J867" i="6"/>
  <c r="J832" i="6"/>
  <c r="J771" i="6"/>
  <c r="J435" i="6"/>
  <c r="J515" i="6"/>
  <c r="J66" i="6"/>
  <c r="J444" i="6"/>
  <c r="J1030" i="6"/>
  <c r="U887" i="6"/>
  <c r="U355" i="6"/>
  <c r="U156" i="6"/>
  <c r="U193" i="6"/>
  <c r="U410" i="6"/>
  <c r="U539" i="6"/>
  <c r="U144" i="6"/>
  <c r="U204" i="6"/>
  <c r="U96" i="6"/>
  <c r="U1009" i="6"/>
  <c r="U611" i="6"/>
  <c r="U508" i="6"/>
  <c r="U271" i="6"/>
  <c r="U434" i="6"/>
  <c r="U564" i="6"/>
  <c r="U202" i="6"/>
  <c r="U696" i="6"/>
  <c r="U701" i="6"/>
  <c r="U255" i="6"/>
  <c r="U631" i="6"/>
  <c r="U275" i="6"/>
  <c r="U318" i="6"/>
  <c r="U518" i="6"/>
  <c r="U728" i="6"/>
  <c r="U224" i="6"/>
  <c r="U603" i="6"/>
  <c r="U286" i="6"/>
  <c r="U45" i="6"/>
  <c r="U374" i="6"/>
  <c r="U240" i="6"/>
  <c r="J270" i="6"/>
  <c r="J937" i="6"/>
  <c r="J523" i="6"/>
  <c r="U383" i="6"/>
  <c r="U663" i="6"/>
  <c r="U266" i="6"/>
  <c r="U258" i="6"/>
  <c r="U41" i="6"/>
  <c r="U182" i="6"/>
  <c r="U673" i="6"/>
  <c r="J95" i="6"/>
  <c r="J799" i="6"/>
  <c r="J335" i="6"/>
  <c r="J1018" i="6"/>
  <c r="J345" i="6"/>
  <c r="J705" i="6"/>
  <c r="U10" i="6"/>
  <c r="U227" i="6"/>
  <c r="U11" i="6"/>
  <c r="U211" i="6"/>
  <c r="U59" i="6"/>
  <c r="U141" i="6"/>
  <c r="U558" i="6"/>
  <c r="U487" i="6"/>
  <c r="U574" i="6"/>
  <c r="U112" i="6"/>
  <c r="U398" i="6"/>
  <c r="J63" i="6"/>
  <c r="J592" i="6"/>
  <c r="J374" i="6"/>
  <c r="J864" i="6"/>
  <c r="J706" i="6"/>
  <c r="J556" i="6"/>
  <c r="J453" i="6"/>
  <c r="U610" i="6"/>
  <c r="U506" i="6"/>
  <c r="U467" i="6"/>
  <c r="U586" i="6"/>
  <c r="U124" i="6"/>
  <c r="U83" i="6"/>
  <c r="U527" i="6"/>
  <c r="U767" i="6"/>
  <c r="U307" i="6"/>
  <c r="U1017" i="6"/>
  <c r="U646" i="6"/>
  <c r="U269" i="6"/>
  <c r="U671" i="6"/>
  <c r="U439" i="6"/>
  <c r="U446" i="6"/>
  <c r="U699" i="6"/>
  <c r="J137" i="6"/>
  <c r="J940" i="6"/>
  <c r="U453" i="6"/>
  <c r="U272" i="6"/>
  <c r="U338" i="6"/>
  <c r="U524" i="6"/>
  <c r="U195" i="6"/>
  <c r="U462" i="6"/>
  <c r="U397" i="6"/>
  <c r="J428" i="6"/>
  <c r="J482" i="6"/>
  <c r="J562" i="6"/>
  <c r="J685" i="6"/>
  <c r="J976" i="6"/>
  <c r="J752" i="6"/>
  <c r="J169" i="6"/>
  <c r="U598" i="6"/>
  <c r="U773" i="6"/>
  <c r="U600" i="6"/>
  <c r="U670" i="6"/>
  <c r="U589" i="6"/>
  <c r="U677" i="6"/>
  <c r="U531" i="6"/>
  <c r="U34" i="6"/>
  <c r="U289" i="6"/>
  <c r="U685" i="6"/>
  <c r="U958" i="6"/>
  <c r="U612" i="6"/>
  <c r="U1008" i="6"/>
  <c r="U477" i="6"/>
  <c r="U123" i="6"/>
  <c r="U695" i="6"/>
  <c r="J671" i="6"/>
  <c r="J85" i="6"/>
  <c r="U1005" i="6"/>
  <c r="U284" i="6"/>
  <c r="U772" i="6"/>
  <c r="U245" i="6"/>
  <c r="U757" i="6"/>
  <c r="U535" i="6"/>
  <c r="U86" i="6"/>
  <c r="U604" i="6"/>
  <c r="U64" i="6"/>
  <c r="U190" i="6"/>
  <c r="U681" i="6"/>
  <c r="U126" i="6"/>
  <c r="U530" i="6"/>
  <c r="U85" i="6"/>
  <c r="U708" i="6"/>
  <c r="U116" i="6"/>
  <c r="U521" i="6"/>
  <c r="J173" i="6"/>
  <c r="U726" i="6"/>
  <c r="U337" i="6"/>
  <c r="U661" i="6"/>
  <c r="J72" i="6"/>
  <c r="J35" i="6"/>
  <c r="J397" i="6"/>
  <c r="U583" i="6"/>
  <c r="U568" i="6"/>
  <c r="U479" i="6"/>
  <c r="U473" i="6"/>
  <c r="U669" i="6"/>
  <c r="J613" i="6"/>
  <c r="J741" i="6"/>
  <c r="J142" i="6"/>
  <c r="U359" i="6"/>
  <c r="U528" i="6"/>
  <c r="U1016" i="6"/>
  <c r="U665" i="6"/>
  <c r="U652" i="6"/>
  <c r="U569" i="6"/>
  <c r="U435" i="6"/>
  <c r="J841" i="6"/>
  <c r="U692" i="6"/>
  <c r="U592" i="6"/>
  <c r="U251" i="6"/>
  <c r="J863" i="6"/>
  <c r="J984" i="6"/>
  <c r="J532" i="6"/>
  <c r="U929" i="6"/>
  <c r="U640" i="6"/>
  <c r="U777" i="6"/>
  <c r="J217" i="6"/>
  <c r="J119" i="6"/>
  <c r="J18" i="6"/>
  <c r="J147" i="6"/>
  <c r="U449" i="6"/>
  <c r="J702" i="6"/>
  <c r="J127" i="6"/>
  <c r="J305" i="6"/>
  <c r="J612" i="6"/>
  <c r="J177" i="6"/>
  <c r="J39" i="6"/>
  <c r="J885" i="6"/>
  <c r="J661" i="6"/>
  <c r="J891" i="6"/>
  <c r="J701" i="6"/>
  <c r="J704" i="6"/>
  <c r="J296" i="6"/>
  <c r="J26" i="6"/>
  <c r="J234" i="6"/>
  <c r="J961" i="6"/>
  <c r="J1005" i="6"/>
  <c r="J798" i="6"/>
  <c r="J843" i="6"/>
  <c r="J576" i="6"/>
  <c r="J804" i="6"/>
  <c r="J939" i="6"/>
  <c r="J785" i="6"/>
  <c r="J664" i="6"/>
  <c r="J821" i="6"/>
  <c r="J52" i="6"/>
  <c r="J895" i="6"/>
  <c r="U363" i="6"/>
  <c r="U300" i="6"/>
  <c r="U778" i="6"/>
  <c r="U209" i="6"/>
  <c r="U705" i="6"/>
  <c r="U536" i="6"/>
  <c r="U39" i="6"/>
  <c r="U490" i="6"/>
  <c r="U7" i="6"/>
  <c r="U417" i="6"/>
  <c r="U544" i="6"/>
  <c r="U963" i="6"/>
  <c r="U538" i="6"/>
  <c r="U567" i="6"/>
  <c r="U147" i="6"/>
  <c r="U662" i="6"/>
  <c r="U552" i="6"/>
  <c r="U729" i="6"/>
  <c r="U448" i="6"/>
  <c r="J5" i="6"/>
  <c r="J514" i="6"/>
  <c r="J214" i="6"/>
  <c r="J1010" i="6"/>
  <c r="J1020" i="6"/>
  <c r="J152" i="6"/>
  <c r="J960" i="6"/>
  <c r="J304" i="6"/>
  <c r="J465" i="6"/>
  <c r="J521" i="6"/>
  <c r="J1029" i="6"/>
  <c r="J712" i="6"/>
  <c r="U888" i="6"/>
  <c r="U37" i="6"/>
  <c r="U488" i="6"/>
  <c r="U162" i="6"/>
  <c r="U339" i="6"/>
  <c r="U426" i="6"/>
  <c r="U422" i="6"/>
  <c r="U178" i="6"/>
  <c r="U219" i="6"/>
  <c r="U546" i="6"/>
  <c r="U206" i="6"/>
  <c r="U428" i="6"/>
  <c r="U750" i="6"/>
  <c r="U480" i="6"/>
  <c r="U450" i="6"/>
  <c r="U519" i="6"/>
  <c r="U731" i="6"/>
  <c r="U648" i="6"/>
  <c r="U137" i="6"/>
  <c r="U468" i="6"/>
  <c r="J595" i="6"/>
  <c r="J663" i="6"/>
  <c r="J775" i="6"/>
  <c r="J112" i="6"/>
  <c r="J722" i="6"/>
  <c r="J855" i="6"/>
  <c r="J870" i="6"/>
  <c r="J136" i="6"/>
  <c r="J627" i="6"/>
  <c r="J87" i="6"/>
  <c r="J210" i="6"/>
  <c r="J637" i="6"/>
  <c r="U875" i="6"/>
  <c r="U140" i="6"/>
  <c r="U471" i="6"/>
  <c r="U298" i="6"/>
  <c r="U746" i="6"/>
  <c r="U441" i="6"/>
  <c r="U164" i="6"/>
  <c r="U309" i="6"/>
  <c r="U1025" i="6"/>
  <c r="U632" i="6"/>
  <c r="U278" i="6"/>
  <c r="U188" i="6"/>
  <c r="U122" i="6"/>
  <c r="U149" i="6"/>
  <c r="U109" i="6"/>
  <c r="U496" i="6"/>
  <c r="U633" i="6"/>
  <c r="U350" i="6"/>
  <c r="U361" i="6"/>
  <c r="U200" i="6"/>
  <c r="U615" i="6"/>
  <c r="U167" i="6"/>
  <c r="U510" i="6"/>
  <c r="U655" i="6"/>
  <c r="U80" i="6"/>
  <c r="U58" i="6"/>
  <c r="U26" i="6"/>
  <c r="U697" i="6"/>
  <c r="U390" i="6"/>
  <c r="U525" i="6"/>
  <c r="J340" i="6"/>
  <c r="J975" i="6"/>
  <c r="U370" i="6"/>
  <c r="U573" i="6"/>
  <c r="U424" i="6"/>
  <c r="U24" i="6"/>
  <c r="U717" i="6"/>
  <c r="U56" i="6"/>
  <c r="U408" i="6"/>
  <c r="U765" i="6"/>
  <c r="J341" i="6"/>
  <c r="J769" i="6"/>
  <c r="J695" i="6"/>
  <c r="J981" i="6"/>
  <c r="J822" i="6"/>
  <c r="J797" i="6"/>
  <c r="U267" i="6"/>
  <c r="U614" i="6"/>
  <c r="U274" i="6"/>
  <c r="U118" i="6"/>
  <c r="U221" i="6"/>
  <c r="U306" i="6"/>
  <c r="U547" i="6"/>
  <c r="U223" i="6"/>
  <c r="U27" i="6"/>
  <c r="U49" i="6"/>
  <c r="U373" i="6"/>
  <c r="J31" i="6"/>
  <c r="J957" i="6"/>
  <c r="J501" i="6"/>
  <c r="J36" i="6"/>
  <c r="J991" i="6"/>
  <c r="J683" i="6"/>
  <c r="U884" i="6"/>
  <c r="U166" i="6"/>
  <c r="U94" i="6"/>
  <c r="U184" i="6"/>
  <c r="U770" i="6"/>
  <c r="U429" i="6"/>
  <c r="U703" i="6"/>
  <c r="U131" i="6"/>
  <c r="U709" i="6"/>
  <c r="U704" i="6"/>
  <c r="U136" i="6"/>
  <c r="U100" i="6"/>
  <c r="U106" i="6"/>
  <c r="U1030" i="6"/>
  <c r="U15" i="6"/>
  <c r="U595" i="6"/>
  <c r="U409" i="6"/>
  <c r="J381" i="6"/>
  <c r="J77" i="6"/>
  <c r="U605" i="6"/>
  <c r="U964" i="6"/>
  <c r="U431" i="6"/>
  <c r="U712" i="6"/>
  <c r="U191" i="6"/>
  <c r="U33" i="6"/>
  <c r="U312" i="6"/>
  <c r="J566" i="6"/>
  <c r="J989" i="6"/>
  <c r="J820" i="6"/>
  <c r="J831" i="6"/>
  <c r="J690" i="6"/>
  <c r="J504" i="6"/>
  <c r="U873" i="6"/>
  <c r="U102" i="6"/>
  <c r="U694" i="6"/>
  <c r="U296" i="6"/>
  <c r="U35" i="6"/>
  <c r="U560" i="6"/>
  <c r="U658" i="6"/>
  <c r="U540" i="6"/>
  <c r="U700" i="6"/>
  <c r="U664" i="6"/>
  <c r="U444" i="6"/>
  <c r="U187" i="6"/>
  <c r="U619" i="6"/>
  <c r="U740" i="6"/>
  <c r="U151" i="6"/>
  <c r="U517" i="6"/>
  <c r="U634" i="6"/>
  <c r="J391" i="6"/>
  <c r="J1017" i="6"/>
  <c r="U22" i="6"/>
  <c r="U308" i="6"/>
  <c r="U93" i="6"/>
  <c r="U1029" i="6"/>
  <c r="U301" i="6"/>
  <c r="U317" i="6"/>
  <c r="U533" i="6"/>
  <c r="U84" i="6"/>
  <c r="U629" i="6"/>
  <c r="U572" i="6"/>
  <c r="U87" i="6"/>
  <c r="U771" i="6"/>
  <c r="U459" i="6"/>
  <c r="U249" i="6"/>
  <c r="U730" i="6"/>
  <c r="U451" i="6"/>
  <c r="U181" i="6"/>
  <c r="J923" i="6"/>
  <c r="U320" i="6"/>
  <c r="U721" i="6"/>
  <c r="U437" i="6"/>
  <c r="J593" i="6"/>
  <c r="J1006" i="6"/>
  <c r="J290" i="6"/>
  <c r="U707" i="6"/>
  <c r="U651" i="6"/>
  <c r="U609" i="6"/>
  <c r="U142" i="6"/>
  <c r="U63" i="6"/>
  <c r="J783" i="6"/>
  <c r="J992" i="6"/>
  <c r="U811" i="6"/>
  <c r="U82" i="6"/>
  <c r="U456" i="6"/>
  <c r="U580" i="6"/>
  <c r="U482" i="6"/>
  <c r="U150" i="6"/>
  <c r="U393" i="6"/>
  <c r="U133" i="6"/>
  <c r="J728" i="6"/>
  <c r="U105" i="6"/>
  <c r="U327" i="6"/>
  <c r="U608" i="6"/>
  <c r="J370" i="6"/>
  <c r="U996" i="6"/>
  <c r="U403" i="6"/>
  <c r="J68" i="6"/>
  <c r="U959" i="6"/>
  <c r="J108" i="6"/>
  <c r="J145" i="6"/>
  <c r="J257" i="6"/>
  <c r="J431" i="6"/>
  <c r="J396" i="6"/>
  <c r="J629" i="6"/>
  <c r="J589" i="6"/>
  <c r="J235" i="6"/>
  <c r="J236" i="6"/>
  <c r="J32" i="6"/>
  <c r="J914" i="6"/>
  <c r="J725" i="6"/>
  <c r="J237" i="6"/>
  <c r="J846" i="6"/>
  <c r="J904" i="6"/>
  <c r="J225" i="6"/>
  <c r="J280" i="6"/>
  <c r="J561" i="6"/>
  <c r="J913" i="6"/>
  <c r="J502" i="6"/>
  <c r="J208" i="6"/>
  <c r="J744" i="6"/>
  <c r="J919" i="6"/>
  <c r="J390" i="6"/>
  <c r="J879" i="6"/>
  <c r="J640" i="6"/>
  <c r="J907" i="6"/>
  <c r="J51" i="6"/>
  <c r="J987" i="6"/>
  <c r="U853" i="6"/>
  <c r="U175" i="6"/>
  <c r="U321" i="6"/>
  <c r="U423" i="6"/>
  <c r="U31" i="6"/>
  <c r="U127" i="6"/>
  <c r="U379" i="6"/>
  <c r="U590" i="6"/>
  <c r="U160" i="6"/>
  <c r="U62" i="6"/>
  <c r="U260" i="6"/>
  <c r="U366" i="6"/>
  <c r="U668" i="6"/>
  <c r="U375" i="6"/>
  <c r="U264" i="6"/>
  <c r="U280" i="6"/>
  <c r="U1007" i="6"/>
  <c r="U324" i="6"/>
  <c r="U718" i="6"/>
  <c r="U220" i="6"/>
  <c r="J677" i="6"/>
  <c r="J666" i="6"/>
  <c r="J993" i="6"/>
  <c r="J40" i="6"/>
  <c r="J414" i="6"/>
  <c r="J872" i="6"/>
  <c r="J230" i="6"/>
  <c r="J103" i="6"/>
  <c r="J194" i="6"/>
  <c r="J415" i="6"/>
  <c r="J295" i="6"/>
  <c r="J167" i="6"/>
  <c r="U826" i="6"/>
  <c r="U559" i="6"/>
  <c r="U279" i="6"/>
  <c r="U584" i="6"/>
  <c r="U1023" i="6"/>
  <c r="U263" i="6"/>
  <c r="U622" i="6"/>
  <c r="U344" i="6"/>
  <c r="U415" i="6"/>
  <c r="U377" i="6"/>
  <c r="U367" i="6"/>
  <c r="U628" i="6"/>
  <c r="U512" i="6"/>
  <c r="U575" i="6"/>
  <c r="U111" i="6"/>
  <c r="U447" i="6"/>
  <c r="U71" i="6"/>
  <c r="U277" i="6"/>
  <c r="U349" i="6"/>
  <c r="J394" i="6"/>
  <c r="J791" i="6"/>
  <c r="J672" i="6"/>
  <c r="J557" i="6"/>
  <c r="J638" i="6"/>
  <c r="J689" i="6"/>
  <c r="J34" i="6"/>
  <c r="J995" i="6"/>
  <c r="J969" i="6"/>
  <c r="J781" i="6"/>
  <c r="J708" i="6"/>
  <c r="J903" i="6"/>
  <c r="J833" i="6"/>
  <c r="U814" i="6"/>
  <c r="U283" i="6"/>
  <c r="U120" i="6"/>
  <c r="U104" i="6"/>
  <c r="U454" i="6"/>
  <c r="U13" i="6"/>
  <c r="U228" i="6"/>
  <c r="U335" i="6"/>
  <c r="U667" i="6"/>
  <c r="J687" i="6"/>
  <c r="U542" i="6"/>
  <c r="J398" i="6"/>
  <c r="U756" i="6"/>
  <c r="U511" i="6"/>
  <c r="U25" i="6"/>
  <c r="U637" i="6"/>
  <c r="J259" i="6"/>
  <c r="U412" i="6"/>
  <c r="J285" i="6"/>
  <c r="J856" i="6"/>
  <c r="J596" i="6"/>
  <c r="J805" i="6"/>
  <c r="J528" i="6"/>
  <c r="J873" i="6"/>
  <c r="U378" i="6"/>
  <c r="U555" i="6"/>
  <c r="U331" i="6"/>
  <c r="U347" i="6"/>
  <c r="U748" i="6"/>
  <c r="J655" i="6"/>
  <c r="J862" i="6"/>
  <c r="J888" i="6"/>
  <c r="U625" i="6"/>
  <c r="U630" i="6"/>
  <c r="U599" i="6"/>
  <c r="U404" i="6"/>
  <c r="U125" i="6"/>
  <c r="J740" i="6"/>
  <c r="J930" i="6"/>
  <c r="J936" i="6"/>
  <c r="U229" i="6"/>
  <c r="U715" i="6"/>
  <c r="U243" i="6"/>
  <c r="U720" i="6"/>
  <c r="U232" i="6"/>
  <c r="U1013" i="6"/>
  <c r="U588" i="6"/>
  <c r="J977" i="6"/>
  <c r="U690" i="6"/>
  <c r="U719" i="6"/>
  <c r="J1012" i="6"/>
  <c r="U433" i="6"/>
  <c r="U618" i="6"/>
  <c r="U551" i="6"/>
  <c r="J757" i="6"/>
  <c r="J511" i="6"/>
  <c r="U14" i="6"/>
  <c r="U371" i="6"/>
  <c r="U388" i="6"/>
  <c r="U577" i="6"/>
  <c r="U8" i="6"/>
  <c r="U165" i="6"/>
  <c r="J684" i="6"/>
  <c r="J496" i="6"/>
  <c r="U199" i="6"/>
  <c r="U16" i="6"/>
  <c r="U442" i="6"/>
  <c r="U285" i="6"/>
  <c r="U430" i="6"/>
  <c r="U556" i="6"/>
  <c r="U656" i="6"/>
  <c r="U579" i="6"/>
  <c r="J1025" i="6"/>
  <c r="U268" i="6"/>
  <c r="U581" i="6"/>
  <c r="U262" i="6"/>
  <c r="U659" i="6"/>
  <c r="J50" i="6"/>
  <c r="J209" i="6"/>
  <c r="J912" i="6"/>
  <c r="J216" i="6"/>
  <c r="J350" i="6"/>
  <c r="U561" i="6"/>
  <c r="U121" i="6"/>
  <c r="U152" i="6"/>
  <c r="J134" i="6"/>
  <c r="U455" i="6"/>
  <c r="U235" i="6"/>
  <c r="J546" i="6"/>
  <c r="J601" i="6"/>
  <c r="U46" i="6"/>
  <c r="U413" i="6"/>
  <c r="U323" i="6"/>
  <c r="U237" i="6"/>
  <c r="U353" i="6"/>
  <c r="J994" i="6"/>
  <c r="U532" i="6"/>
  <c r="U689" i="6"/>
  <c r="J255" i="6"/>
  <c r="U153" i="6"/>
  <c r="U161" i="6"/>
  <c r="U78" i="6"/>
  <c r="U362" i="6"/>
  <c r="U706" i="6"/>
  <c r="J745" i="6"/>
  <c r="U563" i="6"/>
  <c r="U513" i="6"/>
  <c r="U314" i="6"/>
  <c r="U372" i="6"/>
  <c r="U290" i="6"/>
  <c r="U95" i="6"/>
  <c r="J184" i="6"/>
  <c r="U593" i="6"/>
  <c r="U537" i="6"/>
  <c r="U425" i="6"/>
  <c r="U616" i="6"/>
  <c r="J848" i="6"/>
  <c r="U185" i="6"/>
  <c r="U636" i="6"/>
  <c r="U198" i="6"/>
  <c r="U197" i="6"/>
  <c r="U38" i="6"/>
  <c r="J492" i="6"/>
  <c r="U716" i="6"/>
  <c r="J22" i="6"/>
  <c r="U196" i="6"/>
  <c r="U674" i="6"/>
  <c r="U387" i="6"/>
  <c r="J652" i="6"/>
  <c r="U687" i="6"/>
  <c r="U32" i="6"/>
  <c r="U672" i="6"/>
  <c r="U392" i="6"/>
  <c r="J401" i="6"/>
  <c r="U550" i="6"/>
  <c r="U68" i="6"/>
  <c r="U641" i="6"/>
  <c r="J580" i="6"/>
  <c r="J636" i="6"/>
  <c r="J951" i="6"/>
  <c r="U360" i="6"/>
  <c r="U107" i="6"/>
  <c r="J934" i="6"/>
  <c r="J838" i="6"/>
  <c r="U129" i="6"/>
  <c r="U89" i="6"/>
  <c r="J568" i="6"/>
  <c r="J794" i="6"/>
  <c r="U50" i="6"/>
  <c r="U134" i="6"/>
  <c r="U1004" i="6"/>
  <c r="J1022" i="6"/>
  <c r="J709" i="6"/>
  <c r="U1019" i="6"/>
  <c r="U516" i="6"/>
  <c r="J494" i="6"/>
  <c r="J554" i="6"/>
  <c r="U549" i="6"/>
  <c r="U299" i="6"/>
  <c r="U159" i="6"/>
  <c r="U273" i="6"/>
  <c r="U978" i="6"/>
  <c r="J266" i="6"/>
  <c r="J484" i="6"/>
  <c r="J78" i="6"/>
  <c r="J889" i="6"/>
  <c r="J362" i="6"/>
  <c r="J314" i="6"/>
  <c r="J947" i="6"/>
  <c r="U833" i="6"/>
  <c r="U1027" i="6"/>
  <c r="U1031" i="6"/>
  <c r="U557" i="6"/>
  <c r="U226" i="6"/>
  <c r="J858" i="6"/>
  <c r="J669" i="6"/>
  <c r="J420" i="6"/>
  <c r="U815" i="6"/>
  <c r="U576" i="6"/>
  <c r="U88" i="6"/>
  <c r="U40" i="6"/>
  <c r="U682" i="6"/>
  <c r="J880" i="6"/>
  <c r="J786" i="6"/>
  <c r="J694" i="6"/>
  <c r="U742" i="6"/>
  <c r="U1002" i="6"/>
  <c r="U711" i="6"/>
  <c r="U79" i="6"/>
  <c r="U36" i="6"/>
  <c r="U30" i="6"/>
  <c r="U733" i="6"/>
  <c r="U252" i="6"/>
  <c r="U143" i="6"/>
  <c r="U132" i="6"/>
  <c r="J6" i="6"/>
  <c r="J459" i="6"/>
  <c r="U562" i="6"/>
  <c r="U436" i="6"/>
  <c r="U189" i="6"/>
  <c r="J854" i="6"/>
  <c r="U12" i="6"/>
  <c r="U54" i="6"/>
  <c r="U391" i="6"/>
  <c r="U582" i="6"/>
  <c r="J674" i="6"/>
  <c r="U607" i="6"/>
  <c r="U170" i="6"/>
  <c r="J997" i="6"/>
  <c r="J765" i="6"/>
  <c r="U382" i="6"/>
  <c r="U325" i="6"/>
  <c r="U265" i="6"/>
  <c r="U380" i="6"/>
  <c r="U76" i="6"/>
  <c r="U427" i="6"/>
  <c r="U61" i="6"/>
  <c r="U684" i="6"/>
  <c r="J869" i="6"/>
  <c r="U20" i="6"/>
  <c r="U128" i="6"/>
  <c r="U491" i="6"/>
  <c r="J837" i="6"/>
  <c r="J117" i="6"/>
  <c r="J473" i="6"/>
  <c r="J642" i="6"/>
  <c r="J33" i="6"/>
  <c r="J737" i="6"/>
  <c r="J859" i="6"/>
  <c r="J1028" i="6"/>
  <c r="U389" i="6"/>
  <c r="U218" i="6"/>
  <c r="U21" i="6"/>
  <c r="U369" i="6"/>
  <c r="J665" i="6"/>
  <c r="J524" i="6"/>
  <c r="J29" i="6"/>
  <c r="U241" i="6"/>
  <c r="U305" i="6"/>
  <c r="U445" i="6"/>
  <c r="U617" i="6"/>
  <c r="J784" i="6"/>
  <c r="J213" i="6"/>
  <c r="U714" i="6"/>
  <c r="U541" i="6"/>
  <c r="U304" i="6"/>
  <c r="U514" i="6"/>
  <c r="U597" i="6"/>
  <c r="U823" i="6"/>
  <c r="U48" i="6"/>
  <c r="J310" i="6"/>
  <c r="U183" i="6"/>
  <c r="U841" i="6"/>
  <c r="J542" i="6"/>
  <c r="U457" i="6"/>
  <c r="U173" i="6"/>
  <c r="U683" i="6"/>
  <c r="U596" i="6"/>
  <c r="U302" i="6"/>
  <c r="U364"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398917C-4523-4297-BF9F-07953E08BD3E}" keepAlive="1" name="Query - licensed" description="Connection to the 'licensed' query in the workbook." type="5" refreshedVersion="6" background="1">
    <dbPr connection="Provider=Microsoft.Mashup.OleDb.1;Data Source=$Workbook$;Location=licensed;Extended Properties=&quot;&quot;" command="SELECT * FROM [licensed]"/>
  </connection>
  <connection id="2" xr16:uid="{00000000-0015-0000-FFFF-FFFF00000000}" keepAlive="1" name="Query - quota commodities" description="Connection to the 'quota commodities' query in the workbook." type="5" refreshedVersion="6" background="1" saveData="1">
    <dbPr connection="Provider=Microsoft.Mashup.OleDb.1;Data Source=$Workbook$;Location=quota commodities;Extended Properties=&quot;&quot;" command="SELECT * FROM [quota commodities]"/>
  </connection>
  <connection id="3" xr16:uid="{00000000-0015-0000-FFFF-FFFF01000000}" keepAlive="1" name="Query - quota definitions master" description="Connection to the 'quota definitions master' query in the workbook." type="5" refreshedVersion="0" background="1">
    <dbPr connection="Provider=Microsoft.Mashup.OleDb.1;Data Source=$Workbook$;Location=quota definitions master;Extended Properties=&quot;&quot;" command="SELECT * FROM [quota definitions master]"/>
  </connection>
  <connection id="4" xr16:uid="{00000000-0015-0000-FFFF-FFFF02000000}" keepAlive="1" name="Query - quota master from defra 2" description="Connection to the 'quota master from defra 2' query in the workbook." type="5" refreshedVersion="6" background="1" saveData="1">
    <dbPr connection="Provider=Microsoft.Mashup.OleDb.1;Data Source=$Workbook$;Location=quota master from defra 2;Extended Properties=&quot;&quot;" command="SELECT * FROM [quota master from defra 2]"/>
  </connection>
  <connection id="5" xr16:uid="{9A1085CB-2F4C-4D07-B97F-AE7C65EB1545}" keepAlive="1" name="Query - quota master from defra 2 (2)" description="Connection to the 'quota master from defra 2 (2)' query in the workbook." type="5" refreshedVersion="6" background="1" saveData="1">
    <dbPr connection="Provider=Microsoft.Mashup.OleDb.1;Data Source=$Workbook$;Location=&quot;quota master from defra 2 (2)&quot;;Extended Properties=&quot;&quot;" command="SELECT * FROM [quota master from defra 2 (2)]"/>
  </connection>
  <connection id="6" xr16:uid="{00000000-0015-0000-FFFF-FFFF03000000}" keepAlive="1" name="Query - quota origin exclusions" description="Connection to the 'quota origin exclusions' query in the workbook." type="5" refreshedVersion="0" background="1">
    <dbPr connection="Provider=Microsoft.Mashup.OleDb.1;Data Source=$Workbook$;Location=quota origin exclusions;Extended Properties=&quot;&quot;" command="SELECT * FROM [quota origin exclusions]"/>
  </connection>
  <connection id="7" xr16:uid="{00000000-0015-0000-FFFF-FFFF04000000}" keepAlive="1" name="Query - quota origin exclusions (2)" description="Connection to the 'quota origin exclusions (2)' query in the workbook." type="5" refreshedVersion="6" background="1" saveData="1">
    <dbPr connection="Provider=Microsoft.Mashup.OleDb.1;Data Source=$Workbook$;Location=quota origin exclusions (2);Extended Properties=&quot;&quot;" command="SELECT * FROM [quota origin exclusions (2)]"/>
  </connection>
  <connection id="8" xr16:uid="{00000000-0015-0000-FFFF-FFFF05000000}" keepAlive="1" name="Query - quota origins" description="Connection to the 'quota origins' query in the workbook." type="5" refreshedVersion="6" background="1" saveData="1">
    <dbPr connection="Provider=Microsoft.Mashup.OleDb.1;Data Source=$Workbook$;Location=quota origins;Extended Properties=&quot;&quot;" command="SELECT * FROM [quota origins]"/>
  </connection>
  <connection id="9" xr16:uid="{00000000-0015-0000-FFFF-FFFF06000000}" keepAlive="1" name="Query - quota regulations" description="Connection to the 'quota regulations' query in the workbook." type="5" refreshedVersion="0" background="1">
    <dbPr connection="Provider=Microsoft.Mashup.OleDb.1;Data Source=$Workbook$;Location=quota regulations;Extended Properties=&quot;&quot;" command="SELECT * FROM [quota regulations]"/>
  </connection>
  <connection id="10" xr16:uid="{00000000-0015-0000-FFFF-FFFF07000000}" keepAlive="1" name="Query - quota regulations (2)" description="Connection to the 'quota regulations (2)' query in the workbook." type="5" refreshedVersion="6" background="1" saveData="1">
    <dbPr connection="Provider=Microsoft.Mashup.OleDb.1;Data Source=$Workbook$;Location=quota regulations (2);Extended Properties=&quot;&quot;" command="SELECT * FROM [quota regulations (2)]"/>
  </connection>
  <connection id="11" xr16:uid="{00000000-0015-0000-FFFF-FFFF08000000}" keepAlive="1" name="Query - quota regulations2" description="Connection to the 'quota regulations2' query in the workbook." type="5" refreshedVersion="6" background="1" saveData="1">
    <dbPr connection="Provider=Microsoft.Mashup.OleDb.1;Data Source=$Workbook$;Location=quota regulations2;Extended Properties=&quot;&quot;" command="SELECT * FROM [quota regulations2]"/>
  </connection>
</connections>
</file>

<file path=xl/sharedStrings.xml><?xml version="1.0" encoding="utf-8"?>
<sst xmlns="http://schemas.openxmlformats.org/spreadsheetml/2006/main" count="55357" uniqueCount="7852">
  <si>
    <t>ordernumber</t>
  </si>
  <si>
    <t>090006</t>
  </si>
  <si>
    <t>KGM</t>
  </si>
  <si>
    <t>N</t>
  </si>
  <si>
    <t/>
  </si>
  <si>
    <t xml:space="preserve">Commission Regulation (EC) Â¿o 630/2007 amending Council Regulation (EC) No 32/2000 to take account of amendments to Council Regulation (EEC) No 2658/87 on the tariff and statistical nomenclature and on the Common Customs Tariff(OJ L 145, 7.6.2007, p. 12) </t>
  </si>
  <si>
    <t>090007</t>
  </si>
  <si>
    <t>COMMISSION REGULATION (EC) No 384/2003 amending Council Regulation (EC) No 32/2000 to take account of Commission Regulation (EC) No 1832/2002 amending Annex I to Council Regulation (EEC) No 2658/87 on the tariff and statistical nomenclature and on the Common Customs Tariff (OJ L 55, 1.3.2003, p. 15)</t>
  </si>
  <si>
    <t>090009</t>
  </si>
  <si>
    <t>090013</t>
  </si>
  <si>
    <t>MTQ</t>
  </si>
  <si>
    <t>Y</t>
  </si>
  <si>
    <t>090019</t>
  </si>
  <si>
    <t>090021</t>
  </si>
  <si>
    <t>090023</t>
  </si>
  <si>
    <t>090025</t>
  </si>
  <si>
    <t>COMMISSION REGULATION (EC) No 973/2006 amending Regulation (EC) No 1831/96 opening and providing for the administration of Community tariff quotas bound under GATT for certain fruit and vegetables and processed fruit and vegetable products from 1996 (OJ L 176, 30.06.2006, p. 63)</t>
  </si>
  <si>
    <t>090027</t>
  </si>
  <si>
    <t>090033</t>
  </si>
  <si>
    <t>090035</t>
  </si>
  <si>
    <t>090039</t>
  </si>
  <si>
    <t>090040</t>
  </si>
  <si>
    <t>090041</t>
  </si>
  <si>
    <t>090043</t>
  </si>
  <si>
    <t>COMMISSION REGULATION (EC) No 2094/2004 opening and providing for the administration of a tariff quota of 10 000 tonnes of oat grains otherwise worked falling within CN code 1104 22 98</t>
  </si>
  <si>
    <t>090045</t>
  </si>
  <si>
    <t>090046</t>
  </si>
  <si>
    <t>090047</t>
  </si>
  <si>
    <t>090048</t>
  </si>
  <si>
    <t>090050</t>
  </si>
  <si>
    <t>090051</t>
  </si>
  <si>
    <t>090052</t>
  </si>
  <si>
    <t>COMMISSION IMPLEMENTING REGULATION (EU) 2015/50 of 14 January 2015 amending Annex I to Council Regulation (EC) No 32/2000 as regards the introduction of new tariff quotas of the Union bound in GATT for chocolate, sugar confectionery and biscuits. (OJ L 9/20)</t>
  </si>
  <si>
    <t>090053</t>
  </si>
  <si>
    <t>090054</t>
  </si>
  <si>
    <t>090055</t>
  </si>
  <si>
    <t>090056</t>
  </si>
  <si>
    <t>090057</t>
  </si>
  <si>
    <t>090058</t>
  </si>
  <si>
    <t>090059</t>
  </si>
  <si>
    <t>090060</t>
  </si>
  <si>
    <t>090061</t>
  </si>
  <si>
    <t>COMMISSION REGULATION (EC) No 1144/2007 amending Regulation (EC) No 1831/96 opening and providing for the administration of Community tariff quotas bound under GATT for certain fruit and vegetables and processed fruit and vegetable products from 1996 (OJ L 256, 2.10.2007, p. 26)</t>
  </si>
  <si>
    <t>090062</t>
  </si>
  <si>
    <t>090063</t>
  </si>
  <si>
    <t>090067</t>
  </si>
  <si>
    <t>Commission Regulation (EC) No 1472/2003 of 20 August 2003 opening and providing for the management of a Community tariff quota for grape juice and must as from the 2003/2004 marketing year and its subsequent modifications</t>
  </si>
  <si>
    <t>090070</t>
  </si>
  <si>
    <t>COMMISSION REGULATION (EC) No 880/2007 amending Regulation (EC) No 2133/2001 opening and providing for the administration of certain Community tariff quotas and tariff ceilings in the cereals sector as regards a Community tariff quota for certain preparations of a kind used in animal feeding falling within CN code 2309 90</t>
  </si>
  <si>
    <t>090071</t>
  </si>
  <si>
    <t>COMMISSION REGULATION (EC) No 2133/2001 opening and providing for the administration of certain Community tariff quotas and tariff ceilings in the cereals sector and repealing Regulations (EC) No 1897/94, (EC) No 306/96, (EC) No 1827/96,(EC) No 1970/96, (EC) No 1405/97, (EC) No 1406/97, (EC) No 2492/98, (EC) No 2809/98 and (EC) No 778/1999 (OJ L 287, 31.10.2001, p. 12)</t>
  </si>
  <si>
    <t>090072</t>
  </si>
  <si>
    <t>COMMISSION REGULATION (EC) No 2133/2001 opening and providing for the administration of certain Community tariff quotas and tariff ceilings in the cereals sector and repealing Regulations (EC) No 1897/94, (EC) No 306/96, (EC) No 1827/96, (EC) No 1970/96, (EC) No 1405/97, (EC) No 1406/97, (EC) No 2492/98, (EC) No 2809/98 and (EC)No 778/1999 (OJ L 287, 31.10.2001, p. 12)</t>
  </si>
  <si>
    <t>090073</t>
  </si>
  <si>
    <t>090074</t>
  </si>
  <si>
    <t>090075</t>
  </si>
  <si>
    <t>090076</t>
  </si>
  <si>
    <t>Commission Implementing Regulation (EU) No 1253/2011 amending Regulations (EC) No 2305/2003, (EC) No 969/2006, (EC) No 1067/2008 and (EC) No 1064/2009 opening and providing for the administration of EU tariff quotas for cereal imports from third countries - Transfert from DG AGRI to FCFS (09.4061)</t>
  </si>
  <si>
    <t>090083</t>
  </si>
  <si>
    <t>Commission Implementing Regulation (EU) No 1273/2011 opening and providing for the administration of certain tariff quotas for imports of rice and broken rice</t>
  </si>
  <si>
    <t>090084</t>
  </si>
  <si>
    <t>COMMISSION REGULATION (EC) No 928/2006 amending Council Regulation (EC) No 32/2000 as regards certain new Community tariff quotas bound in GATT (OJ L 170, 23.6.2006, p.14)</t>
  </si>
  <si>
    <t>090085</t>
  </si>
  <si>
    <t>090086</t>
  </si>
  <si>
    <t>090087</t>
  </si>
  <si>
    <t>090088</t>
  </si>
  <si>
    <t>090089</t>
  </si>
  <si>
    <t>COMMISSION REGULATION (EC) No 899/2006 amending Regulation (EC) No 2133/2001 opening and providing for the administration of certain Community tariff quotas and tariff ceilings in the cereals sector as regards the opening of a Community tariff quota for certain dog or cat food falling within CN code 230910</t>
  </si>
  <si>
    <t>090090</t>
  </si>
  <si>
    <t>Commission Regulation No 937/2006 opening and providing for the administration of a Community tariff quota of corn gluten originating in the United States of America</t>
  </si>
  <si>
    <t>090091</t>
  </si>
  <si>
    <t>090092</t>
  </si>
  <si>
    <t>090093</t>
  </si>
  <si>
    <t>090094</t>
  </si>
  <si>
    <t>090095</t>
  </si>
  <si>
    <t>LTR</t>
  </si>
  <si>
    <t>COMMISSION REGULATION (EC) No 218/2007 opening and providing for the administration of Community tariff quotas for wines (OJ L 62, 1.3.2007, p. 22)</t>
  </si>
  <si>
    <t>090096</t>
  </si>
  <si>
    <t xml:space="preserve">Commission Implementing Regulation (EU) No 624/2013 of 27 June 2013 amending Annex I to Council Regulation (EC) No 32/2000 as regards a new tariff quota of the Union bound in GATT for food preparations not elsewhere specified or included, allocated to the United States of America (OJ L 177/21 of 28.06.2013) </t>
  </si>
  <si>
    <t>090097</t>
  </si>
  <si>
    <t>090098</t>
  </si>
  <si>
    <t>Commission Regulation (EC) No 1518/2007 of 19 December 2007 opening and providing for the administration of a tariff quota for vermouth</t>
  </si>
  <si>
    <t>090101</t>
  </si>
  <si>
    <t>EUR</t>
  </si>
  <si>
    <t>COUNCIL REGULATION (EC) No 32/2000 opening and providing for the administration of Community tariff quotas bound in GATT and certain other Community tariff quotas and establishingdetailed rules for adjustingthe quotas, and repealing Council Regulation (EC) No 1808/95 (OJ L 5, 8.1.2000, p. 1)</t>
  </si>
  <si>
    <t>090103</t>
  </si>
  <si>
    <t>COUNCIL REGULATION (EC) No 32/2000 opening and providing for the administration of Community tariff quotas bound in GATT and certain other Community tariff quotas and establishing detailed rules for adjustingthe quotas, and repealing Council Regulation (EC) No 1808/95 (OJ L 5, 8.1.2000, p. 1)</t>
  </si>
  <si>
    <t>090104</t>
  </si>
  <si>
    <t>090106</t>
  </si>
  <si>
    <t>090107</t>
  </si>
  <si>
    <t>Commission Implementing Regulation (EU) No 1215/2013 amending Council Regulation (EC) No 32/2000 as regards the extension of the tariff quotas of the Union for jute and coconut-fibre products. (see OJ L 319/3 of the 29.11.2013)</t>
  </si>
  <si>
    <t>090109</t>
  </si>
  <si>
    <t>090111</t>
  </si>
  <si>
    <t>090113</t>
  </si>
  <si>
    <t>NAR</t>
  </si>
  <si>
    <t xml:space="preserve">Transfer from licence system to FCFS (see Commission Regulation (EC) No 437/2009 of 26/05/2009 (OJ L 128 of 27/05/2009) COMMISSION REGULATION (EC) No 437/2009 of 26 May 2009 opening and providing for the administration of a Community import tariff quota for young male bovine animals for fattening </t>
  </si>
  <si>
    <t>090114</t>
  </si>
  <si>
    <t>Transfer from licence system to FCFS (see Commission Regulation (EC) No 438/2009 of 26/05/2009 (OJ L 128 of 27/05/2009) COMMISSION REGULATION (EC) No 438/2009 of 26 May 2009 opening and providing for the administration of Community tariff quotas for bulls, cows and heifers other than for slaughter of certain Alpine and mountain breeds</t>
  </si>
  <si>
    <t>090115</t>
  </si>
  <si>
    <t xml:space="preserve">Transfer from licence system to FCFS (see Commission Regulation (EC) No 438/2009 of 26/05/2009 (OJ L 128 of 27/05/2009) COMMISSION REGULATION (EC) No 438/2009 of 26 May 2009 opening and providing for the administration of Community tariff quotas for bulls, cows and heifers other than for slaughter of certain Alpine and mountain breeds </t>
  </si>
  <si>
    <t>090118</t>
  </si>
  <si>
    <t xml:space="preserve">Transfer from licence system to FCFS - COMMISSION REGULATION (EC) No 442/2009 of 27 May 2009 opening and providing for the administration of Community tariff quotas in the pigmeat sector </t>
  </si>
  <si>
    <t>090119</t>
  </si>
  <si>
    <t xml:space="preserve">Transfer from licence system to FCFS - COMMISSION REGULATION (EC) No 442/2009 of 27 May 2009 opening and providing for the administration of Community tariff quotas in the pigmeat sector. </t>
  </si>
  <si>
    <t>090120</t>
  </si>
  <si>
    <t>090121</t>
  </si>
  <si>
    <t>090122</t>
  </si>
  <si>
    <t>090123</t>
  </si>
  <si>
    <t>Transfer from licence system to FCFS (see Commission Regulation (EC) No 442/2009 of 27/05/2009 (OJ L 129 of 27/05/2009) amended by Commission Implementing Regulation (EU) No 492/2013 of 28 May 2013 amending Regulations (EC) No 533/2007, (EC) No 536/2007 and (EC) No 442/2009 as regards the quantities available for the import tariff quotas under those Regulations (OJ L 142/1 of 29.05.2013)</t>
  </si>
  <si>
    <t>090124</t>
  </si>
  <si>
    <t>COMMISSION REGULATION (EU) No 1085/2010 opening and providing for the administration of certain annual tariff quotas for importing sweet potatoes, manioc, manioc starch and other products falling within CN codes 0714 90 11 and 0714 90 19 and amending Regulation (EU) No 1000/2010</t>
  </si>
  <si>
    <t>090125</t>
  </si>
  <si>
    <t>090126</t>
  </si>
  <si>
    <t>090127</t>
  </si>
  <si>
    <t>090128</t>
  </si>
  <si>
    <t>090129</t>
  </si>
  <si>
    <t>090130</t>
  </si>
  <si>
    <t>090131</t>
  </si>
  <si>
    <t>090132</t>
  </si>
  <si>
    <t>090202</t>
  </si>
  <si>
    <t>Commission Rebgulation (EC) No 1712/2006 amending Council Regulation (EC) No 747/2001 as regards Community tariff quotas for certain agricultural products originating in Turkey</t>
  </si>
  <si>
    <t>090204</t>
  </si>
  <si>
    <t>Commission Regulation (EC) No 1712/2006 amending Council Regulation (EC) No 747/2001 as regards Community tariff quotas for certain agricultural products originating in Turkey</t>
  </si>
  <si>
    <t>090206</t>
  </si>
  <si>
    <t>090208</t>
  </si>
  <si>
    <t>090211</t>
  </si>
  <si>
    <t>090212</t>
  </si>
  <si>
    <t>090213</t>
  </si>
  <si>
    <t>090214</t>
  </si>
  <si>
    <t>090215</t>
  </si>
  <si>
    <t>090219</t>
  </si>
  <si>
    <t>090221</t>
  </si>
  <si>
    <t>090223</t>
  </si>
  <si>
    <t>090225</t>
  </si>
  <si>
    <t>090227</t>
  </si>
  <si>
    <t>Commission Implementing Regulation (EU) No 1354/2011 opening annual Union tariff quotas for sheep, goats, sheepmeat and goatmeat JO L 338/36 of 21.12.2011</t>
  </si>
  <si>
    <t>090228</t>
  </si>
  <si>
    <t>Commission Regulation (EC) No 816/2007 of 12 July 2007 opening annual tariff quotas for the importation from Turkey of certain goods resulting from the processing of agricultural products covered by Council Regulation (EC) No 3448/93</t>
  </si>
  <si>
    <t>090229</t>
  </si>
  <si>
    <t>090230</t>
  </si>
  <si>
    <t>090231</t>
  </si>
  <si>
    <t>090232</t>
  </si>
  <si>
    <t>090233</t>
  </si>
  <si>
    <t>090234</t>
  </si>
  <si>
    <t>090235</t>
  </si>
  <si>
    <t>090236</t>
  </si>
  <si>
    <t>090237</t>
  </si>
  <si>
    <t>090238</t>
  </si>
  <si>
    <t>090239</t>
  </si>
  <si>
    <t>090240</t>
  </si>
  <si>
    <t>090242</t>
  </si>
  <si>
    <t>090243</t>
  </si>
  <si>
    <t>Commission Regulation (EC) No 1098/2009 of 16 November 2009 amending Regulation (EC) No 2535/2001 laying down detailed rules for applying Council Regulation (EC) No 1255/1999 as regards the import arrangements for milk and milk products and opening tariff quotas. (OJ L 301/23)</t>
  </si>
  <si>
    <t>090244</t>
  </si>
  <si>
    <t>COMMISSION REGULATION (EC) No 933/2009 laying down detailed rules for the application of Council Regulation (EC) No 779/98 as regards opening and providing for the administration of certain quotas for imports into the Community of poultrymeat products originating in Turkey (see OJ L 263/9 of the 7.10.2009)</t>
  </si>
  <si>
    <t>090671</t>
  </si>
  <si>
    <t>Commission Regulation (EC) No 2471/1999 of 23 November 1999 amending Council Regulation (EC) No 669/97 opening and providing for the administration of Community tariff quotas for certain fish and fishery products originating in the Faroe Islands</t>
  </si>
  <si>
    <t>090672</t>
  </si>
  <si>
    <t>Commission Regulation (EC) No 54/2009 of 21 January 2009 amending Council Regulation (EC) No 669/97 as regards the opening and management of Community tariff quotas for certain fish and fishery products originating in the Faroe Islands</t>
  </si>
  <si>
    <t>090674</t>
  </si>
  <si>
    <t>090675</t>
  </si>
  <si>
    <t>090676</t>
  </si>
  <si>
    <t>090679</t>
  </si>
  <si>
    <t>Commission Regulation (EC) No 1753/2006 of 28 November 2006 amending Council Regulation (EC) No 669/97 opening and providing for the administration of Community tariff quotas for certain fish and fishery products originating in the Faroe Islands, defining detailed provisions for amending and adapting these measures and repealing Regulation (EC) No 1983/95</t>
  </si>
  <si>
    <t>090681</t>
  </si>
  <si>
    <t>090689</t>
  </si>
  <si>
    <t>Commission Regulation (EC) No 1381/2007 of 26 November 2007 amending Regulation (EC) No 2133/2001 opening and providing for the administration of certain Community tariff quotas and tariff ceilings in the cereals sector as regards an increase in the tariff quota concessions from the Community for the Faeroese fish feed falling under CN codes ex23099010 , ex23099031 and ex2309 90 41</t>
  </si>
  <si>
    <t>090690</t>
  </si>
  <si>
    <t>090691</t>
  </si>
  <si>
    <t>COMMISSION DECISION on a derogation from Council Decision 2013/755/EC, as regards the rules of origin for prepared and preserved shrimps and prawns from Greenland (2014/461/UE) (OJ L 207, 15.07.2014, p. 20)</t>
  </si>
  <si>
    <t>090692</t>
  </si>
  <si>
    <t>COMMISSION REGULATION (EC) No 660/2002 opening and providing for the management of tariff quotas for certain fisheries products from Greenland and Saint Pierre and Miquelon (OJ L 102/14)</t>
  </si>
  <si>
    <t>090693</t>
  </si>
  <si>
    <t>090700</t>
  </si>
  <si>
    <t>COMMISSION IMPLEMENTING REGULATION (EU) 2016/1219 of 26 July 2016 amending Council Regulation (EC) No 499/96 as regards Union tariff quotas for certain fish and fishery products originating in Iceland (OJ L 201/2, 27.07.2016)</t>
  </si>
  <si>
    <t>090701</t>
  </si>
  <si>
    <t>COMMISSION REGULATION (EU) No 230/2011 amending Council Regulation (EC) No 992/95 as regards tariff quotas of the Union for certain agricultural and fishery products originating in Norway</t>
  </si>
  <si>
    <t>090702</t>
  </si>
  <si>
    <t>Commission Implementing Regulation (EU) No 2016/1422 amending Council Regulation (EC) No 992/95 as regards Union tariff quotas for certain agricultural and fishery products originating in Norway (OJ L 231/1)</t>
  </si>
  <si>
    <t>090703</t>
  </si>
  <si>
    <t>090704</t>
  </si>
  <si>
    <t>Commission Regulation (EC) No 847/2006 opening and providing for the administration of Community tariff quotas for certain prepared or preserved fish (OJ L 156/8)</t>
  </si>
  <si>
    <t>090705</t>
  </si>
  <si>
    <t>090706</t>
  </si>
  <si>
    <t>090707</t>
  </si>
  <si>
    <t>090708</t>
  </si>
  <si>
    <t>Commission Regulation (EC) No 1475/2007 opening a Community tariff quota from 2008 for manioc originating from Thailand (OJ L 329/15)</t>
  </si>
  <si>
    <t>090709</t>
  </si>
  <si>
    <t>Commission Implementing Regulation (EU) 2017/2310 of 13 December 2017 opening a tariff quota for the year 2018 for the import into the Union of certain goods originating in Norway resulting from the processing of agricultural products covered by Regulation (EU) No 510/2014 of the European Parliament and of the Council OJ L 331/36 of the 14.12.2017</t>
  </si>
  <si>
    <t>090710</t>
  </si>
  <si>
    <t>090711</t>
  </si>
  <si>
    <t>Commission Regulation (EU) No 230/2011 amending Council Regulation (EC) No 992/95 as regards tariff quotas of the Union for certain agricultural and fishery products originating in Norway</t>
  </si>
  <si>
    <t>090712</t>
  </si>
  <si>
    <t>090713</t>
  </si>
  <si>
    <t>090714</t>
  </si>
  <si>
    <t>090715</t>
  </si>
  <si>
    <t>090716</t>
  </si>
  <si>
    <t>090717</t>
  </si>
  <si>
    <t>090718</t>
  </si>
  <si>
    <t>090719</t>
  </si>
  <si>
    <t>090720</t>
  </si>
  <si>
    <t>090721</t>
  </si>
  <si>
    <t>090722</t>
  </si>
  <si>
    <t>090723</t>
  </si>
  <si>
    <t>090724</t>
  </si>
  <si>
    <t>090725</t>
  </si>
  <si>
    <t>Regulation (EU) No 230/2011 amending Council Regulation (EC) No 992/95 as regards tariff quotas of the Union for certain agricultural and fishery products originating in Norway</t>
  </si>
  <si>
    <t>090726</t>
  </si>
  <si>
    <t>090727</t>
  </si>
  <si>
    <t>090728</t>
  </si>
  <si>
    <t>090729</t>
  </si>
  <si>
    <t>090730</t>
  </si>
  <si>
    <t>090731</t>
  </si>
  <si>
    <t>090732</t>
  </si>
  <si>
    <t>090733</t>
  </si>
  <si>
    <t>090734</t>
  </si>
  <si>
    <t>090735</t>
  </si>
  <si>
    <t>090736</t>
  </si>
  <si>
    <t>090737</t>
  </si>
  <si>
    <t>090738</t>
  </si>
  <si>
    <t>090739</t>
  </si>
  <si>
    <t>090740</t>
  </si>
  <si>
    <t>090741</t>
  </si>
  <si>
    <t>090742</t>
  </si>
  <si>
    <t>090743</t>
  </si>
  <si>
    <t>090744</t>
  </si>
  <si>
    <t>090745</t>
  </si>
  <si>
    <t>090746</t>
  </si>
  <si>
    <t>090748</t>
  </si>
  <si>
    <t>090749</t>
  </si>
  <si>
    <t>090750</t>
  </si>
  <si>
    <t>E</t>
  </si>
  <si>
    <t>090751</t>
  </si>
  <si>
    <t>090752</t>
  </si>
  <si>
    <t>090756</t>
  </si>
  <si>
    <t>090757</t>
  </si>
  <si>
    <t>Commission Implementing Regulation (EU) No 291/2012 amending Council Regulation (EC) No 992/95 as regards tariff quotas of the Union for certain agricultural and fishery products originating in Norway</t>
  </si>
  <si>
    <t>090759</t>
  </si>
  <si>
    <t>090761</t>
  </si>
  <si>
    <t>090762</t>
  </si>
  <si>
    <t>090764</t>
  </si>
  <si>
    <t>COMMISSION REGULATION (EC) No 66/2008 of 25 January 2008 opening a yearly tariff quota for 2008 and the following years applicable to the importation into the European Community of certain goods originating in Norway resulting from the processing of agricultural products covered by Council Regulation (EC) No 3448/93 (OJ L 23/11 of the 26.01.2008)</t>
  </si>
  <si>
    <t>090765</t>
  </si>
  <si>
    <t>COMMISSION REGULATION (EC) No 65/2008 of 25 January 2008 opening tariff quotas for 2008 and for the following years for imports into the European Community of certain goods originating in Norway resulting from the processing of agricultural products covered by Council Regulation (EC) No 3448/93 (OJ l 23/9 of the 26.01.2008)</t>
  </si>
  <si>
    <t>090771</t>
  </si>
  <si>
    <t>Commission Regulation (EC) No 65/2008 of 25 January 2008 opening tariff quotas for 2008 and for the following years for imports into the European Community of certain goods originating in Norway resulting from the processing of agricultural products covered by Council Regulation (EC) No 3448/93. (Oj L 23/9 of the 26.01.2008)</t>
  </si>
  <si>
    <t>090772</t>
  </si>
  <si>
    <t>090774</t>
  </si>
  <si>
    <t>090776</t>
  </si>
  <si>
    <t>090779</t>
  </si>
  <si>
    <t>COMMISSION REGULATION (EC) No 2133/2001 opening and providing for the administration of certain Community tariff quotas and tariff ceilings in the cereals sector and repealing Regulations (EC) No 1897/94, (EC) No 306/96, (EC) No 1827/96,(EC) No 1970/96, (EC) No 1405/97, (EC) No 1406/97, (EC) No 2492/98, (EC) No 2809/98 and (EC) No 778/1999</t>
  </si>
  <si>
    <t>090781</t>
  </si>
  <si>
    <t>090782</t>
  </si>
  <si>
    <t>090783</t>
  </si>
  <si>
    <t>090784</t>
  </si>
  <si>
    <t>090786</t>
  </si>
  <si>
    <t>090787</t>
  </si>
  <si>
    <t>090790</t>
  </si>
  <si>
    <t>Commission Implementing Regulation (EU) No 1354/2011 opening annual Union tariff quotas for sheep, goats, sheepmeat and goatmeat (JO L 338/36 of 21.12.2011) From 1/05/2018 increase of volume (OJ L 94/4 of 12.04.2018)</t>
  </si>
  <si>
    <t>090792</t>
  </si>
  <si>
    <t>090793</t>
  </si>
  <si>
    <t>090794</t>
  </si>
  <si>
    <t>090795</t>
  </si>
  <si>
    <t>090796</t>
  </si>
  <si>
    <t>090797</t>
  </si>
  <si>
    <t>090798</t>
  </si>
  <si>
    <t>090799</t>
  </si>
  <si>
    <t>COMMISSION REGULATION (EC) No 52/2008 opening for the year 2008 and the following years a tariff quota applicable to the importation into the European Community of certain goods originating in Iceland resulting from the processing of agricultural products covered by Council Regulation (EC) No 3448/93 (OJ L 18, 23.1.2008, p. 6)</t>
  </si>
  <si>
    <t>090809</t>
  </si>
  <si>
    <t>COMMISSION REGULATION (EC) No 759/2007 opening and providing for the administration of an import tariff quota of sausages originating in Iceland (OJ l 172, 30.6.2007, p. 48)</t>
  </si>
  <si>
    <t>090810</t>
  </si>
  <si>
    <t>090811</t>
  </si>
  <si>
    <t>090812</t>
  </si>
  <si>
    <t>090815</t>
  </si>
  <si>
    <t>090816</t>
  </si>
  <si>
    <t>090817</t>
  </si>
  <si>
    <t>090818</t>
  </si>
  <si>
    <t>090819</t>
  </si>
  <si>
    <t>090820</t>
  </si>
  <si>
    <t>090830</t>
  </si>
  <si>
    <t>Commission Implementing Regulation (EU) 2018/720 of 16 May 2018 opening and providing for the management of a Union tariff quota for poultry originating in Iceland (OJ L 122/2)</t>
  </si>
  <si>
    <t>090831</t>
  </si>
  <si>
    <t>COMMISSION IMPLEMENTING REGULATION (EU) 2018/567 of 12 April 2018 opening and providing for the administration of import tariff quotas of sausages and pig meat originating in Iceland (see OJ L 95/11)</t>
  </si>
  <si>
    <t>090832</t>
  </si>
  <si>
    <t>090833</t>
  </si>
  <si>
    <t>COMMISSION IMPLEMENTING REGULATION (EU) 2018/1206 of 28 August 2018 opening and providing for the management of Union tariff quotas for sheep meat and goat meat and processed sheep meat originating in Iceland (OJ L 219/1)</t>
  </si>
  <si>
    <t>090919</t>
  </si>
  <si>
    <t>COMMISSION REGULATION (EC) No 1126/2009 opening and providing for the management of Community tariff quotas for certain agricultural products originating in Switzerland, and repealing Commission Regulation (EC) No 933/2002</t>
  </si>
  <si>
    <t>090921</t>
  </si>
  <si>
    <t>090922</t>
  </si>
  <si>
    <t>090923</t>
  </si>
  <si>
    <t>090924</t>
  </si>
  <si>
    <t>090925</t>
  </si>
  <si>
    <t>090926</t>
  </si>
  <si>
    <t>090927</t>
  </si>
  <si>
    <t>090928</t>
  </si>
  <si>
    <t>090929</t>
  </si>
  <si>
    <t>090930</t>
  </si>
  <si>
    <t>090931</t>
  </si>
  <si>
    <t>090932</t>
  </si>
  <si>
    <t>090933</t>
  </si>
  <si>
    <t>090934</t>
  </si>
  <si>
    <t>090935</t>
  </si>
  <si>
    <t>090936</t>
  </si>
  <si>
    <t>090937</t>
  </si>
  <si>
    <t>090938</t>
  </si>
  <si>
    <t>090939</t>
  </si>
  <si>
    <t>090940</t>
  </si>
  <si>
    <t>090941</t>
  </si>
  <si>
    <t>090942</t>
  </si>
  <si>
    <t>090943</t>
  </si>
  <si>
    <t>090944</t>
  </si>
  <si>
    <t>090945</t>
  </si>
  <si>
    <t>090946</t>
  </si>
  <si>
    <t>090948</t>
  </si>
  <si>
    <t>090950</t>
  </si>
  <si>
    <t>091001</t>
  </si>
  <si>
    <t>Commission Regulation (EC) No 1460/2005 of 8 September 2005 - L 233 p. 11 amending Council Regulation (EC) No 747/2001 as regards Community tariff quotas and reference quantities for certain products originating in Algeria</t>
  </si>
  <si>
    <t>091002</t>
  </si>
  <si>
    <t>091003</t>
  </si>
  <si>
    <t>091004</t>
  </si>
  <si>
    <t>091005</t>
  </si>
  <si>
    <t>091006</t>
  </si>
  <si>
    <t>091007</t>
  </si>
  <si>
    <t>091008</t>
  </si>
  <si>
    <t>091009</t>
  </si>
  <si>
    <t>091010</t>
  </si>
  <si>
    <t>091011</t>
  </si>
  <si>
    <t>091012</t>
  </si>
  <si>
    <t>091013</t>
  </si>
  <si>
    <t>091014</t>
  </si>
  <si>
    <t>091021</t>
  </si>
  <si>
    <t>COMMISSION REGULATION (EC) No 1653/2005 opening tariff quotas and laying down the duties applicable within these tariff quotas for imports into the European Community of certain processed agricultural products originating in Algeria (OJ l 266, 11.10.2005, p. 32)</t>
  </si>
  <si>
    <t>091022</t>
  </si>
  <si>
    <t>091023</t>
  </si>
  <si>
    <t>091100</t>
  </si>
  <si>
    <t>COMMISSION IMPLEMENTING REGULATION (EU) No 812/2012 amending Council Regulation (EC) No 747/2001 as regards tariff quotas of the Union for certain agricultural and processed agricultural products originating in Morocco</t>
  </si>
  <si>
    <t>091101</t>
  </si>
  <si>
    <t>091103</t>
  </si>
  <si>
    <t>091104</t>
  </si>
  <si>
    <t>091118</t>
  </si>
  <si>
    <t>091133</t>
  </si>
  <si>
    <t>091137</t>
  </si>
  <si>
    <t>091152</t>
  </si>
  <si>
    <t>Commission Regulation (EC) No 19/2006 amending Council Regulation (EC) No 747/2001 as regards Community tariff quotas for certain agricultural products originating in Jordan</t>
  </si>
  <si>
    <t>091166</t>
  </si>
  <si>
    <t>091171</t>
  </si>
  <si>
    <t>Commission Regulation (EC) No 209/2003 amending Council Regulation (EC) No 747/2001 as regards Community tariff quotas for certain agricultural products originating in Lebanon</t>
  </si>
  <si>
    <t>091172</t>
  </si>
  <si>
    <t>091173</t>
  </si>
  <si>
    <t>091174</t>
  </si>
  <si>
    <t>091175</t>
  </si>
  <si>
    <t>091176</t>
  </si>
  <si>
    <t>091177</t>
  </si>
  <si>
    <t>091178</t>
  </si>
  <si>
    <t>091179</t>
  </si>
  <si>
    <t>091180</t>
  </si>
  <si>
    <t>091181</t>
  </si>
  <si>
    <t>091182</t>
  </si>
  <si>
    <t>091183</t>
  </si>
  <si>
    <t>091184</t>
  </si>
  <si>
    <t>091185</t>
  </si>
  <si>
    <t>091186</t>
  </si>
  <si>
    <t>091187</t>
  </si>
  <si>
    <t>091193</t>
  </si>
  <si>
    <t>091201</t>
  </si>
  <si>
    <t>Council Regulation (EC) No 747/2001 of 9 April 2001 providing for the management of Community tariff quotas and of reference quantities for products eligible for preferences by virtue of agreements with certain Mediterranean countries and repealing Regulations (EC) No 1981/94 and (EC) No 934/95</t>
  </si>
  <si>
    <t>091203</t>
  </si>
  <si>
    <t>091205</t>
  </si>
  <si>
    <t>091207</t>
  </si>
  <si>
    <t>091209</t>
  </si>
  <si>
    <t>091211</t>
  </si>
  <si>
    <t>091213</t>
  </si>
  <si>
    <t>091215</t>
  </si>
  <si>
    <t>091217</t>
  </si>
  <si>
    <t>091218</t>
  </si>
  <si>
    <t>091219</t>
  </si>
  <si>
    <t>091220</t>
  </si>
  <si>
    <t>091300</t>
  </si>
  <si>
    <t>Commission Regulation (EC) No 1154/2009 See OJ L 313/52 of 28/11/2009</t>
  </si>
  <si>
    <t>091302</t>
  </si>
  <si>
    <t>091303</t>
  </si>
  <si>
    <t>091304</t>
  </si>
  <si>
    <t>091306</t>
  </si>
  <si>
    <t>091323</t>
  </si>
  <si>
    <t>091331</t>
  </si>
  <si>
    <t>091333</t>
  </si>
  <si>
    <t>091341</t>
  </si>
  <si>
    <t>091342</t>
  </si>
  <si>
    <t>091353</t>
  </si>
  <si>
    <t>091354</t>
  </si>
  <si>
    <t>091361</t>
  </si>
  <si>
    <t>091368</t>
  </si>
  <si>
    <t>091369</t>
  </si>
  <si>
    <t>091370</t>
  </si>
  <si>
    <t>091371</t>
  </si>
  <si>
    <t>091372</t>
  </si>
  <si>
    <t>091373</t>
  </si>
  <si>
    <t>091374</t>
  </si>
  <si>
    <t>091375</t>
  </si>
  <si>
    <t>091376</t>
  </si>
  <si>
    <t>091377</t>
  </si>
  <si>
    <t>091378</t>
  </si>
  <si>
    <t>091379</t>
  </si>
  <si>
    <t>091380</t>
  </si>
  <si>
    <t>091397</t>
  </si>
  <si>
    <t>091398</t>
  </si>
  <si>
    <t>091399</t>
  </si>
  <si>
    <t>091500</t>
  </si>
  <si>
    <t xml:space="preserve">COMMISSION REGULATION (EC) No 1916/2006 opening and providing for the management of Community tariff quotas for certain fish and fishery products originating in Albania (OJ L 365, 22.12.2006, p. 78) </t>
  </si>
  <si>
    <t>091501</t>
  </si>
  <si>
    <t>091502</t>
  </si>
  <si>
    <t>091503</t>
  </si>
  <si>
    <t>091504</t>
  </si>
  <si>
    <t>091505</t>
  </si>
  <si>
    <t>091506</t>
  </si>
  <si>
    <t>Commission Implementing Regulation (EU) 2017/1957 of 26 October 2017 opening and providing for the administration of Union tariff quotas for certain fish and fishery products originating in Kosovo. (OJ L 277/6)</t>
  </si>
  <si>
    <t>091508</t>
  </si>
  <si>
    <t>091512</t>
  </si>
  <si>
    <t>COMMISSION REGULATION (EC) No 1742/2006 opening and providing for the administration of Community tariff quotas for wines originating in the Republic of Albania (OJ L 329, 25.11.2006, p. 15)</t>
  </si>
  <si>
    <t>091513</t>
  </si>
  <si>
    <t>091514</t>
  </si>
  <si>
    <t>Commission Regulation (EC) No 53/2008 opening and providing for the administration of Community tariff quotas for wines originating in the Republic of Montenegro (OJ L 18/7)</t>
  </si>
  <si>
    <t>091516</t>
  </si>
  <si>
    <t>Commission Regulation (EC) No 497/2008 opening and providing for the management of Community tariff quotas for certain fish and fishery products originating in Montenegro (OJ L 146/3)</t>
  </si>
  <si>
    <t>091518</t>
  </si>
  <si>
    <t>091520</t>
  </si>
  <si>
    <t>091522</t>
  </si>
  <si>
    <t>091524</t>
  </si>
  <si>
    <t>091525</t>
  </si>
  <si>
    <t>091526</t>
  </si>
  <si>
    <t>Commission Implementing Regulation (EU) No 1238/2014 of 19 November 2014 amending Regulation (EU) No 59/2011 as regards tariff quotas for wines originating in Serbia (see OJ L 333/3 of the 20.11.2014)</t>
  </si>
  <si>
    <t>091527</t>
  </si>
  <si>
    <t>091528</t>
  </si>
  <si>
    <t>Commission Implementation Regulation (EU) No 343/2011 - Opening and providing for the administration of Union tariff quotas for wines originating in Bosnia and Herzegovina L 96/12 of 9/04/2011 Increase of volumes with COMMISSION IMPLEMENTING REGULATION (EU) 2017/822 of 15 May 2017 amending Implementing Regulation (EU) No 343/2011 opening and providing for the administration of Union tariff quotas for wines originating in Bosnia and Herzegovina (see OJ L 123/1)</t>
  </si>
  <si>
    <t>091529</t>
  </si>
  <si>
    <t>091530</t>
  </si>
  <si>
    <t>Reg.(EU) 1202/2013 amending Council Regulation (EC) No 1215/2009 in relation to tariff quotas for wine - Origins AL, BA, MK, ME, XS and XK are excluded of the benefit of this tariff quota in respect with Reg. 1202/2013 (Annex I - footnotes 2, 3, 4, 5, 6 and 7). The benefit for BA is suspended (Reg 2423/2015-Art. 2). From 1/02/2017 BA can benefit of this tariff quota -Article 3(2) Reg. (EU) 2015/2423 (OJ L 341/20) and Council Decision (EU) 2017/75 (OJ L 12/1)</t>
  </si>
  <si>
    <t>091545</t>
  </si>
  <si>
    <t>COMMISSION IMPLEMENTING REGULATION (EU) No 2015/781 of 19 May 2015 opening and providing for the administration of Union tariff quotas for fish and fishery products originating in the Republic of Serbia (OJ L 124/4)</t>
  </si>
  <si>
    <t>091546</t>
  </si>
  <si>
    <t>091558</t>
  </si>
  <si>
    <t xml:space="preserve">Commission Implementing Regulation (EU) No 1233/2014 amending Regulation (EC) No 2597/2001 opening and providing for the management of Community tariff quotas for certain wines originating in the Republic of Croatia and in the former Yugoslav Republic of Macedonia </t>
  </si>
  <si>
    <t>091559</t>
  </si>
  <si>
    <t>Commission Implementing Regulation (EU) No 1233/2014 amending Regulation (EC) No 2597/2001 opening and providing for the management of Community tariff quotas for certain wines originating in the Republic of Croatia and in the former Yugoslav Republic of Macedonia (see OJ L 332/11 of the 19.11.2014)</t>
  </si>
  <si>
    <t>091560</t>
  </si>
  <si>
    <t>COMMISSION DELEGATED REGULATION (EU) 2017/1464 of 2 June 2017 amending Council Regulation (EC) No 1215/2009 as regards trade concessions granted to Kosovo following the entry into force of the Stabilisation and Association Agreement between the European Union and the European Atomic Energy Community, of the one part, and Kosovo, of the other part. (OJ L 209/1)</t>
  </si>
  <si>
    <t>091570</t>
  </si>
  <si>
    <t>COMMISSION IMPLEMENTING REGULATION (EU) 2017/1466 of 11 August 2017 on opening and providing for the administration of Union tariff quotas for wines originating in Kosovo (OJ L 209/8)</t>
  </si>
  <si>
    <t>091571</t>
  </si>
  <si>
    <t>091572</t>
  </si>
  <si>
    <t>091573</t>
  </si>
  <si>
    <t>091575</t>
  </si>
  <si>
    <t>091577</t>
  </si>
  <si>
    <t>091592</t>
  </si>
  <si>
    <t>091594</t>
  </si>
  <si>
    <t>Commission Regulation (EU) No 354/2011 opening and providing for the management of tariff quotas of the Union for certain fish and fishery products originating in Bosnia and Herzegovina (OJ L 98/1 of 13/04/2011) Increase of volum with COMMISSION IMPLEMENTING REGULATION (EU) 2017/1468 of 11 August 2017 amending Regulation (EU) No 354/2011 opening and providing for the management of tariff quotas of the Union for certain fish and fishery products originating in Bosnia and Herzegovina (OJ L 209/15)</t>
  </si>
  <si>
    <t>091595</t>
  </si>
  <si>
    <t>091596</t>
  </si>
  <si>
    <t>Commission Regulation (EU) No 354/2011 opening and providing for the management of tariff quotas of the Union for certain fish and fishery products originating in Bosnia and Herzegovina (OJ L 98/1 of 13/04/2011)</t>
  </si>
  <si>
    <t>091597</t>
  </si>
  <si>
    <t>091598</t>
  </si>
  <si>
    <t>091599</t>
  </si>
  <si>
    <t>091600</t>
  </si>
  <si>
    <t>COMMISSION IMPLEMENTING REGULATION (EU) 2017/882 of 23 May 2017 on the derogations from the rules of origin laid down in Protocol 1 to the Economic Partnership Agreement between the European Union and its Member States, of the one part, and the SADC EPA States, of the other part, that apply within a quota for certain products from Namibia.(see OJ L 135/15)</t>
  </si>
  <si>
    <t>091618</t>
  </si>
  <si>
    <t>DECISION No 1/2017 OF THE ESA-EU CUSTOMS COOPERATION COMMITTEE on a derogation from the rules of origin laid down in Protocol 1 to the Interim Agreement establishing a framework for an Economic Partnership Agreement between the Eastern and Southern Africa States, of the one part, and the European Community and its Member States, of the other part, to take account of the special situation of the Eastern and Southern Africa States with regard to preserved tuna and tuna loins [2017/1923] OJ L 271)</t>
  </si>
  <si>
    <t>091619</t>
  </si>
  <si>
    <t>091623</t>
  </si>
  <si>
    <t>Commission Decision on a derogation from the rules of origin set out in Council Decision 2001/822/EC as regards certain fishery products imported from Saint Pierre and Miquelon (2011/122/EU) (OJ L 49/37)</t>
  </si>
  <si>
    <t>091624</t>
  </si>
  <si>
    <t>091625</t>
  </si>
  <si>
    <t>091641</t>
  </si>
  <si>
    <t>091647</t>
  </si>
  <si>
    <t>COMMISSION IMPLEMENTING REGULATION (EU) 2017/968 of 8 June 2017 granting Cape Verde a temporary derogation from the rules on preferential origin laid down in Delegated Regulation (EU) 2015/2446, in respect of prepared or preserved mackerel fillets and prepared or preserved frigate tuna or frigate mackerel fillets (OJ L 146/13)</t>
  </si>
  <si>
    <t>091648</t>
  </si>
  <si>
    <t>091712</t>
  </si>
  <si>
    <t>Commission Regulation (EU) No 449/2010 amending Council Regulation (EC) No 747/2001 and repealing Regulations (EC) No 2276/2003, (EC) No 995/2005, (EC) No 1002/2007 and (EC) No 1455/2007</t>
  </si>
  <si>
    <t>091783</t>
  </si>
  <si>
    <t>091784</t>
  </si>
  <si>
    <t>091785</t>
  </si>
  <si>
    <t>091786</t>
  </si>
  <si>
    <t>091787</t>
  </si>
  <si>
    <t>091788</t>
  </si>
  <si>
    <t xml:space="preserve">Commission Regulation (EU) No 449/2010 amending Council Regulation (EC) No 747/2001 and repealing Regulations (EC) No 2276/2003, (EC) No 995/2005, (EC) No 1002/2007 and (EC) No 1455/2007 </t>
  </si>
  <si>
    <t>091789</t>
  </si>
  <si>
    <t>091790</t>
  </si>
  <si>
    <t>091791</t>
  </si>
  <si>
    <t>091792</t>
  </si>
  <si>
    <t>091793</t>
  </si>
  <si>
    <t>091794</t>
  </si>
  <si>
    <t>091795</t>
  </si>
  <si>
    <t>091796</t>
  </si>
  <si>
    <t>091797</t>
  </si>
  <si>
    <t>091798</t>
  </si>
  <si>
    <t>091799</t>
  </si>
  <si>
    <t>COMMISSION IMPLEMENTING REGULATION (EU) 2017/991 of 12 June 2017 amending Council Regulation (EC) No 747/2001 as regards the volume of the Union tariff quota for fresh strawberries originating in Egypt (OJ L 149/64)</t>
  </si>
  <si>
    <t>091801</t>
  </si>
  <si>
    <t>Commission Implementing Regulation (EU) 2016/2253 of 14 December 2016 opening and providing for the management of Union tariff quotas for certain agricultural and processed agricultural products originating in South Africa (see OJ L 340/48)</t>
  </si>
  <si>
    <t>091802</t>
  </si>
  <si>
    <t>091804</t>
  </si>
  <si>
    <t>091806</t>
  </si>
  <si>
    <t>091808</t>
  </si>
  <si>
    <t>091818</t>
  </si>
  <si>
    <t>091820</t>
  </si>
  <si>
    <t>091822</t>
  </si>
  <si>
    <t>091824</t>
  </si>
  <si>
    <t>091826</t>
  </si>
  <si>
    <t>091829</t>
  </si>
  <si>
    <t>091830</t>
  </si>
  <si>
    <t>091831</t>
  </si>
  <si>
    <t>COUNCIL REGULATION (EC) No 1362/2000 implementing for the Community the tariff provisions of Decision No 2/2000 of the Joint Council under the Interim Agreement on Trade and Trade-related matters between the European Community and the United Mexican States</t>
  </si>
  <si>
    <t>091833</t>
  </si>
  <si>
    <t>091834</t>
  </si>
  <si>
    <t>Commission Regulation (EC) No 821/2008 of 18 August 2008 - L 221, p. 23.</t>
  </si>
  <si>
    <t>091835</t>
  </si>
  <si>
    <t>091837</t>
  </si>
  <si>
    <t>091839</t>
  </si>
  <si>
    <t>091841</t>
  </si>
  <si>
    <t>091843</t>
  </si>
  <si>
    <t>091845</t>
  </si>
  <si>
    <t>091849</t>
  </si>
  <si>
    <t>091851</t>
  </si>
  <si>
    <t>091853</t>
  </si>
  <si>
    <t>091854</t>
  </si>
  <si>
    <t>Commission Regulation (EC) No 875/2004 of 29 April 2004 - L 162, p.51 of 30.4.2004.</t>
  </si>
  <si>
    <t>091855</t>
  </si>
  <si>
    <t>091857</t>
  </si>
  <si>
    <t>091859</t>
  </si>
  <si>
    <t>091861</t>
  </si>
  <si>
    <t>091863</t>
  </si>
  <si>
    <t>091865</t>
  </si>
  <si>
    <t>091867</t>
  </si>
  <si>
    <t>091875</t>
  </si>
  <si>
    <t>Commission Regulation (EC) No 1553/2004 of 31 August 2004 - L 282, p.3 of 1.09.2004</t>
  </si>
  <si>
    <t>091877</t>
  </si>
  <si>
    <t>091879</t>
  </si>
  <si>
    <t>091881</t>
  </si>
  <si>
    <t>091883</t>
  </si>
  <si>
    <t>Commission Regulation (EC) No 1553/2004 of 31 August 2004 - L 282, p.3 of 1.9.2004.</t>
  </si>
  <si>
    <t>091885</t>
  </si>
  <si>
    <t>091887</t>
  </si>
  <si>
    <t>091892</t>
  </si>
  <si>
    <t>091893</t>
  </si>
  <si>
    <t>091894</t>
  </si>
  <si>
    <t>091921</t>
  </si>
  <si>
    <t>COUNCIL REGULATION (EC) No 312/2003 of 18 February 2003 implementing for the Community the tariff provisions laid down in the Agreement establishing an association between the European Community and its Member States, of the one part, and the Republic of Chile, of the other part</t>
  </si>
  <si>
    <t>091922</t>
  </si>
  <si>
    <t>091923</t>
  </si>
  <si>
    <t>091924</t>
  </si>
  <si>
    <t>091925</t>
  </si>
  <si>
    <t>091926</t>
  </si>
  <si>
    <t>091927</t>
  </si>
  <si>
    <t>091928</t>
  </si>
  <si>
    <t>091931</t>
  </si>
  <si>
    <t>091932</t>
  </si>
  <si>
    <t>091933</t>
  </si>
  <si>
    <t>091934</t>
  </si>
  <si>
    <t>091935</t>
  </si>
  <si>
    <t>091936</t>
  </si>
  <si>
    <t>091944</t>
  </si>
  <si>
    <t>COMMISSION IMPLEMENTING REGULATION (EU) 2018/579 of 16 April 2018 amending Council Regulation (EC) No 312/2003 as regards an additional Union tariff quota for certain agricultural products originating in Chile (see OJ L 97/11)</t>
  </si>
  <si>
    <t>092003</t>
  </si>
  <si>
    <t>Council Regulation (EU) 2016/2389 amending Regulation (EU) No 1388/2013 opening and providing for the management of autonomous tariff quotas of the Union for certain agricultural and industrial products (OJ L 360, 30/12/2016)</t>
  </si>
  <si>
    <t>092011</t>
  </si>
  <si>
    <t>092012</t>
  </si>
  <si>
    <t>092013</t>
  </si>
  <si>
    <t>092014</t>
  </si>
  <si>
    <t>092015</t>
  </si>
  <si>
    <t>092016</t>
  </si>
  <si>
    <t>092101</t>
  </si>
  <si>
    <t>092102</t>
  </si>
  <si>
    <t>092105</t>
  </si>
  <si>
    <t>092106</t>
  </si>
  <si>
    <t>092109</t>
  </si>
  <si>
    <t>092110</t>
  </si>
  <si>
    <t>092111</t>
  </si>
  <si>
    <t>092112</t>
  </si>
  <si>
    <t>092115</t>
  </si>
  <si>
    <t>092116</t>
  </si>
  <si>
    <t>092118</t>
  </si>
  <si>
    <t>COMMISSION IMPLEMENTING REGULATION (EU) 2018/562 of 9 April 2018 amending Implementing Regulation (EU) No 1354/2011 opening annual Union tariff quotas for sheep, goats, sheepmeat and goatmeat. (see OJ L 94/4)</t>
  </si>
  <si>
    <t>092119</t>
  </si>
  <si>
    <t>Commission Implementing Regulation (EU) No 1354/2011 opening annual Union tariff quotas for sheep, goats, sheepmeat and goatmeat JO L 338/36 of 21.12.2011 From 1/05/2018 increase of volume (OJ L 94/4 of 12.04.2018)</t>
  </si>
  <si>
    <t>092120</t>
  </si>
  <si>
    <t>092121</t>
  </si>
  <si>
    <t>092122</t>
  </si>
  <si>
    <t>092125</t>
  </si>
  <si>
    <t>092126</t>
  </si>
  <si>
    <t>092129</t>
  </si>
  <si>
    <t>092130</t>
  </si>
  <si>
    <t>092131</t>
  </si>
  <si>
    <t>092132</t>
  </si>
  <si>
    <t>092171</t>
  </si>
  <si>
    <t>092175</t>
  </si>
  <si>
    <t>092178</t>
  </si>
  <si>
    <t>092179</t>
  </si>
  <si>
    <t>092181</t>
  </si>
  <si>
    <t>092202</t>
  </si>
  <si>
    <t>Commission Implementing Regulation (EU) No 481/2012 laying down rules for the management of a tariff quota for high-quality beef as amended by Commission Implementing Regulation (EU) No 2017/1585 (OJ L 241, p.1)</t>
  </si>
  <si>
    <t>Commission Implementing Regulation (EU) No 481/2012 laying down rules for the management of a tariff quota for high-quality beef</t>
  </si>
  <si>
    <t>092450</t>
  </si>
  <si>
    <t>COMMISSION IMPLEMENTING REGULATION (EU) No 1093/2011 on the application of derogations from the rules of origin laid down in the Protocol on the definition of originating products attached to the Free Trade Agreement between the European Union and its Member States and Korea (29.10.2011, OJ L 283)</t>
  </si>
  <si>
    <t>092451</t>
  </si>
  <si>
    <t>092452</t>
  </si>
  <si>
    <t>092453</t>
  </si>
  <si>
    <t>092454</t>
  </si>
  <si>
    <t>092455</t>
  </si>
  <si>
    <t>092456</t>
  </si>
  <si>
    <t>092457</t>
  </si>
  <si>
    <t>MTK</t>
  </si>
  <si>
    <t>092458</t>
  </si>
  <si>
    <t>092459</t>
  </si>
  <si>
    <t>092460</t>
  </si>
  <si>
    <t>092461</t>
  </si>
  <si>
    <t>092501</t>
  </si>
  <si>
    <t>092602</t>
  </si>
  <si>
    <t>092620</t>
  </si>
  <si>
    <t>092624</t>
  </si>
  <si>
    <t>Council Regulation (EU) 2016/2389 amending Regulation (EU) No 1388/2013 opening and providing for the management of autonomous tariff quotas of the Union for certain agricultural and industrial products (OJ L 360, 30/12/2016). Volume increased by Council Regulation (EU) 2018/913 (OJ L 162, 27/6/2018)</t>
  </si>
  <si>
    <t>092628</t>
  </si>
  <si>
    <t>092629</t>
  </si>
  <si>
    <t>Council Regulation (EU) 2016/2389 amending Regulation (EU) No 1388/2013 opening and providing for the management of autonomous tariff quotas of the Union for certain agricultural and industrial products (OJ L 360, 30/12/2016) Increase of volume: COUNCIL REGULATION (EU) 2017/1133 amending Regulation (EU) No 1388/2013 opening and providing for the management of autonomous tariff quotas of the Union for certain agricultural and industrial products (see OJ L 164/1)</t>
  </si>
  <si>
    <t>092631</t>
  </si>
  <si>
    <t>092633</t>
  </si>
  <si>
    <t>092634</t>
  </si>
  <si>
    <t>092637</t>
  </si>
  <si>
    <t>092638</t>
  </si>
  <si>
    <t>092639</t>
  </si>
  <si>
    <t>092641</t>
  </si>
  <si>
    <t>092643</t>
  </si>
  <si>
    <t>092644</t>
  </si>
  <si>
    <t>092645</t>
  </si>
  <si>
    <t>092646</t>
  </si>
  <si>
    <t>092647</t>
  </si>
  <si>
    <t>092648</t>
  </si>
  <si>
    <t>092649</t>
  </si>
  <si>
    <t>092650</t>
  </si>
  <si>
    <t>092652</t>
  </si>
  <si>
    <t>092658</t>
  </si>
  <si>
    <t>092659</t>
  </si>
  <si>
    <t>092661</t>
  </si>
  <si>
    <t>092662</t>
  </si>
  <si>
    <t>COUNCIL REGULATION (EU) 2017/2466 of 18 December 2017 amending Regulation (EU) No 1388/2013 opening and providing for the management of autonomous tariff quotas of the Union for certain agricultural and industrial products. (OJ L 351/1)</t>
  </si>
  <si>
    <t>092664</t>
  </si>
  <si>
    <t>092665</t>
  </si>
  <si>
    <t>092668</t>
  </si>
  <si>
    <t>092671</t>
  </si>
  <si>
    <t>092672</t>
  </si>
  <si>
    <t>092673</t>
  </si>
  <si>
    <t>092674</t>
  </si>
  <si>
    <t>092675</t>
  </si>
  <si>
    <t>092676</t>
  </si>
  <si>
    <t>092679</t>
  </si>
  <si>
    <t>092681</t>
  </si>
  <si>
    <t>092682</t>
  </si>
  <si>
    <t>092683</t>
  </si>
  <si>
    <t>092684</t>
  </si>
  <si>
    <t>Council Regulation (EU) 2018/913 (autonomous tariff quotas of the Union (Agri and industrial products) - OJ L 162 (27.06.2018) 2,5-dimethylphenylacetyl chloride (CAS RN 55312-97-5)</t>
  </si>
  <si>
    <t>092685</t>
  </si>
  <si>
    <t>092686</t>
  </si>
  <si>
    <t>092688</t>
  </si>
  <si>
    <t>092690</t>
  </si>
  <si>
    <t>092694</t>
  </si>
  <si>
    <t>092695</t>
  </si>
  <si>
    <t>092696</t>
  </si>
  <si>
    <t>092697</t>
  </si>
  <si>
    <t>092698</t>
  </si>
  <si>
    <t>092700</t>
  </si>
  <si>
    <t>092704</t>
  </si>
  <si>
    <t>092708</t>
  </si>
  <si>
    <t>092710</t>
  </si>
  <si>
    <t>092721</t>
  </si>
  <si>
    <t>092722</t>
  </si>
  <si>
    <t>092723</t>
  </si>
  <si>
    <t>092726</t>
  </si>
  <si>
    <t>Council Regulation (EU) 2018/913 (autonomous tariff quotas of the Union (Agri and industrial products) - OJ L 162 (27.06.2018) Levomenthol (INN) (CAS RN 2216-51-5)</t>
  </si>
  <si>
    <t>092728</t>
  </si>
  <si>
    <t>Council Regulation (EU) 2018/913 (autonomous tariff quotas of the Union (Agri and industrial products) - OJ L 162 (27.06.2018) Ethyl trifluoroacetate (CAS RN 383-63-1)</t>
  </si>
  <si>
    <t>092730</t>
  </si>
  <si>
    <t>Council Regulation (EU) 2018/913 (autonomous tariff quotas of the Union (Agri and industrial products) - OJ L 162 (27.06.2018) 4,4â€²-Methanediyldianiline (CAS RN 101-77-9) in form of granules, for use in the manufacture of prepolymers</t>
  </si>
  <si>
    <t>092732</t>
  </si>
  <si>
    <t>Council Regulation (EU) 2018/913 (autonomous tariff quotas of the Union (Agri and industrial products) - OJ L 162 (27.06.2018) Fluazinam (ISO) (CAS RN 79622-59-6), with a purity by weight of 98,5 % or more</t>
  </si>
  <si>
    <t>092734</t>
  </si>
  <si>
    <t>Council Regulation (EU) 2018/913 (autonomous tariff quotas of the Union (Agri and industrial products) - OJ L 162 (27.06.2018) Plates or sheets consisting of: â€” a layer of a silicon nitride ceramic with a thickness of 0,32 mm (Â± 0,1 mm) or more, but not more than 1,0 mm (Â± 0,1 mm), â€” covered on both sides with a foil of refined copper with a thickness of 0,8 mm (Â± 0,1 mm), and â€” on one side partially covered with a coating of silver</t>
  </si>
  <si>
    <t>092736</t>
  </si>
  <si>
    <t xml:space="preserve">Council Regulation (EU) 2018/913 (autonomous tariff quotas of the Union (Agri and industrial products) - OJ L 162 (27.06.2018) Aluminium and magnesium alloy strip or foil </t>
  </si>
  <si>
    <t>092746</t>
  </si>
  <si>
    <t>Council Regulation (EU) No 2015/2265 opening and providing for the management of autonomous Union tariff quotas for certain fishery products for the period 2016 - 2018. (OJ L 322/4)</t>
  </si>
  <si>
    <t>092748</t>
  </si>
  <si>
    <t>092750</t>
  </si>
  <si>
    <t>092754</t>
  </si>
  <si>
    <t>COUNCIL REGULATION (EU) 2015/2265 opening and providing for the management of autonomous Union tariff quotas for certain fishery products for the period 2016-2018. (OJ L 322/4)</t>
  </si>
  <si>
    <t>092759</t>
  </si>
  <si>
    <t>Council Regulation (EU) No 2015/2265 opening and providing for the management of autonomous Union tariff quotas for certain fishery products for the period 2016 - 2018.</t>
  </si>
  <si>
    <t>092760</t>
  </si>
  <si>
    <t>092761</t>
  </si>
  <si>
    <t>092763</t>
  </si>
  <si>
    <t>092765</t>
  </si>
  <si>
    <t>092769</t>
  </si>
  <si>
    <t>092770</t>
  </si>
  <si>
    <t>092772</t>
  </si>
  <si>
    <t>092774</t>
  </si>
  <si>
    <t>092776</t>
  </si>
  <si>
    <t>092777</t>
  </si>
  <si>
    <t>092778</t>
  </si>
  <si>
    <t>092785</t>
  </si>
  <si>
    <t>092786</t>
  </si>
  <si>
    <t>092788</t>
  </si>
  <si>
    <t>092790</t>
  </si>
  <si>
    <t>092792</t>
  </si>
  <si>
    <t>092794</t>
  </si>
  <si>
    <t>092798</t>
  </si>
  <si>
    <t>092799</t>
  </si>
  <si>
    <t>092800</t>
  </si>
  <si>
    <t>092802</t>
  </si>
  <si>
    <t>092806</t>
  </si>
  <si>
    <t>092808</t>
  </si>
  <si>
    <t>092812</t>
  </si>
  <si>
    <t>092814</t>
  </si>
  <si>
    <t>092816</t>
  </si>
  <si>
    <t>092818</t>
  </si>
  <si>
    <t>092824</t>
  </si>
  <si>
    <t>092826</t>
  </si>
  <si>
    <t>092828</t>
  </si>
  <si>
    <t>092829</t>
  </si>
  <si>
    <t>092830</t>
  </si>
  <si>
    <t>092832</t>
  </si>
  <si>
    <t>092834</t>
  </si>
  <si>
    <t>092835</t>
  </si>
  <si>
    <t>092836</t>
  </si>
  <si>
    <t>092837</t>
  </si>
  <si>
    <t>092838</t>
  </si>
  <si>
    <t>092840</t>
  </si>
  <si>
    <t>092842</t>
  </si>
  <si>
    <t>092844</t>
  </si>
  <si>
    <t>092846</t>
  </si>
  <si>
    <t>092848</t>
  </si>
  <si>
    <t>092849</t>
  </si>
  <si>
    <t>092850</t>
  </si>
  <si>
    <t>092851</t>
  </si>
  <si>
    <t>092852</t>
  </si>
  <si>
    <t>092854</t>
  </si>
  <si>
    <t>092856</t>
  </si>
  <si>
    <t>092858</t>
  </si>
  <si>
    <t>092860</t>
  </si>
  <si>
    <t>092864</t>
  </si>
  <si>
    <t>092866</t>
  </si>
  <si>
    <t>092868</t>
  </si>
  <si>
    <t>092870</t>
  </si>
  <si>
    <t>MTR</t>
  </si>
  <si>
    <t>092872</t>
  </si>
  <si>
    <t>092874</t>
  </si>
  <si>
    <t>092876</t>
  </si>
  <si>
    <t>092878</t>
  </si>
  <si>
    <t>092880</t>
  </si>
  <si>
    <t>092886</t>
  </si>
  <si>
    <t>092888</t>
  </si>
  <si>
    <t>092889</t>
  </si>
  <si>
    <t>092903</t>
  </si>
  <si>
    <t>Commission Regulation (EC) No 440/96 opening and providing for the administration of Community tariff quotas for certain mixtures of malt sprouts and barley screenings OJ L 061 , 12/03/1996 P. 2 - 3</t>
  </si>
  <si>
    <t>092905</t>
  </si>
  <si>
    <t>092906</t>
  </si>
  <si>
    <t>092907</t>
  </si>
  <si>
    <t>092908</t>
  </si>
  <si>
    <t>092909</t>
  </si>
  <si>
    <t>092910</t>
  </si>
  <si>
    <t>092913</t>
  </si>
  <si>
    <t>092928</t>
  </si>
  <si>
    <t>092929</t>
  </si>
  <si>
    <t>092932</t>
  </si>
  <si>
    <t>092933</t>
  </si>
  <si>
    <t>092935</t>
  </si>
  <si>
    <t>092945</t>
  </si>
  <si>
    <t>092955</t>
  </si>
  <si>
    <t>092972</t>
  </si>
  <si>
    <t>092975</t>
  </si>
  <si>
    <t>096700</t>
  </si>
  <si>
    <t>Commission Implementing Regulation (EU) No 2015/2405 opening and providing for the management of EU tariff quotas fro agricultural products originating in Ukraine OJ L 333/89 of 19/12/2015</t>
  </si>
  <si>
    <t>096701</t>
  </si>
  <si>
    <t>096702</t>
  </si>
  <si>
    <t>096703</t>
  </si>
  <si>
    <t>096704</t>
  </si>
  <si>
    <t>096705</t>
  </si>
  <si>
    <t>096706</t>
  </si>
  <si>
    <t>096707</t>
  </si>
  <si>
    <t>096708</t>
  </si>
  <si>
    <t>096709</t>
  </si>
  <si>
    <t>096710</t>
  </si>
  <si>
    <t>096711</t>
  </si>
  <si>
    <t>096712</t>
  </si>
  <si>
    <t>096713</t>
  </si>
  <si>
    <t>096714</t>
  </si>
  <si>
    <t>096715</t>
  </si>
  <si>
    <t>096716</t>
  </si>
  <si>
    <t>096717</t>
  </si>
  <si>
    <t>096718</t>
  </si>
  <si>
    <t>096719</t>
  </si>
  <si>
    <t>096720</t>
  </si>
  <si>
    <t>096721</t>
  </si>
  <si>
    <t>096722</t>
  </si>
  <si>
    <t>096723</t>
  </si>
  <si>
    <t>096724</t>
  </si>
  <si>
    <t>096725</t>
  </si>
  <si>
    <t>096726</t>
  </si>
  <si>
    <t>096750</t>
  </si>
  <si>
    <t>Regulation (EU) 2017/1566 of the European Parliament and of the Council of 13 September 2017 on the introduction of temporary autonomous trade measures for Ukraine supplementing the trade concessions available under the Association Agreement (OJ L254/1).</t>
  </si>
  <si>
    <t>096751</t>
  </si>
  <si>
    <t>096752</t>
  </si>
  <si>
    <t>096753</t>
  </si>
  <si>
    <t>096754</t>
  </si>
  <si>
    <t>Regulation (EU) 2017/1566 of the European Parliament and of the Councilof 13 September 2017 on the introduction of temporary autonomous trade measures for Ukraine supplementing the trade concessions available under the Association Agreement (OJ L254/1).</t>
  </si>
  <si>
    <t>096800</t>
  </si>
  <si>
    <t>COMMISSION IMPLEMENTING REGULATION (EU) No 988/2014 of 20.09.2014 opening and providing for the management of Union tariff quotas for agricultural products originating in the Republic of Moldova OJ L 278</t>
  </si>
  <si>
    <t>096801</t>
  </si>
  <si>
    <t>096802</t>
  </si>
  <si>
    <t>096803</t>
  </si>
  <si>
    <t>096804</t>
  </si>
  <si>
    <t>096805</t>
  </si>
  <si>
    <t>096820</t>
  </si>
  <si>
    <t>COMMISSION IMPLEMENTING REGULATION (EU) No 989/2014 of 20.09.2014 opening and providing for the management of Union tariff quotas for agricultural products originating in Georgia OJ L 278</t>
  </si>
  <si>
    <t>097014</t>
  </si>
  <si>
    <t>Commission Implementing Regulation (EU) No 977/2013 of 11 October 2013 on the derogations from the rules of origin laid down in Annex II to the Agreement establishing an Association between the European Union and its Member States, on the one hand, and Central America on the other, that apply within quotas for certain products from Central America (OJ L 272/31)</t>
  </si>
  <si>
    <t>097015</t>
  </si>
  <si>
    <t>Commission Implementing Regulation (EU) No 977/2013 of 11 October 2013 on the derogations from the rules of origin laid down in Annex II to the Agreement establishing an Association between the European Union and its Member States, on the one hand, and Central America on the other, that apply within quotas for certain products from Central America (OJ L 272/31</t>
  </si>
  <si>
    <t>097016</t>
  </si>
  <si>
    <t>097017</t>
  </si>
  <si>
    <t>Commission Implementing Regulation (EU) No 1012/2013 of 21 October 2013 on the derogations from the rules of origin laid down in Annex II to the Agreement establishing an Association between the European Union and its Member States, on the one hand, and Central America on the other, that apply within quotas for certain products from Costa Rica (OJ L 280/13)</t>
  </si>
  <si>
    <t>097018</t>
  </si>
  <si>
    <t>097019</t>
  </si>
  <si>
    <t>097020</t>
  </si>
  <si>
    <t>097021</t>
  </si>
  <si>
    <t>097022</t>
  </si>
  <si>
    <t>097023</t>
  </si>
  <si>
    <t>097024</t>
  </si>
  <si>
    <t>097025</t>
  </si>
  <si>
    <t>097026</t>
  </si>
  <si>
    <t>NPR</t>
  </si>
  <si>
    <t>097027</t>
  </si>
  <si>
    <t>097028</t>
  </si>
  <si>
    <t>097029</t>
  </si>
  <si>
    <t>097030</t>
  </si>
  <si>
    <t>097031</t>
  </si>
  <si>
    <t>097032</t>
  </si>
  <si>
    <t>097033</t>
  </si>
  <si>
    <t>097034</t>
  </si>
  <si>
    <t>097035</t>
  </si>
  <si>
    <t>097036</t>
  </si>
  <si>
    <t>097037</t>
  </si>
  <si>
    <t>097038</t>
  </si>
  <si>
    <t>097039</t>
  </si>
  <si>
    <t>097040</t>
  </si>
  <si>
    <t>097041</t>
  </si>
  <si>
    <t>097042</t>
  </si>
  <si>
    <t>097043</t>
  </si>
  <si>
    <t>097044</t>
  </si>
  <si>
    <t>097045</t>
  </si>
  <si>
    <t>097046</t>
  </si>
  <si>
    <t>097047</t>
  </si>
  <si>
    <t>Commission Implementing Regulation (EU) No 1366/2013 of 18 December 2013 on the derogations from the rules of origin laid down in Annex II to the Agreement establishing an Association between the European Union and its Member States, on the one hand, and Central America on the other, that apply within quotas for certain products from Guatemala (see OJ L 343/34)</t>
  </si>
  <si>
    <t>097048</t>
  </si>
  <si>
    <t>097049</t>
  </si>
  <si>
    <t>097050</t>
  </si>
  <si>
    <t>097051</t>
  </si>
  <si>
    <t>097052</t>
  </si>
  <si>
    <t>Commission Implementing Regulation (EU) No 975/2013 of 11 October 2013 on the derogations from the rules of origin laid down in Annex II to the Agreement establishing an Association between the European Union and its Member States, on the one hand, and Central America on the other, that apply within quotas for certain products from Honduras (OJ L 272/20)</t>
  </si>
  <si>
    <t>097053</t>
  </si>
  <si>
    <t>097054</t>
  </si>
  <si>
    <t>097055</t>
  </si>
  <si>
    <t>097056</t>
  </si>
  <si>
    <t>097057</t>
  </si>
  <si>
    <t>097058</t>
  </si>
  <si>
    <t>097059</t>
  </si>
  <si>
    <t>097060</t>
  </si>
  <si>
    <t>097061</t>
  </si>
  <si>
    <t>Commission Implementing Regulation (EU) No 976/2013 of 11 October 2013 on the derogations from the rules of origin laid down in Annex II to the Agreement establishing an Association between the European Union and its Member States, on the one hand, and Central America on the other, that apply within quotas for certain products from Panama (OJ L 272/25)</t>
  </si>
  <si>
    <t>097062</t>
  </si>
  <si>
    <t>097063</t>
  </si>
  <si>
    <t>097064</t>
  </si>
  <si>
    <t>097065</t>
  </si>
  <si>
    <t>097066</t>
  </si>
  <si>
    <t>097067</t>
  </si>
  <si>
    <t>097068</t>
  </si>
  <si>
    <t>097069</t>
  </si>
  <si>
    <t>097070</t>
  </si>
  <si>
    <t>097071</t>
  </si>
  <si>
    <t>Commission Implementing Regulation (EU) No 976/2013 of 11 October 2013 on the derogations from the rules of origin laid down in Annex II to the Agreement establishing an Association between the European Union and its Member States, on the one hand, and Central America on the other, that apply within quotas for certain products from Panama (Oj L 272/25)</t>
  </si>
  <si>
    <t>097072</t>
  </si>
  <si>
    <t>097073</t>
  </si>
  <si>
    <t>097074</t>
  </si>
  <si>
    <t>097075</t>
  </si>
  <si>
    <t>Commission Implementing Regulation (EU) No 1011/2013 on the derogations from the rules of origin laid down in Annex II to the Agreement establishing an Association between the European Union and its Member States, on the one hand, and Central America on the other, that apply within quotas for certain products from El Salvador (OJ L 280/3)</t>
  </si>
  <si>
    <t>097076</t>
  </si>
  <si>
    <t>097078</t>
  </si>
  <si>
    <t>097079</t>
  </si>
  <si>
    <t>097080</t>
  </si>
  <si>
    <t>097081</t>
  </si>
  <si>
    <t>097082</t>
  </si>
  <si>
    <t>097083</t>
  </si>
  <si>
    <t>097084</t>
  </si>
  <si>
    <t>097085</t>
  </si>
  <si>
    <t>097086</t>
  </si>
  <si>
    <t>097087</t>
  </si>
  <si>
    <t>097088</t>
  </si>
  <si>
    <t>097089</t>
  </si>
  <si>
    <t>097090</t>
  </si>
  <si>
    <t>097091</t>
  </si>
  <si>
    <t>097092</t>
  </si>
  <si>
    <t>097093</t>
  </si>
  <si>
    <t>097094</t>
  </si>
  <si>
    <t>097095</t>
  </si>
  <si>
    <t>097096</t>
  </si>
  <si>
    <t>097097</t>
  </si>
  <si>
    <t>097098</t>
  </si>
  <si>
    <t>097099</t>
  </si>
  <si>
    <t>097100</t>
  </si>
  <si>
    <t>097101</t>
  </si>
  <si>
    <t>097102</t>
  </si>
  <si>
    <t>097103</t>
  </si>
  <si>
    <t>097105</t>
  </si>
  <si>
    <t>Commission Implementing Regulation (EU) No 974/2013 of 11 October 2013 on the derogations from the rules of origin laid down in Annex II to the Agreement establishing an Association between the European Union and its Member States, on the one hand, and Central America on the other, that apply within quotas for certain products from Nicaragua (OJ L 272/10)</t>
  </si>
  <si>
    <t>097106</t>
  </si>
  <si>
    <t>097107</t>
  </si>
  <si>
    <t>097108</t>
  </si>
  <si>
    <t>097109</t>
  </si>
  <si>
    <t>097110</t>
  </si>
  <si>
    <t>097111</t>
  </si>
  <si>
    <t>097112</t>
  </si>
  <si>
    <t>097113</t>
  </si>
  <si>
    <t>097114</t>
  </si>
  <si>
    <t>097115</t>
  </si>
  <si>
    <t>097116</t>
  </si>
  <si>
    <t>097117</t>
  </si>
  <si>
    <t>097118</t>
  </si>
  <si>
    <t>097119</t>
  </si>
  <si>
    <t>097120</t>
  </si>
  <si>
    <t>097121</t>
  </si>
  <si>
    <t>097122</t>
  </si>
  <si>
    <t>097123</t>
  </si>
  <si>
    <t>097124</t>
  </si>
  <si>
    <t>097125</t>
  </si>
  <si>
    <t>097126</t>
  </si>
  <si>
    <t>097127</t>
  </si>
  <si>
    <t>097128</t>
  </si>
  <si>
    <t>097129</t>
  </si>
  <si>
    <t>097130</t>
  </si>
  <si>
    <t>097131</t>
  </si>
  <si>
    <t xml:space="preserve">Commission Implementing Regulation (EU) No 974/2013 of 11 October 2013 on the derogations from the rules of origin laid down in Annex II to the Agreement establishing an Association between the European Union and its Member States, on the one hand, and Central America on the other, that apply within quotas for certain products from Nicaragua (OJ L 272/10) </t>
  </si>
  <si>
    <t>097132</t>
  </si>
  <si>
    <t>097133</t>
  </si>
  <si>
    <t>097134</t>
  </si>
  <si>
    <t>097135</t>
  </si>
  <si>
    <t>097136</t>
  </si>
  <si>
    <t>097137</t>
  </si>
  <si>
    <t>097138</t>
  </si>
  <si>
    <t>097140</t>
  </si>
  <si>
    <t>Commission Implementing Regulation (EU) No 740/2013 on the derogations from the rules of origin laid down in Annex II to the Trade Agreement between the European Union and its Member States, of the one part, and Colombia and Peru, of the other part, that apply within quotas for certain products from Colombia. (OJ L 204, 31.07.2013)</t>
  </si>
  <si>
    <t>097141</t>
  </si>
  <si>
    <t>097142</t>
  </si>
  <si>
    <t>097143</t>
  </si>
  <si>
    <t>097144</t>
  </si>
  <si>
    <t>097145</t>
  </si>
  <si>
    <t>097146</t>
  </si>
  <si>
    <t>097147</t>
  </si>
  <si>
    <t>097148</t>
  </si>
  <si>
    <t>097161</t>
  </si>
  <si>
    <t>097162</t>
  </si>
  <si>
    <t>097163</t>
  </si>
  <si>
    <t>097170</t>
  </si>
  <si>
    <t>Commission Implementing Regulation (EU) No 404/2013 of 2 May 2013 on the derogations from the rules of origin laid down in Annex II to the Trade Agreement between the European Union and its Member States, of the one part, and Colombia and Peru, of the other part, that apply within quotas for certain products from Peru</t>
  </si>
  <si>
    <t>097171</t>
  </si>
  <si>
    <t>097172</t>
  </si>
  <si>
    <t>097173</t>
  </si>
  <si>
    <t>097174</t>
  </si>
  <si>
    <t>097175</t>
  </si>
  <si>
    <t>097176</t>
  </si>
  <si>
    <t>097177</t>
  </si>
  <si>
    <t>097178</t>
  </si>
  <si>
    <t>097179</t>
  </si>
  <si>
    <t>097192</t>
  </si>
  <si>
    <t>097193</t>
  </si>
  <si>
    <t>097194</t>
  </si>
  <si>
    <t>097195</t>
  </si>
  <si>
    <t>097196</t>
  </si>
  <si>
    <t>097197</t>
  </si>
  <si>
    <t>097198</t>
  </si>
  <si>
    <t>097199</t>
  </si>
  <si>
    <t>097200</t>
  </si>
  <si>
    <t>097201</t>
  </si>
  <si>
    <t>097202</t>
  </si>
  <si>
    <t>097203</t>
  </si>
  <si>
    <t>097204</t>
  </si>
  <si>
    <t>097205</t>
  </si>
  <si>
    <t>097210</t>
  </si>
  <si>
    <t>Commission Implementing Regulation (EU) No 405/2013 of 2 May 2013 opening and providing for the administration of Union tariff quotas for agricultural products originating in Peru</t>
  </si>
  <si>
    <t>097211</t>
  </si>
  <si>
    <t>097212</t>
  </si>
  <si>
    <t>097213</t>
  </si>
  <si>
    <t>097214</t>
  </si>
  <si>
    <t>097215</t>
  </si>
  <si>
    <t>097216</t>
  </si>
  <si>
    <t>097217</t>
  </si>
  <si>
    <t>097218</t>
  </si>
  <si>
    <t>097219</t>
  </si>
  <si>
    <t>097220</t>
  </si>
  <si>
    <t>097221</t>
  </si>
  <si>
    <t>097222</t>
  </si>
  <si>
    <t>097223</t>
  </si>
  <si>
    <t>LPA</t>
  </si>
  <si>
    <t>097224</t>
  </si>
  <si>
    <t>097225</t>
  </si>
  <si>
    <t>097226</t>
  </si>
  <si>
    <t>S</t>
  </si>
  <si>
    <t>097227</t>
  </si>
  <si>
    <t>097230</t>
  </si>
  <si>
    <t>Commission Implementing Regulation (EU) No 741/2013 opening and providing for the administration of Union tariff quotas for agricultural products originating in Colombia. (OJ L 204, 31.07.2013)</t>
  </si>
  <si>
    <t>097231</t>
  </si>
  <si>
    <t>097232</t>
  </si>
  <si>
    <t>097233</t>
  </si>
  <si>
    <t>097234</t>
  </si>
  <si>
    <t>097235</t>
  </si>
  <si>
    <t>097236</t>
  </si>
  <si>
    <t>097237</t>
  </si>
  <si>
    <t>097300</t>
  </si>
  <si>
    <t>Commission Implementing Regulation (EU) No 924/2013 of 25 September 2013 opening and providing for the management of Union tariff quotas for agricultural products originating in Central America (OJ L 254/6)</t>
  </si>
  <si>
    <t>097301</t>
  </si>
  <si>
    <t>097302</t>
  </si>
  <si>
    <t>097303</t>
  </si>
  <si>
    <t>097304</t>
  </si>
  <si>
    <t>097305</t>
  </si>
  <si>
    <t>097306</t>
  </si>
  <si>
    <t>097307</t>
  </si>
  <si>
    <t>097310</t>
  </si>
  <si>
    <t>Commission Implementing Regulation (EU) No 923/2013 of 25 September 2013 opening and providing for the management of Union tariff quotas for agricultural products originating in Panama (OJ L 254/3)</t>
  </si>
  <si>
    <t>097311</t>
  </si>
  <si>
    <t>Commission Implementing Regulation (EU) No 923/2013 of 25 September 2013 opening and providing for the management of Union tariff quotas for agricultural products originating in Panama</t>
  </si>
  <si>
    <t>097315</t>
  </si>
  <si>
    <t>Commission Implementing Regulation (EU) No 922/2013 of 25 September 2013 opening and providing for the management of Union tariff quotas for agricultural products originating in Nicaragua (OJ L 254/1)</t>
  </si>
  <si>
    <t>097501</t>
  </si>
  <si>
    <t>COMMISSION IMPLEMENTING REGULATION (EU) 2017/120 of 24 January 2017 on the derogations from the rules of origin laid down in Annex II to the Trade Agreement between the European Union and its Member States, of the one part, and Colombia, Peru and Ecuador, of the other part, that apply within quotas for certain products from Ecuador (see OJ L 19/27)</t>
  </si>
  <si>
    <t>097502</t>
  </si>
  <si>
    <t>097503</t>
  </si>
  <si>
    <t>097504</t>
  </si>
  <si>
    <t>097505</t>
  </si>
  <si>
    <t>097506</t>
  </si>
  <si>
    <t>097507</t>
  </si>
  <si>
    <t>097508</t>
  </si>
  <si>
    <t>097509</t>
  </si>
  <si>
    <t>097510</t>
  </si>
  <si>
    <t>097511</t>
  </si>
  <si>
    <t>097512</t>
  </si>
  <si>
    <t>097525</t>
  </si>
  <si>
    <t>COMMISSION IMPLEMENTING REGULATION (EU) 2017/754 of 28 April 2017 opening and providing for the management of Union tariff quotas for certain agricultural and processed agricultural products originating in Ecuador (see OJ L 113/28)</t>
  </si>
  <si>
    <t>097526</t>
  </si>
  <si>
    <t>097527</t>
  </si>
  <si>
    <t>097528</t>
  </si>
  <si>
    <t>097529</t>
  </si>
  <si>
    <t>097530</t>
  </si>
  <si>
    <t>097531</t>
  </si>
  <si>
    <t>097532</t>
  </si>
  <si>
    <t>097533</t>
  </si>
  <si>
    <t>097534</t>
  </si>
  <si>
    <t>098094</t>
  </si>
  <si>
    <t>COMMISSION IMPLEMENTING REGULATION (EU) 2018/348 of 8 March 2018 on a temporary derogation from the rules of preferential origin laid down in Delegated Regulation (EU) 2015/2446 in respect of bicycles and other cycles produced in Cambodia regarding the use, under cumulation, of parts originating in Malaysia (OJ L 67, p.24)</t>
  </si>
  <si>
    <t>098300</t>
  </si>
  <si>
    <t>Commission Implementing Regulation (EU) 2017/1781 of 28 September 2017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 (OJ L 255/1)</t>
  </si>
  <si>
    <t>098301</t>
  </si>
  <si>
    <t>098302</t>
  </si>
  <si>
    <t>098303</t>
  </si>
  <si>
    <t>098304</t>
  </si>
  <si>
    <t>098305</t>
  </si>
  <si>
    <t>098306</t>
  </si>
  <si>
    <t>098307</t>
  </si>
  <si>
    <t>098308</t>
  </si>
  <si>
    <t>098309</t>
  </si>
  <si>
    <t>098310</t>
  </si>
  <si>
    <t>098311</t>
  </si>
  <si>
    <t>098312</t>
  </si>
  <si>
    <t>098313</t>
  </si>
  <si>
    <t>098314</t>
  </si>
  <si>
    <t>098315</t>
  </si>
  <si>
    <t>098316</t>
  </si>
  <si>
    <t>098317</t>
  </si>
  <si>
    <t>098318</t>
  </si>
  <si>
    <t>098319</t>
  </si>
  <si>
    <t>098320</t>
  </si>
  <si>
    <t>098321</t>
  </si>
  <si>
    <t>098322</t>
  </si>
  <si>
    <t>098323</t>
  </si>
  <si>
    <t>Commission Implementing Regulation (EU) 2017/1781 of 28 September 2017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 (OJ L 255/1).</t>
  </si>
  <si>
    <t>098324</t>
  </si>
  <si>
    <t>098325</t>
  </si>
  <si>
    <t>098326</t>
  </si>
  <si>
    <t>098327</t>
  </si>
  <si>
    <t>098328</t>
  </si>
  <si>
    <t>098329</t>
  </si>
  <si>
    <t>098330</t>
  </si>
  <si>
    <t>098331</t>
  </si>
  <si>
    <t>098332</t>
  </si>
  <si>
    <t>098333</t>
  </si>
  <si>
    <t>098334</t>
  </si>
  <si>
    <t>098335</t>
  </si>
  <si>
    <t>098336</t>
  </si>
  <si>
    <t>098337</t>
  </si>
  <si>
    <t>098338</t>
  </si>
  <si>
    <t>098339</t>
  </si>
  <si>
    <t>098340</t>
  </si>
  <si>
    <t>098341</t>
  </si>
  <si>
    <t>098342</t>
  </si>
  <si>
    <t>098343</t>
  </si>
  <si>
    <t>098344</t>
  </si>
  <si>
    <t>098345</t>
  </si>
  <si>
    <t>098346</t>
  </si>
  <si>
    <t>098347</t>
  </si>
  <si>
    <t>098348</t>
  </si>
  <si>
    <t>098349</t>
  </si>
  <si>
    <t>098350</t>
  </si>
  <si>
    <t>098351</t>
  </si>
  <si>
    <t>098352</t>
  </si>
  <si>
    <t>098353</t>
  </si>
  <si>
    <t>098354</t>
  </si>
  <si>
    <t>098355</t>
  </si>
  <si>
    <t>098356</t>
  </si>
  <si>
    <t>098357</t>
  </si>
  <si>
    <t>098358</t>
  </si>
  <si>
    <t>098359</t>
  </si>
  <si>
    <t>098360</t>
  </si>
  <si>
    <t>098361</t>
  </si>
  <si>
    <t>098400</t>
  </si>
  <si>
    <t>Commission Implementing Regulation(EU) 2017/1772 of 28 September 2017 opening and providing for the management of Union tariff quotas for certain agricultural products, processed agricultural products and fishery products originating in Canada. (OJ L251/13)</t>
  </si>
  <si>
    <t>098401</t>
  </si>
  <si>
    <t>Commission Implementing Regulation(EU) 2017/1772 of 28 September 2017 opening and providing for the management of Union tariff quotas for certain agricultural products, processed agricultural products and fishery products originating in Canada (OJ L251/13).</t>
  </si>
  <si>
    <t>098402</t>
  </si>
  <si>
    <t>098403</t>
  </si>
  <si>
    <t>098404</t>
  </si>
  <si>
    <t>098405</t>
  </si>
  <si>
    <t>098501</t>
  </si>
  <si>
    <t>COMMISSION IMPLEMENTING REGULATION (EU) 2018/1013 of 17 July 2018 imposing provisional safeguard measures with regard to imports of certain steel products (OJ L 181/39)</t>
  </si>
  <si>
    <t>098502</t>
  </si>
  <si>
    <t>098503</t>
  </si>
  <si>
    <t>098504</t>
  </si>
  <si>
    <t>098505</t>
  </si>
  <si>
    <t>098506</t>
  </si>
  <si>
    <t>098507</t>
  </si>
  <si>
    <t>098508</t>
  </si>
  <si>
    <t>098509</t>
  </si>
  <si>
    <t>098512</t>
  </si>
  <si>
    <t>098513</t>
  </si>
  <si>
    <t>098514</t>
  </si>
  <si>
    <t>098515</t>
  </si>
  <si>
    <t>098516</t>
  </si>
  <si>
    <t>098517</t>
  </si>
  <si>
    <t>098518</t>
  </si>
  <si>
    <t>098520</t>
  </si>
  <si>
    <t>098521</t>
  </si>
  <si>
    <t>098522</t>
  </si>
  <si>
    <t>098523</t>
  </si>
  <si>
    <t>098525</t>
  </si>
  <si>
    <t>098526</t>
  </si>
  <si>
    <t>098528</t>
  </si>
  <si>
    <t>regulation_id</t>
  </si>
  <si>
    <t>R000032</t>
  </si>
  <si>
    <t>R961831</t>
  </si>
  <si>
    <t>R042094</t>
  </si>
  <si>
    <t>R150050</t>
  </si>
  <si>
    <t>R031472</t>
  </si>
  <si>
    <t>R070880</t>
  </si>
  <si>
    <t>R012133</t>
  </si>
  <si>
    <t>R111253</t>
  </si>
  <si>
    <t>R111273</t>
  </si>
  <si>
    <t>R060928</t>
  </si>
  <si>
    <t>R060899</t>
  </si>
  <si>
    <t>R060937</t>
  </si>
  <si>
    <t>R060973</t>
  </si>
  <si>
    <t>R070218</t>
  </si>
  <si>
    <t>R130624</t>
  </si>
  <si>
    <t>R071518</t>
  </si>
  <si>
    <t>R131215</t>
  </si>
  <si>
    <t>R090437</t>
  </si>
  <si>
    <t>R090438</t>
  </si>
  <si>
    <t>R090442</t>
  </si>
  <si>
    <t>R101085</t>
  </si>
  <si>
    <t>R061712</t>
  </si>
  <si>
    <t>R180562</t>
  </si>
  <si>
    <t>R070816</t>
  </si>
  <si>
    <t>R141335</t>
  </si>
  <si>
    <t>R090933</t>
  </si>
  <si>
    <t>R992471</t>
  </si>
  <si>
    <t>R090054</t>
  </si>
  <si>
    <t>R071381</t>
  </si>
  <si>
    <t>D140461</t>
  </si>
  <si>
    <t>R020660</t>
  </si>
  <si>
    <t>R161219</t>
  </si>
  <si>
    <t>R161422</t>
  </si>
  <si>
    <t>R060847</t>
  </si>
  <si>
    <t>R071475</t>
  </si>
  <si>
    <t>R172310</t>
  </si>
  <si>
    <t>R953061</t>
  </si>
  <si>
    <t>R080066</t>
  </si>
  <si>
    <t>R080065</t>
  </si>
  <si>
    <t>R080052</t>
  </si>
  <si>
    <t>R180720</t>
  </si>
  <si>
    <t>R180567</t>
  </si>
  <si>
    <t>R181206</t>
  </si>
  <si>
    <t>R091126</t>
  </si>
  <si>
    <t>R051460</t>
  </si>
  <si>
    <t>R051653</t>
  </si>
  <si>
    <t>R120812</t>
  </si>
  <si>
    <t>R060019</t>
  </si>
  <si>
    <t>R030209</t>
  </si>
  <si>
    <t>R010747</t>
  </si>
  <si>
    <t>R091154</t>
  </si>
  <si>
    <t>R061916</t>
  </si>
  <si>
    <t>R171957</t>
  </si>
  <si>
    <t>R061742</t>
  </si>
  <si>
    <t>R080053</t>
  </si>
  <si>
    <t>R080497</t>
  </si>
  <si>
    <t>R110059</t>
  </si>
  <si>
    <t>R110343</t>
  </si>
  <si>
    <t>R171464</t>
  </si>
  <si>
    <t>R150781</t>
  </si>
  <si>
    <t>R012597</t>
  </si>
  <si>
    <t>R171466</t>
  </si>
  <si>
    <t>R110354</t>
  </si>
  <si>
    <t>R170882</t>
  </si>
  <si>
    <t>D171923</t>
  </si>
  <si>
    <t>D110122</t>
  </si>
  <si>
    <t>R170968</t>
  </si>
  <si>
    <t>R100449</t>
  </si>
  <si>
    <t>R162253</t>
  </si>
  <si>
    <t>R001362</t>
  </si>
  <si>
    <t>R080821</t>
  </si>
  <si>
    <t>R030312</t>
  </si>
  <si>
    <t>R162389</t>
  </si>
  <si>
    <t>R120481</t>
  </si>
  <si>
    <t>R111093</t>
  </si>
  <si>
    <t>R172466</t>
  </si>
  <si>
    <t>R180913</t>
  </si>
  <si>
    <t>R152265</t>
  </si>
  <si>
    <t>R960440</t>
  </si>
  <si>
    <t>094202</t>
  </si>
  <si>
    <t>R130082</t>
  </si>
  <si>
    <t>094225</t>
  </si>
  <si>
    <t>R180339</t>
  </si>
  <si>
    <t>094226</t>
  </si>
  <si>
    <t>094227</t>
  </si>
  <si>
    <t>094277</t>
  </si>
  <si>
    <t>R172200</t>
  </si>
  <si>
    <t>094278</t>
  </si>
  <si>
    <t>094279</t>
  </si>
  <si>
    <t>R152405</t>
  </si>
  <si>
    <t>R171566</t>
  </si>
  <si>
    <t>R140988</t>
  </si>
  <si>
    <t>R140989</t>
  </si>
  <si>
    <t>R130977</t>
  </si>
  <si>
    <t>R131012</t>
  </si>
  <si>
    <t>R131366</t>
  </si>
  <si>
    <t>R130975</t>
  </si>
  <si>
    <t>R130976</t>
  </si>
  <si>
    <t>R131011</t>
  </si>
  <si>
    <t>R130974</t>
  </si>
  <si>
    <t>R130740</t>
  </si>
  <si>
    <t>R130404</t>
  </si>
  <si>
    <t>R130405</t>
  </si>
  <si>
    <t>R130741</t>
  </si>
  <si>
    <t>R130924</t>
  </si>
  <si>
    <t>R130923</t>
  </si>
  <si>
    <t>R130922</t>
  </si>
  <si>
    <t>R170120</t>
  </si>
  <si>
    <t>R170754</t>
  </si>
  <si>
    <t>R180348</t>
  </si>
  <si>
    <t>R171781</t>
  </si>
  <si>
    <t>R171772</t>
  </si>
  <si>
    <t>R181013</t>
  </si>
  <si>
    <t>regulation_count</t>
  </si>
  <si>
    <t>R111354</t>
  </si>
  <si>
    <t>R120291</t>
  </si>
  <si>
    <t>R070759</t>
  </si>
  <si>
    <t>R040037</t>
  </si>
  <si>
    <t>title</t>
  </si>
  <si>
    <t>opening and providing for the administration of Community tariff quotas bound in GATT and certain other Community tariff quotas and establishingdetailed rules for adjustingthe quotas, and repealingCouncil Regulation (EC) No 1808/95</t>
  </si>
  <si>
    <t>opening and providing for the administration of Community tariff quotas bound under GAIT for certain fruit and vegetables and processed fruit and vegetable products from 1996</t>
  </si>
  <si>
    <t>opening and providing for the administration of a tariff quota of 10 000 tonnes of oat grains otherwise worked falling within CN code 1104 22 98</t>
  </si>
  <si>
    <t>amending Annex I to Council Regulation (EC) No 32/2000 as regards the introduction of new tariff quotas of the Union bound in GATT for chocolate, sugar confectionery and biscuits</t>
  </si>
  <si>
    <t>opening and providing for the management of a Community tariff quota for grape juice and must as from the 2003/2004 marketing year</t>
  </si>
  <si>
    <t>amending Regulation (EC) No 2133/2001 opening and providing for the administration of certain Community tariff quotas and tariff ceilings in the cereals sector as regards a Community tariff quota for certain preparations of a kind used in animal feeding falling within CN code 2309 90</t>
  </si>
  <si>
    <t>opening and providing for the administration of certain Community tariff quotas and tariff ceilings in the cereals sector and repealing Regulations (EC) No 1897/94, (EC) No 306/96, (EC) No 1827/96, (EC) No 1970/96, (EC) No 1405/97, (EC) No 1406/97, (EC) No 2492/98, (EC) No 2809/98 and (EC) No 778/1999</t>
  </si>
  <si>
    <t>amending Regulations (EC) No 2305/2003, (EC) No 969/2006, (EC) No 1067/2008 and (EC) No 1064/2009 opening and providing for the administration of EU tariff quotas for cereal imports from third countries</t>
  </si>
  <si>
    <t>opening and providing for the administration of certain tariff quotas for imports of rice and broken rice</t>
  </si>
  <si>
    <t>amending Council Regulation (EC) No 32/2000 as regards certain new Community tariff quotas bound in GATT</t>
  </si>
  <si>
    <t>amending Regulation (EC) No 2133/2001 opening and providing for the administration of certain Community tariff quotas and tariff ceilings in the cereals sector as regards the opening of a Community tariff quota for certain dog or cat food falling within CN code 2309 10</t>
  </si>
  <si>
    <t>opening and providing for the administration of a Community tariff quota of corn gluten originating in the United States of America</t>
  </si>
  <si>
    <t>amending Regulation (EC) No 1831/96 opening and providing for the administration of Community tariff quotas bound under GATT for certain fruit and vegetables and processed fruit and vegetable products from 1996</t>
  </si>
  <si>
    <t>amending Council Regulation (EC) No 747/2001 as regards tariff quotas of the Union for certain agricultural and processed agricultural products originating in Morocco</t>
  </si>
  <si>
    <t>opening and providing for the administration of Community tariff quotas for wines</t>
  </si>
  <si>
    <t>amending Annex I to Council Regulation (EC) No 32/2000 as regards a new tariff quota of the Union bound in GATT for food preparations not elsewhere specified or included, allocated to the United States of America</t>
  </si>
  <si>
    <t>opening and providing for the administration of a tariff quota for vermouth</t>
  </si>
  <si>
    <t>amending Council Regulation (EC) No 32/2000 as regards the extension of the Union???s tariff quotas for jute and coconut-fibre products</t>
  </si>
  <si>
    <t>opening and providing for the administration of a Community import tariff quota for young male bovine animals for fattening</t>
  </si>
  <si>
    <t>opening and providing for the administration of Community tariff quotas for bulls, cows and heifers other than for slaughter of certain Alpine and mountain breeds</t>
  </si>
  <si>
    <t>opening and providing for the administration of Community tariff quotas in the pigmeat sector</t>
  </si>
  <si>
    <t>opening and providing for the administration of certain annual tariff quotas for importing sweet potatoes, manioc, manioc starch and other products falling within CN codes 0714 90 11 and 0714 90 19 and amending Regulation (EU) No 1000/2010</t>
  </si>
  <si>
    <t>amending Council Regulation (EC) No 747/2001 as regards Community tariff quotas for certain agricultural products originating in Turkey</t>
  </si>
  <si>
    <t>opening annual Union tariff quotas for sheep, goats, sheepmeat and goatmeat</t>
  </si>
  <si>
    <t>amending Implementing Regulation (EU) No 1354/2011 opening annual Union tariff quotas for sheep, goats, sheepmeat and goatmeat</t>
  </si>
  <si>
    <t>opening annual tariff quotas for the importation from Turkey of certain goods resulting from the processing of agricultural products covered by Council Regulation (EC) No 3448/93</t>
  </si>
  <si>
    <t>amending Regulation (EC) No 2535/2001 laying down detailed rules for applying Council Regulation (EC) No 1255/1999 as regards the import arrangements for milk and milk products and opening tariff quotas</t>
  </si>
  <si>
    <t>laying down detailed rules for the application of Council Regulation (EC) No 779/98 as regards opening and providing for the administration of certain quotas for imports into the Community of poultrymeat products originating in Turkey</t>
  </si>
  <si>
    <t>amending Council Regulation (EC) No 669/97 opening and providing for the administration of Community tariff quotas for certain fish and fishery products originating in the Faroe Islands</t>
  </si>
  <si>
    <t>amending Council Regulation (EC) No 669/97 as regards the opening and management of Community tariff quotas for certain fish and fishery products originating in the Faroe Islands</t>
  </si>
  <si>
    <t>amending Regulation (EC) No 2133/2001 opening and providing for the administration of certain Community tariff quotas and tariff ceilings in the cereals sector as regards an increase in the tariff quota concessions from the Community for the Faeroese fish feed falling under CN codes ex 2309 90 10, ex 2309 90 31 and ex 2309 90 41</t>
  </si>
  <si>
    <t>on a temporary derogation from Council Decision 2013/755/EU, as regards the rules of origin for prepared and preserved shrimps and prawns from Greenland</t>
  </si>
  <si>
    <t>opening and providing for the management of tariff quotas for certain fisheries products from Greenland and Saint Pierre and Miquelon</t>
  </si>
  <si>
    <t>amending Council Regulation (EC) No 499/96 as regards Union tariff quotas for certain fish and fishery products originating in Iceland</t>
  </si>
  <si>
    <t>amending Council Regulation (EC) No 992/95 as regards Union tariff quotas for certain agricultural and fishery products originating in Norway</t>
  </si>
  <si>
    <t>opening and providing for the administration of Community tariff quotas for certain prepared or preserved fish</t>
  </si>
  <si>
    <t>opening a Community tariff quota from 2008 for manioc originating from Thailand</t>
  </si>
  <si>
    <t>opening a tariff quota for the year 2018 for the import into the Union of certain goods originating in Norway resulting from the processing of agricultural products covered by Regulation (EU) No 510/2014 of the European Parliament and of the Council</t>
  </si>
  <si>
    <t>amending Regulation (EC) No 992/95 opening and providing for the administration of Community tariff quotas for certain agricultural and fishery products originating in Norway</t>
  </si>
  <si>
    <t>opening a yearly tariff quota for 2008 and the following years applicable to the importation into the European Community of certain goods originating in Norway resulting from the processing of agricultural products covered by Council Regulation (EC) No 3448/93</t>
  </si>
  <si>
    <t>opening tariff quotas for 2008 and for the following years for imports into the European Community of certain goods originating in Norway resulting from the processing of agricultural products covered by Council Regulation (EC) No 3448/93</t>
  </si>
  <si>
    <t>opening for the year 2008 and the following years a tariff quota applicable to the importation into the European Community of certain goods originating in Iceland resulting from the processing of agricultural products covered by Council Regulation (EC) No 3448/93</t>
  </si>
  <si>
    <t>opening and providing for the administration of an import tariff quota of sausages originating in Iceland</t>
  </si>
  <si>
    <t>opening and providing for the management of a Union tariff quota for poultry originating in Iceland</t>
  </si>
  <si>
    <t>opening and providing for the administration of import tariff quotas of sausages and pig meat originating in Iceland</t>
  </si>
  <si>
    <t>Commission Implementing Regulation (EU) 2018/1206 of 28 August 2018 opening and providing for the management of Union tariff quotas for sheep meat and goat meat and processed sheep meat originating in Iceland</t>
  </si>
  <si>
    <t>opening and providing for the management of Community tariff quotas for certain agricultural products originating in Switzerland, and repealing Commission Regulation (EC) No 933/2002</t>
  </si>
  <si>
    <t>amending Council Regulation (EC) No 747/2001 as regards Community tariff quotas and reference quantities for certain products originating in Algeria</t>
  </si>
  <si>
    <t>opening tariff quotas and laying down the duties applicable within these tariff quotas for imports into the European Community of certain processed agricultural products originating in Algeria</t>
  </si>
  <si>
    <t>amending Council Regulation (EC) No 747/2001 as regards the Community tariff quotas and reference quantities for certain agricultural products originating in Morocco</t>
  </si>
  <si>
    <t>amending Council Regulation (EC) No 747/2001 as regards Community tariff quotas for certain agricultural products originating in Jordan</t>
  </si>
  <si>
    <t>amending Council Regulation (EC) No 747/2001 as regards Community tariff quotas for certain agricultural products originating in Lebanon</t>
  </si>
  <si>
    <t>providing for the management of Community tariff quotas and of reference quantities for products eligible for preferences by virtue of agreements withcertain Mediterranean countries and repealing Regulations (EC) No 1981/94 and (EC) No 934/95</t>
  </si>
  <si>
    <t>amending Council Regulation (EC) No 747/2001 as regards Community tariff quotas for certain agricultural and processed agricultural products originating in Israel</t>
  </si>
  <si>
    <t>opening and providing for the management of Community tariff quotas for certain fish and fishery products originating in Albania</t>
  </si>
  <si>
    <t>amending Regulation (EC) No 1484/95 as regards fixing representative prices in the poultrymeat and egg sectors and for egg albumin</t>
  </si>
  <si>
    <t>opening and providing for the administration of Community tariff quotas for wines originating in the Republic of Albania</t>
  </si>
  <si>
    <t>opening and providing for the administration of Community tariff quotas for wines originating in the Republic of Montenegro</t>
  </si>
  <si>
    <t>opening and providing for the management of Community tariff quotas for certain fish and fishery products originating in Montenegro</t>
  </si>
  <si>
    <t>opening and providing for the administration of Union tariff quotas for wines originating in the Republic of Serbia</t>
  </si>
  <si>
    <t>opening and providing for the administration of Union tariff quotas for wines originating in Bosnia and Herzegovina</t>
  </si>
  <si>
    <t>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t>
  </si>
  <si>
    <t>opening and providing for the administration of Union tariff quotas for fish and fishery products originating in the Republic of Serbia</t>
  </si>
  <si>
    <t>opening and providing for the administration of Community tariff quotas for certain wines originating in the Republic of Croatia, in the former Yugoslav Republic of Macedonia and in the Republic of Slovenia</t>
  </si>
  <si>
    <t>on opening and providing for the administration of Union tariff quotas for wines originating in Kosovo *</t>
  </si>
  <si>
    <t>opening and providing for the management of tariff quotas of the Union for certain fish and fishery products originating in Bosnia and Herzegovina</t>
  </si>
  <si>
    <t>on the derogations from the rules of origin laid down in Protocol 1 to the Economic Partnership Agreement between the European Union and its Member States, of the one part, and the SADC EPA States, of the other part, that apply within a quota for certain products from Namibia</t>
  </si>
  <si>
    <t>on a derogation from the rules of origin laid down in Protocol 1 to the Interim Agreement establishing a framework for an Economic Partnership Agreement between the Eastern and Southern Africa States, of the one part, and the European Community and its Member States, of the other part, to take account of the special situation of the Eastern and Southern Africa States with regard to preserved tuna and tuna loins [2017/1923]</t>
  </si>
  <si>
    <t>on a derogation from the rules of origin set out in Council Decision 2001/822/EC as regards certain fishery products imported from Saint Pierre and Miquelon</t>
  </si>
  <si>
    <t>granting Cape Verde a temporary derogation from the rules on preferential origin laid down in Delegated Regulation (EU) 2015/2446, in respect of prepared or preserved mackerel fillets and prepared or preserved frigate tuna or frigate mackerel fillets</t>
  </si>
  <si>
    <t>amending Council Regulation (EC) No 747/2001 as regards tariff quotas of the Union for certain agricultural and processed agricultural products originating in Egypt and repealing Regulations (EC) No 2276/2003, (EC) No 955/2005, (EC) No 1002/2007 and (EC) No 1455/2007</t>
  </si>
  <si>
    <t>opening and providing for the management of Union tariff quotas for certain agricultural and processed agricultural products originating in South Africa</t>
  </si>
  <si>
    <t>implementing for the Community the tariff provisions of Decision No 2/2000 of the Joint Council under the Interim Agreement on Trade and Trade-related matters between the European Community and the United Mexican States</t>
  </si>
  <si>
    <t>amending Council Regulation (EC) No 1362/2000 as regards the opening of a Community tariff quota for bananas originating in Mexico</t>
  </si>
  <si>
    <t>implementing for the Community the tariff provisions laid down in the Agreement establishing an association between the European Community and its Member States, of the one part, and the Republic of Chile, of the other part</t>
  </si>
  <si>
    <t>amending Regulation (EU) No 1388/2013 opening and providing for the management of autonomous tariff quotas of the Union for certain agricultural and industrial products</t>
  </si>
  <si>
    <t>laying down rules for the management of a tariff quota for high-quality beef</t>
  </si>
  <si>
    <t>on the application of derogations from the rules of origin laid down in the Protocol on the definition of originating products attached to the Free Trade Agreement between the European Union and its Member States and Korea</t>
  </si>
  <si>
    <t>Council Regulation (EU) 2018/913 of 25 June 2018 amending Regulation (EU) No 1388/2013 opening and providing for the management of autonomous tariff quotas of the Union for certain agricultural and industrial products</t>
  </si>
  <si>
    <t>opening and providing for the management of autonomous Union tariff quotas for certain fishery products for the period 2016-2018</t>
  </si>
  <si>
    <t>opening and providing for the administration of Community tariff quotas for certain mixtures of malt sprouts and barley screenings</t>
  </si>
  <si>
    <t>laying down detailed rules for the application of an import tariff quota of dried boneless beef originating in Switzerland</t>
  </si>
  <si>
    <t>amending and derogating from Regulation (EC) No 2535/2001 as regards the import licences for dairy products originating in Iceland</t>
  </si>
  <si>
    <t>on the common organization of the market in fruit and vegetables</t>
  </si>
  <si>
    <t>opening and providing for the management of EU tariff quotas for agricultural products originating in Ukraine</t>
  </si>
  <si>
    <t>on the introduction of temporary autonomous trade measures for Ukraine supplementing the trade concessions available under the Association Agreement</t>
  </si>
  <si>
    <t>opening and providing for the management of Union tariff quotas for agricultural products originating in the Republic of Moldova</t>
  </si>
  <si>
    <t>opening and providing for the management of Union tariff quotas for agricultural products originating in Georgia</t>
  </si>
  <si>
    <t>on the derogations from the rules of origin laid down in Annex II to the Agreement establishing an Association between the European Union and its Member States, on the one hand, and Central America on the other, that apply within quotas for certain products from Central America</t>
  </si>
  <si>
    <t>on the derogations from the rules of origin laid down in Annex II to the Agreement establishing an Association between the European Union and its Member States, on the one hand, and Central America on the other, that apply within quotas for certain products from Costa Rica</t>
  </si>
  <si>
    <t>on the derogations from the rules of origin laid down in Annex II to the Agreement establishing an Association between the European Union and its Member States, on the one hand, and Central America on the other, that apply within quotas for certain products from Guatemala</t>
  </si>
  <si>
    <t>on the derogations from the rules of origin laid down in Annex II to the Agreement establishing an Association between the European Union and its Member States, on the one hand, and Central America on the other, that apply within quotas for certain products from Honduras</t>
  </si>
  <si>
    <t>on the derogations from the rules of origin laid down in Annex II to the Agreement establishing an Association between the European Union and its Member States, on the one hand, and Central America on the other, that apply within quotas for certain products from Panama</t>
  </si>
  <si>
    <t>on the derogations from the rules of origin laid down in Annex II to the Agreement establishing an Association between the European Union and its Member States, on the one hand, and Central America on the other, that apply within quotas for certain products from El Salvador</t>
  </si>
  <si>
    <t>on the derogations from the rules of origin laid down in Annex II to the Agreement establishing an Association between the European Union and its Member States, on the one hand, and Central America on the other, that apply within quotas for certain products from Nicaragua</t>
  </si>
  <si>
    <t>on the derogations from the rules of origin laid down in Annex II to the Trade Agreement between the European Union and its Member States, of the one part, and Colombia and Peru, of the other part, that apply within quotas for certain products from Colombia</t>
  </si>
  <si>
    <t>on the derogations from the rules of origin laid down in Annex II to the Trade Agreement between the European Union and its Member States, of the one part, and Colombia and Peru, of the other part, that apply within quotas for certain products from Peru</t>
  </si>
  <si>
    <t>opening and providing for the administration of Union tariff quotas for agricultural products originating in Peru</t>
  </si>
  <si>
    <t>opening and providing for the administration of Union tariff quotas for agricultural products originating in Colombia</t>
  </si>
  <si>
    <t>opening and providing for the management of Union tariff quotas for agricultural products originating in Central America</t>
  </si>
  <si>
    <t>opening and providing for the management of Union tariff quotas for agricultural products originating in Panama</t>
  </si>
  <si>
    <t>opening and providing for the management of Union tariff quotas for agricultural products originating in Nicaragua</t>
  </si>
  <si>
    <t>on the derogations from the rules of origin laid down in Annex II to the Trade Agreement between the European Union and its Member States, of the one part, and Colombia, Peru and Ecuador, of the other part, that apply within quotas for certain products from Ecuador</t>
  </si>
  <si>
    <t>opening and providing for the management of Union tariff quotas for certain agricultural and processed agricultural products originating in Ecuador</t>
  </si>
  <si>
    <t>on a temporary derogation from the rules of preferential origin laid down in Delegated Regulation (EU) 2015/2446 in respect of bicycles and other cycles produced in Cambodia regarding the use, under cumulation, of parts originating in Malaysia</t>
  </si>
  <si>
    <t>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t>
  </si>
  <si>
    <t>opening and providing for the management of Union tariff quotas for certain agricultural products, processed agricultural products and fishery products originating in Canada</t>
  </si>
  <si>
    <t>Commission Implementing Regulation (EU) 2018/1013 of 17 July 2018 imposing provisional safeguard measures with regard to imports of certain steel products</t>
  </si>
  <si>
    <t>country</t>
  </si>
  <si>
    <t>volume</t>
  </si>
  <si>
    <t>unit</t>
  </si>
  <si>
    <t>method</t>
  </si>
  <si>
    <t>type</t>
  </si>
  <si>
    <t>mechanism</t>
  </si>
  <si>
    <t>sector</t>
  </si>
  <si>
    <t>comments</t>
  </si>
  <si>
    <t>Herrings, subject to compliance with the reference prices</t>
  </si>
  <si>
    <t>ERGA OMNES</t>
  </si>
  <si>
    <t>16-06-2017 - 14-02-2018</t>
  </si>
  <si>
    <t>FCFS</t>
  </si>
  <si>
    <t>Non preferential TQ</t>
  </si>
  <si>
    <t>WTO</t>
  </si>
  <si>
    <t>Fish</t>
  </si>
  <si>
    <t>Cod, dried or salted</t>
  </si>
  <si>
    <t>01-01-2018 - 31-12-2018</t>
  </si>
  <si>
    <t>Silver hake</t>
  </si>
  <si>
    <t>High quality sweet oranges, fresh</t>
  </si>
  <si>
    <t>01-02-2018 - 30-04-2018</t>
  </si>
  <si>
    <t>Fruit</t>
  </si>
  <si>
    <t>Citrus hybrids known as "minneolas"</t>
  </si>
  <si>
    <t>Frozen concentrated orange juice, without added sugar, of a Brix value not exceeding 50, in containers of two litres or less, containing no blood orange juice</t>
  </si>
  <si>
    <t>Dried onions, whole, cut, sliced, broken or in powder, but not further prepared</t>
  </si>
  <si>
    <t>Vegetables</t>
  </si>
  <si>
    <t>Lemons (Citrus limon, Citrus limonum)</t>
  </si>
  <si>
    <t>15-01-2018 - 14-06-2018</t>
  </si>
  <si>
    <t>Fresh (sweet) cherries</t>
  </si>
  <si>
    <t>21-05-2018 - 15-07-2018</t>
  </si>
  <si>
    <t>Almonds, fresh or dried, whether or not shelled, other than bitter</t>
  </si>
  <si>
    <t>Nuts</t>
  </si>
  <si>
    <t>Oat grains otherwise worked</t>
  </si>
  <si>
    <t>All third countries</t>
  </si>
  <si>
    <t>01-07-2017 - 30-06-2018</t>
  </si>
  <si>
    <t>Cereals</t>
  </si>
  <si>
    <t>Fish of the genus Coregonus, frozen</t>
  </si>
  <si>
    <t>Freshwater crayfish, cooked with dill, frozen</t>
  </si>
  <si>
    <t>Shrimps and prawns of the species Pandalus borealis</t>
  </si>
  <si>
    <t>Fillets of fish of the species Allocyttus spp. and Pseudocyttus maculatus</t>
  </si>
  <si>
    <t>Chocolate</t>
  </si>
  <si>
    <t>Processed Foods</t>
  </si>
  <si>
    <t>Sugar confectionery (including white chocolate), not containing cocoa</t>
  </si>
  <si>
    <t>Other than crispbread, gingerbread and the like, sweet biscuits, waffles and wafers, rusks, toasted bread and similar toasted products</t>
  </si>
  <si>
    <t>Potatoes, fresh or chilled</t>
  </si>
  <si>
    <t>01-01-2018 - 15-05-2018</t>
  </si>
  <si>
    <t>Carrots and turnips, fresh or chilled</t>
  </si>
  <si>
    <t>Sweet peppers</t>
  </si>
  <si>
    <t>Apricots, fresh</t>
  </si>
  <si>
    <t>01-08-2017 - 31-05-2018</t>
  </si>
  <si>
    <t>Cucumbers, fresh or chilled</t>
  </si>
  <si>
    <t>01-11-2017 - 15-05-2018</t>
  </si>
  <si>
    <t>Table grapes, fresh</t>
  </si>
  <si>
    <t>21-07-2018 - 31-10-2018</t>
  </si>
  <si>
    <t>Apples, fresh, other than cider apples</t>
  </si>
  <si>
    <t>01-04-2018 - 31-07-2018</t>
  </si>
  <si>
    <t>Pears, fresh, other than perry pears</t>
  </si>
  <si>
    <t>01-08-2018 - 31-12-2018</t>
  </si>
  <si>
    <t>01-06-2018 - 31-07-2018</t>
  </si>
  <si>
    <t>Grape juice and must</t>
  </si>
  <si>
    <t>01-09-2017 - 31-08-2018</t>
  </si>
  <si>
    <t>Preparations of a kind used in animal feeding</t>
  </si>
  <si>
    <t>Animal Feed</t>
  </si>
  <si>
    <t>Millet</t>
  </si>
  <si>
    <t>Brans, sharps and other residues of wheat and cereals other than maize and rice</t>
  </si>
  <si>
    <t>Preparation of a kind used in animal feed</t>
  </si>
  <si>
    <t>Durum wheat</t>
  </si>
  <si>
    <t>Durum wheat and common wheat of a minimum quality satisfying the criteria laid down in Annex IV of establishing regulation</t>
  </si>
  <si>
    <t>Malting barley to be used for the production of beer aged in vats containing beechwood.</t>
  </si>
  <si>
    <t>Non preferential TQ under end use</t>
  </si>
  <si>
    <t>Rice</t>
  </si>
  <si>
    <t>Chemically pure fructose</t>
  </si>
  <si>
    <t>Sugar</t>
  </si>
  <si>
    <t>Pasta</t>
  </si>
  <si>
    <t>Food preparation with cereals</t>
  </si>
  <si>
    <t>Other food preparations</t>
  </si>
  <si>
    <t>Dog or cat food, put up for retail sale</t>
  </si>
  <si>
    <t xml:space="preserve">Corn gluten </t>
  </si>
  <si>
    <t>United States of America</t>
  </si>
  <si>
    <t>Preserved pineapple and other fruits</t>
  </si>
  <si>
    <t>Prepared and Preserved Fruit</t>
  </si>
  <si>
    <t>Fruit juices</t>
  </si>
  <si>
    <t>Tomatoes, fresh or chilled</t>
  </si>
  <si>
    <t>15-05-2018 - 31-10-2018</t>
  </si>
  <si>
    <t xml:space="preserve">Wine </t>
  </si>
  <si>
    <t>Wine</t>
  </si>
  <si>
    <t xml:space="preserve">Other food preparations not elsewhere specified or included </t>
  </si>
  <si>
    <t>certificate of origin needs to be issued by a relevent us authority to use the trq</t>
  </si>
  <si>
    <t>Vermouth</t>
  </si>
  <si>
    <t>Young male bovine animals for fattening</t>
  </si>
  <si>
    <t>Live Animals</t>
  </si>
  <si>
    <t>Cows and heifers other than for slaughter of the following mountain breeds: grey, brown, yellow and mottled Simmental breeds and Pinzgau breed</t>
  </si>
  <si>
    <t>Bulls, cows and heifers other than for slaughter of the following breeds: mottled Simmental breed and Schwyz and Fribourg breeds</t>
  </si>
  <si>
    <t>Tenderloin, fresh, chilled or frozen</t>
  </si>
  <si>
    <t>Beef and Veal</t>
  </si>
  <si>
    <t>Pigmeat, fresh, chilled or frozen</t>
  </si>
  <si>
    <t>Pigmeat</t>
  </si>
  <si>
    <t>Sausages, dry or for spreading, uncooked
Other</t>
  </si>
  <si>
    <t>Other prepared or preserved meat, meat offal or blood</t>
  </si>
  <si>
    <t>Carcases and half-carcases, fresh, chilled or frozen</t>
  </si>
  <si>
    <t>Cuts, fresh, chilled or frozen, boned and with bone in, excluding tenderloin, preserved alone</t>
  </si>
  <si>
    <t>Sweet potatoes other than those intended for human consumption</t>
  </si>
  <si>
    <t>China</t>
  </si>
  <si>
    <t>Manioc starch</t>
  </si>
  <si>
    <t>Thailand</t>
  </si>
  <si>
    <t>FTA</t>
  </si>
  <si>
    <t>Manioc, arrowroot, salep and similar roots and tubers with high starch content</t>
  </si>
  <si>
    <t>Indonesia</t>
  </si>
  <si>
    <t>Member countries of WTO</t>
  </si>
  <si>
    <t>Countries not members of the WTO</t>
  </si>
  <si>
    <t>Potatoes, fresh or chilled, other than seed</t>
  </si>
  <si>
    <t>Turkey</t>
  </si>
  <si>
    <t>Preferential TQ</t>
  </si>
  <si>
    <t>Fresh table grapes</t>
  </si>
  <si>
    <t>01-05-2018 - 14-11-2018</t>
  </si>
  <si>
    <t>Other virgin olive oil</t>
  </si>
  <si>
    <t>Oil and Fats</t>
  </si>
  <si>
    <t>Jams, fruit jellies, marmalades, fruit or nut purÃ©e and fruit or nut pastes</t>
  </si>
  <si>
    <t>Onions, fresh or chilled</t>
  </si>
  <si>
    <t>16-05-2017 - 14-02-2018</t>
  </si>
  <si>
    <t>Citrus fruit, apricots, cherries, peaches, including nectarines, and strawberries, otherwise prepared or preserved</t>
  </si>
  <si>
    <t>Aubergines (eggplants), fresh or chilled</t>
  </si>
  <si>
    <t>01-05-2017 - 14-01-2018</t>
  </si>
  <si>
    <t>Fruit juices (including grape must) and vegetable juices, unfermented and not containing added spirit</t>
  </si>
  <si>
    <t>Courgettes, fresh or chilled</t>
  </si>
  <si>
    <t>01-03-2018 - 30-11-2018</t>
  </si>
  <si>
    <t>Fruit and nuts, uncooked or cooked by steaming or boiling in water, frozen, with a sugar content exceeding 13 % by weight: 
Strawberries, raspberries, blackberries, mulberries, loganberries, black-, white- or redcurrants and gooseberries
Other, except tropical fruit and tropical nuts</t>
  </si>
  <si>
    <t>Tomatoes prepared or preserved otherwise than by vinegar or acetic acid:
Whole or in pieces
Other, with a dry matter content of less than 12% by weight</t>
  </si>
  <si>
    <t>Jams, jellies, marmalades, puree and pastes, obtained by cooking, other than homogenised preparations, of citrus fruit, with a sugar content exceeding 13% but not exceeding 30% by weight</t>
  </si>
  <si>
    <t>Other preparations of fruit and nuts, obtained by cooking, with a sugar content exceeding 30% by weight, other than homogenised preparations</t>
  </si>
  <si>
    <t>bone-in and carcass,sheepmeat,Turkey</t>
  </si>
  <si>
    <t>Sheepmeat</t>
  </si>
  <si>
    <t>Customs Union Quota</t>
  </si>
  <si>
    <t>Other:
white chocolate etc...</t>
  </si>
  <si>
    <t>Chocolate and other food preparations containing cocoa</t>
  </si>
  <si>
    <t>Malt extract; food preparations of flour, groats, meal, starch or malt extract</t>
  </si>
  <si>
    <t>Pasta, whether or not cooked or stuffed (with meat or other substances) or otherwise prepared</t>
  </si>
  <si>
    <t>Prepared food obtained by the swelling or roasting of cereals or cereal products</t>
  </si>
  <si>
    <t>Prepared food obtained from roasting of cereal flakes</t>
  </si>
  <si>
    <t>Bulgar wheat</t>
  </si>
  <si>
    <t>Other
Rice</t>
  </si>
  <si>
    <t>Waffles and wafers</t>
  </si>
  <si>
    <t>Rusks toasted bread and similar toasted products</t>
  </si>
  <si>
    <t>Food preparations not elsewhere specified or included:
protein concentrates and textured protein substances</t>
  </si>
  <si>
    <t>- Kashkaval cheese
- Cheese of sheep's milk or buffalo milk in containers containing brine, or in sheepskin or goatskin bottles
- Tulum Peyniri, made from sheep's milk or buffalo milk, in individual plastic or other kind of packings of less than 10 kg</t>
  </si>
  <si>
    <t>Poultrymeat</t>
  </si>
  <si>
    <t>trouts</t>
  </si>
  <si>
    <t>Faroe Islands</t>
  </si>
  <si>
    <t>Coalfish (Pollachius Virens), salted and dried</t>
  </si>
  <si>
    <t>Common whelk (Buccinum Undatum), live, fresh or chilled, frozen, prepared or preserved</t>
  </si>
  <si>
    <t>Prepared or preserved fish; caviar and caviar substitutes prepared from fish eggs: salmon</t>
  </si>
  <si>
    <t>Crab of the species Geryon affinis, frozen</t>
  </si>
  <si>
    <t>conserves de crevettes</t>
  </si>
  <si>
    <t>Prepared or preserved fish; caviar and caviar substitutes prepared from fish eggs</t>
  </si>
  <si>
    <t>Freedingstuffs for fish</t>
  </si>
  <si>
    <t>Prepared or preserved shrimps and prawns of the species Pandalus borealis (and Pandalus Montagui as from 01.01.2014)</t>
  </si>
  <si>
    <t>Greenland</t>
  </si>
  <si>
    <t>Lesser or Greenland halibut ; Fish fillets, frozen of halibut ; Frozen shrimps and prawns</t>
  </si>
  <si>
    <t>Regulation EC 660/2002 that creates this order number if for a tariff quota from Greenland. There is not indication where this changed to be a EO TQ for halibut, shrimps and prawns</t>
  </si>
  <si>
    <t>Other prepared or preserved fish</t>
  </si>
  <si>
    <t>Iceland</t>
  </si>
  <si>
    <t>01-05-2017 - 30-04-2018</t>
  </si>
  <si>
    <t>huiles et graisses marines</t>
  </si>
  <si>
    <t>Norway</t>
  </si>
  <si>
    <t>Other frozen Salmonidae
new description from 1/09/2016:
Other frozen Salmonidae, excluding fish fillets and other fish meat of heading 0304 and excluding livers and roes</t>
  </si>
  <si>
    <t>Dried, salted but not smoked cod, excluding cod of the species Gadus macrocephalus.
Dried, salted but not smoked fish of the species Boreogadus saida.</t>
  </si>
  <si>
    <t>01-04-2018 - 31-12-2018</t>
  </si>
  <si>
    <t>Prepared or preserved fish of tunas, skipjack or other fish of the genus Euthynnus, other than whole or in pieces</t>
  </si>
  <si>
    <t xml:space="preserve">Prepared or preserved fish of tunas, skipjack or other fish of the genus Euthynnus, other than whole or in pieces </t>
  </si>
  <si>
    <t>Prepared or preserved fish of sardines, bonito, mackerel of the species Scomber scombrus and Scomber japonicus, fish of the species Orcynopsis unicolor, other than whole or in pieces</t>
  </si>
  <si>
    <t>Manioc</t>
  </si>
  <si>
    <t>Waters, ..., and other non-alcoholic beverages ...</t>
  </si>
  <si>
    <t>Herrings (Clupea harengus, Clupea pallasii), frozen, excluding livers and roes.</t>
  </si>
  <si>
    <t>Prepared or preserved fish, including caviar and caviar substitutes prepared from fish eggs</t>
  </si>
  <si>
    <t>Mackerel (scomber scombrus and Scomber japonicus), frozen, excluding livers and roes.</t>
  </si>
  <si>
    <t>Other fish, frozen, excluding livers and roes.</t>
  </si>
  <si>
    <t>Fillets of herrings (Clupea harengus, Clupea pallasii), frozen.
Flaps of herrings (Clupea harengus, Clupea pallasii), frozen.</t>
  </si>
  <si>
    <t>Trout (salmo trutta, Oncorhynchus mykiss, Oncorhynchus clarki, Oncorhynchus aquabonita, Oncorhynchus gilae, Oncorhynchus
apache and Oncorhynchus chrysogaster), fresh or chilled or frozen</t>
  </si>
  <si>
    <t>Pacific salmon (Oncorhynchus nerka, Oncorhynchus gorbuscha, Oncorhynchus keta, Oncorhynchus tschawytscha, Oncorhynchus kisutch, Oncorhynchus masou and Oncorhynchus rhodurus), Atlantic salmon (Salmo salar) and Danube salmon (Hucho hucho), fresh or chilled</t>
  </si>
  <si>
    <t>Pacific salmon (Oncorhynchus nerka, Oncorhynchus gorbuscha, Oncorhynchus keta, Oncorhynchus tschawytscha, Oncorhynchus kisutch, Oncorhynchus masou and Oncorhynchus rhodurus), frozen
Atlantic salmon (Salmo salar), frozen</t>
  </si>
  <si>
    <t>Fresh, chilled or frozen fillets of Pacific salmon (Oncorhynchus nerka, Oncorhynchus gorbuscha, Oncorhynchus keta, Oncorhynchus tschawytscha, Oncorhynchus kisutch, Oncorhynchus masou and Oncorhynchus rhodurus), Atlantic salmon (Salmo salar) and Danube salmon (Hucho hucho)</t>
  </si>
  <si>
    <t>Other Salmonidae, fresh or chilled
Other frozen Salmonidae</t>
  </si>
  <si>
    <t>Ling (Molva spp.), fresh or chilled</t>
  </si>
  <si>
    <t>Plaice, Sole, Megrim, Flounder, Southern blue whiting, Hake, Monkfish, Swordfish, Toothfish, Horse mackerel, Pink cusk-eel, Sea bass, gilt-head sea breams</t>
  </si>
  <si>
    <t>Frozen meat of swordfish, cod, coalfish, haddock, hake, blue whiting, Alaska pollack, saltwater fish, excluding mackerel</t>
  </si>
  <si>
    <t>Herrings (Clupea harengus, Clupea pallasii), fresh, chilled or frozen</t>
  </si>
  <si>
    <t>Mackerel (scomber scombrus, Scomber australasicus, Scomber japonicus), fresh or chilled</t>
  </si>
  <si>
    <t>Mackerel (scomber scombrus, Scomber japonicus), frozen</t>
  </si>
  <si>
    <t>Redfish (Sebastes spp.), fresh, chilled or frozen</t>
  </si>
  <si>
    <t>Fillets of other freshwater fish, fresh, chilled or frozen</t>
  </si>
  <si>
    <t>Fillets of coalfish (Pollachius virens) and redfish (Sebastes spp.), fresh or chilled
Other fillets, fresh or chilled</t>
  </si>
  <si>
    <t>Flaps of herring and other fish meat</t>
  </si>
  <si>
    <t>Frozen fillets of swordfish, cod, coalfish, haddock, redfish, hake, plaice, monkfish, Alaska pollack, blue grenadier
Other frozen fillets</t>
  </si>
  <si>
    <t>Livers and roes of fish, dried, salted or in brine, but not smoked</t>
  </si>
  <si>
    <t>Smoked Pacific salmon (Oncorhynchus nerka, Oncorhynchus gorbuscha, Oncorhynchus keta, Oncorhynchus tschawytscha, Oncorhynchus kisutch, Oncorhynchus masou and Oncorhynchus rhodurus), Atlantic salmon (Salmo salar) and Danube salmon (Hucho hucho)</t>
  </si>
  <si>
    <t>Smoked fish other than Pacific salmon (Oncorhynchus nerka, Oncorhynchus gorbuscha, Oncorhynchus keta, Oncorhynchus tschawytscha, Oncorhynchus kisutch, Oncorhynchus masou and Oncorhynchus rhodurus), Atlantic salmon (Salmo salar) and Danube salmon (Hucho hucho),</t>
  </si>
  <si>
    <t>Other fish, salted but not dried or smoked and fish in brine</t>
  </si>
  <si>
    <t>Herrings (Clupea harengus, Clupea pallasii), salted but not dried or smoked and herrings in brine</t>
  </si>
  <si>
    <t>Frozen Pandalidae shrimps
Frozen Norway lobsters (Nephrops norvegicus)</t>
  </si>
  <si>
    <t>Pandalidae shrimps, not frozen boiled on board</t>
  </si>
  <si>
    <t>Pandalidae shrimps, not frozen, for processing
Norway lobsters (Nephrops norvegicus), not frozen</t>
  </si>
  <si>
    <t>Prepared or preserved salmon, whole or in pieces</t>
  </si>
  <si>
    <t>Prepared or preserved herrings, whole or in pieces, in airtight containers; other</t>
  </si>
  <si>
    <t>Prepared or preserved sardinella and brisling or sprats, whole or in pieces</t>
  </si>
  <si>
    <t>Prepared or preserved mackerel (scomber scombrus, Scomber japonicus), whole or in pieces</t>
  </si>
  <si>
    <t>Prepared or preserved cod, coalfish, hake, Alaska pollack, Other fish, meat of other fish</t>
  </si>
  <si>
    <t>Prepared or preserved salmon meat</t>
  </si>
  <si>
    <t>Peeled and frozen shrimps and prawns</t>
  </si>
  <si>
    <t>Shrimps and prawns other than peeled and frozen</t>
  </si>
  <si>
    <t>Prepared or preserved crab</t>
  </si>
  <si>
    <t>Shrimps and prawns, peeled and frozen, prepared or preserved.</t>
  </si>
  <si>
    <t>Herring, spiced and/or vinegar cured, in brine.</t>
  </si>
  <si>
    <t>KGME</t>
  </si>
  <si>
    <t>Cauliflowers and headed broccoli</t>
  </si>
  <si>
    <t>01-08-2018 - 31-10-2018</t>
  </si>
  <si>
    <t>Herrings of the species Clupea harengus or Clupea pallasii, frozen, excluding livers and roes, for industrial processing (a)(2)</t>
  </si>
  <si>
    <t>Fillets of herring, frozen; flaps of herring (butterflies), frozen, for industrial processing (a)(2)</t>
  </si>
  <si>
    <t>Cherries, fresh</t>
  </si>
  <si>
    <t>16-07-2018 - 31-08-2018</t>
  </si>
  <si>
    <t>Plums and sloes, fresh</t>
  </si>
  <si>
    <t>01-09-2018 - 15-10-2018</t>
  </si>
  <si>
    <t>Strawberries, fresh</t>
  </si>
  <si>
    <t>09-06-2018 - 31-07-2018</t>
  </si>
  <si>
    <t>01-08-2018 - 15-09-2018</t>
  </si>
  <si>
    <t>Chocolate and other food preparations containing cocoa with the exception of cocoa powder containing added sugar or other sweetening matter</t>
  </si>
  <si>
    <t>margarine non liquide</t>
  </si>
  <si>
    <t>alcool ethylique non denature</t>
  </si>
  <si>
    <t>alcool ethyl,eaux de vie denat</t>
  </si>
  <si>
    <t>Smoking tobacco, whether or not containing tobacco substitutes in any proportion</t>
  </si>
  <si>
    <t>Solid fractions fats and oils and their fractions, of fish, other than liver oils</t>
  </si>
  <si>
    <t>Meat of sheep or goats, fresh</t>
  </si>
  <si>
    <t>Meat and edible meat offal, salted</t>
  </si>
  <si>
    <t>Cabbage lettuce</t>
  </si>
  <si>
    <t>Other lettuce</t>
  </si>
  <si>
    <t>Flowers and plants</t>
  </si>
  <si>
    <t>Sausages and similar products</t>
  </si>
  <si>
    <t>Bone-in and carcasses sheepmeat from Iceland</t>
  </si>
  <si>
    <t xml:space="preserve">Herring of the species Clupea harengus or Clupea pallasii, frozen, excluding livers/roes, for industrial processing (a)(1)
</t>
  </si>
  <si>
    <t>Pacific salmon (Oncorhynchus nerka, Oncorhynchus gorbuscha, Oncorhynchus keta, Oncorhynchus tschawytscha, Oncorhynchus kisutch, Oncorhynchus masou and Oncorhynchus rhodurus), Atlantic salmon (Salmo salar) and Danube salmon (Hucho hucho)</t>
  </si>
  <si>
    <t>Sole, Megrim and other flat fish, excluding fish fillets and other fish meat, Blue whiting, excluding fish fillets and other fish meat, Plaice, frozen, excluding fish fillets and other fish meat, Toothfish and other saltwater fish, frozen, excluding fish fillets and other fish meat, Fillets of Nile perch, of pangasius and of other freshwater fish, Fillets of coalfish, Fillets of redfish, Fillets of swordfish and of toothfish, fresh or chilled, Other fish fillets, other than herring and mackerel, Other fish meat (whether or not minced), Frozen fillets of Nile perch, of pangasius, of tilapia and of other freshwater fish, Frozen meat of cod of the species Gadus macrocephalus, Frozen meat of cod of the species Gadus morhua, Frozen meat of cod of the species Gadus ogac and frozen fish meat of the species Boreogadus said, Frozen meat of coalfish, Frozen meat of hake, Frozen meat of blue whiting, Other frozen fish meat, except mackerel</t>
  </si>
  <si>
    <t>Herring, salted but not dried or smoked, and herring in brine.</t>
  </si>
  <si>
    <t>Frozen Norway lobsters (Nephrops norvegicus)
from 1/08/2016:
Frozen Norway lobsters (Nephrops norvegicus), excluding smoked Norway lobsters</t>
  </si>
  <si>
    <t>Other prepared or preserved herring, in hermetically sealed containers.
Other prepared or preserved herring.
from 1/08/2016:
Prepared or preserved herrings, whole or in pieces but not minced, excluding fillets of herring, raw, merely coated with batter or breadcrumbs, whether or not pre- fried in oil, frozen</t>
  </si>
  <si>
    <t>Other prepared or preserved fish, whole or in pieces.
Other prepared or preserved fish meat, except herring and mackerel.</t>
  </si>
  <si>
    <t>Sugar confectionery (including white chocolate)not containing cocoa.
Chocolate and other food preparations containing cocoa
Sweet biscuits, waffles and wafers excluding waffles and wafers with a water content exceeding 10% by weight</t>
  </si>
  <si>
    <t>Sausages and similar products of meat, meat offal or blood; food preparations based on these products</t>
  </si>
  <si>
    <t xml:space="preserve">Frozen Norway lobsters
from 1/08/2016:
Frozen Norway lobsters (Nephrops norvegicus), excluding smoked Norway lobsters
</t>
  </si>
  <si>
    <t xml:space="preserve">Fillets of redfish, fresh or chilled
</t>
  </si>
  <si>
    <t>Herrings of the species Clupea harengus or Clupea pallasii, frozen, excluding livers and roes.</t>
  </si>
  <si>
    <t>Raspberries, fresh</t>
  </si>
  <si>
    <t>Thin slices of potatoes, fried or baked, whether or not salted or flavoured, in airtight packings, suitable for immediate consumption</t>
  </si>
  <si>
    <t>Dog or cat put up for retail sale</t>
  </si>
  <si>
    <t>Fillets of mackerel, frozen
Flaps of mackerel, frozen</t>
  </si>
  <si>
    <t xml:space="preserve">Fillets of herrings (Clupea harengus, Clupea pallasii), fresh or chilled
Flaps of herring, fresh or chilled
</t>
  </si>
  <si>
    <t xml:space="preserve">Flours, meals and pellets of fish, fit for human consumption
</t>
  </si>
  <si>
    <t xml:space="preserve">Hams of domestic swine, in brine, boneless, enclosed in a bladder or in an artificial gut
Meat of domestic swine, boneless, from chop, smoked
Sausages and similar products, of meat, meat offal or blood; food preparations based on these products, of animals of headings, excluding wild boars
Pork neck, dried in air, seasoned or not, whole, in pieces or thinly sliced
</t>
  </si>
  <si>
    <t>Switzerland</t>
  </si>
  <si>
    <t>Seed potatoes, fresh or chilled</t>
  </si>
  <si>
    <t>Cabbages and the like, fresh or chilled</t>
  </si>
  <si>
    <t>Lettuce and chicory, fresh or chilled</t>
  </si>
  <si>
    <t>Edible root vegetables, fresh or chilled</t>
  </si>
  <si>
    <t>Beans, fresh or chilled</t>
  </si>
  <si>
    <t>Aubergines, fresh or chilled</t>
  </si>
  <si>
    <t>Celery, fresh or chilled</t>
  </si>
  <si>
    <t>Spinach, fresh or chilled</t>
  </si>
  <si>
    <t>Salad vegetables, fresh or chilled</t>
  </si>
  <si>
    <t>Fennel, fresh or chilled</t>
  </si>
  <si>
    <t>Other vegetables, fresh or chilled</t>
  </si>
  <si>
    <t>Apples, other than cider apples, fresh</t>
  </si>
  <si>
    <t>Pears and quinces, fresh</t>
  </si>
  <si>
    <t>Sweet cherries, fresh</t>
  </si>
  <si>
    <t>Blackberries, mulberries and loganberries, fresh</t>
  </si>
  <si>
    <t>Flour, meal and powder of bananas</t>
  </si>
  <si>
    <t>Potatoes</t>
  </si>
  <si>
    <t>Cherries</t>
  </si>
  <si>
    <t>Wines entitled to one of the following designations of origin: Ain Bessem-Bouira, Medea, Coteaux du Zaccar, Dahra, Coteaux de Mascara, Monts du Tessalah, Coteaux de Tlemcen, of an actual alcoholic strength by volume not exceeding 15% vol, in containers holding 2 l or less</t>
  </si>
  <si>
    <t>Algeria</t>
  </si>
  <si>
    <t>natural honey</t>
  </si>
  <si>
    <t>Honey</t>
  </si>
  <si>
    <t>Other sparkling wine
Other wine of fresh grapes</t>
  </si>
  <si>
    <t>Cut flowers</t>
  </si>
  <si>
    <t>Foliage, branches and other parts of plants, without flowers or flower buds, and grasses, mosses and lichens, being goods of a kind suitable for bouquets or for ornamental purposes, fresh, dried, dyed, bleached, impregnated or otherwise
prepared</t>
  </si>
  <si>
    <t>new potatoes, fresh or chilled</t>
  </si>
  <si>
    <t>01-01-2018 - 31-03-2018</t>
  </si>
  <si>
    <t>Apricots,fresh</t>
  </si>
  <si>
    <t>01-11-2017 - 31-03-2018</t>
  </si>
  <si>
    <t>Olive oil, etc</t>
  </si>
  <si>
    <t>Refined sunflower-seed oil</t>
  </si>
  <si>
    <t>Peeled tomatoes, prepared</t>
  </si>
  <si>
    <t>Tomatoes, prepared</t>
  </si>
  <si>
    <t>Tomato juice</t>
  </si>
  <si>
    <t>Apricot juice</t>
  </si>
  <si>
    <t>Buttermilk etc</t>
  </si>
  <si>
    <t>Coucous</t>
  </si>
  <si>
    <t>Garlic, fresh or chilled</t>
  </si>
  <si>
    <t>Morocco</t>
  </si>
  <si>
    <t>01-05-2018 - 31-05-2018</t>
  </si>
  <si>
    <t>01-10-2017 - 31-05-2018</t>
  </si>
  <si>
    <t>01-04-2018 - 30-04-2018</t>
  </si>
  <si>
    <t>01-10-2017 - 20-04-2018</t>
  </si>
  <si>
    <t>01-11-2017 - 31-05-2018</t>
  </si>
  <si>
    <t>Fresh cut flowers and flower buds of a kind suitable for bouquets or for ornamental purposes</t>
  </si>
  <si>
    <t>Jordan</t>
  </si>
  <si>
    <t>Virgin olive oil</t>
  </si>
  <si>
    <t>New potatoes, fresh or chilled</t>
  </si>
  <si>
    <t>Lebanon</t>
  </si>
  <si>
    <t>01-01-2018 - 31-05-2018</t>
  </si>
  <si>
    <t>New potatoes, and so-called "new potatoes", fresh or chilled</t>
  </si>
  <si>
    <t>So-called "new potatoes", fresh or chilled</t>
  </si>
  <si>
    <t>01-10-2018 - 31-12-2018</t>
  </si>
  <si>
    <t>Olives, fresh or chilled, for uses other than the production of oil</t>
  </si>
  <si>
    <t>Preferential TQ under end use</t>
  </si>
  <si>
    <t>Provisionally preserved olives, for uses other than the production of oil</t>
  </si>
  <si>
    <t>Fresh table grapes, except of the variety Emperor (Vitis vinifera cv.)</t>
  </si>
  <si>
    <t>01-10-2017 - 11-07-2018</t>
  </si>
  <si>
    <t>Apples, fresh</t>
  </si>
  <si>
    <t>Peaches, including nectarines, fresh</t>
  </si>
  <si>
    <t>01-05-2018 - 31-08-2018</t>
  </si>
  <si>
    <t>Olive oil</t>
  </si>
  <si>
    <t>Tomatoes, prepared or preserved otherwise than by vinegar or acetic acid</t>
  </si>
  <si>
    <t>Prepared or preserved sardines of the species Sardina pilchardus</t>
  </si>
  <si>
    <t>Tunisia</t>
  </si>
  <si>
    <t>Apricot pulp, not containing added spirit or sugar, in immediate packings of a net content of 4,5 kg or more</t>
  </si>
  <si>
    <t>Wines entitled to one of the following designations of origin: Coteaux de Tebourda, Coteaux d'Utique, Sidi-Salem, Kelibia, Thibar, Mornag, Grand cru Mornag, of an actual alcoholic strength by volume of 15% vol or less and in containers holding 2 l or less</t>
  </si>
  <si>
    <t>Fresh oranges</t>
  </si>
  <si>
    <t>Tomatoes prepared or preserved otherwise than by vinegar or acetic acid, other than whole or in pieces, with a dry matter content of not less than 12%</t>
  </si>
  <si>
    <t>Mixtures of fruit, not containing added spirit, containing added sugar</t>
  </si>
  <si>
    <t>Natural honey</t>
  </si>
  <si>
    <t>Olives provisionaly preserved</t>
  </si>
  <si>
    <t>Truffles, prepared or preserved otherwise than by vinegar or acetic acid</t>
  </si>
  <si>
    <t>Israel</t>
  </si>
  <si>
    <t>01-01-2018 - 30-06-2018</t>
  </si>
  <si>
    <t>Whey</t>
  </si>
  <si>
    <t>Sweet peppers, fresh or chilled</t>
  </si>
  <si>
    <t>Cherry tomatoes,fresh or chilled</t>
  </si>
  <si>
    <t>Oranges, fresh</t>
  </si>
  <si>
    <t>Orange juice</t>
  </si>
  <si>
    <t>Other fresh cut flowers and flower buds of a kind suitable for bouquets or for ornamental purposes</t>
  </si>
  <si>
    <t>01-11-2017 - 15-04-2018</t>
  </si>
  <si>
    <t>Tomatoes, fresh or chilled, other than cherry tomatoes</t>
  </si>
  <si>
    <t>Sweetcorn, frozen</t>
  </si>
  <si>
    <t>Sweetcorn, not frozen</t>
  </si>
  <si>
    <t>Live turkeys weighing not more than 185 g</t>
  </si>
  <si>
    <t>Dried tomatoes, whole, cut,sliced, broken or in powder,but not further prepared</t>
  </si>
  <si>
    <t>Clementines, mandarins and wilkings, fresh</t>
  </si>
  <si>
    <t>15-03-2018 - 30-09-2018</t>
  </si>
  <si>
    <t>Prepared or preserved meat,meat offal or blood of turkeys,containing 57 % or more by weight of poultry meat or offal, other than exclusively uncooked turkey meat.
Prepared or preserved meat, meat offal or blood of turkeys, containing 25 % or more but less than 57 % by weight of
poultry meat or offal.</t>
  </si>
  <si>
    <t>Prepared or preserved meat, meat offal or blood of fowls of the species Gallus domesticus, containing 57% or more by
weight of poultry meat or offal, other than uncooked.
Prepared or preserved meat, meat offal or blood of fowls of the species Gallus domesticus, containing 25% or more but
less than 57% by weight of poultry meat or offal.</t>
  </si>
  <si>
    <t>Chewing gum whether or not sugar-coated, not containing cocoa, containing 60 % or more by weight of sucrose (including invert sugar expressed as sucrose)</t>
  </si>
  <si>
    <t>Cocoa powder containing 5% or more by weight of sucrose (including invert sugar expressed as sucrose) or isoglucose
expressed as sucrose.
Other food preparations containing cocoa in blocks, slabs or bars weighing more than 2 kg or in liquid, paste, powder, granular or other bulk form in containers or immediate packings, of a content exceeding 2 kg</t>
  </si>
  <si>
    <t>Gingerbread and the like, containing by weight 30 % or  more of sucrose (including invert sugar expressed as sucrose)</t>
  </si>
  <si>
    <t>Tomatoes, prepared or preserved otherwise than by vinegar or acetic acid, with a dry matter content of more than 30 % by weight</t>
  </si>
  <si>
    <t>Slices of peaches, fried in oil, not containing added spirit, with a sugar content exceeding 15 % by weight, in immediate packings of a net content not exceeding 1 kg</t>
  </si>
  <si>
    <t>Mixtures of citrus juices</t>
  </si>
  <si>
    <t>Wine of fresh grapes, including fortified wines; grape must other than that of heading 2009</t>
  </si>
  <si>
    <t>Melons fresh, other than watermelons</t>
  </si>
  <si>
    <t>01-11-2017 - 30-04-2018</t>
  </si>
  <si>
    <t>Glues based on starches, or on dextrins or other modified starches</t>
  </si>
  <si>
    <t>Trout: live; fresh or chilled; frozen; dried, salted or in brine,
smoked; fillets and other fish meat; flours, meals and
pellets, fit for human consumption</t>
  </si>
  <si>
    <t>Albania</t>
  </si>
  <si>
    <t xml:space="preserve">Carp: live; fresh or chilled; frozen; dried, salted or in
brine, smoked; fillets and other fish meat; flours, meals
and pellets, fit for human consumption
</t>
  </si>
  <si>
    <t>Sea bream (Dentex dentex and Pagellus spp.): live; fresh
or chilled; frozen; dried, salted or in brine, smoked;
fillets and other fish meat; flours, meals and pellets,
fit for human consumption</t>
  </si>
  <si>
    <t>Sea bass (Dicentrarchus labrax): live; fresh or chilled;
frozen; dried, salted or in brine, smoked; fillets and
other fish meat; flours, meals and pellets, fit for
human consumption</t>
  </si>
  <si>
    <t>Prepared or preserved sardines</t>
  </si>
  <si>
    <t>Prepared or preserved anchovies</t>
  </si>
  <si>
    <t>Trout (Salmo trutta, Oncorhynchus mykiss, Oncorhynchus clarki, Oncorhynchus aguabonita, Oncorhynchus gilae, Oncorhynchus apache and Oncorhynchus chrysogaster): live; fresh or chilled; frozen; dried, salted or in brine, smoked; fillets and other fish meat; flours, meals and pellets, fit for human consumption</t>
  </si>
  <si>
    <t>Kosovo</t>
  </si>
  <si>
    <t>Carp (Cyprinus spp., Carassius spp., Ctenopharyngodon idellus, Hypophthalmichthys spp., Cirrhinus spp., Mylopharyngodon piceus, Catla catla, Labeo spp., Osteochilus hasselti, Leptobarbus hoeveni, Megalobrama spp.): live; fresh or chilled; frozen; dried, salted or in brine, smoked; fillets and other fish meat; flours, meals and pellets, fit for human consumption</t>
  </si>
  <si>
    <t>Quality sparkling wine, other than champagne or Asti spumante</t>
  </si>
  <si>
    <t>Other wines of fresh grapes, in containers holding more than 2 liters - AL</t>
  </si>
  <si>
    <t>Quality sparkling wine, other than Champagne or Asti spumante
Other wine of fresh grapes, in containers holding 2 litres or less</t>
  </si>
  <si>
    <t>Montenegro</t>
  </si>
  <si>
    <t>Trout</t>
  </si>
  <si>
    <t>Carp</t>
  </si>
  <si>
    <t xml:space="preserve">Sea bream </t>
  </si>
  <si>
    <t>Sea bass</t>
  </si>
  <si>
    <t>Quality sparkling wine other than Champagne; other wines in containers of 2 liters or less - Serbia</t>
  </si>
  <si>
    <t>Serbia</t>
  </si>
  <si>
    <t>Other wines of fresh grapes in containers holding more than 2 litres</t>
  </si>
  <si>
    <t xml:space="preserve">Quality sparkling wine, other than Champagne or Asti spumante; other wine of fresh grapes, in containers holding 2 litres or less </t>
  </si>
  <si>
    <t>Bosnia and Herzegovina</t>
  </si>
  <si>
    <t>Other wine of fresh grapes, in containers holding more than 2 litres</t>
  </si>
  <si>
    <t>Wine of fresh grapes, of an actual alcoholic strength by volume not exceeding 15 % vol, other than sparkling wine</t>
  </si>
  <si>
    <t>Sparkling wine, other than Champagne and than Asti spumante. Other wine of fresh grape in containers &lt;= 2 litres</t>
  </si>
  <si>
    <t>FYR Macedonia</t>
  </si>
  <si>
    <t>Other wine of fresh grapes, in containers &gt; 2 litres</t>
  </si>
  <si>
    <t>Wine of fresh grapes</t>
  </si>
  <si>
    <t>Quality sparkling wine; wine of fresh grapes, in containers holding 2 litres or less</t>
  </si>
  <si>
    <t>Sea bream</t>
  </si>
  <si>
    <t>Trout (salmo trutta, Oncorhynchus mykiss, Oncorynchus clarki, Oncorynchus aguabonita, Oncorynchus gilae, Oncorynchus apache, and Oncorynchus chrysogaster): live; fresh or chilled; frozen; dried, salted or in brine, smoked; fillets and other fish meat; flours, meals and pellets, fit for human consumption.</t>
  </si>
  <si>
    <t>Carp: live; fresh or chilled; frozen; dried, salted or in brine, smoked; fillets and other fish meat; flours, meals and pellets, fit for human consumption.</t>
  </si>
  <si>
    <t>Sea bream (Dentex dentex and Pagellus spp.): live; fresh or chilled; frozen; dried, salted or in brine, smoked; fillets and other fish meat; flours, meals and pellets, fit for human consumption.</t>
  </si>
  <si>
    <t>Sea bass (Dicentrarchus labrax): live; fresh or chilled; frozen; dried, salted or in brine, smoked; fillets and other fish meat; flours, meals and pellets, fit for human consumption.</t>
  </si>
  <si>
    <t>Prepared and preserved anchovies</t>
  </si>
  <si>
    <t>Namibia</t>
  </si>
  <si>
    <t>FTA - OQ</t>
  </si>
  <si>
    <t>Preserved tuna</t>
  </si>
  <si>
    <t>Madagascar</t>
  </si>
  <si>
    <t>Tuna loins</t>
  </si>
  <si>
    <t>Frozen lobster (Homarus americanus), whole, cooked.  Frozen lobster (Homarus americanus), in pieces, cooked or fresh.  Frozen lobster meat (Homarus americanus), cooked or fresh.  Prepared meals of lobster meat (Homarus americanus), including meals ready for consumption.</t>
  </si>
  <si>
    <t>St Pierre and Miquelon</t>
  </si>
  <si>
    <t>01-02-2017 - 31-01-2018</t>
  </si>
  <si>
    <t>OCT - OQ</t>
  </si>
  <si>
    <t>Smoked fillets of herrings (Clupea harengus) or mackerel (Scomber scombrus).  Prepared or preserved herrings (Clupea harengus) or mackerel (Scomber scombrus)</t>
  </si>
  <si>
    <t>Frozen mussels (Mytilus edulis), cooked, whether in shell or not.  Prepared or preserved mussels (Mytilus edulis), and meals containing mussels (Mytilus edulis), including meals ready for consumption.</t>
  </si>
  <si>
    <t>Halibut, shrimps and prawns</t>
  </si>
  <si>
    <t>Regulation EC 660/2002 that creates this order number if for a tariff quota from St Pierre and Miquelon. There is not indication where this changed to be a EO TQ for halibut, shrimps and prawns</t>
  </si>
  <si>
    <t>Mackerel (Scomber Colias, Scomber Japonicus, SComber Scombrus), fillets, 
prepared or preserved</t>
  </si>
  <si>
    <t>Cape Verde</t>
  </si>
  <si>
    <t>Frigate tuna, Frigate mackerel (Auxis thazard, Auxis rochei), fillets, prepared or preserved</t>
  </si>
  <si>
    <t>Egypt</t>
  </si>
  <si>
    <t>15-01-2018 - 30-06-2018</t>
  </si>
  <si>
    <t>15-11-2017 - 15-05-2018</t>
  </si>
  <si>
    <t>Sweet oranges, fresh</t>
  </si>
  <si>
    <t>01-12-2017 - 31-05-2018</t>
  </si>
  <si>
    <t>Chemically pure fructose in solid form</t>
  </si>
  <si>
    <t>Other sugar confectionery, not containing cocoa, containing 70% or more by weight of sucrose (including invert sugar expressed as sucrose)</t>
  </si>
  <si>
    <t xml:space="preserve">Sweetened cacao powder, containing 70% or more but less than 80% of sucrose (including invert sugar expressed as sucrose) or isoglucose expressed as sucrose </t>
  </si>
  <si>
    <t>Sweetened cacao powder, containing 80% or more by weight of sucrose (including invert sugar expressed as sucrose) or isoglucose expressed as sucrose</t>
  </si>
  <si>
    <t>Chocolate and other food preparations containing cocoa, in blocks, slabs or bars weighing more than 2 kg or liquid, paste, powder, granular or other bulk form, in containers or immediate packings of a content exceeding 2 kg, containing less 18% by weight of cocoa butter, containing 70% or more by weight of sucrose (including invert sugar expressed as sucrose)</t>
  </si>
  <si>
    <t>Other food preparations of flour, groats, meal, starch or malt extract, not containing cocoa or containg less than 40% by weight of cocoa calculated on a totally defatted basis, not elsewhere specified or included, food preparations of goods of heading 0401 to 0404, not containing cocoa or containing less than 5% by weight of cocoa calculated on a totally defatted basis, not elesewhere specified or included, containing 70% or more by weight of sucrose/isoglucose</t>
  </si>
  <si>
    <t>Preparations with a basis of coffee, containig 70% or more by weight of sucrose/isoglucose</t>
  </si>
  <si>
    <t>Preparations with a basis of tea or mate, containing 70% or more by weight of sucrose/isoglucose</t>
  </si>
  <si>
    <t>Other flavoured or coloured sugar syrups (excluded isoglucose, lactose, glucose and maltodextrine syrups), containing 70% or more by weight of sucrose/isoglucose</t>
  </si>
  <si>
    <t>Other food preparations not elsewhere specifiedn or included, of a kind used in drink industries, containing 70% or more by weight of sucrose/isoglucose</t>
  </si>
  <si>
    <t>Husked (brown) rice</t>
  </si>
  <si>
    <t xml:space="preserve">Semi-milled or wholly milled rice, whether or not polished or glazed </t>
  </si>
  <si>
    <t>Broken rice</t>
  </si>
  <si>
    <t>01-10-2017 - 30-04-2018</t>
  </si>
  <si>
    <t>Milk and cream, concentrated or containing added sugar or other sweetening matter, in powder, granules or in solid forms, of a fat content, by weight, not exceeding 1,5%</t>
  </si>
  <si>
    <t>South Africa</t>
  </si>
  <si>
    <t>Butter</t>
  </si>
  <si>
    <t>Strawberries, frozen</t>
  </si>
  <si>
    <t>Cane sugar for refining and white sugar, not containing added flavouring or colouring matter</t>
  </si>
  <si>
    <t>Cane sugar for refining, not containing added flavouring or colouring matter</t>
  </si>
  <si>
    <t>Glucose and glucose syrup, in the form of white crystalline powder, whether or not agglomerated, not containing fructose or containing in the dry  state less than 20% by weight of fructose</t>
  </si>
  <si>
    <t xml:space="preserve">Jams, jellies, marmalades, purÃ©e or pastes of citrus fruit, with a sugar content exceeding 13% but not exceeding 30% by weight </t>
  </si>
  <si>
    <t>Frozen orange juice</t>
  </si>
  <si>
    <t>Apple juice</t>
  </si>
  <si>
    <t>Active yeasts, other than culture yeast and baker's yeast</t>
  </si>
  <si>
    <t>Eggs for hatching</t>
  </si>
  <si>
    <t>Mexico</t>
  </si>
  <si>
    <t>Bananas, fresh excluding plantains</t>
  </si>
  <si>
    <t>Cut flowers, fresh, June to Octboer</t>
  </si>
  <si>
    <t>01-06-2018 - 31-10-2018</t>
  </si>
  <si>
    <t>Cut flowers, fresh, June to October</t>
  </si>
  <si>
    <t>Cut flowers, fresh, November to May</t>
  </si>
  <si>
    <t>Asparagus, fresh or chilled, March to November</t>
  </si>
  <si>
    <t>Frozen peas</t>
  </si>
  <si>
    <t>preferential TQ</t>
  </si>
  <si>
    <t>Melons, fresh, January, April and May, October to December</t>
  </si>
  <si>
    <t>Strawberries</t>
  </si>
  <si>
    <t>Prepared or preserved fish</t>
  </si>
  <si>
    <t>Tuna-loins</t>
  </si>
  <si>
    <t>Cane molasses</t>
  </si>
  <si>
    <t>Chewing  gum</t>
  </si>
  <si>
    <t>Asparagus, prepared or preserved</t>
  </si>
  <si>
    <t>Mixtures of fruit, prepared or preserved</t>
  </si>
  <si>
    <t>Orange juice, unfermented</t>
  </si>
  <si>
    <t>Orange juice, frozen</t>
  </si>
  <si>
    <t>Pineapple juice</t>
  </si>
  <si>
    <t>egg yokes,dried</t>
  </si>
  <si>
    <t>091832</t>
  </si>
  <si>
    <t>Eggs</t>
  </si>
  <si>
    <t>egg yokes, liquid</t>
  </si>
  <si>
    <t>Birds' eggs, not in shell,dried</t>
  </si>
  <si>
    <t>birds' eggs,not in shell</t>
  </si>
  <si>
    <t>eggs,dried,crystals</t>
  </si>
  <si>
    <t>091869</t>
  </si>
  <si>
    <t>egg albumin - dried other</t>
  </si>
  <si>
    <t>egg albumin - other than dried</t>
  </si>
  <si>
    <t>Wines, in containers holding 2 litres or less, of an actual alcoholic strength by volume not exceeding 18% vol. 
From 1.9 to 31.12 each year, this tariff quota is also available for wines, in any volume of container, of an actual alcoholic strength by volume not exceeding 18 % vol</t>
  </si>
  <si>
    <t>Wines of an actual alcoholic strength by volume not exceeding 18% vol.</t>
  </si>
  <si>
    <t>Undenatured ethyl alcohol of an alcoholic strength by volume of 80% vol. or higher; ethyl alcohol and other spirits, denatured, of any strength</t>
  </si>
  <si>
    <t>Chile</t>
  </si>
  <si>
    <t>Meat of sheep or goats, fresh, chilled or frozen.</t>
  </si>
  <si>
    <t>Cheese and curd</t>
  </si>
  <si>
    <t>Cheese</t>
  </si>
  <si>
    <t>Garlic</t>
  </si>
  <si>
    <t>Cereal grains</t>
  </si>
  <si>
    <t>Mushrooms of the genus Agaricus, prepared or preserved</t>
  </si>
  <si>
    <t>Sugar confectionery, not containing cocoa</t>
  </si>
  <si>
    <t>Sweet biscuits, waffles and wafers</t>
  </si>
  <si>
    <t>Hake, fresh or chilled</t>
  </si>
  <si>
    <t>Fish fillets; smoked fish</t>
  </si>
  <si>
    <t>Sheepmeat, bone-in and carcasses</t>
  </si>
  <si>
    <t>Argentina</t>
  </si>
  <si>
    <t>Sheepmeat - bone-in and carcass</t>
  </si>
  <si>
    <t>Australia</t>
  </si>
  <si>
    <t>Bone-in and carcasses</t>
  </si>
  <si>
    <t>New Zealand</t>
  </si>
  <si>
    <t>Bone-in and carcasses sheepmeat from Uruguay</t>
  </si>
  <si>
    <t>Uruguay</t>
  </si>
  <si>
    <t>Bone-in and carcasses,erga omnes</t>
  </si>
  <si>
    <t>boneless lamb</t>
  </si>
  <si>
    <t>Boneless mutton/sheep</t>
  </si>
  <si>
    <t>Boneless lamb</t>
  </si>
  <si>
    <t>Boneless lamb.</t>
  </si>
  <si>
    <t>Boneless mutton/sheep from Uruguay.</t>
  </si>
  <si>
    <t>Boneless Lamb from Iceland</t>
  </si>
  <si>
    <t>Boneless mutton/sheep from Iceland</t>
  </si>
  <si>
    <t>boneless lamb from Norway</t>
  </si>
  <si>
    <t>boneless sheepmeat from Norway</t>
  </si>
  <si>
    <t>boneless lamb,Greenland</t>
  </si>
  <si>
    <t>boneless,mutton,sheep,Greenland</t>
  </si>
  <si>
    <t>boneless mutton/sheep,Faeroes</t>
  </si>
  <si>
    <t>boneless lamb, Turkey</t>
  </si>
  <si>
    <t>boneless,mutton,Turkey</t>
  </si>
  <si>
    <t>Boneless lamb,erga omnes</t>
  </si>
  <si>
    <t>Boneless mutton/sheep,erga omnes</t>
  </si>
  <si>
    <t>goat/sheepmeat, erga omnes</t>
  </si>
  <si>
    <t>092019</t>
  </si>
  <si>
    <t>Meat of bovine animals, fresh, chilled or frozen, that fulfils the requirements laid down in Annex II of the Commission Implementing regulation (EU) No 481/2012</t>
  </si>
  <si>
    <t>ATQ</t>
  </si>
  <si>
    <t>This is an E.O. ATQ, however the Hilton Beef quota countries only meet the requirements thus far. 092202 is the sub quota order number with 092201 being the parent order number.</t>
  </si>
  <si>
    <t>Preparations of surimi</t>
  </si>
  <si>
    <t>Korea, Republic of (South Korea)</t>
  </si>
  <si>
    <t>Biscuits</t>
  </si>
  <si>
    <t>Cigarettes containing tobacco</t>
  </si>
  <si>
    <t>Tobacco</t>
  </si>
  <si>
    <t>Ukraine</t>
  </si>
  <si>
    <t>Oats</t>
  </si>
  <si>
    <t>Sweetcorn</t>
  </si>
  <si>
    <t>01-10-2017 - 30-09-2018</t>
  </si>
  <si>
    <t>Autonomous TQ</t>
  </si>
  <si>
    <t>Tomatoes prepared or preserved otherwise than by vinegar or acetic acid</t>
  </si>
  <si>
    <t>Moldova, Republic of</t>
  </si>
  <si>
    <t>Georgia</t>
  </si>
  <si>
    <t>Central America</t>
  </si>
  <si>
    <t>01-08-2017 - 31-07-2018</t>
  </si>
  <si>
    <t>Peru</t>
  </si>
  <si>
    <t>01-03-2017 - 28-02-2018</t>
  </si>
  <si>
    <t>Meat of bovine animals, fresh, chilled or frozen</t>
  </si>
  <si>
    <t>Butter and other fats and oils derived from milk; dairy spreads</t>
  </si>
  <si>
    <t>Ice cream and other edible ice, whether or not containing cocoa</t>
  </si>
  <si>
    <t>Maize (corn), other than seed</t>
  </si>
  <si>
    <t>Mushrooms of the genus Agaricus, provisionally preserved, but unsuitable in that state for immediate consumption
Mushrooms of the genus Agaricus, prepared or preserved otherwise than by vinegar or acetic acid</t>
  </si>
  <si>
    <t>Milk and cream, concentrated or containing added sugar or other sweetening matter, in powder, granules or other solid forms
Milk and cream, containing added sugar or other sweetening matter, in other forms than powder, granules or other solid forms</t>
  </si>
  <si>
    <t>Milk and cream, concentrated but not containing added sugar or other sweetening matter, in other forms than powder, granules or other solid forms</t>
  </si>
  <si>
    <t>Meat of domestic swine, fresh, chilled or frozen</t>
  </si>
  <si>
    <t>Meat and edible offal other than livers, of the poultry of heading 0105, fresh, chilled or frozen
Other meat, salted, in brine, dried or smoked; other edible flours and meals of meat or meat offal
Other prepared or preserved meat, meat offal or blood, of liver of any animal or of poultry of heading 0105</t>
  </si>
  <si>
    <t>Rice, other than rice in the husk (paddy or rough) for sowing</t>
  </si>
  <si>
    <t>Rum and other spirits obtained by distilling fermented sugar-cane products, in containers holding more than 2 litres</t>
  </si>
  <si>
    <t>Sweetcorn
Maize (corn), other than sweetcorn (Zea mays var. saccharata), otherwise prepared or preserved, not containing added spirit and added sugar</t>
  </si>
  <si>
    <t>Yogurt</t>
  </si>
  <si>
    <t>Cane sugar, not containing added flavouring or colouring matter; cane or beet sugar and chemically pure sucrose, in solid form, other than raw sugar not containing added flavouring or colouring matter
Glucose and glucose syrup, not containing fructose or containing in the dry state less than 20 % by weight of fructose
Glucose and glucose syrup other than isoglucose, containing in the dry state at least 20 % but less than 50 % by weight of fructose, excluding invert sugar
Chemically pure fructose
Other sugars, including invert sugar and other sugar and sugar syrup blends containing in the dry state 50 % by weight of fructose, excluding chemically pure maltose</t>
  </si>
  <si>
    <t>KGMS</t>
  </si>
  <si>
    <t>Other sugar confectionery, not containing cocoa, containing 70 % or more by weight of sucrose
Cocoa powder, containing 65 % or more by weight of sucrose or isoglucose expressed as sucrose
Other preparations in blocks
Other food preparations  
Fruit (excluding tropical fruit and ginger), vegetables, nuts (excluding tropical nuts)
Jam
Fruit juices
Preparations with a basis of coffee, tea or mate
Flavoured or coloured isoglucose syrups; other flavoured or colours sugar syrups other than lactose syrup, glucose syrup and maltodextrine syrup
Other food preparations
Mixtures of odoriferous substances</t>
  </si>
  <si>
    <t>Meat of bovine animals, fresh, chilled or frozen, boneles</t>
  </si>
  <si>
    <t>Colombia</t>
  </si>
  <si>
    <t>Sweetcorn
Maize (corn), other than sweetcorn (Zea mays var. saccharata), otherwise prepared or preserved, not containing added spirit and added sugar</t>
  </si>
  <si>
    <t>Cane sugar, not containing added flavouring or colouring matter; cane or beet sugar and chemically pure sucrose, in solid form, other than raw sugar not containing added flavouring or colouring matter</t>
  </si>
  <si>
    <t xml:space="preserve">Other sugar confectionery, not containing cocoa, containing 70% or more by weight of sucrose
Cocoa powder, containing 65 % or more by weight of sucrose or isoglucose expressed as sucrose
Other preparations in blocks (see regulation)
Other food preparations of flour, groats, meal, starch or malt extract,(see regulation)
Fruit (excluding tropical fruit and ginger), vegetables, nuts (excluding tropical nuts), fruit-peel and other parts of plants, (see regulation)
Jams, fruit jellies, marmalades, fruit or nut purÃ©e and fruit or nut pastes, obtained by cooking, containing 70 % or more by weight of sucrose
Fruit juices (excluding tomato juice, juices of tropical fruit and mixtures of juices of tropical fruit) and vegetable juices of a value (see regulation)
Preparations with a basis of coffee, tea or mate, containing 70 % or more by weight of sucrose; 
Other food preparations (see regulation)
Mixtures of odoriferous substances and mixtures (see regulation)
</t>
  </si>
  <si>
    <t>Milk and cream, containing added sugar ir other sweetening matter, not in powder, granules or other solid forms</t>
  </si>
  <si>
    <t>Mushrooms of the genus Agaricus, provisionally preserved, but unsuitable in that state for immediate consumption
Mushrooms of the genus Agaricus, prepared or preserved otherwise than by vinegar or acetic acid</t>
  </si>
  <si>
    <t>Husked rice, long grain
Semi-milled or wholly milled rice, long grain</t>
  </si>
  <si>
    <t>Manioc (cassava) starch</t>
  </si>
  <si>
    <t>Cane or beet sugar and chemically pure sucrose, in solid form, other than raw sugar not containing added flavouring or colouring matter
ect...</t>
  </si>
  <si>
    <t>Panama</t>
  </si>
  <si>
    <t>Cane or beet sugar and chemically pure sucrose, in solid form, other than raw sugar not containing added flavouring or colouring matter
etc...</t>
  </si>
  <si>
    <t>Nicaragua</t>
  </si>
  <si>
    <t>Ecuador</t>
  </si>
  <si>
    <t xml:space="preserve">Sweetcorn, uncooked or cooked by steaming or by boiling in water, frozen
Sweetcorn (Zea Mays var. Saccharata), prepared or preserved otherwise than by vinegar or acetic acid
</t>
  </si>
  <si>
    <t xml:space="preserve">Mushrooms of the genus Agaricus, provisionally preserved (for example, by sulphur dioxide gas, in brine, in sulphur water or in other preservative solutions), but unsuitable in that state for immediate consumption
Mushrooms of the genus Agaricus, prepared or preserved otherwise than by vinegar or acetic acid
</t>
  </si>
  <si>
    <t xml:space="preserve">Sweetcorn provisionally preserved, e.g. by sulphur dioxide gas, in brine, in sulphur water or in other preservative solutions, but unsuitable in that state for immediate consumption
Sweetcorn (Zea Mays var. Saccharata), prepared or preserved  by vinegar or acetic acid
Maize (corn), prepared or preserved, not containing added spirit or added sugar (excl. sweetcorn (Zea mays var. Saccharata)
</t>
  </si>
  <si>
    <t xml:space="preserve">Maize (excl. seed)
Maize (corn) flour
</t>
  </si>
  <si>
    <t>Rice (at exclusion of rice in the husk, for sowing)</t>
  </si>
  <si>
    <t>Raw cane sugar not containing added flavouring or colouring</t>
  </si>
  <si>
    <t>Sugar products</t>
  </si>
  <si>
    <t>Rum with a content of volatile substances other than ethyl and methyl alcohol equal to or exceeding 225 grams per hectolitre of pure alcohol (with a 10 % tolerance), in containers holding more than 2 litres
Rum, in containers holding more than 2 litres, of a value not exceeding EUR 2 per litre of pure alcohol</t>
  </si>
  <si>
    <t>Pectic substances, pectinates and pectates, containing 65 % or more by net weight of added cane or beet sugar of subheadings 1701 91 to 1701 99
Cocoa powder, containing 65 % or more by weight of sucrose (including invert sugar expressed as sucrose) or isoglucose expressed as sucrose
Other preparations in blocks, slabs or bars weighing more than 2 kg or in liquid, paste, powder, granular or other bulk form in containers or immediate packings of a content exceeding 2 kg, containing 65 % or more by net weight of added cane or beet sugar of subheadings 1701 91 to 1701 99, for the preparation of chocolate beverages
Preparations with a basis of extracts, essences or concentrates of coffee or with a basis of coffee, containing 65 % or more by net weight of added cane or beet sugar of subheadings 1701 91 to 1701 99 
Preparations with a basis of extracts
Other food preparations not elsewhere specified or included, 
etc</t>
  </si>
  <si>
    <t>Canada</t>
  </si>
  <si>
    <t xml:space="preserve">Sugar confectionery (including white chocolate), not containing cocoa
Chocolate and other food preparations containing cocoa, in blocks, slabs or bars, filled, weighing no more than 2 kilograms
Chocolate and other food preparations containing cocoa, in blocks, slabs or bars, not filled, weighing no more than 2 kilograms
Chocolate and other food preparations containing cocoa other than those of subheading 1806 10 to 1806 32
</t>
  </si>
  <si>
    <t>Malt extract; food preparations of flour, groats, meal, starch or malt extract, not containing cocoa or containing less than 40 % by weight of cocoa calculated on a totally defatted basis, not elsewhere specified or included; food preparations of goods of headings 0401 to 0404, not containing cocoa or containing less than 5 % by weight of cocoa calculated on a totally defatted basis, not elsewhere specified or included
etc...</t>
  </si>
  <si>
    <t>Frozen fillets of halibut, other than Reinhardtius hippoglossoides</t>
  </si>
  <si>
    <t>Cooked and frozen lobster, in shell</t>
  </si>
  <si>
    <t>Prepared or preserved salmon, whole or in pieces but not minced</t>
  </si>
  <si>
    <t>Prepared or preserved herring, whole or in pieces but not minced</t>
  </si>
  <si>
    <t>Prepared or preserved sardines, sardinella and brisling or sprats, whole or in pieces but not minced, excluding Sardina pilchardus</t>
  </si>
  <si>
    <t>Prepared or preserved crab, other than Cancer pagurus</t>
  </si>
  <si>
    <t>Prepared or preserved shrimps and prawns</t>
  </si>
  <si>
    <t>Prepared or preserved lobster</t>
  </si>
  <si>
    <t>Carcases and half-carcases of bison, fresh or chilled
â€˜Compensatedâ€™ quarters of bison with bone in, fresh or chilled
Unseparated or separated forequarters of bison, with bone in, fresh or chilled
Unseparated or separated hindquarters of bison, with bone in, fresh or chilled
Other cuts of bison with bone in, fresh or chilled
Carcases and half-carcases of bison, frozen
Compensatedâ€™ quarters of bison with bone in, frozen
Unseparated or separated forequarters of bison, with bone in, frozen
Unseparated or separated hindquarters of bison, with bone in, frozen
Other cuts of bison with bone in, frozen
Thick skirt and thin skirt of bison, fresh or chilled
Thick skirt and thin skirt of bison, frozen
Meat of bison, with bone in, salted, in brine, dried or smoked
Thick skirt and thin skirt of bison, salted, in brine, dried or smoked
Other offal of bison meat, salted, in brine, dried or smoked</t>
  </si>
  <si>
    <t xml:space="preserve">Boneless meat of bison, fresh or chilled
Forequarters, whole or cut into a maximum of five pieces, each quarter being in a single block; â€˜compensatedâ€™ quarters in two blocks, one of which contains the forequarter, whole or cut into a maximum of five pieces, and the other, the hindquarter, excluding the tenderloin, in one piece, of bison, boneless and frozen
Crop, chuck-and-blade and brisket cuts, of bison, boneless and frozen 
Other boneless meat of bison, frozen
</t>
  </si>
  <si>
    <t xml:space="preserve">Boneless meat of bison, salted, in brine, dried or smoked
</t>
  </si>
  <si>
    <t xml:space="preserve">Frozen fillets of cod of the species Gadus morhua and Gadus ogac
Frozen fillets of Polar cod (Boreogadus saida)
</t>
  </si>
  <si>
    <t>Smoked shrimps and prawns, other than live, fresh, chilled or frozen, whether in shell or not, whether or not cooked before or during the smoking process, not otherwise prepared, in immediate packings of a net content exceeding 2 kg:
Shrimps of the species Crangon crangon
Other cold-water shrimps and prawns (Pandalus spp.)
Shrimps of the family Pandalidae, other than of the genus Pandalus
Shrimps of the genus Crangon, other than of the species Crangon crangon
Other</t>
  </si>
  <si>
    <t xml:space="preserve">Sweetcorn (uncooked or cooked by steaming or boiling in water), frozen
Sweetcorn (Zea mays var.saccharata), prepared or preserved otherwise than by vinegar or acetic acid, not frozen, other than products of heading 2006
</t>
  </si>
  <si>
    <t>period length</t>
  </si>
  <si>
    <t>period description</t>
  </si>
  <si>
    <t>Defra description</t>
  </si>
  <si>
    <t>Order number</t>
  </si>
  <si>
    <t>Order definition</t>
  </si>
  <si>
    <t>Order definition opening position</t>
  </si>
  <si>
    <t>Relationship</t>
  </si>
  <si>
    <t>For 2018</t>
  </si>
  <si>
    <t>Types and sectors (Defra)</t>
  </si>
  <si>
    <t>Quota description</t>
  </si>
  <si>
    <t>Geography (Defra)</t>
  </si>
  <si>
    <t>2018 0pening balance</t>
  </si>
  <si>
    <t>quota_order_number_id</t>
  </si>
  <si>
    <t>geographical_area_id</t>
  </si>
  <si>
    <t>description</t>
  </si>
  <si>
    <t>1011</t>
  </si>
  <si>
    <t>1008</t>
  </si>
  <si>
    <t>US</t>
  </si>
  <si>
    <t>2300</t>
  </si>
  <si>
    <t>Silk or cotton handloom products</t>
  </si>
  <si>
    <t>2301</t>
  </si>
  <si>
    <t>Certain handicraft products (Handicrafts)</t>
  </si>
  <si>
    <t>CN</t>
  </si>
  <si>
    <t>TH</t>
  </si>
  <si>
    <t>ID</t>
  </si>
  <si>
    <t>2500</t>
  </si>
  <si>
    <t>2501</t>
  </si>
  <si>
    <t>TR</t>
  </si>
  <si>
    <t>090515</t>
  </si>
  <si>
    <t>MD</t>
  </si>
  <si>
    <t>090516</t>
  </si>
  <si>
    <t>090517</t>
  </si>
  <si>
    <t>FO</t>
  </si>
  <si>
    <t>GL</t>
  </si>
  <si>
    <t>IS</t>
  </si>
  <si>
    <t>NO</t>
  </si>
  <si>
    <t>090747</t>
  </si>
  <si>
    <t>090753</t>
  </si>
  <si>
    <t>090755</t>
  </si>
  <si>
    <t>090758</t>
  </si>
  <si>
    <t>090775</t>
  </si>
  <si>
    <t>090777</t>
  </si>
  <si>
    <t>090785</t>
  </si>
  <si>
    <t>090791</t>
  </si>
  <si>
    <t>090813</t>
  </si>
  <si>
    <t>090814</t>
  </si>
  <si>
    <t>090850</t>
  </si>
  <si>
    <t>090851</t>
  </si>
  <si>
    <t>090852</t>
  </si>
  <si>
    <t>090853</t>
  </si>
  <si>
    <t>090854</t>
  </si>
  <si>
    <t>090857</t>
  </si>
  <si>
    <t>090858</t>
  </si>
  <si>
    <t>090859</t>
  </si>
  <si>
    <t>CH</t>
  </si>
  <si>
    <t>DZ</t>
  </si>
  <si>
    <t>MA</t>
  </si>
  <si>
    <t>091102</t>
  </si>
  <si>
    <t>091105</t>
  </si>
  <si>
    <t>091106</t>
  </si>
  <si>
    <t>091107</t>
  </si>
  <si>
    <t>091108</t>
  </si>
  <si>
    <t>091109</t>
  </si>
  <si>
    <t>091112</t>
  </si>
  <si>
    <t>091113</t>
  </si>
  <si>
    <t>091115</t>
  </si>
  <si>
    <t>091119</t>
  </si>
  <si>
    <t>091120</t>
  </si>
  <si>
    <t>091122</t>
  </si>
  <si>
    <t>091123</t>
  </si>
  <si>
    <t>091125</t>
  </si>
  <si>
    <t>091126</t>
  </si>
  <si>
    <t>091127</t>
  </si>
  <si>
    <t>091128</t>
  </si>
  <si>
    <t>091130</t>
  </si>
  <si>
    <t>091131</t>
  </si>
  <si>
    <t>091134</t>
  </si>
  <si>
    <t>091135</t>
  </si>
  <si>
    <t>091136</t>
  </si>
  <si>
    <t>091138</t>
  </si>
  <si>
    <t>091140</t>
  </si>
  <si>
    <t>091142</t>
  </si>
  <si>
    <t>091143</t>
  </si>
  <si>
    <t>091144</t>
  </si>
  <si>
    <t>091145</t>
  </si>
  <si>
    <t>091146</t>
  </si>
  <si>
    <t>091147</t>
  </si>
  <si>
    <t>091148</t>
  </si>
  <si>
    <t>091149</t>
  </si>
  <si>
    <t>091150</t>
  </si>
  <si>
    <t>JO</t>
  </si>
  <si>
    <t>LB</t>
  </si>
  <si>
    <t>091192</t>
  </si>
  <si>
    <t>TN</t>
  </si>
  <si>
    <t>IL</t>
  </si>
  <si>
    <t>091330</t>
  </si>
  <si>
    <t>091381</t>
  </si>
  <si>
    <t>PS</t>
  </si>
  <si>
    <t>Occupied palestinian Territory</t>
  </si>
  <si>
    <t>091382</t>
  </si>
  <si>
    <t>091383</t>
  </si>
  <si>
    <t>091384</t>
  </si>
  <si>
    <t>091385</t>
  </si>
  <si>
    <t>091386</t>
  </si>
  <si>
    <t>AL</t>
  </si>
  <si>
    <t>XK</t>
  </si>
  <si>
    <t>Kosovo (As defined by United Nations Security Council Resolution 1244 of 10 June 1999)</t>
  </si>
  <si>
    <t>ME</t>
  </si>
  <si>
    <t>091515</t>
  </si>
  <si>
    <t>XS</t>
  </si>
  <si>
    <t>MK</t>
  </si>
  <si>
    <t>Macedonia (Former Yugoslav Republic of)</t>
  </si>
  <si>
    <t>BA</t>
  </si>
  <si>
    <t>091561</t>
  </si>
  <si>
    <t>NA</t>
  </si>
  <si>
    <t>091602</t>
  </si>
  <si>
    <t>CV</t>
  </si>
  <si>
    <t>091611</t>
  </si>
  <si>
    <t>MU</t>
  </si>
  <si>
    <t>Mauritius</t>
  </si>
  <si>
    <t>MG</t>
  </si>
  <si>
    <t>SC</t>
  </si>
  <si>
    <t>Seychelles and dependencies</t>
  </si>
  <si>
    <t>091620</t>
  </si>
  <si>
    <t>PM</t>
  </si>
  <si>
    <t>091627</t>
  </si>
  <si>
    <t>GT</t>
  </si>
  <si>
    <t>Guatemala</t>
  </si>
  <si>
    <t>091628</t>
  </si>
  <si>
    <t>SZ</t>
  </si>
  <si>
    <t>Swaziland</t>
  </si>
  <si>
    <t>091629</t>
  </si>
  <si>
    <t>SV</t>
  </si>
  <si>
    <t>El Salvador</t>
  </si>
  <si>
    <t>091630</t>
  </si>
  <si>
    <t>091643</t>
  </si>
  <si>
    <t>091645</t>
  </si>
  <si>
    <t>091646</t>
  </si>
  <si>
    <t>091649</t>
  </si>
  <si>
    <t>091650</t>
  </si>
  <si>
    <t>091666</t>
  </si>
  <si>
    <t>091667</t>
  </si>
  <si>
    <t>KE</t>
  </si>
  <si>
    <t>Kenya</t>
  </si>
  <si>
    <t>091668</t>
  </si>
  <si>
    <t>091669</t>
  </si>
  <si>
    <t>091698</t>
  </si>
  <si>
    <t>091700</t>
  </si>
  <si>
    <t>EG</t>
  </si>
  <si>
    <t>091702</t>
  </si>
  <si>
    <t>091704</t>
  </si>
  <si>
    <t>091705</t>
  </si>
  <si>
    <t>091706</t>
  </si>
  <si>
    <t>091707</t>
  </si>
  <si>
    <t>091708</t>
  </si>
  <si>
    <t>091710</t>
  </si>
  <si>
    <t>091711</t>
  </si>
  <si>
    <t>091713</t>
  </si>
  <si>
    <t>091714</t>
  </si>
  <si>
    <t>091715</t>
  </si>
  <si>
    <t>091716</t>
  </si>
  <si>
    <t>091717</t>
  </si>
  <si>
    <t>091718</t>
  </si>
  <si>
    <t>091719</t>
  </si>
  <si>
    <t>091720</t>
  </si>
  <si>
    <t>091721</t>
  </si>
  <si>
    <t>091722</t>
  </si>
  <si>
    <t>091723</t>
  </si>
  <si>
    <t>091724</t>
  </si>
  <si>
    <t>091725</t>
  </si>
  <si>
    <t>091726</t>
  </si>
  <si>
    <t>091727</t>
  </si>
  <si>
    <t>091728</t>
  </si>
  <si>
    <t>091729</t>
  </si>
  <si>
    <t>091730</t>
  </si>
  <si>
    <t>091771</t>
  </si>
  <si>
    <t>091772</t>
  </si>
  <si>
    <t>091773</t>
  </si>
  <si>
    <t>091774</t>
  </si>
  <si>
    <t>091775</t>
  </si>
  <si>
    <t>091776</t>
  </si>
  <si>
    <t>091777</t>
  </si>
  <si>
    <t>091778</t>
  </si>
  <si>
    <t>091779</t>
  </si>
  <si>
    <t>091780</t>
  </si>
  <si>
    <t>091781</t>
  </si>
  <si>
    <t>091782</t>
  </si>
  <si>
    <t>ZA</t>
  </si>
  <si>
    <t>091803</t>
  </si>
  <si>
    <t>091805</t>
  </si>
  <si>
    <t>091807</t>
  </si>
  <si>
    <t>091809</t>
  </si>
  <si>
    <t>091811</t>
  </si>
  <si>
    <t>091812</t>
  </si>
  <si>
    <t>091813</t>
  </si>
  <si>
    <t>091814</t>
  </si>
  <si>
    <t>091815</t>
  </si>
  <si>
    <t>091816</t>
  </si>
  <si>
    <t>091817</t>
  </si>
  <si>
    <t>091819</t>
  </si>
  <si>
    <t>091821</t>
  </si>
  <si>
    <t>091823</t>
  </si>
  <si>
    <t>091825</t>
  </si>
  <si>
    <t>091827</t>
  </si>
  <si>
    <t>MX</t>
  </si>
  <si>
    <t>091873</t>
  </si>
  <si>
    <t>091891</t>
  </si>
  <si>
    <t>091914</t>
  </si>
  <si>
    <t>FK</t>
  </si>
  <si>
    <t>Falkland Islands</t>
  </si>
  <si>
    <t>091915</t>
  </si>
  <si>
    <t>091916</t>
  </si>
  <si>
    <t>091917</t>
  </si>
  <si>
    <t>CL</t>
  </si>
  <si>
    <t>091940</t>
  </si>
  <si>
    <t>091941</t>
  </si>
  <si>
    <t>091950</t>
  </si>
  <si>
    <t>DO</t>
  </si>
  <si>
    <t>Dominican Republic</t>
  </si>
  <si>
    <t>091951</t>
  </si>
  <si>
    <t>091960</t>
  </si>
  <si>
    <t>CW</t>
  </si>
  <si>
    <t>CuraÃ§ao</t>
  </si>
  <si>
    <t>092002</t>
  </si>
  <si>
    <t>AR</t>
  </si>
  <si>
    <t>AU</t>
  </si>
  <si>
    <t>NZ</t>
  </si>
  <si>
    <t>UY</t>
  </si>
  <si>
    <t>092030</t>
  </si>
  <si>
    <t>092140</t>
  </si>
  <si>
    <t>092201</t>
  </si>
  <si>
    <t>CA</t>
  </si>
  <si>
    <t>092401</t>
  </si>
  <si>
    <t>PK</t>
  </si>
  <si>
    <t>Pakistan</t>
  </si>
  <si>
    <t>092409</t>
  </si>
  <si>
    <t>092410</t>
  </si>
  <si>
    <t>092411</t>
  </si>
  <si>
    <t>092412</t>
  </si>
  <si>
    <t>092413</t>
  </si>
  <si>
    <t>092414</t>
  </si>
  <si>
    <t>092415</t>
  </si>
  <si>
    <t>092416</t>
  </si>
  <si>
    <t>092417</t>
  </si>
  <si>
    <t>092418</t>
  </si>
  <si>
    <t>092419</t>
  </si>
  <si>
    <t>092420</t>
  </si>
  <si>
    <t>092421</t>
  </si>
  <si>
    <t>092422</t>
  </si>
  <si>
    <t>092423</t>
  </si>
  <si>
    <t>092424</t>
  </si>
  <si>
    <t>092425</t>
  </si>
  <si>
    <t>092426</t>
  </si>
  <si>
    <t>092427</t>
  </si>
  <si>
    <t>092428</t>
  </si>
  <si>
    <t>092429</t>
  </si>
  <si>
    <t>092430</t>
  </si>
  <si>
    <t>092431</t>
  </si>
  <si>
    <t>092432</t>
  </si>
  <si>
    <t>092433</t>
  </si>
  <si>
    <t>KR</t>
  </si>
  <si>
    <t>092603</t>
  </si>
  <si>
    <t>092604</t>
  </si>
  <si>
    <t>092611</t>
  </si>
  <si>
    <t>092615</t>
  </si>
  <si>
    <t>092616</t>
  </si>
  <si>
    <t>092619</t>
  </si>
  <si>
    <t>092632</t>
  </si>
  <si>
    <t>092635</t>
  </si>
  <si>
    <t>092636</t>
  </si>
  <si>
    <t>092640</t>
  </si>
  <si>
    <t>092642</t>
  </si>
  <si>
    <t>092660</t>
  </si>
  <si>
    <t>092663</t>
  </si>
  <si>
    <t>092666</t>
  </si>
  <si>
    <t>092667</t>
  </si>
  <si>
    <t>092669</t>
  </si>
  <si>
    <t>092670</t>
  </si>
  <si>
    <t>092677</t>
  </si>
  <si>
    <t>092678</t>
  </si>
  <si>
    <t>092680</t>
  </si>
  <si>
    <t>092687</t>
  </si>
  <si>
    <t>092689</t>
  </si>
  <si>
    <t>092691</t>
  </si>
  <si>
    <t>092692</t>
  </si>
  <si>
    <t>092693</t>
  </si>
  <si>
    <t>092699</t>
  </si>
  <si>
    <t>092703</t>
  </si>
  <si>
    <t>092712</t>
  </si>
  <si>
    <t>092714</t>
  </si>
  <si>
    <t>092716</t>
  </si>
  <si>
    <t>092762</t>
  </si>
  <si>
    <t>092764</t>
  </si>
  <si>
    <t>092766</t>
  </si>
  <si>
    <t>092767</t>
  </si>
  <si>
    <t>092784</t>
  </si>
  <si>
    <t>092807</t>
  </si>
  <si>
    <t>092810</t>
  </si>
  <si>
    <t>092813</t>
  </si>
  <si>
    <t>092815</t>
  </si>
  <si>
    <t>092831</t>
  </si>
  <si>
    <t>092841</t>
  </si>
  <si>
    <t>092862</t>
  </si>
  <si>
    <t>092914</t>
  </si>
  <si>
    <t>092917</t>
  </si>
  <si>
    <t>092930</t>
  </si>
  <si>
    <t>092947</t>
  </si>
  <si>
    <t>092950</t>
  </si>
  <si>
    <t>092977</t>
  </si>
  <si>
    <t>092986</t>
  </si>
  <si>
    <t>092992</t>
  </si>
  <si>
    <t>093050</t>
  </si>
  <si>
    <t>UA</t>
  </si>
  <si>
    <t>093051</t>
  </si>
  <si>
    <t>093052</t>
  </si>
  <si>
    <t>093053</t>
  </si>
  <si>
    <t>093054</t>
  </si>
  <si>
    <t>093055</t>
  </si>
  <si>
    <t>093056</t>
  </si>
  <si>
    <t>093057</t>
  </si>
  <si>
    <t>093058</t>
  </si>
  <si>
    <t>093059</t>
  </si>
  <si>
    <t>093060</t>
  </si>
  <si>
    <t>093061</t>
  </si>
  <si>
    <t>093062</t>
  </si>
  <si>
    <t>093063</t>
  </si>
  <si>
    <t>093064</t>
  </si>
  <si>
    <t>093065</t>
  </si>
  <si>
    <t>093066</t>
  </si>
  <si>
    <t>093067</t>
  </si>
  <si>
    <t>093068</t>
  </si>
  <si>
    <t>093069</t>
  </si>
  <si>
    <t>093070</t>
  </si>
  <si>
    <t>093071</t>
  </si>
  <si>
    <t>093072</t>
  </si>
  <si>
    <t>093073</t>
  </si>
  <si>
    <t>093074</t>
  </si>
  <si>
    <t>093075</t>
  </si>
  <si>
    <t>093076</t>
  </si>
  <si>
    <t>GE</t>
  </si>
  <si>
    <t>2200</t>
  </si>
  <si>
    <t>CR</t>
  </si>
  <si>
    <t>Costa Rica</t>
  </si>
  <si>
    <t>HN</t>
  </si>
  <si>
    <t>Honduras</t>
  </si>
  <si>
    <t>PA</t>
  </si>
  <si>
    <t>097077</t>
  </si>
  <si>
    <t>097104</t>
  </si>
  <si>
    <t>NI</t>
  </si>
  <si>
    <t>CO</t>
  </si>
  <si>
    <t>PE</t>
  </si>
  <si>
    <t>097209</t>
  </si>
  <si>
    <t>097308</t>
  </si>
  <si>
    <t>097314</t>
  </si>
  <si>
    <t>EC</t>
  </si>
  <si>
    <t>097910</t>
  </si>
  <si>
    <t>BQ</t>
  </si>
  <si>
    <t>Bonaire, Sint Eustatius and Saba</t>
  </si>
  <si>
    <t>SX</t>
  </si>
  <si>
    <t>Sint Maarten (Dutch part)</t>
  </si>
  <si>
    <t>098003</t>
  </si>
  <si>
    <t>LA</t>
  </si>
  <si>
    <t>Laos</t>
  </si>
  <si>
    <t>098004</t>
  </si>
  <si>
    <t>098005</t>
  </si>
  <si>
    <t>098006</t>
  </si>
  <si>
    <t>098007</t>
  </si>
  <si>
    <t>098009</t>
  </si>
  <si>
    <t>098010</t>
  </si>
  <si>
    <t>098011</t>
  </si>
  <si>
    <t>098012</t>
  </si>
  <si>
    <t>098013</t>
  </si>
  <si>
    <t>098014</t>
  </si>
  <si>
    <t>098016</t>
  </si>
  <si>
    <t>098017</t>
  </si>
  <si>
    <t>098019</t>
  </si>
  <si>
    <t>098020</t>
  </si>
  <si>
    <t>098021</t>
  </si>
  <si>
    <t>098023</t>
  </si>
  <si>
    <t>098027</t>
  </si>
  <si>
    <t>098028</t>
  </si>
  <si>
    <t>098030</t>
  </si>
  <si>
    <t>098031</t>
  </si>
  <si>
    <t>098034</t>
  </si>
  <si>
    <t>098035</t>
  </si>
  <si>
    <t>098036</t>
  </si>
  <si>
    <t>098037</t>
  </si>
  <si>
    <t>098038</t>
  </si>
  <si>
    <t>098039</t>
  </si>
  <si>
    <t>098040</t>
  </si>
  <si>
    <t>098041</t>
  </si>
  <si>
    <t>098052</t>
  </si>
  <si>
    <t>KH</t>
  </si>
  <si>
    <t>Cambodia (Kampuchea)</t>
  </si>
  <si>
    <t>098053</t>
  </si>
  <si>
    <t>098054</t>
  </si>
  <si>
    <t>098055</t>
  </si>
  <si>
    <t>098056</t>
  </si>
  <si>
    <t>098058</t>
  </si>
  <si>
    <t>098059</t>
  </si>
  <si>
    <t>098060</t>
  </si>
  <si>
    <t>098061</t>
  </si>
  <si>
    <t>098062</t>
  </si>
  <si>
    <t>098063</t>
  </si>
  <si>
    <t>098065</t>
  </si>
  <si>
    <t>098066</t>
  </si>
  <si>
    <t>098068</t>
  </si>
  <si>
    <t>098069</t>
  </si>
  <si>
    <t>098070</t>
  </si>
  <si>
    <t>098072</t>
  </si>
  <si>
    <t>098076</t>
  </si>
  <si>
    <t>098077</t>
  </si>
  <si>
    <t>098079</t>
  </si>
  <si>
    <t>098080</t>
  </si>
  <si>
    <t>098083</t>
  </si>
  <si>
    <t>098084</t>
  </si>
  <si>
    <t>098085</t>
  </si>
  <si>
    <t>098086</t>
  </si>
  <si>
    <t>098087</t>
  </si>
  <si>
    <t>098088</t>
  </si>
  <si>
    <t>098089</t>
  </si>
  <si>
    <t>098090</t>
  </si>
  <si>
    <t>098103</t>
  </si>
  <si>
    <t>NP</t>
  </si>
  <si>
    <t>Nepal</t>
  </si>
  <si>
    <t>098104</t>
  </si>
  <si>
    <t>098105</t>
  </si>
  <si>
    <t>098106</t>
  </si>
  <si>
    <t>098107</t>
  </si>
  <si>
    <t>098109</t>
  </si>
  <si>
    <t>098110</t>
  </si>
  <si>
    <t>098111</t>
  </si>
  <si>
    <t>098112</t>
  </si>
  <si>
    <t>098113</t>
  </si>
  <si>
    <t>098114</t>
  </si>
  <si>
    <t>098116</t>
  </si>
  <si>
    <t>098117</t>
  </si>
  <si>
    <t>098119</t>
  </si>
  <si>
    <t>098120</t>
  </si>
  <si>
    <t>098121</t>
  </si>
  <si>
    <t>098123</t>
  </si>
  <si>
    <t>098127</t>
  </si>
  <si>
    <t>098128</t>
  </si>
  <si>
    <t>098130</t>
  </si>
  <si>
    <t>098131</t>
  </si>
  <si>
    <t>098134</t>
  </si>
  <si>
    <t>098135</t>
  </si>
  <si>
    <t>098136</t>
  </si>
  <si>
    <t>098137</t>
  </si>
  <si>
    <t>098138</t>
  </si>
  <si>
    <t>098139</t>
  </si>
  <si>
    <t>098140</t>
  </si>
  <si>
    <t>098141</t>
  </si>
  <si>
    <t>5001</t>
  </si>
  <si>
    <t>Countries subject to safeguard measures</t>
  </si>
  <si>
    <t>count</t>
  </si>
  <si>
    <t>quota_definition_sid</t>
  </si>
  <si>
    <t>definition_start_date</t>
  </si>
  <si>
    <t>definition_end_date</t>
  </si>
  <si>
    <t>initial_volume</t>
  </si>
  <si>
    <t>measurement_unit_code</t>
  </si>
  <si>
    <t>maximum_precision</t>
  </si>
  <si>
    <t>critical_state</t>
  </si>
  <si>
    <t>critical_threshold</t>
  </si>
  <si>
    <t>monetary_unit_code</t>
  </si>
  <si>
    <t>measurement_unit_qualifier_code</t>
  </si>
  <si>
    <t>parent_quota_order_number_id</t>
  </si>
  <si>
    <t>application_period</t>
  </si>
  <si>
    <t>concatenated</t>
  </si>
  <si>
    <t>1011 : ERGA OMNES</t>
  </si>
  <si>
    <t>1008 : All third countries</t>
  </si>
  <si>
    <t>US : United States of America</t>
  </si>
  <si>
    <t>2300 : Silk or cotton handloom products</t>
  </si>
  <si>
    <t>2301 : Certain handicraft products (Handicrafts)</t>
  </si>
  <si>
    <t>CN : China</t>
  </si>
  <si>
    <t>TH : Thailand</t>
  </si>
  <si>
    <t>ID : Indonesia</t>
  </si>
  <si>
    <t>2500 : Member countries of WTO</t>
  </si>
  <si>
    <t>2501 : Countries not members of the WTO</t>
  </si>
  <si>
    <t>TR : Turkey</t>
  </si>
  <si>
    <t>MD : Moldova, Republic of</t>
  </si>
  <si>
    <t>FO : Faroe Islands</t>
  </si>
  <si>
    <t>GL : Greenland</t>
  </si>
  <si>
    <t>IS : Iceland</t>
  </si>
  <si>
    <t>NO : Norway</t>
  </si>
  <si>
    <t>CH : Switzerland</t>
  </si>
  <si>
    <t>DZ : Algeria</t>
  </si>
  <si>
    <t>MA : Morocco</t>
  </si>
  <si>
    <t>JO : Jordan</t>
  </si>
  <si>
    <t>LB : Lebanon</t>
  </si>
  <si>
    <t>TN : Tunisia</t>
  </si>
  <si>
    <t>IL : Israel</t>
  </si>
  <si>
    <t>PS : Occupied palestinian Territory</t>
  </si>
  <si>
    <t>AL : Albania</t>
  </si>
  <si>
    <t>XK : Kosovo (As defined by United Nations Security Council Resolution 1244 of 10 June 1999)</t>
  </si>
  <si>
    <t>ME : Montenegro</t>
  </si>
  <si>
    <t>XS : Serbia</t>
  </si>
  <si>
    <t>BA : Bosnia and Herzegovina</t>
  </si>
  <si>
    <t>MK : Macedonia (Former Yugoslav Republic of)</t>
  </si>
  <si>
    <t>NA : Namibia</t>
  </si>
  <si>
    <t>CV : Cape Verde</t>
  </si>
  <si>
    <t>MU : Mauritius</t>
  </si>
  <si>
    <t>PM : St Pierre and Miquelon</t>
  </si>
  <si>
    <t>GT : Guatemala</t>
  </si>
  <si>
    <t>SZ : Swaziland</t>
  </si>
  <si>
    <t>SV : El Salvador</t>
  </si>
  <si>
    <t>SC : Seychelles and dependencies</t>
  </si>
  <si>
    <t>MG : Madagascar</t>
  </si>
  <si>
    <t>KE : Kenya</t>
  </si>
  <si>
    <t>EG : Egypt</t>
  </si>
  <si>
    <t>ZA : South Africa</t>
  </si>
  <si>
    <t>MX : Mexico</t>
  </si>
  <si>
    <t>FK : Falkland Islands</t>
  </si>
  <si>
    <t>CL : Chile</t>
  </si>
  <si>
    <t>DO : Dominican Republic</t>
  </si>
  <si>
    <t>CW : CuraÃ§ao</t>
  </si>
  <si>
    <t>AR : Argentina</t>
  </si>
  <si>
    <t>AU : Australia</t>
  </si>
  <si>
    <t>NZ : New Zealand</t>
  </si>
  <si>
    <t>UY : Uruguay</t>
  </si>
  <si>
    <t>PK : Pakistan</t>
  </si>
  <si>
    <t>KR : Korea, Republic of (South Korea)</t>
  </si>
  <si>
    <t>UA : Ukraine</t>
  </si>
  <si>
    <t>GE : Georgia</t>
  </si>
  <si>
    <t>2200 : Central America</t>
  </si>
  <si>
    <t>CR : Costa Rica</t>
  </si>
  <si>
    <t>HN : Honduras</t>
  </si>
  <si>
    <t>PA : Panama</t>
  </si>
  <si>
    <t>NI : Nicaragua</t>
  </si>
  <si>
    <t>CO : Colombia</t>
  </si>
  <si>
    <t>PE : Peru</t>
  </si>
  <si>
    <t>EC : Ecuador</t>
  </si>
  <si>
    <t>LA : Laos</t>
  </si>
  <si>
    <t>KH : Cambodia (Kampuchea)</t>
  </si>
  <si>
    <t>NP : Nepal</t>
  </si>
  <si>
    <t>CA : Canada</t>
  </si>
  <si>
    <t>5001 : Countries subject to safeguard measures</t>
  </si>
  <si>
    <t>AL : Albania_x000D_
BA : Bosnia and Herzegovina_x000D_
ME : Montenegro_x000D_
MK : Macedonia (Former Yugoslav Republic of)_x000D_
XK : Kosovo (As defined by United Nations Security Council Resolution 1244 of 10 June 1999)_x000D_
XS : Serbia</t>
  </si>
  <si>
    <t>BA : Bosnia and Herzegovina_x000D_
XK : Kosovo (As defined by United Nations Security Council Resolution 1244 of 10 June 1999)_x000D_
XS : Serbia</t>
  </si>
  <si>
    <t>MG : Madagascar_x000D_
MU : Mauritius_x000D_
SC : Seychelles and dependencies</t>
  </si>
  <si>
    <t>1008 : All third countries_x000D_
1011 : ERGA OMNES</t>
  </si>
  <si>
    <t>1011 : ERGA OMNES_x000D_
2500 : Member countries of WTO</t>
  </si>
  <si>
    <t>AR : Argentina_x000D_
AU : Australia_x000D_
CA : Canada_x000D_
NZ : New Zealand_x000D_
US : United States of America_x000D_
UY : Uruguay</t>
  </si>
  <si>
    <t>BQ : Bonaire, Sint Eustatius and Saba_x000D_
CW : CuraÃ§ao_x000D_
SX : Sint Maarten (Dutch part)</t>
  </si>
  <si>
    <t>geographical_area_ids</t>
  </si>
  <si>
    <t>origin</t>
  </si>
  <si>
    <t>excluded_orgin</t>
  </si>
  <si>
    <t>Malaysia</t>
  </si>
  <si>
    <t>Saudi Arabia</t>
  </si>
  <si>
    <t>United Arab Emirates</t>
  </si>
  <si>
    <t>Viet Nam</t>
  </si>
  <si>
    <t>Brazil</t>
  </si>
  <si>
    <t>India</t>
  </si>
  <si>
    <t>excluded_orgin_id</t>
  </si>
  <si>
    <t>AE</t>
  </si>
  <si>
    <t>MY</t>
  </si>
  <si>
    <t>SA</t>
  </si>
  <si>
    <t>VN</t>
  </si>
  <si>
    <t>BR</t>
  </si>
  <si>
    <t>IN</t>
  </si>
  <si>
    <t>Concatenated</t>
  </si>
  <si>
    <t>CN (China) excluded from 2500 (Member countries of WTO)_x000D_
ID (Indonesia) excluded from 2500 (Member countries of WTO)_x000D_
TH (Thailand) excluded from 2500 (Member countries of WTO)</t>
  </si>
  <si>
    <t>CN (China) excluded from 1008 (All third countries)</t>
  </si>
  <si>
    <t>AR (Argentina) excluded from 2500 (Member countries of WTO)_x000D_
AU (Australia) excluded from 2500 (Member countries of WTO)_x000D_
CL (Chile) excluded from 2500 (Member countries of WTO)_x000D_
IS (Iceland) excluded from 2500 (Member countries of WTO)_x000D_
NZ (New Zealand) excluded from 2500 (Member countries of WTO)_x000D_
UY (Uruguay) excluded from 2500 (Member countries of WTO)</t>
  </si>
  <si>
    <t>PA (Panama) excluded from 2200 (Central America)</t>
  </si>
  <si>
    <t>AE (United Arab Emirates) excluded from 5001 (Countries subject to safeguard measures)_x000D_
CN (China)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</si>
  <si>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</si>
  <si>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</si>
  <si>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</si>
  <si>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</si>
  <si>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</si>
  <si>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CN (China) excluded from 5001 (Countries subject to safeguard measures)_x000D_
EG (Egypt)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</si>
  <si>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t>
  </si>
  <si>
    <t>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SA (Saudi Arabia) excluded from 5001 (Countries subject to safeguard measures)_x000D_
UA (Ukraine) excluded from 5001 (Countries subject to safeguard measures)</t>
  </si>
  <si>
    <t>AE (United Arab Emirates) excluded from 5001 (Countries subject to safeguard measures)_x000D_
BR (Brazil)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</si>
  <si>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</si>
  <si>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</si>
  <si>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t>
  </si>
  <si>
    <t>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</si>
  <si>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</si>
  <si>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</si>
  <si>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</si>
  <si>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t>
  </si>
  <si>
    <t>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t>
  </si>
  <si>
    <t>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t>
  </si>
  <si>
    <t>geography</t>
  </si>
  <si>
    <t>excluded geography</t>
  </si>
  <si>
    <t>goods_nomenclature_item_id</t>
  </si>
  <si>
    <t>0302410000</t>
  </si>
  <si>
    <t>Herrings (Clupea harengus, Clupea pallasii)</t>
  </si>
  <si>
    <t>0303510000</t>
  </si>
  <si>
    <t>0304595000</t>
  </si>
  <si>
    <t>Flaps of herring</t>
  </si>
  <si>
    <t>0304599010</t>
  </si>
  <si>
    <t>Herrings</t>
  </si>
  <si>
    <t>0304992300</t>
  </si>
  <si>
    <t>0305511010</t>
  </si>
  <si>
    <t>Of the species Gadus morhua</t>
  </si>
  <si>
    <t>0305511020</t>
  </si>
  <si>
    <t>Of the species Gadus ogac</t>
  </si>
  <si>
    <t>0305519010</t>
  </si>
  <si>
    <t>0305519020</t>
  </si>
  <si>
    <t>0305531000</t>
  </si>
  <si>
    <t>Polar Cod (Boreogadus saida)</t>
  </si>
  <si>
    <t>0305620020</t>
  </si>
  <si>
    <t>0305620025</t>
  </si>
  <si>
    <t>0305620050</t>
  </si>
  <si>
    <t>0305620060</t>
  </si>
  <si>
    <t>0305691000</t>
  </si>
  <si>
    <t>Polar cod (Boreogadus saida)</t>
  </si>
  <si>
    <t>0305720010</t>
  </si>
  <si>
    <t>salted</t>
  </si>
  <si>
    <t>0305720015</t>
  </si>
  <si>
    <t>unsalted</t>
  </si>
  <si>
    <t>0305720020</t>
  </si>
  <si>
    <t>0305720025</t>
  </si>
  <si>
    <t>0305720030</t>
  </si>
  <si>
    <t>0305720035</t>
  </si>
  <si>
    <t>0305720050</t>
  </si>
  <si>
    <t>0305720052</t>
  </si>
  <si>
    <t>0305720056</t>
  </si>
  <si>
    <t>Of the species Boreogadus saida</t>
  </si>
  <si>
    <t>0305720060</t>
  </si>
  <si>
    <t>0305720062</t>
  </si>
  <si>
    <t>0305720064</t>
  </si>
  <si>
    <t>0305790010</t>
  </si>
  <si>
    <t>0305790015</t>
  </si>
  <si>
    <t>0305790020</t>
  </si>
  <si>
    <t>0305790025</t>
  </si>
  <si>
    <t>0305790030</t>
  </si>
  <si>
    <t>0305790035</t>
  </si>
  <si>
    <t>0305790050</t>
  </si>
  <si>
    <t>0305790052</t>
  </si>
  <si>
    <t>0305790056</t>
  </si>
  <si>
    <t>0305790060</t>
  </si>
  <si>
    <t>0305790062</t>
  </si>
  <si>
    <t>0305790064</t>
  </si>
  <si>
    <t>0302541910</t>
  </si>
  <si>
    <t>Silver hake (Merluccius bilinearis)</t>
  </si>
  <si>
    <t>0303661911</t>
  </si>
  <si>
    <t>For processing</t>
  </si>
  <si>
    <t>0303661919</t>
  </si>
  <si>
    <t>Other</t>
  </si>
  <si>
    <t>4412390010</t>
  </si>
  <si>
    <t>Plywood of coniferous species, without the addition of other substances, of a thickness greater than 18,5 mm when sanded, or of a thickness greater than 8,5 mm when the faces are not further prepared than the peeling process</t>
  </si>
  <si>
    <t>4412998510</t>
  </si>
  <si>
    <t>Plywood of coniferous species, without the addition of other substances,of a thickness greater than 18,5 mm when sanded, or of a thickness greater than 8,5 mm when the faces are not further prepared than the peeling process</t>
  </si>
  <si>
    <t>7202210000</t>
  </si>
  <si>
    <t>Containing by weight more than 55|% of silicon</t>
  </si>
  <si>
    <t>7202290000</t>
  </si>
  <si>
    <t>7202300000</t>
  </si>
  <si>
    <t>Ferro-silico-manganese</t>
  </si>
  <si>
    <t>7202491020</t>
  </si>
  <si>
    <t>Containing by weight more than 30|% but not more than 90|% of chromium (super-refined ferrochromium)</t>
  </si>
  <si>
    <t>7202495011</t>
  </si>
  <si>
    <t>Containing by weight not more than 0,1|% of carbon and more than 30|% but not more than 90|% of chromium (super-refined ferrochromium)</t>
  </si>
  <si>
    <t>2009119911</t>
  </si>
  <si>
    <t>with a degree of concentration higher than 20!o! brix</t>
  </si>
  <si>
    <t>2009119919</t>
  </si>
  <si>
    <t>0712200000</t>
  </si>
  <si>
    <t>Onions</t>
  </si>
  <si>
    <t>0802119000</t>
  </si>
  <si>
    <t>0802129000</t>
  </si>
  <si>
    <t>1104229500</t>
  </si>
  <si>
    <t>0303190010</t>
  </si>
  <si>
    <t>Of the genus Coregone</t>
  </si>
  <si>
    <t>1605400030</t>
  </si>
  <si>
    <t>Freshwater crayfish cooked with dill, frozen</t>
  </si>
  <si>
    <t>1605211040</t>
  </si>
  <si>
    <t>Shrimps and prawns of the species Pandalus borealis, shelled, boiled and frozen, but not otherwise prepared</t>
  </si>
  <si>
    <t>1605219040</t>
  </si>
  <si>
    <t>shelled, boiled and frozen, but not otherwise prepared</t>
  </si>
  <si>
    <t>1605290040</t>
  </si>
  <si>
    <t>0304899010</t>
  </si>
  <si>
    <t>Of the species Allocyttus|spp. and Pseudocyttus maculatus</t>
  </si>
  <si>
    <t>5306101010</t>
  </si>
  <si>
    <t>Flax yarn (other than tow yarn) for the manufacture of multiple or cabled yarns of the footwear industry of for whipping cable</t>
  </si>
  <si>
    <t>5306103010</t>
  </si>
  <si>
    <t>Flax yarn (other than tow yarn), measuring 333,3 decitex or more (not exceeding 30 metric number), for the manufacture of multiple or cabled yarns of the footwear industry or for whipping cable</t>
  </si>
  <si>
    <t>7018109000</t>
  </si>
  <si>
    <t>1806200000</t>
  </si>
  <si>
    <t>Other preparations in blocks, slabs or bars weighing more than 2|kg or in liquid, paste, powder, granular or other bulk form in containers or immediate packings, of a content exceeding 2|kg</t>
  </si>
  <si>
    <t>1806310000</t>
  </si>
  <si>
    <t>Filled</t>
  </si>
  <si>
    <t>1806320000</t>
  </si>
  <si>
    <t>Not filled</t>
  </si>
  <si>
    <t>1806900000</t>
  </si>
  <si>
    <t>1704000000</t>
  </si>
  <si>
    <t>1905900000</t>
  </si>
  <si>
    <t>0706100000</t>
  </si>
  <si>
    <t>Carrots and turnips</t>
  </si>
  <si>
    <t>0709601000</t>
  </si>
  <si>
    <t>0809100000</t>
  </si>
  <si>
    <t>Apricots</t>
  </si>
  <si>
    <t>0707000500</t>
  </si>
  <si>
    <t>Cucumbers</t>
  </si>
  <si>
    <t>0707000510</t>
  </si>
  <si>
    <t>Small cucumbers of a length not exceeding 15 cm</t>
  </si>
  <si>
    <t>0707000520</t>
  </si>
  <si>
    <t>0707000590</t>
  </si>
  <si>
    <t>0707000599</t>
  </si>
  <si>
    <t>0808309000</t>
  </si>
  <si>
    <t>2009619010</t>
  </si>
  <si>
    <t>for the production of grape juice and/or non-wine sector products such as non-alcoholic drinks, jams and sauces</t>
  </si>
  <si>
    <t>2009691111</t>
  </si>
  <si>
    <t>With an added sugar content not exceeding 30|% by weight</t>
  </si>
  <si>
    <t>2009691119</t>
  </si>
  <si>
    <t>2009691910</t>
  </si>
  <si>
    <t>2009695110</t>
  </si>
  <si>
    <t>2009699020</t>
  </si>
  <si>
    <t>2309903100</t>
  </si>
  <si>
    <t>Containing no milk products or containing less than 10|% by weight of such products</t>
  </si>
  <si>
    <t>2309904100</t>
  </si>
  <si>
    <t>2309905100</t>
  </si>
  <si>
    <t>2309909600</t>
  </si>
  <si>
    <t>1008210000</t>
  </si>
  <si>
    <t>Seed</t>
  </si>
  <si>
    <t>1008290000</t>
  </si>
  <si>
    <t>2302301000</t>
  </si>
  <si>
    <t>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t>
  </si>
  <si>
    <t>2302309000</t>
  </si>
  <si>
    <t>2302401000</t>
  </si>
  <si>
    <t>2302409000</t>
  </si>
  <si>
    <t>1001190000</t>
  </si>
  <si>
    <t>1001190012</t>
  </si>
  <si>
    <t>Durum wheat with  - a specific weight in kg/hl greater than or equal to|80,  - a maximum of 20,0|% of grains which have lost their vitreous aspect,  - a maximum of 10,0|% of matter which is not quality wheat grains of unimpaired quality of which a maximum of 7,0|% of broken and/or shrivelled grains, a maximum of 2,0|% grains damaged by pests, a maximum of 5,0|% grains affected with fusariosis and/or mottled grains, a maximum of 0,5|% of sprouted grains,   - a maximum of 1,0|% of miscellaneous impurities (Schwarzbesatz),  - a Hagberg falling number of a minimum of|250</t>
  </si>
  <si>
    <t>1001990013</t>
  </si>
  <si>
    <t>With: - a specific weight in kg/hl greater than or equal to|78, - a maximum of 10,0|% of matter which is not quality wheat grains of unimpaired quality, of which a maximum of 7,0|% of broken and/or shrivelled grains, a maximum of 2,0|% grains damaged by pests, a maximum of 0,5|% sprouted grains, - a maximum of 1,0|% of miscellaneous impurities (Schwarzbesatz), - a Hagberg falling number of a minimum of|230, - a protein content (13,5|% moisture content) of a minimum of|14,6|%</t>
  </si>
  <si>
    <t>1003900020</t>
  </si>
  <si>
    <t xml:space="preserve">with the following quality criteria: - specific weight 60,5 kg/hl or more, - damaged grains 1|%  or less, - moisture content 13,5|% or less, - sound, fair and merchantable barley 96|% or more, to be used for the manufacture of beer aged in vats containing beechwood </t>
  </si>
  <si>
    <t>1006100000</t>
  </si>
  <si>
    <t>Rice in the husk (paddy or rough)</t>
  </si>
  <si>
    <t>1702500000</t>
  </si>
  <si>
    <t>1806000000</t>
  </si>
  <si>
    <t>1902110000</t>
  </si>
  <si>
    <t>Containing eggs</t>
  </si>
  <si>
    <t>1902190000</t>
  </si>
  <si>
    <t>1902209100</t>
  </si>
  <si>
    <t>Cooked</t>
  </si>
  <si>
    <t>1902209900</t>
  </si>
  <si>
    <t>1902300000</t>
  </si>
  <si>
    <t>Other pasta</t>
  </si>
  <si>
    <t>1902400000</t>
  </si>
  <si>
    <t>Couscous</t>
  </si>
  <si>
    <t>1901909900</t>
  </si>
  <si>
    <t>1904300000</t>
  </si>
  <si>
    <t>Bulgur wheat</t>
  </si>
  <si>
    <t>1904908000</t>
  </si>
  <si>
    <t>1905902000</t>
  </si>
  <si>
    <t>Communion wafers, empty cachets of a kind suitable for pharmaceutical use, sealing wafers, rice paper and similar products</t>
  </si>
  <si>
    <t>2106909800</t>
  </si>
  <si>
    <t>2309101300</t>
  </si>
  <si>
    <t>Containing not less than 10|% but less than 50|% by weight of milk products</t>
  </si>
  <si>
    <t>2309101500</t>
  </si>
  <si>
    <t>Containing not less than 50|% but less than 75|% by weight of milk products</t>
  </si>
  <si>
    <t>2309101900</t>
  </si>
  <si>
    <t>Containing not less than 75|% by weight of milk products</t>
  </si>
  <si>
    <t>2309103300</t>
  </si>
  <si>
    <t>2309103900</t>
  </si>
  <si>
    <t>Containing not less than 50|% by weight of milk products</t>
  </si>
  <si>
    <t>2309105100</t>
  </si>
  <si>
    <t>2309105300</t>
  </si>
  <si>
    <t>2309105900</t>
  </si>
  <si>
    <t>2309107000</t>
  </si>
  <si>
    <t>Containing no starch, glucose, glucose syrup, maltodextrine or maltodextrine syrup but containing milk products</t>
  </si>
  <si>
    <t>2303101110</t>
  </si>
  <si>
    <t>corn gluten</t>
  </si>
  <si>
    <t>2008201100</t>
  </si>
  <si>
    <t>With a sugar content exceeding 17|% by weight</t>
  </si>
  <si>
    <t>2008201900</t>
  </si>
  <si>
    <t>2008203100</t>
  </si>
  <si>
    <t>With a sugar content exceeding 19|% by weight</t>
  </si>
  <si>
    <t>2008203900</t>
  </si>
  <si>
    <t>2008207100</t>
  </si>
  <si>
    <t>2008301100</t>
  </si>
  <si>
    <t>Of an actual alcoholic strength by mass not exceeding 11,85|%|mas</t>
  </si>
  <si>
    <t>2008301900</t>
  </si>
  <si>
    <t>2008303100</t>
  </si>
  <si>
    <t>2008303900</t>
  </si>
  <si>
    <t>2008307900</t>
  </si>
  <si>
    <t>2008307920</t>
  </si>
  <si>
    <t>Comminuted oranges and lemons</t>
  </si>
  <si>
    <t>2008401100</t>
  </si>
  <si>
    <t>2008401900</t>
  </si>
  <si>
    <t>2008402100</t>
  </si>
  <si>
    <t>2008402900</t>
  </si>
  <si>
    <t>2008403100</t>
  </si>
  <si>
    <t>With a sugar content exceeding 15|% by weight</t>
  </si>
  <si>
    <t>2008403900</t>
  </si>
  <si>
    <t>2008501100</t>
  </si>
  <si>
    <t>2008501900</t>
  </si>
  <si>
    <t>2008503100</t>
  </si>
  <si>
    <t>2008503900</t>
  </si>
  <si>
    <t>2008505100</t>
  </si>
  <si>
    <t>2008505900</t>
  </si>
  <si>
    <t>2008507100</t>
  </si>
  <si>
    <t>2008601100</t>
  </si>
  <si>
    <t>2008601900</t>
  </si>
  <si>
    <t>2008603100</t>
  </si>
  <si>
    <t>2008603900</t>
  </si>
  <si>
    <t>2008606000</t>
  </si>
  <si>
    <t>Not exceeding 1|kg</t>
  </si>
  <si>
    <t>2008701100</t>
  </si>
  <si>
    <t>2008701900</t>
  </si>
  <si>
    <t>2008703100</t>
  </si>
  <si>
    <t>2008703900</t>
  </si>
  <si>
    <t>2008705100</t>
  </si>
  <si>
    <t>2008705900</t>
  </si>
  <si>
    <t>2008801100</t>
  </si>
  <si>
    <t>2008801900</t>
  </si>
  <si>
    <t>2008803100</t>
  </si>
  <si>
    <t>2008803900</t>
  </si>
  <si>
    <t>2008807000</t>
  </si>
  <si>
    <t>Containing added sugar, in immediate packings of a net content not exceeding 1|kg</t>
  </si>
  <si>
    <t>2009111100</t>
  </si>
  <si>
    <t>Of a value not exceeding ???|30|per 100|kg net weight</t>
  </si>
  <si>
    <t>2009111900</t>
  </si>
  <si>
    <t>2009191100</t>
  </si>
  <si>
    <t>2009191900</t>
  </si>
  <si>
    <t>2009291100</t>
  </si>
  <si>
    <t>2009291900</t>
  </si>
  <si>
    <t>2009391100</t>
  </si>
  <si>
    <t>2009391900</t>
  </si>
  <si>
    <t>2009491100</t>
  </si>
  <si>
    <t>2009491900</t>
  </si>
  <si>
    <t>2009791100</t>
  </si>
  <si>
    <t>Of a value not exceeding ???|22|per 100|kg net weight</t>
  </si>
  <si>
    <t>2009791900</t>
  </si>
  <si>
    <t>2009811100</t>
  </si>
  <si>
    <t>2009811900</t>
  </si>
  <si>
    <t>2009891100</t>
  </si>
  <si>
    <t>2009891900</t>
  </si>
  <si>
    <t>2009893400</t>
  </si>
  <si>
    <t>Juices of tropical fruit</t>
  </si>
  <si>
    <t>2009893500</t>
  </si>
  <si>
    <t>2009893600</t>
  </si>
  <si>
    <t>2009893800</t>
  </si>
  <si>
    <t>2009901100</t>
  </si>
  <si>
    <t>2009901900</t>
  </si>
  <si>
    <t>2009902100</t>
  </si>
  <si>
    <t>2009902900</t>
  </si>
  <si>
    <t>2204229310</t>
  </si>
  <si>
    <t>Of an actual alcoholic strength by volume not exceeding 13|% vol</t>
  </si>
  <si>
    <t>2204229411</t>
  </si>
  <si>
    <t>2204229461</t>
  </si>
  <si>
    <t>2204229510</t>
  </si>
  <si>
    <t>2204229611</t>
  </si>
  <si>
    <t>2204229661</t>
  </si>
  <si>
    <t>2204229710</t>
  </si>
  <si>
    <t>2204229811</t>
  </si>
  <si>
    <t>2204229861</t>
  </si>
  <si>
    <t>2204299310</t>
  </si>
  <si>
    <t>2204299411</t>
  </si>
  <si>
    <t>2204299461</t>
  </si>
  <si>
    <t>2204299510</t>
  </si>
  <si>
    <t>2204299611</t>
  </si>
  <si>
    <t>2204299661</t>
  </si>
  <si>
    <t>2204299710</t>
  </si>
  <si>
    <t>2204299811</t>
  </si>
  <si>
    <t>2204299861</t>
  </si>
  <si>
    <t>2204219311</t>
  </si>
  <si>
    <t>A??n Bessem-Bouira, M??d??a, Coteaux du Zaccar, Dahra, Coteaux de Mascara, Monts du Tessalah, Coteaux de Tlemcen</t>
  </si>
  <si>
    <t>2204219312</t>
  </si>
  <si>
    <t>Berkane, Sa??s, Beni M'Tir, Guerrouane, Zemmour, Zennata</t>
  </si>
  <si>
    <t>2204219313</t>
  </si>
  <si>
    <t>Coteaux d'Utique, Kelibia, Thibar, Mornag</t>
  </si>
  <si>
    <t>2204219319</t>
  </si>
  <si>
    <t>2204219411</t>
  </si>
  <si>
    <t>2204219412</t>
  </si>
  <si>
    <t>2204219413</t>
  </si>
  <si>
    <t>Coteaux de Tebourba, Coteaux d'Utique, Sidi-Salem, Thibar, Mornag, grand cru Mornag</t>
  </si>
  <si>
    <t>2204219419</t>
  </si>
  <si>
    <t>2204219461</t>
  </si>
  <si>
    <t>2204219511</t>
  </si>
  <si>
    <t>2204219611</t>
  </si>
  <si>
    <t>2204219661</t>
  </si>
  <si>
    <t>2204219711</t>
  </si>
  <si>
    <t>2204219811</t>
  </si>
  <si>
    <t>2204219861</t>
  </si>
  <si>
    <t>2205901000</t>
  </si>
  <si>
    <t>Of an actual alcoholic strength by volume of 18|%|vol or less</t>
  </si>
  <si>
    <t>5007100010</t>
  </si>
  <si>
    <t>Manufactured on handlooms</t>
  </si>
  <si>
    <t>5007201110</t>
  </si>
  <si>
    <t>5007201910</t>
  </si>
  <si>
    <t>5007202110</t>
  </si>
  <si>
    <t>5007203120</t>
  </si>
  <si>
    <t>5007203920</t>
  </si>
  <si>
    <t>5007204110</t>
  </si>
  <si>
    <t>5007205110</t>
  </si>
  <si>
    <t>5007205910</t>
  </si>
  <si>
    <t>5007206110</t>
  </si>
  <si>
    <t>5007206910</t>
  </si>
  <si>
    <t>5007207110</t>
  </si>
  <si>
    <t>5007901010</t>
  </si>
  <si>
    <t>5007903010</t>
  </si>
  <si>
    <t>5007905010</t>
  </si>
  <si>
    <t>5007909010</t>
  </si>
  <si>
    <t>5803003010</t>
  </si>
  <si>
    <t>5208510011</t>
  </si>
  <si>
    <t>Hand-printed by the "batik" method</t>
  </si>
  <si>
    <t>5208510019</t>
  </si>
  <si>
    <t>5208520011</t>
  </si>
  <si>
    <t>5208520019</t>
  </si>
  <si>
    <t>5208591011</t>
  </si>
  <si>
    <t>5208591019</t>
  </si>
  <si>
    <t>5208599011</t>
  </si>
  <si>
    <t>5208599019</t>
  </si>
  <si>
    <t>5209510011</t>
  </si>
  <si>
    <t>5209510019</t>
  </si>
  <si>
    <t>5209520011</t>
  </si>
  <si>
    <t>5209520019</t>
  </si>
  <si>
    <t>5209590011</t>
  </si>
  <si>
    <t>5209590019</t>
  </si>
  <si>
    <t>5210110010</t>
  </si>
  <si>
    <t>5210190010</t>
  </si>
  <si>
    <t>5210210010</t>
  </si>
  <si>
    <t>5210290010</t>
  </si>
  <si>
    <t>5210310010</t>
  </si>
  <si>
    <t>5210320010</t>
  </si>
  <si>
    <t>5210390010</t>
  </si>
  <si>
    <t>5210410010</t>
  </si>
  <si>
    <t>5210490010</t>
  </si>
  <si>
    <t>5210510010</t>
  </si>
  <si>
    <t>5210590010</t>
  </si>
  <si>
    <t>5211110010</t>
  </si>
  <si>
    <t>5211120010</t>
  </si>
  <si>
    <t>5211190010</t>
  </si>
  <si>
    <t>5211200010</t>
  </si>
  <si>
    <t>5211310010</t>
  </si>
  <si>
    <t>5211320010</t>
  </si>
  <si>
    <t>5211390010</t>
  </si>
  <si>
    <t>5211410010</t>
  </si>
  <si>
    <t>5211420010</t>
  </si>
  <si>
    <t>5211430010</t>
  </si>
  <si>
    <t>5211491010</t>
  </si>
  <si>
    <t>5211499010</t>
  </si>
  <si>
    <t>5211510010</t>
  </si>
  <si>
    <t>5211520010</t>
  </si>
  <si>
    <t>5211590010</t>
  </si>
  <si>
    <t>5212111010</t>
  </si>
  <si>
    <t>5212119010</t>
  </si>
  <si>
    <t>5212121010</t>
  </si>
  <si>
    <t>5212129010</t>
  </si>
  <si>
    <t>5212131010</t>
  </si>
  <si>
    <t>5212139010</t>
  </si>
  <si>
    <t>5212141010</t>
  </si>
  <si>
    <t>5212149010</t>
  </si>
  <si>
    <t>5212151011</t>
  </si>
  <si>
    <t>5212151019</t>
  </si>
  <si>
    <t>5212159011</t>
  </si>
  <si>
    <t>5212159019</t>
  </si>
  <si>
    <t>5212211010</t>
  </si>
  <si>
    <t>5212219010</t>
  </si>
  <si>
    <t>5212221010</t>
  </si>
  <si>
    <t>5212229010</t>
  </si>
  <si>
    <t>5212231010</t>
  </si>
  <si>
    <t>5212239010</t>
  </si>
  <si>
    <t>5212241010</t>
  </si>
  <si>
    <t>5212249010</t>
  </si>
  <si>
    <t>5212251011</t>
  </si>
  <si>
    <t>5212251019</t>
  </si>
  <si>
    <t>5212259011</t>
  </si>
  <si>
    <t>5212259019</t>
  </si>
  <si>
    <t>5801210010</t>
  </si>
  <si>
    <t>5801220010</t>
  </si>
  <si>
    <t>5801230010</t>
  </si>
  <si>
    <t>5801260010</t>
  </si>
  <si>
    <t>5801270010</t>
  </si>
  <si>
    <t>5803001010</t>
  </si>
  <si>
    <t>4201000010</t>
  </si>
  <si>
    <t>Riding saddles, of leather, hand-made</t>
  </si>
  <si>
    <t>4202111010</t>
  </si>
  <si>
    <t>Hand-made</t>
  </si>
  <si>
    <t>4202119010</t>
  </si>
  <si>
    <t>4202129110</t>
  </si>
  <si>
    <t>4202129910</t>
  </si>
  <si>
    <t>4202199010</t>
  </si>
  <si>
    <t>4202210010</t>
  </si>
  <si>
    <t>4202229010</t>
  </si>
  <si>
    <t>4202310010</t>
  </si>
  <si>
    <t>4202329010</t>
  </si>
  <si>
    <t>4202390010</t>
  </si>
  <si>
    <t>4202911010</t>
  </si>
  <si>
    <t>4202918010</t>
  </si>
  <si>
    <t>4202929110</t>
  </si>
  <si>
    <t>4202929810</t>
  </si>
  <si>
    <t>4202990010</t>
  </si>
  <si>
    <t>Musical instrument cases, hand-made</t>
  </si>
  <si>
    <t>4203300010</t>
  </si>
  <si>
    <t>4203400010</t>
  </si>
  <si>
    <t>4420101110</t>
  </si>
  <si>
    <t>4420909111</t>
  </si>
  <si>
    <t>Wood in the form of logs or squared logs with simple process in the surface, carved or f inely threaded or painted, does not have significant added-value and no significant change in shape</t>
  </si>
  <si>
    <t>4420909119</t>
  </si>
  <si>
    <t>4602110010</t>
  </si>
  <si>
    <t>From plaiting materials, hand-made</t>
  </si>
  <si>
    <t>4602120010</t>
  </si>
  <si>
    <t>4602199010</t>
  </si>
  <si>
    <t>6403510510</t>
  </si>
  <si>
    <t>6403590510</t>
  </si>
  <si>
    <t>6403910510</t>
  </si>
  <si>
    <t>6403990510</t>
  </si>
  <si>
    <t>6406101010</t>
  </si>
  <si>
    <t>6406109010</t>
  </si>
  <si>
    <t>6406201010</t>
  </si>
  <si>
    <t>6406209010</t>
  </si>
  <si>
    <t>6406903010</t>
  </si>
  <si>
    <t>6406905010</t>
  </si>
  <si>
    <t>6406906010</t>
  </si>
  <si>
    <t>6406909020</t>
  </si>
  <si>
    <t>6505009010</t>
  </si>
  <si>
    <t>Berets, in wool, hand-made</t>
  </si>
  <si>
    <t>6602000010</t>
  </si>
  <si>
    <t>6802910010</t>
  </si>
  <si>
    <t>Hand-made, carved</t>
  </si>
  <si>
    <t>6802920010</t>
  </si>
  <si>
    <t>6802939010</t>
  </si>
  <si>
    <t>6802999010</t>
  </si>
  <si>
    <t>6912002111</t>
  </si>
  <si>
    <t>Tableware and kitchenware, excluding condiment or spice mills and their ceramic grinding parts, coffee mills, knife sharpeners, sharpeners, kitchen tools to be used for cutting, grinding, grating, slicing, scraping and peeling, cordierite ceramic pizza-stones of a kind used for baking pizza or bread</t>
  </si>
  <si>
    <t>6912002119</t>
  </si>
  <si>
    <t>6912008110</t>
  </si>
  <si>
    <t>6913100010</t>
  </si>
  <si>
    <t>hand-made</t>
  </si>
  <si>
    <t>6913901010</t>
  </si>
  <si>
    <t>6913909310</t>
  </si>
  <si>
    <t>6913909810</t>
  </si>
  <si>
    <t>6914900010</t>
  </si>
  <si>
    <t>Of common pottery hand-made</t>
  </si>
  <si>
    <t>7013221000</t>
  </si>
  <si>
    <t>Gathered by hand</t>
  </si>
  <si>
    <t>7013281000</t>
  </si>
  <si>
    <t>7013331100</t>
  </si>
  <si>
    <t>Cut or otherwise decorated</t>
  </si>
  <si>
    <t>7013331900</t>
  </si>
  <si>
    <t>7013375100</t>
  </si>
  <si>
    <t>7013375900</t>
  </si>
  <si>
    <t>7013411000</t>
  </si>
  <si>
    <t>7013499100</t>
  </si>
  <si>
    <t>7013911000</t>
  </si>
  <si>
    <t>7013990010</t>
  </si>
  <si>
    <t>7018101910</t>
  </si>
  <si>
    <t>7117190010</t>
  </si>
  <si>
    <t>Without parts of glass, hand-made</t>
  </si>
  <si>
    <t>7418109010</t>
  </si>
  <si>
    <t>7418200010</t>
  </si>
  <si>
    <t>7419100010</t>
  </si>
  <si>
    <t>7419910010</t>
  </si>
  <si>
    <t>7419999010</t>
  </si>
  <si>
    <t>7616999001</t>
  </si>
  <si>
    <t>Aluminium radiators and elements or sections of which such radiator is composed, whether or not such elements are assembled in blocks</t>
  </si>
  <si>
    <t>7616999009</t>
  </si>
  <si>
    <t>8308900010</t>
  </si>
  <si>
    <t>Beads and spangles, hand-made</t>
  </si>
  <si>
    <t>9113900011</t>
  </si>
  <si>
    <t>9113900091</t>
  </si>
  <si>
    <t>9403401010</t>
  </si>
  <si>
    <t>9403409010</t>
  </si>
  <si>
    <t>9403820010</t>
  </si>
  <si>
    <t>9403830010</t>
  </si>
  <si>
    <t>9403890010</t>
  </si>
  <si>
    <t>9403901010</t>
  </si>
  <si>
    <t>9403903010</t>
  </si>
  <si>
    <t>9403909010</t>
  </si>
  <si>
    <t>9405109110</t>
  </si>
  <si>
    <t>9405109820</t>
  </si>
  <si>
    <t>9405209910</t>
  </si>
  <si>
    <t>9405409910</t>
  </si>
  <si>
    <t>9405500010</t>
  </si>
  <si>
    <t>9405608020</t>
  </si>
  <si>
    <t>9405990020</t>
  </si>
  <si>
    <t>9503002110</t>
  </si>
  <si>
    <t>Ornamental dolls dressed so as to reflect the folklore characteristic of the country of origin, hand-made</t>
  </si>
  <si>
    <t>9503003910</t>
  </si>
  <si>
    <t>Hand-made, of wood</t>
  </si>
  <si>
    <t>9503004910</t>
  </si>
  <si>
    <t>9503005510</t>
  </si>
  <si>
    <t>9503006110</t>
  </si>
  <si>
    <t>9503008110</t>
  </si>
  <si>
    <t>9503009910</t>
  </si>
  <si>
    <t>9601100010</t>
  </si>
  <si>
    <t>9602000010</t>
  </si>
  <si>
    <t>5208510091</t>
  </si>
  <si>
    <t>5208520091</t>
  </si>
  <si>
    <t>5208591091</t>
  </si>
  <si>
    <t>5208599091</t>
  </si>
  <si>
    <t>5209510091</t>
  </si>
  <si>
    <t>5209520091</t>
  </si>
  <si>
    <t>5209590091</t>
  </si>
  <si>
    <t>5212151091</t>
  </si>
  <si>
    <t>5212159091</t>
  </si>
  <si>
    <t>5212251091</t>
  </si>
  <si>
    <t>5212259091</t>
  </si>
  <si>
    <t>5608900010</t>
  </si>
  <si>
    <t>Hammocks, of cotton, hand-made</t>
  </si>
  <si>
    <t>5701101010</t>
  </si>
  <si>
    <t>5701901010</t>
  </si>
  <si>
    <t>5701909010</t>
  </si>
  <si>
    <t>5704200010</t>
  </si>
  <si>
    <t>5704900010</t>
  </si>
  <si>
    <t>5705003010</t>
  </si>
  <si>
    <t>5705008031</t>
  </si>
  <si>
    <t>5705008091</t>
  </si>
  <si>
    <t>5810101010</t>
  </si>
  <si>
    <t>5810109010</t>
  </si>
  <si>
    <t>5810911010</t>
  </si>
  <si>
    <t>5810919010</t>
  </si>
  <si>
    <t>5810921010</t>
  </si>
  <si>
    <t>5810929010</t>
  </si>
  <si>
    <t>5810991010</t>
  </si>
  <si>
    <t>5810999010</t>
  </si>
  <si>
    <t>6101902011</t>
  </si>
  <si>
    <t>Hand-made ponchos of fine animal hair</t>
  </si>
  <si>
    <t>6102101010</t>
  </si>
  <si>
    <t>6110121010</t>
  </si>
  <si>
    <t>Hand-made jerseys, pullovers (with or without sleeves)</t>
  </si>
  <si>
    <t>6110129010</t>
  </si>
  <si>
    <t>6110191010</t>
  </si>
  <si>
    <t>6110199010</t>
  </si>
  <si>
    <t>6201110010</t>
  </si>
  <si>
    <t>Hand-made ponchos</t>
  </si>
  <si>
    <t>6201920010</t>
  </si>
  <si>
    <t>6201990010</t>
  </si>
  <si>
    <t>6202110010</t>
  </si>
  <si>
    <t>6202110020</t>
  </si>
  <si>
    <t>Hand-made capes of wool</t>
  </si>
  <si>
    <t>6202920010</t>
  </si>
  <si>
    <t>6202990010</t>
  </si>
  <si>
    <t>6204120010</t>
  </si>
  <si>
    <t>6204228010</t>
  </si>
  <si>
    <t>6204299010</t>
  </si>
  <si>
    <t>6204329010</t>
  </si>
  <si>
    <t>6204399010</t>
  </si>
  <si>
    <t>6204420010</t>
  </si>
  <si>
    <t>6204440010</t>
  </si>
  <si>
    <t>6204499010</t>
  </si>
  <si>
    <t>6204510011</t>
  </si>
  <si>
    <t>6204520010</t>
  </si>
  <si>
    <t>6204530010</t>
  </si>
  <si>
    <t>6204591010</t>
  </si>
  <si>
    <t>6204599010</t>
  </si>
  <si>
    <t>6204623110</t>
  </si>
  <si>
    <t>6204623310</t>
  </si>
  <si>
    <t>6204623910</t>
  </si>
  <si>
    <t>6204625910</t>
  </si>
  <si>
    <t>6204629010</t>
  </si>
  <si>
    <t>6204631810</t>
  </si>
  <si>
    <t>6204633910</t>
  </si>
  <si>
    <t>6204639010</t>
  </si>
  <si>
    <t>6204691810</t>
  </si>
  <si>
    <t>6204693910</t>
  </si>
  <si>
    <t>6204695010</t>
  </si>
  <si>
    <t>6204699010</t>
  </si>
  <si>
    <t>6205200010</t>
  </si>
  <si>
    <t>6205901010</t>
  </si>
  <si>
    <t>6206300010</t>
  </si>
  <si>
    <t>6206901010</t>
  </si>
  <si>
    <t>6207910091</t>
  </si>
  <si>
    <t>6207999091</t>
  </si>
  <si>
    <t>6208910018</t>
  </si>
  <si>
    <t>6208990091</t>
  </si>
  <si>
    <t>6213200010</t>
  </si>
  <si>
    <t>6214100010</t>
  </si>
  <si>
    <t>6214200010</t>
  </si>
  <si>
    <t>6214300010</t>
  </si>
  <si>
    <t>6214400010</t>
  </si>
  <si>
    <t>6214900011</t>
  </si>
  <si>
    <t>6214900091</t>
  </si>
  <si>
    <t>6215100010</t>
  </si>
  <si>
    <t>6215200010</t>
  </si>
  <si>
    <t>6215900010</t>
  </si>
  <si>
    <t>6217100010</t>
  </si>
  <si>
    <t>6301209010</t>
  </si>
  <si>
    <t>6301309010</t>
  </si>
  <si>
    <t>6301409091</t>
  </si>
  <si>
    <t>6301909021</t>
  </si>
  <si>
    <t>Of artificial fibres</t>
  </si>
  <si>
    <t>6301909029</t>
  </si>
  <si>
    <t>6302210021</t>
  </si>
  <si>
    <t>6302210081</t>
  </si>
  <si>
    <t>6302510010</t>
  </si>
  <si>
    <t>6302910010</t>
  </si>
  <si>
    <t>6303910091</t>
  </si>
  <si>
    <t>6303999031</t>
  </si>
  <si>
    <t>6304191010</t>
  </si>
  <si>
    <t>6304920010</t>
  </si>
  <si>
    <t>6306900011</t>
  </si>
  <si>
    <t>Hammocks, hand-made</t>
  </si>
  <si>
    <t>6307109010</t>
  </si>
  <si>
    <t>6307909891</t>
  </si>
  <si>
    <t>5310000000</t>
  </si>
  <si>
    <t>Woven fabrics of jute or of other textile bast fibres of heading|5303</t>
  </si>
  <si>
    <t>5607902020</t>
  </si>
  <si>
    <t>Of jute or other textile bast fibres of heading 5303</t>
  </si>
  <si>
    <t>5702390010</t>
  </si>
  <si>
    <t>Of jute or of other textile bast fibres falling within heading||5303</t>
  </si>
  <si>
    <t>5702490020</t>
  </si>
  <si>
    <t>5702509010</t>
  </si>
  <si>
    <t>5702990010</t>
  </si>
  <si>
    <t>5703902010</t>
  </si>
  <si>
    <t>5703908010</t>
  </si>
  <si>
    <t>5806390010</t>
  </si>
  <si>
    <t>Of jute or of other textile bast fibres of heading 5303</t>
  </si>
  <si>
    <t>5806400010</t>
  </si>
  <si>
    <t>5905005000</t>
  </si>
  <si>
    <t>Of jute</t>
  </si>
  <si>
    <t>5905009010</t>
  </si>
  <si>
    <t>Of other textile bast fibres of heading 5303</t>
  </si>
  <si>
    <t>5702200000</t>
  </si>
  <si>
    <t>Floor coverings of coconut fibres (coir)</t>
  </si>
  <si>
    <t>6305109000</t>
  </si>
  <si>
    <t>0102291010</t>
  </si>
  <si>
    <t>Young male bovine animals, intended for fattening</t>
  </si>
  <si>
    <t>0102292910</t>
  </si>
  <si>
    <t>0102294910</t>
  </si>
  <si>
    <t>0102291020</t>
  </si>
  <si>
    <t>Heifers of the grey, brown or yellow mountain breeds and spotted Pinzgau breed, other than for slaughter</t>
  </si>
  <si>
    <t>0102291040</t>
  </si>
  <si>
    <t>Heifers of the spotted Simmental breed, other than for slaughter</t>
  </si>
  <si>
    <t>0102292920</t>
  </si>
  <si>
    <t>Heifers of the grey, brown or yellow mountain breeds and spotted Pinzgau breed</t>
  </si>
  <si>
    <t>0102292940</t>
  </si>
  <si>
    <t>Heifers of the spotted Simmental breed</t>
  </si>
  <si>
    <t>0102294920</t>
  </si>
  <si>
    <t>Heifers and cows of the grey, brown or yellow mountain breeds and spotted Pinzgau breed</t>
  </si>
  <si>
    <t>0102294940</t>
  </si>
  <si>
    <t>Heifers and cows of the spotted Simmental breed</t>
  </si>
  <si>
    <t>0102295911</t>
  </si>
  <si>
    <t>Not yet having any permanent teeth, of a weight of not less than 320|kg but not more than 470|kg</t>
  </si>
  <si>
    <t>0102295919</t>
  </si>
  <si>
    <t>0102295931</t>
  </si>
  <si>
    <t>0102295939</t>
  </si>
  <si>
    <t>0102296910</t>
  </si>
  <si>
    <t>0102296930</t>
  </si>
  <si>
    <t>Of the spotted Simmental breed</t>
  </si>
  <si>
    <t>0102291030</t>
  </si>
  <si>
    <t>Heifers of the Schwyz and Fribourg breeds, other than for slaughter</t>
  </si>
  <si>
    <t>0102291050</t>
  </si>
  <si>
    <t>Bulls of the Schwyz, Fribourg and spotted Simmental breeds, other than for slaughter</t>
  </si>
  <si>
    <t>0102292930</t>
  </si>
  <si>
    <t>Heifers of the Schwyz and Fribourg breeds</t>
  </si>
  <si>
    <t>0102292950</t>
  </si>
  <si>
    <t>Bulls of the Schwyz, Fribourg and spotted Simmental breeds</t>
  </si>
  <si>
    <t>0102294930</t>
  </si>
  <si>
    <t>Heifers and cows of the Schwyz and Fribourg breeds</t>
  </si>
  <si>
    <t>0102294950</t>
  </si>
  <si>
    <t>0102295921</t>
  </si>
  <si>
    <t>0102295929</t>
  </si>
  <si>
    <t>0102296920</t>
  </si>
  <si>
    <t>Of the Schwyz and Fribourg breeds</t>
  </si>
  <si>
    <t>0102299921</t>
  </si>
  <si>
    <t>Not yet having any permanent teeth, of a weight of not less than 350??kg but not more than 500??kg</t>
  </si>
  <si>
    <t>0102299929</t>
  </si>
  <si>
    <t>0203195510</t>
  </si>
  <si>
    <t>Tenderloin, presented separately</t>
  </si>
  <si>
    <t>0203295591</t>
  </si>
  <si>
    <t>0203191300</t>
  </si>
  <si>
    <t>Loins and cuts thereof, with bone in</t>
  </si>
  <si>
    <t>0203291500</t>
  </si>
  <si>
    <t>Bellies (streaky) and cuts thereof</t>
  </si>
  <si>
    <t>1601009100</t>
  </si>
  <si>
    <t>Sausages, dry or for spreading, uncooked</t>
  </si>
  <si>
    <t>1601009900</t>
  </si>
  <si>
    <t>1602411000</t>
  </si>
  <si>
    <t>Of domestic swine</t>
  </si>
  <si>
    <t>1602421000</t>
  </si>
  <si>
    <t>1602491100</t>
  </si>
  <si>
    <t>Loins (excluding collars) and cuts thereof, including mixtures of loins or hams</t>
  </si>
  <si>
    <t>1602491300</t>
  </si>
  <si>
    <t>Collars and cuts thereof, including mixtures of collars and shoulders</t>
  </si>
  <si>
    <t>1602491500</t>
  </si>
  <si>
    <t>Other mixtures containing hams (legs), shoulders, loins or collars, and cuts thereof</t>
  </si>
  <si>
    <t>1602491900</t>
  </si>
  <si>
    <t>1602493000</t>
  </si>
  <si>
    <t>Containing by weight 40|% or more but less than 80|% of meat or meat offal, of any kind, including fats of any kind or origin</t>
  </si>
  <si>
    <t>1602495000</t>
  </si>
  <si>
    <t>Containing by weight less than 40|% of meat or meat offal, of any kind, including fats of any kind or origin</t>
  </si>
  <si>
    <t>0203111000</t>
  </si>
  <si>
    <t>0203211000</t>
  </si>
  <si>
    <t>0203121100</t>
  </si>
  <si>
    <t>Hams and cuts thereof</t>
  </si>
  <si>
    <t>0203121900</t>
  </si>
  <si>
    <t>Shoulders and cuts thereof</t>
  </si>
  <si>
    <t>0203191100</t>
  </si>
  <si>
    <t>Fore-ends and cuts thereof</t>
  </si>
  <si>
    <t>0203191500</t>
  </si>
  <si>
    <t>0203195515</t>
  </si>
  <si>
    <t>Loins</t>
  </si>
  <si>
    <t>0203195525</t>
  </si>
  <si>
    <t>Cuts</t>
  </si>
  <si>
    <t>0203195530</t>
  </si>
  <si>
    <t>Hams</t>
  </si>
  <si>
    <t>0203195590</t>
  </si>
  <si>
    <t>0203195900</t>
  </si>
  <si>
    <t>0203221100</t>
  </si>
  <si>
    <t>0203221900</t>
  </si>
  <si>
    <t>0203291100</t>
  </si>
  <si>
    <t>0203291300</t>
  </si>
  <si>
    <t>0203295520</t>
  </si>
  <si>
    <t>0203295530</t>
  </si>
  <si>
    <t>0203295592</t>
  </si>
  <si>
    <t>0203295599</t>
  </si>
  <si>
    <t>0203295900</t>
  </si>
  <si>
    <t>0714209000</t>
  </si>
  <si>
    <t>1108140000</t>
  </si>
  <si>
    <t>0714100010</t>
  </si>
  <si>
    <t>Of a kind used for human consumption, in immediate packings of a net content not exceeding 28|kg, either fresh and whole or without skin and frozen, whether or not sliced</t>
  </si>
  <si>
    <t>0714100099</t>
  </si>
  <si>
    <t>0714300000</t>
  </si>
  <si>
    <t>Yams (Dioscorea spp.)</t>
  </si>
  <si>
    <t>0714400000</t>
  </si>
  <si>
    <t>Taro (Colocasia spp.)</t>
  </si>
  <si>
    <t>0714500000</t>
  </si>
  <si>
    <t>Yautia (Xanthosoma spp.)</t>
  </si>
  <si>
    <t>0714902010</t>
  </si>
  <si>
    <t>0714902090</t>
  </si>
  <si>
    <t>0714300010</t>
  </si>
  <si>
    <t>0714400010</t>
  </si>
  <si>
    <t>0714500010</t>
  </si>
  <si>
    <t>0701900000</t>
  </si>
  <si>
    <t>0806101090</t>
  </si>
  <si>
    <t>1509102000</t>
  </si>
  <si>
    <t>Extra virgin olive oil</t>
  </si>
  <si>
    <t>1509108000</t>
  </si>
  <si>
    <t>2007101000</t>
  </si>
  <si>
    <t>With a sugar content exceeding 13|% by weight</t>
  </si>
  <si>
    <t>2007911000</t>
  </si>
  <si>
    <t>With a sugar content exceeding 30|% by weight</t>
  </si>
  <si>
    <t>2007913000</t>
  </si>
  <si>
    <t>With a sugar content exceeding 13|% but not exceeding 30|% by weight</t>
  </si>
  <si>
    <t>2007992000</t>
  </si>
  <si>
    <t>Chestnut pur??e and paste</t>
  </si>
  <si>
    <t>2007993100</t>
  </si>
  <si>
    <t>Of cherries</t>
  </si>
  <si>
    <t>2007993300</t>
  </si>
  <si>
    <t>Of strawberries</t>
  </si>
  <si>
    <t>2007993500</t>
  </si>
  <si>
    <t>Of raspberries</t>
  </si>
  <si>
    <t>2007993900</t>
  </si>
  <si>
    <t>2007995000</t>
  </si>
  <si>
    <t>0703101100</t>
  </si>
  <si>
    <t>Sets</t>
  </si>
  <si>
    <t>0703101900</t>
  </si>
  <si>
    <t>2008509200</t>
  </si>
  <si>
    <t>Of 5|kg or more</t>
  </si>
  <si>
    <t>2008509811</t>
  </si>
  <si>
    <t>Apricot halves</t>
  </si>
  <si>
    <t>2008509813</t>
  </si>
  <si>
    <t>Apricot pulp</t>
  </si>
  <si>
    <t>2008509815</t>
  </si>
  <si>
    <t>Flaked or powdered, whether or not containing starch</t>
  </si>
  <si>
    <t>2008509819</t>
  </si>
  <si>
    <t>0709300000</t>
  </si>
  <si>
    <t>Aubergines (eggplants)</t>
  </si>
  <si>
    <t>2009119100</t>
  </si>
  <si>
    <t>Of a value not exceeding ???|30|per 100|kg net weight and with an added sugar content exceeding 30|% by weight</t>
  </si>
  <si>
    <t>2009199100</t>
  </si>
  <si>
    <t>2009299100</t>
  </si>
  <si>
    <t>2009395100</t>
  </si>
  <si>
    <t>With an added sugar content exceeding 30|% by weight</t>
  </si>
  <si>
    <t>2009399100</t>
  </si>
  <si>
    <t>2009619000</t>
  </si>
  <si>
    <t>Of a value not exceeding ???|18|per 100|kg net weight</t>
  </si>
  <si>
    <t>2009691100</t>
  </si>
  <si>
    <t>2009697900</t>
  </si>
  <si>
    <t>2009699000</t>
  </si>
  <si>
    <t>2009815100</t>
  </si>
  <si>
    <t>2009896100</t>
  </si>
  <si>
    <t>2009898500</t>
  </si>
  <si>
    <t>2009898600</t>
  </si>
  <si>
    <t>2009903100</t>
  </si>
  <si>
    <t>Of a value not exceeding ???|18|per 100|kg net weight and with an added sugar content exceeding 30|% by weight</t>
  </si>
  <si>
    <t>2009907100</t>
  </si>
  <si>
    <t>2009909200</t>
  </si>
  <si>
    <t>Mixtures of juices of tropical fruit</t>
  </si>
  <si>
    <t>2009909400</t>
  </si>
  <si>
    <t>0709931000</t>
  </si>
  <si>
    <t>Courgettes</t>
  </si>
  <si>
    <t>0811101100</t>
  </si>
  <si>
    <t>0811201100</t>
  </si>
  <si>
    <t>0811901900</t>
  </si>
  <si>
    <t>2002100000</t>
  </si>
  <si>
    <t>Tomatoes, whole or in pieces</t>
  </si>
  <si>
    <t>2002901100</t>
  </si>
  <si>
    <t>In immediate packings of a net content exceeding 1|kg</t>
  </si>
  <si>
    <t>2002901900</t>
  </si>
  <si>
    <t>In immediate packings of a net content not exceeding 1|kg</t>
  </si>
  <si>
    <t>0204100000</t>
  </si>
  <si>
    <t>Carcases and half-carcases of lamb, fresh or chilled</t>
  </si>
  <si>
    <t>0204210000</t>
  </si>
  <si>
    <t>Carcases and half-carcases</t>
  </si>
  <si>
    <t>0204220000</t>
  </si>
  <si>
    <t>Other cuts with bone in</t>
  </si>
  <si>
    <t>0204300000</t>
  </si>
  <si>
    <t>Carcases and half-carcases of lamb, frozen</t>
  </si>
  <si>
    <t>0204410000</t>
  </si>
  <si>
    <t>0204420000</t>
  </si>
  <si>
    <t>0204501100</t>
  </si>
  <si>
    <t>0204501300</t>
  </si>
  <si>
    <t>Short forequarters</t>
  </si>
  <si>
    <t>0204501500</t>
  </si>
  <si>
    <t>Chines and/or best ends</t>
  </si>
  <si>
    <t>0204501900</t>
  </si>
  <si>
    <t>Legs</t>
  </si>
  <si>
    <t>0204503100</t>
  </si>
  <si>
    <t>Cuts with bone in</t>
  </si>
  <si>
    <t>0204505100</t>
  </si>
  <si>
    <t>0204505300</t>
  </si>
  <si>
    <t>0204505500</t>
  </si>
  <si>
    <t>0204505900</t>
  </si>
  <si>
    <t>0204507100</t>
  </si>
  <si>
    <t>1704100000</t>
  </si>
  <si>
    <t>Chewing gum, whether or not sugar-coated</t>
  </si>
  <si>
    <t>1704903000</t>
  </si>
  <si>
    <t>White chocolate</t>
  </si>
  <si>
    <t>1704905100</t>
  </si>
  <si>
    <t>Pastes, including marzipan, in immediate packings of a net content of 1|kg or more</t>
  </si>
  <si>
    <t>1704905500</t>
  </si>
  <si>
    <t>Throat pastilles and cough drops</t>
  </si>
  <si>
    <t>1704906100</t>
  </si>
  <si>
    <t>Sugar-coated (panned) goods</t>
  </si>
  <si>
    <t>1704906500</t>
  </si>
  <si>
    <t>Gum confectionery and jelly confectionery, including fruit pastes in the form of sugar confectionery</t>
  </si>
  <si>
    <t>1704907100</t>
  </si>
  <si>
    <t>Boiled sweets, whether or not filled</t>
  </si>
  <si>
    <t>1704907500</t>
  </si>
  <si>
    <t>Toffees, caramels and similar sweets</t>
  </si>
  <si>
    <t>1704908100</t>
  </si>
  <si>
    <t>Compressed tablets</t>
  </si>
  <si>
    <t>1704909911</t>
  </si>
  <si>
    <t>Marshmallows, containing 45??% or less by weight of sugar (including invert sugar expressed as sucrose)</t>
  </si>
  <si>
    <t>1704909919</t>
  </si>
  <si>
    <t>1704909991</t>
  </si>
  <si>
    <t>Halva and Loukhum</t>
  </si>
  <si>
    <t>1806102000</t>
  </si>
  <si>
    <t>Containing 5|% or more but less than 65|% by weight of sucrose (including invert sugar expressed as sucrose) or isoglucose expressed as sucrose</t>
  </si>
  <si>
    <t>1806201000</t>
  </si>
  <si>
    <t>Containing 31|% or more by weight of cocoa butter or containing a combined weight of 31|% or more of cocoa butter and milkfat</t>
  </si>
  <si>
    <t>1806203000</t>
  </si>
  <si>
    <t>Containing a combined weight of 25|% or more, but less than 31|% of cocoa butter and milkfat</t>
  </si>
  <si>
    <t>1806205000</t>
  </si>
  <si>
    <t>Containing 18|% or more by weight of cocoa butter</t>
  </si>
  <si>
    <t>1806207000</t>
  </si>
  <si>
    <t>Chocolate milk crumb</t>
  </si>
  <si>
    <t>1806208012</t>
  </si>
  <si>
    <t>containing 65|% or more by net weight of added cane or beet sugar of subheadings 1701??91 to 1701??99, for the preparation of chocolate beverages</t>
  </si>
  <si>
    <t>1806208019</t>
  </si>
  <si>
    <t>1806209512</t>
  </si>
  <si>
    <t>1806209519</t>
  </si>
  <si>
    <t>1806901100</t>
  </si>
  <si>
    <t>Containing alcohol</t>
  </si>
  <si>
    <t>1806901900</t>
  </si>
  <si>
    <t>1806903100</t>
  </si>
  <si>
    <t>1806903900</t>
  </si>
  <si>
    <t>1806905000</t>
  </si>
  <si>
    <t>Sugar confectionery and substitutes therefor made from sugar substitution products, containing cocoa</t>
  </si>
  <si>
    <t>1806906000</t>
  </si>
  <si>
    <t>Spreads containing cocoa</t>
  </si>
  <si>
    <t>1806907000</t>
  </si>
  <si>
    <t>Preparations containing cocoa for making beverages</t>
  </si>
  <si>
    <t>1806909011</t>
  </si>
  <si>
    <t>Containing less than 70|% by weight of sucrose (including invert sugar expressed as sucrose)</t>
  </si>
  <si>
    <t>1806909091</t>
  </si>
  <si>
    <t>1901200000</t>
  </si>
  <si>
    <t>Mixes and doughs for the preparation of bakers' wares of heading|1905</t>
  </si>
  <si>
    <t>1904100000</t>
  </si>
  <si>
    <t>Prepared foods obtained by the swelling or roasting of cereals or cereal products</t>
  </si>
  <si>
    <t>1904200000</t>
  </si>
  <si>
    <t>Prepared foods obtained from unroasted cereal flakes or from mixtures of unroasted cereal flakes and roasted cereal flakes or swelled cereals</t>
  </si>
  <si>
    <t>1904900000</t>
  </si>
  <si>
    <t>1905310000</t>
  </si>
  <si>
    <t>Sweet biscuits</t>
  </si>
  <si>
    <t>1905320000</t>
  </si>
  <si>
    <t>1905400000</t>
  </si>
  <si>
    <t>Rusks, toasted bread and similar toasted products</t>
  </si>
  <si>
    <t>1905901000</t>
  </si>
  <si>
    <t>Matzos</t>
  </si>
  <si>
    <t>1905903000</t>
  </si>
  <si>
    <t>Bread, not containing added honey, eggs, cheese or fruit, and containing by weight in the dry matter state not more than 5|% of sugars and not more than 5|% of fat</t>
  </si>
  <si>
    <t>1905904500</t>
  </si>
  <si>
    <t>1905905500</t>
  </si>
  <si>
    <t>Extruded or expanded products, savoury or salted</t>
  </si>
  <si>
    <t>1905907000</t>
  </si>
  <si>
    <t>Containing 5|% or more, by weight, of sucrose, invert sugar or isoglucose</t>
  </si>
  <si>
    <t>2106108000</t>
  </si>
  <si>
    <t>0406902900</t>
  </si>
  <si>
    <t>Kashkaval</t>
  </si>
  <si>
    <t>0406905000</t>
  </si>
  <si>
    <t>Cheese of sheep's milk or buffalo milk in containers containing brine, or in sheepskin or goatskin bottles</t>
  </si>
  <si>
    <t>0406908620</t>
  </si>
  <si>
    <t>"Tulum Peyniri", made from sheep's milk or 'buffalo' milk, in packings of less than 10|kg</t>
  </si>
  <si>
    <t>0406908910</t>
  </si>
  <si>
    <t>0406909210</t>
  </si>
  <si>
    <t>0207251000</t>
  </si>
  <si>
    <t>Plucked and drawn, without heads and feet but with necks, hearts, livers and gizzards, known as '80|%|turkeys'</t>
  </si>
  <si>
    <t>0207259000</t>
  </si>
  <si>
    <t>Plucked and drawn, without heads and feet and without necks, hearts, livers and gizzards, known as '73|%|turkeys', or otherwise presented</t>
  </si>
  <si>
    <t>0207273000</t>
  </si>
  <si>
    <t>Whole wings, with or without tips</t>
  </si>
  <si>
    <t>0207274000</t>
  </si>
  <si>
    <t>Backs, necks, backs with necks attached, rumps and wing-tips</t>
  </si>
  <si>
    <t>0207275000</t>
  </si>
  <si>
    <t>Breasts and cuts thereof</t>
  </si>
  <si>
    <t>0207276000</t>
  </si>
  <si>
    <t>Drumsticks and cuts thereof</t>
  </si>
  <si>
    <t>0207277000</t>
  </si>
  <si>
    <t>0301919011</t>
  </si>
  <si>
    <t>Weighing 1.2??kg or less each</t>
  </si>
  <si>
    <t>0301919019</t>
  </si>
  <si>
    <t>0302112000</t>
  </si>
  <si>
    <t>Of the species Oncorhynchus mykiss, with heads and gills on, gutted, weighing more than 1,2|kg each, or with heads off, gilled and gutted, weighing more than 1|kg each</t>
  </si>
  <si>
    <t>0302118011</t>
  </si>
  <si>
    <t>In the form of whole fish (with heads on), whether or not gilled, whether or not gutted, weighing 1,2??kg or less each; with heads off, whether or not gilled, whether or not gutted, weighing 1??kg or less each</t>
  </si>
  <si>
    <t>0302118019</t>
  </si>
  <si>
    <t>0303142000</t>
  </si>
  <si>
    <t>0303149011</t>
  </si>
  <si>
    <t>0303149019</t>
  </si>
  <si>
    <t>0304421000</t>
  </si>
  <si>
    <t>Of the species Oncorhynchus mykiss, weighing more than 400|g each</t>
  </si>
  <si>
    <t>0304429010</t>
  </si>
  <si>
    <t>Of the species Oncorhynchus mykiss</t>
  </si>
  <si>
    <t>0304821000</t>
  </si>
  <si>
    <t>0304829010</t>
  </si>
  <si>
    <t>0304992111</t>
  </si>
  <si>
    <t>Of trout (Oncorhynchus mykiss)</t>
  </si>
  <si>
    <t>0305539010</t>
  </si>
  <si>
    <t>0307910010</t>
  </si>
  <si>
    <t>Common whelk (Buccinum undatum)</t>
  </si>
  <si>
    <t>0307920010</t>
  </si>
  <si>
    <t>1605590010</t>
  </si>
  <si>
    <t>Common whelk (Buccinum Undatum)</t>
  </si>
  <si>
    <t>1604110030</t>
  </si>
  <si>
    <t>Atlantic salmon (Salmo salar)</t>
  </si>
  <si>
    <t>1604191010</t>
  </si>
  <si>
    <t>Trout (Oncorhynchus mykiss)</t>
  </si>
  <si>
    <t>1604201030</t>
  </si>
  <si>
    <t>1604203010</t>
  </si>
  <si>
    <t>0306149010</t>
  </si>
  <si>
    <t>Crab of the species Geryon affinis</t>
  </si>
  <si>
    <t>0306169100</t>
  </si>
  <si>
    <t>Shrimps of the species Crangon crangon</t>
  </si>
  <si>
    <t>0306169900</t>
  </si>
  <si>
    <t>0306179100</t>
  </si>
  <si>
    <t>Deepwater rose shrimps (Parapenaeus longirostris)</t>
  </si>
  <si>
    <t>0306179200</t>
  </si>
  <si>
    <t>Shrimps of the genus Penaeus</t>
  </si>
  <si>
    <t>0306179300</t>
  </si>
  <si>
    <t>Shrimps of the family Pandalidae, other than of the genus Pandalus</t>
  </si>
  <si>
    <t>0306179400</t>
  </si>
  <si>
    <t>Shrimps of the genus Crangon, other than of the species Crangon crangon</t>
  </si>
  <si>
    <t>0306179900</t>
  </si>
  <si>
    <t>0306940000</t>
  </si>
  <si>
    <t>Norway lobsters (Nephrops norvegicus)</t>
  </si>
  <si>
    <t>0306951100</t>
  </si>
  <si>
    <t>Cooked by steaming or by boiling in water</t>
  </si>
  <si>
    <t>0306951900</t>
  </si>
  <si>
    <t>0306952000</t>
  </si>
  <si>
    <t>Pandalus spp.</t>
  </si>
  <si>
    <t>0306953091</t>
  </si>
  <si>
    <t>Smoked, whether in shell or not, whether or not cooked before or during the smoking process, not otherwise prepared, in immediate packings of a net content exceeding 2|kg</t>
  </si>
  <si>
    <t>0306953099</t>
  </si>
  <si>
    <t>0306954000</t>
  </si>
  <si>
    <t>0306959000</t>
  </si>
  <si>
    <t>1605211000</t>
  </si>
  <si>
    <t>In immediate packings of a net content not exceeding 2|kg</t>
  </si>
  <si>
    <t>1605219000</t>
  </si>
  <si>
    <t>1605290000</t>
  </si>
  <si>
    <t>1605400020</t>
  </si>
  <si>
    <t>1604170000</t>
  </si>
  <si>
    <t>Eels</t>
  </si>
  <si>
    <t>1604180000</t>
  </si>
  <si>
    <t>Shark fins</t>
  </si>
  <si>
    <t>1604199200</t>
  </si>
  <si>
    <t>Cod (Gadus morhua, Gadus ogac, Gadus macrocephalus)</t>
  </si>
  <si>
    <t>1604199300</t>
  </si>
  <si>
    <t>Coalfish (Pollachius virens)</t>
  </si>
  <si>
    <t>1604199400</t>
  </si>
  <si>
    <t>Hake (Merluccius spp., Urophycis spp.)</t>
  </si>
  <si>
    <t>1604199500</t>
  </si>
  <si>
    <t>Alaska pollack (Theragra chalcogramma) and pollack (Pollachius pollachius)</t>
  </si>
  <si>
    <t>1604199700</t>
  </si>
  <si>
    <t>1604200500</t>
  </si>
  <si>
    <t>1604209020</t>
  </si>
  <si>
    <t>Preserved smoked coalfish</t>
  </si>
  <si>
    <t>1604209030</t>
  </si>
  <si>
    <t>In airtight cans</t>
  </si>
  <si>
    <t>1604209035</t>
  </si>
  <si>
    <t>??ther</t>
  </si>
  <si>
    <t>1604209040</t>
  </si>
  <si>
    <t>of mackerel (Scomber australasicus)</t>
  </si>
  <si>
    <t>1604209050</t>
  </si>
  <si>
    <t>Lamprey</t>
  </si>
  <si>
    <t>1604209060</t>
  </si>
  <si>
    <t>Swordfish (Xiphias gladius)</t>
  </si>
  <si>
    <t>1604209090</t>
  </si>
  <si>
    <t>2309901021</t>
  </si>
  <si>
    <t>Fish feed</t>
  </si>
  <si>
    <t>2309901081</t>
  </si>
  <si>
    <t>2309903130</t>
  </si>
  <si>
    <t>2309904120</t>
  </si>
  <si>
    <t>1605211050</t>
  </si>
  <si>
    <t>Shrimps and prawns of the species Pandalus montagui, shelled, boiled and frozen, but not otherwise prepared</t>
  </si>
  <si>
    <t>1605219045</t>
  </si>
  <si>
    <t>cooked and peeled for processing</t>
  </si>
  <si>
    <t>1605219049</t>
  </si>
  <si>
    <t>1605219060</t>
  </si>
  <si>
    <t>1605219065</t>
  </si>
  <si>
    <t>1605290045</t>
  </si>
  <si>
    <t>1605290050</t>
  </si>
  <si>
    <t>Shrimps and prawns of the species Pandalus borealis, cooked and peeled for processing</t>
  </si>
  <si>
    <t>1605290055</t>
  </si>
  <si>
    <t>Shrimps and prawns of the species Pandalus montagui, cooked and peeled for processing</t>
  </si>
  <si>
    <t>0303311000</t>
  </si>
  <si>
    <t>Lesser or Greenland halibut (Reinhardtius hippoglossoides)</t>
  </si>
  <si>
    <t>0304839011</t>
  </si>
  <si>
    <t>Reinhardtius hippoglossoides</t>
  </si>
  <si>
    <t>0304839019</t>
  </si>
  <si>
    <t>1604209000</t>
  </si>
  <si>
    <t>Of other fish</t>
  </si>
  <si>
    <t>1504201090</t>
  </si>
  <si>
    <t>1504301099</t>
  </si>
  <si>
    <t>0303190000</t>
  </si>
  <si>
    <t>0303990035</t>
  </si>
  <si>
    <t>Other salmonidae</t>
  </si>
  <si>
    <t>0305531090</t>
  </si>
  <si>
    <t>Dried, salted</t>
  </si>
  <si>
    <t>1604207000</t>
  </si>
  <si>
    <t>Of tuna, skipjack or other fish of the genus Euthynnus</t>
  </si>
  <si>
    <t>1604205000</t>
  </si>
  <si>
    <t>Of sardines, bonito, mackerel of the species Scomber scombrus and Scomber japonicus, fish of the species Orcynopsis unicolor</t>
  </si>
  <si>
    <t>0714100000</t>
  </si>
  <si>
    <t>Manioc (cassava)</t>
  </si>
  <si>
    <t>2202100000</t>
  </si>
  <si>
    <t>Waters, including mineral waters and aerated waters, containing added sugar or other sweetening matter or flavoured</t>
  </si>
  <si>
    <t>2202910010</t>
  </si>
  <si>
    <t>Containing sugar (sucrose or invert sugar)</t>
  </si>
  <si>
    <t>2202991111</t>
  </si>
  <si>
    <t>Fruit juice or vegetable juice diluted with water or aerated</t>
  </si>
  <si>
    <t>2202991119</t>
  </si>
  <si>
    <t>2202991511</t>
  </si>
  <si>
    <t>2202991519</t>
  </si>
  <si>
    <t>2202991911</t>
  </si>
  <si>
    <t>2202991919</t>
  </si>
  <si>
    <t>0303990075</t>
  </si>
  <si>
    <t>1604139091</t>
  </si>
  <si>
    <t>1604139092</t>
  </si>
  <si>
    <t>1604139099</t>
  </si>
  <si>
    <t>1604199390</t>
  </si>
  <si>
    <t>0303541000</t>
  </si>
  <si>
    <t>Of the species Scomber scombrus or Scomber japonicus</t>
  </si>
  <si>
    <t>0303990040</t>
  </si>
  <si>
    <t>0303553000</t>
  </si>
  <si>
    <t>Chilean jack mackerel (Trachurus murphyi)</t>
  </si>
  <si>
    <t>0303559090</t>
  </si>
  <si>
    <t>0303560000</t>
  </si>
  <si>
    <t>Cobia (Rachycentron canadum)</t>
  </si>
  <si>
    <t>0303699000</t>
  </si>
  <si>
    <t>0303820000</t>
  </si>
  <si>
    <t>Rays and skates (Rajidae)</t>
  </si>
  <si>
    <t>0303895500</t>
  </si>
  <si>
    <t>Gilt-head sea bream (Sparus aurata)</t>
  </si>
  <si>
    <t>0303899000</t>
  </si>
  <si>
    <t>0303990085</t>
  </si>
  <si>
    <t>0304860000</t>
  </si>
  <si>
    <t>0304992310</t>
  </si>
  <si>
    <t>Flaps, of a weight exceeding 80|g per piece, for industrial manufacture</t>
  </si>
  <si>
    <t>0304992320</t>
  </si>
  <si>
    <t>Other flaps for industrial manufacture</t>
  </si>
  <si>
    <t>0304992330</t>
  </si>
  <si>
    <t>Other flaps</t>
  </si>
  <si>
    <t>0302110000</t>
  </si>
  <si>
    <t>Trout (Salmo trutta, Oncorhynchus mykiss, Oncorhynchus clarki, Oncorhynchus aguabonita, Oncorhynchus gilae, Oncorhynchus apache and Oncorhynchus chrysogaster)</t>
  </si>
  <si>
    <t>0302990011</t>
  </si>
  <si>
    <t>Of the species Oncorhynchus apache or Oncorhynchus chrysogaster</t>
  </si>
  <si>
    <t>0302990019</t>
  </si>
  <si>
    <t>0303140000</t>
  </si>
  <si>
    <t>0303990030</t>
  </si>
  <si>
    <t>0302130000</t>
  </si>
  <si>
    <t>Pacific salmon (Oncorhynchus nerka, Oncorhynchus gorbuscha, Oncorhynchus keta, Oncorhynchus tschawytscha, Oncorhynchus kisutch, Oncorhynchus masou and Oncorhynchus rhodurus)</t>
  </si>
  <si>
    <t>0302140000</t>
  </si>
  <si>
    <t>Atlantic salmon (Salmo salar) and Danube salmon (Hucho hucho)</t>
  </si>
  <si>
    <t>0302990030</t>
  </si>
  <si>
    <t>0302990040</t>
  </si>
  <si>
    <t>0303110000</t>
  </si>
  <si>
    <t>Sockeye salmon (red salmon) (Oncorhynchus nerka)</t>
  </si>
  <si>
    <t>0303120000</t>
  </si>
  <si>
    <t>Other Pacific salmon (Oncorhynchus gorbuscha, Oncorhynchus keta, Oncorhynchus tschawytscha, Oncorhynchus kisutch, Oncorhynchus masou and Oncorhynchus rhodurus)</t>
  </si>
  <si>
    <t>0303130010</t>
  </si>
  <si>
    <t>0303990010</t>
  </si>
  <si>
    <t>0303990015</t>
  </si>
  <si>
    <t>0303990020</t>
  </si>
  <si>
    <t>0304410000</t>
  </si>
  <si>
    <t>0304810000</t>
  </si>
  <si>
    <t>0302190000</t>
  </si>
  <si>
    <t>0302990045</t>
  </si>
  <si>
    <t>0302594000</t>
  </si>
  <si>
    <t>Ling (Molva spp.)</t>
  </si>
  <si>
    <t>0302220000</t>
  </si>
  <si>
    <t>Plaice (Pleuronectes platessa)</t>
  </si>
  <si>
    <t>0302230000</t>
  </si>
  <si>
    <t>Sole (Solea spp.)</t>
  </si>
  <si>
    <t>0302240000</t>
  </si>
  <si>
    <t>Turbots (Psetta maxima)</t>
  </si>
  <si>
    <t>0302290000</t>
  </si>
  <si>
    <t>0302450000</t>
  </si>
  <si>
    <t>Jack and horse mackerel (Trachurus spp.)</t>
  </si>
  <si>
    <t>0302460000</t>
  </si>
  <si>
    <t>0302470000</t>
  </si>
  <si>
    <t>0302499000</t>
  </si>
  <si>
    <t>0302540000</t>
  </si>
  <si>
    <t>0302560020</t>
  </si>
  <si>
    <t>Southern blue whiting (Micromesistius australis)</t>
  </si>
  <si>
    <t>0302599000</t>
  </si>
  <si>
    <t>0302820000</t>
  </si>
  <si>
    <t>0302830000</t>
  </si>
  <si>
    <t>Toothfish (Dissostichus spp.)</t>
  </si>
  <si>
    <t>0302840000</t>
  </si>
  <si>
    <t>Sea bass (Dicentrarchus spp.)</t>
  </si>
  <si>
    <t>0302853000</t>
  </si>
  <si>
    <t>0302859000</t>
  </si>
  <si>
    <t>0302895000</t>
  </si>
  <si>
    <t>Monkfish (Lophius spp.)</t>
  </si>
  <si>
    <t>0302896000</t>
  </si>
  <si>
    <t>Pink cusk-eel (Genypterus blacodes)</t>
  </si>
  <si>
    <t>0302899000</t>
  </si>
  <si>
    <t>0302990060</t>
  </si>
  <si>
    <t>0302990071</t>
  </si>
  <si>
    <t>Pacific halibut (Hippoglossus stenolepis)</t>
  </si>
  <si>
    <t>0302990079</t>
  </si>
  <si>
    <t>0303340000</t>
  </si>
  <si>
    <t>0303391000</t>
  </si>
  <si>
    <t>Flounder (Platichthys flesus)</t>
  </si>
  <si>
    <t>0303393000</t>
  </si>
  <si>
    <t>Fish of the genus Rhombosolea</t>
  </si>
  <si>
    <t>0303398500</t>
  </si>
  <si>
    <t>0304910000</t>
  </si>
  <si>
    <t>0304949000</t>
  </si>
  <si>
    <t>0304952100</t>
  </si>
  <si>
    <t>Cod of the species Gadus macrocephalus</t>
  </si>
  <si>
    <t>0304952500</t>
  </si>
  <si>
    <t>Cod of the species Gadus morhua</t>
  </si>
  <si>
    <t>0304952900</t>
  </si>
  <si>
    <t>0304953000</t>
  </si>
  <si>
    <t>Haddock (Melanogrammus aeglefinus)</t>
  </si>
  <si>
    <t>0304954000</t>
  </si>
  <si>
    <t>0304955000</t>
  </si>
  <si>
    <t>Hake of the genus Merluccius</t>
  </si>
  <si>
    <t>0304956000</t>
  </si>
  <si>
    <t>Blue whiting (Micromesistius poutassou)</t>
  </si>
  <si>
    <t>0304959000</t>
  </si>
  <si>
    <t>0304961000</t>
  </si>
  <si>
    <t>Picked dogfish (Squalus acanthias) and catsharks (Scyliorhinus spp.)</t>
  </si>
  <si>
    <t>0304962000</t>
  </si>
  <si>
    <t>Porbeagle shark (Lamna nasus)</t>
  </si>
  <si>
    <t>0304963000</t>
  </si>
  <si>
    <t>Blue shark (Prionace glauca)</t>
  </si>
  <si>
    <t>0304969000</t>
  </si>
  <si>
    <t>0304970000</t>
  </si>
  <si>
    <t>0304999920</t>
  </si>
  <si>
    <t>Sea bream (Dentex dentex, Pagellus|spp.)</t>
  </si>
  <si>
    <t>0304999925</t>
  </si>
  <si>
    <t>Of gilt-head sea breams (Sparus aurata)</t>
  </si>
  <si>
    <t>0304999940</t>
  </si>
  <si>
    <t>Of bluefin tunas (Thunnus thynnus)</t>
  </si>
  <si>
    <t>0304999950</t>
  </si>
  <si>
    <t>Of Atlantic bigeye tuna (Thunnus obesus)</t>
  </si>
  <si>
    <t>0304999965</t>
  </si>
  <si>
    <t>0304999969</t>
  </si>
  <si>
    <t>0304999970</t>
  </si>
  <si>
    <t>European sea bass (Dicentrarchus labrax)</t>
  </si>
  <si>
    <t>0304999990</t>
  </si>
  <si>
    <t>0302990055</t>
  </si>
  <si>
    <t>0302440000</t>
  </si>
  <si>
    <t>Mackerel (Scomber scombrus, Scomber australasicus, Scomber japonicus)</t>
  </si>
  <si>
    <t>0302990020</t>
  </si>
  <si>
    <t>0302893100</t>
  </si>
  <si>
    <t>Of the species Sebastes marinus</t>
  </si>
  <si>
    <t>0302893900</t>
  </si>
  <si>
    <t>0302990050</t>
  </si>
  <si>
    <t>Redfish (Sebastes spp.)</t>
  </si>
  <si>
    <t>0303893100</t>
  </si>
  <si>
    <t>0303893900</t>
  </si>
  <si>
    <t>0303990080</t>
  </si>
  <si>
    <t>0304310000</t>
  </si>
  <si>
    <t>Tilapias (Oreochromis spp.)</t>
  </si>
  <si>
    <t>0304320000</t>
  </si>
  <si>
    <t>Catfish (Pangasius spp., Silurus spp., Clarias spp., Ictalurus spp.)</t>
  </si>
  <si>
    <t>0304330000</t>
  </si>
  <si>
    <t>Nile perch (Lates niloticus)</t>
  </si>
  <si>
    <t>0304390000</t>
  </si>
  <si>
    <t>0304425000</t>
  </si>
  <si>
    <t>0304491000</t>
  </si>
  <si>
    <t>Freshwater fish</t>
  </si>
  <si>
    <t>0304610000</t>
  </si>
  <si>
    <t>0304620000</t>
  </si>
  <si>
    <t>0304630000</t>
  </si>
  <si>
    <t>0304690000</t>
  </si>
  <si>
    <t>0304825000</t>
  </si>
  <si>
    <t>0304891000</t>
  </si>
  <si>
    <t>0304443000</t>
  </si>
  <si>
    <t>0304450000</t>
  </si>
  <si>
    <t>0304460000</t>
  </si>
  <si>
    <t>0304470000</t>
  </si>
  <si>
    <t>Dogfish and other sharks</t>
  </si>
  <si>
    <t>0304480000</t>
  </si>
  <si>
    <t>0304495000</t>
  </si>
  <si>
    <t>0304499000</t>
  </si>
  <si>
    <t>0304530000</t>
  </si>
  <si>
    <t>Fish of the families Bregmacerotidae, Euclichthyidae, Gadidae, Macrouridae, Melanonidae, Merlucciidae, Moridae and Muraenolepididae</t>
  </si>
  <si>
    <t>0304560000</t>
  </si>
  <si>
    <t>0304570000</t>
  </si>
  <si>
    <t>0304599000</t>
  </si>
  <si>
    <t>0304710000</t>
  </si>
  <si>
    <t>0304720000</t>
  </si>
  <si>
    <t>0304730000</t>
  </si>
  <si>
    <t>0304740000</t>
  </si>
  <si>
    <t>0304750000</t>
  </si>
  <si>
    <t>Alaska pollock (Theragra chalcogramma)</t>
  </si>
  <si>
    <t>0304791000</t>
  </si>
  <si>
    <t>0304795000</t>
  </si>
  <si>
    <t>Blue grenadier (Macruronus novaezelandiae)</t>
  </si>
  <si>
    <t>0304799000</t>
  </si>
  <si>
    <t>0304831000</t>
  </si>
  <si>
    <t>0304839090</t>
  </si>
  <si>
    <t>0304840000</t>
  </si>
  <si>
    <t>0304850000</t>
  </si>
  <si>
    <t>0304889000</t>
  </si>
  <si>
    <t>0304892100</t>
  </si>
  <si>
    <t>0304892900</t>
  </si>
  <si>
    <t>0304896000</t>
  </si>
  <si>
    <t>0304899030</t>
  </si>
  <si>
    <t>0304899040</t>
  </si>
  <si>
    <t>0304899050</t>
  </si>
  <si>
    <t>Bogue (Boops boops)</t>
  </si>
  <si>
    <t>0304899060</t>
  </si>
  <si>
    <t>0304899090</t>
  </si>
  <si>
    <t>0305200011</t>
  </si>
  <si>
    <t>Of herrings</t>
  </si>
  <si>
    <t>0305200018</t>
  </si>
  <si>
    <t>Atlantic bluefin tuna (Thunnus thynnus)</t>
  </si>
  <si>
    <t>0305200019</t>
  </si>
  <si>
    <t>Of swordfish (Xiphias gladius)</t>
  </si>
  <si>
    <t>0305200021</t>
  </si>
  <si>
    <t>Bigeye tuna (Thunnus obesus)</t>
  </si>
  <si>
    <t>0305200030</t>
  </si>
  <si>
    <t>0305200073</t>
  </si>
  <si>
    <t>0305200075</t>
  </si>
  <si>
    <t>0305200077</t>
  </si>
  <si>
    <t>0305200079</t>
  </si>
  <si>
    <t>0305200099</t>
  </si>
  <si>
    <t>0305410000</t>
  </si>
  <si>
    <t>0305420000</t>
  </si>
  <si>
    <t>0305430000</t>
  </si>
  <si>
    <t>0305440000</t>
  </si>
  <si>
    <t>Tilapias (Oreochromis spp.), catfish (Pangasius spp., Silurus spp., Clarias spp., Ictalurus spp.), carp (Cyprinus spp., Carassius spp., Ctenopharyngodon idellus, Hypophthalmichthys spp., Cirrhinus spp., Mylopharyngodon piceus, Catla catla, Labeo spp., Osteochilus hasselti, Leptobarbus hoeveni, Megalobrama spp.), eels (Anguilla spp.), Nile perch (Lates niloticus) and snakeheads (Channa spp.)</t>
  </si>
  <si>
    <t>0305490000</t>
  </si>
  <si>
    <t>0305710010</t>
  </si>
  <si>
    <t>Smoked</t>
  </si>
  <si>
    <t>0305640000</t>
  </si>
  <si>
    <t>0305698020</t>
  </si>
  <si>
    <t>Fish of the species Clupea ilisha, in brine</t>
  </si>
  <si>
    <t>0305698030</t>
  </si>
  <si>
    <t>0305698040</t>
  </si>
  <si>
    <t>0305698050</t>
  </si>
  <si>
    <t>0305698061</t>
  </si>
  <si>
    <t>Trout (Salmo trutta, Oncorhynchus mykiss, Oncorhynchus clarki, Oncorhynchus aguabonita, Oncorhynchus gilae, Oncorhynchus apache and Onchorhynchus chrysogaster)</t>
  </si>
  <si>
    <t>0305698064</t>
  </si>
  <si>
    <t>0305698065</t>
  </si>
  <si>
    <t>0305698067</t>
  </si>
  <si>
    <t>0305698090</t>
  </si>
  <si>
    <t>0305710090</t>
  </si>
  <si>
    <t>0305610000</t>
  </si>
  <si>
    <t>0306150000</t>
  </si>
  <si>
    <t>0306952010</t>
  </si>
  <si>
    <t>Boiled on board</t>
  </si>
  <si>
    <t>0306953010</t>
  </si>
  <si>
    <t>0306340000</t>
  </si>
  <si>
    <t>0306359012</t>
  </si>
  <si>
    <t>Of the species Pandalus borealis, in shell, for processing</t>
  </si>
  <si>
    <t>0306359014</t>
  </si>
  <si>
    <t>Of the species Pandalus montagui, in shell, for processing</t>
  </si>
  <si>
    <t>0306359020</t>
  </si>
  <si>
    <t>0306359092</t>
  </si>
  <si>
    <t>Of the species Pandalus borealis, in shell, chilled, for processing</t>
  </si>
  <si>
    <t>0306359093</t>
  </si>
  <si>
    <t>Of the species Pandalus montagui, in shell, chilled, for processing</t>
  </si>
  <si>
    <t>0306359096</t>
  </si>
  <si>
    <t>0306361011</t>
  </si>
  <si>
    <t>0306361091</t>
  </si>
  <si>
    <t>0306952021</t>
  </si>
  <si>
    <t>0306952029</t>
  </si>
  <si>
    <t>0306953021</t>
  </si>
  <si>
    <t>0306953029</t>
  </si>
  <si>
    <t>1604110000</t>
  </si>
  <si>
    <t>Salmon</t>
  </si>
  <si>
    <t>1604129100</t>
  </si>
  <si>
    <t>In airtight containers</t>
  </si>
  <si>
    <t>1604129900</t>
  </si>
  <si>
    <t>1604139000</t>
  </si>
  <si>
    <t>1604151100</t>
  </si>
  <si>
    <t>Fillets</t>
  </si>
  <si>
    <t>1604151900</t>
  </si>
  <si>
    <t>1604201000</t>
  </si>
  <si>
    <t>Of salmon</t>
  </si>
  <si>
    <t>1605211020</t>
  </si>
  <si>
    <t>shelled and frozen</t>
  </si>
  <si>
    <t>1605211091</t>
  </si>
  <si>
    <t>Frozen</t>
  </si>
  <si>
    <t>1605219020</t>
  </si>
  <si>
    <t>1605219057</t>
  </si>
  <si>
    <t>1605219091</t>
  </si>
  <si>
    <t>1605290020</t>
  </si>
  <si>
    <t>1605290091</t>
  </si>
  <si>
    <t>1605211030</t>
  </si>
  <si>
    <t>1605211096</t>
  </si>
  <si>
    <t>1605211099</t>
  </si>
  <si>
    <t>1605219030</t>
  </si>
  <si>
    <t>1605219055</t>
  </si>
  <si>
    <t>Cooked and peeled for processing</t>
  </si>
  <si>
    <t>1605219058</t>
  </si>
  <si>
    <t>1605219062</t>
  </si>
  <si>
    <t>1605219096</t>
  </si>
  <si>
    <t>1605219099</t>
  </si>
  <si>
    <t>1605290030</t>
  </si>
  <si>
    <t>1605290060</t>
  </si>
  <si>
    <t>Shrimps and prawns of the species Pandalus jordani, cooked and peeled for processing</t>
  </si>
  <si>
    <t>1605290096</t>
  </si>
  <si>
    <t>1605290099</t>
  </si>
  <si>
    <t>1605100000</t>
  </si>
  <si>
    <t>Crab</t>
  </si>
  <si>
    <t>1604129111</t>
  </si>
  <si>
    <t>Spiced and/or vinegar-cured, in brine</t>
  </si>
  <si>
    <t>1604129191</t>
  </si>
  <si>
    <t>1604129911</t>
  </si>
  <si>
    <t>Preserved in barrels of at least 70|kg net drained weight, for processing</t>
  </si>
  <si>
    <t>1604129919</t>
  </si>
  <si>
    <t>1517109010</t>
  </si>
  <si>
    <t>Containing, by weight, not more than 10|% of milk fats</t>
  </si>
  <si>
    <t>2207100090</t>
  </si>
  <si>
    <t>2207200090</t>
  </si>
  <si>
    <t>2403110000</t>
  </si>
  <si>
    <t>Water-pipe tobacco specified in subheading note|1|to this chapter</t>
  </si>
  <si>
    <t>2403190000</t>
  </si>
  <si>
    <t>1504201000</t>
  </si>
  <si>
    <t>Solid fractions</t>
  </si>
  <si>
    <t>0210000000</t>
  </si>
  <si>
    <t>Meat and edible meat offal, salted, in brine, dried or smoked; edible flours and meals of meat or meat offal</t>
  </si>
  <si>
    <t>0705110000</t>
  </si>
  <si>
    <t>Cabbage lettuce (head lettuce)</t>
  </si>
  <si>
    <t>0705190000</t>
  </si>
  <si>
    <t>0602907000</t>
  </si>
  <si>
    <t>Rooted cuttings and young plants, excluding cacti</t>
  </si>
  <si>
    <t>1601000000</t>
  </si>
  <si>
    <t>Sausages and similar products, of meat, meat offal or blood; food preparations based on these products</t>
  </si>
  <si>
    <t>0303510010</t>
  </si>
  <si>
    <t>Of a weight exceeding 100|g per piece, for processing</t>
  </si>
  <si>
    <t>0303510020</t>
  </si>
  <si>
    <t>Other, for industrial manufacture</t>
  </si>
  <si>
    <t>0302560010</t>
  </si>
  <si>
    <t>0303320000</t>
  </si>
  <si>
    <t>0303599000</t>
  </si>
  <si>
    <t>0303830000</t>
  </si>
  <si>
    <t>0303849000</t>
  </si>
  <si>
    <t>0304430000</t>
  </si>
  <si>
    <t>Flat fish (Pleuronectidae, Bothidae, Cynoglossidae, Soleidae, Scophthalmidae and Citharidae)</t>
  </si>
  <si>
    <t>0304449000</t>
  </si>
  <si>
    <t>0304499030</t>
  </si>
  <si>
    <t>Bluefin tunas (Thunnus thynnus)</t>
  </si>
  <si>
    <t>0304499040</t>
  </si>
  <si>
    <t>Atlantic bigeye tuna (Thunnus obesus)</t>
  </si>
  <si>
    <t>0304499050</t>
  </si>
  <si>
    <t>0304499060</t>
  </si>
  <si>
    <t>Sea bream (Dentex dentex and Pagellus|spp.)</t>
  </si>
  <si>
    <t>0304499070</t>
  </si>
  <si>
    <t>0304499090</t>
  </si>
  <si>
    <t>0304540000</t>
  </si>
  <si>
    <t>0304550000</t>
  </si>
  <si>
    <t>0304959011</t>
  </si>
  <si>
    <t>0304959013</t>
  </si>
  <si>
    <t>0304959017</t>
  </si>
  <si>
    <t>0304959019</t>
  </si>
  <si>
    <t>0304959090</t>
  </si>
  <si>
    <t>1704901000</t>
  </si>
  <si>
    <t>Liquorice extract containing more than 10|% by weight of sucrose but not containing other added substances</t>
  </si>
  <si>
    <t>1704909900</t>
  </si>
  <si>
    <t>1806321000</t>
  </si>
  <si>
    <t>With added cereal, fruit or nuts</t>
  </si>
  <si>
    <t>1806329000</t>
  </si>
  <si>
    <t>1806909000</t>
  </si>
  <si>
    <t>1905311100</t>
  </si>
  <si>
    <t>In immediate packings of a net content not exceeding 85|g</t>
  </si>
  <si>
    <t>1905311900</t>
  </si>
  <si>
    <t>1905313000</t>
  </si>
  <si>
    <t>Containing 8|% or more by weight of milkfats</t>
  </si>
  <si>
    <t>1905319100</t>
  </si>
  <si>
    <t>Sandwich biscuits</t>
  </si>
  <si>
    <t>1905319900</t>
  </si>
  <si>
    <t>1905321100</t>
  </si>
  <si>
    <t>1905321900</t>
  </si>
  <si>
    <t>1905329100</t>
  </si>
  <si>
    <t>Salted, whether or not filled</t>
  </si>
  <si>
    <t>1905329900</t>
  </si>
  <si>
    <t>0810201000</t>
  </si>
  <si>
    <t>Raspberries</t>
  </si>
  <si>
    <t>2005202000</t>
  </si>
  <si>
    <t>Thin slices, fried or baked, whether or not salted or flavoured, in airtight packings, suitable for immediate consumption</t>
  </si>
  <si>
    <t>2309109000</t>
  </si>
  <si>
    <t>0304894910</t>
  </si>
  <si>
    <t>Mackerel of the species Scomber scombrus</t>
  </si>
  <si>
    <t>0304894920</t>
  </si>
  <si>
    <t>Mackerel of the species Scomber japonicus</t>
  </si>
  <si>
    <t>0304999911</t>
  </si>
  <si>
    <t>Flaps</t>
  </si>
  <si>
    <t>0304499010</t>
  </si>
  <si>
    <t>0305100000</t>
  </si>
  <si>
    <t>Flours, meals and pellets of fish, fit for human consumption</t>
  </si>
  <si>
    <t>0207000000</t>
  </si>
  <si>
    <t>Meat and edible offal, of the poultry of heading|0105, fresh, chilled or frozen</t>
  </si>
  <si>
    <t>0203000000</t>
  </si>
  <si>
    <t>Meat of swine, fresh, chilled or frozen</t>
  </si>
  <si>
    <t>1601001011</t>
  </si>
  <si>
    <t>Sausages</t>
  </si>
  <si>
    <t>1601001091</t>
  </si>
  <si>
    <t>1601009911</t>
  </si>
  <si>
    <t>1601009991</t>
  </si>
  <si>
    <t>0204000000</t>
  </si>
  <si>
    <t>Meat of sheep or goats, fresh, chilled or frozen</t>
  </si>
  <si>
    <t>0210992100</t>
  </si>
  <si>
    <t>With bone in</t>
  </si>
  <si>
    <t>0210992900</t>
  </si>
  <si>
    <t>Boneless</t>
  </si>
  <si>
    <t>0210998510</t>
  </si>
  <si>
    <t>Of sheep and goats</t>
  </si>
  <si>
    <t>0210195010</t>
  </si>
  <si>
    <t>Hams, in brine, enclosed in a bladder or in an artificial gut</t>
  </si>
  <si>
    <t>0210198110</t>
  </si>
  <si>
    <t>Chop, smoked</t>
  </si>
  <si>
    <t>0210198120</t>
  </si>
  <si>
    <t>Pork neck, dried in air, seasoned or not, whole, in pieces or thinly sliced</t>
  </si>
  <si>
    <t>1601001019</t>
  </si>
  <si>
    <t>1601009110</t>
  </si>
  <si>
    <t>Of animals of headings 0101 to 0104, excluding wild boars</t>
  </si>
  <si>
    <t>1601009919</t>
  </si>
  <si>
    <t>1602491910</t>
  </si>
  <si>
    <t>0701100000</t>
  </si>
  <si>
    <t>0702000000</t>
  </si>
  <si>
    <t>0703900000</t>
  </si>
  <si>
    <t>Leeks and other alliaceous vegetables</t>
  </si>
  <si>
    <t>0704100000</t>
  </si>
  <si>
    <t>0704900000</t>
  </si>
  <si>
    <t>0705210000</t>
  </si>
  <si>
    <t>Witloof chicory (Cichorium intybus var. foliosum)</t>
  </si>
  <si>
    <t>0705290000</t>
  </si>
  <si>
    <t>0706901000</t>
  </si>
  <si>
    <t>Celeriac (rooted celery or German celery)</t>
  </si>
  <si>
    <t>0706909000</t>
  </si>
  <si>
    <t>0708200000</t>
  </si>
  <si>
    <t>Beans (Vigna spp., Phaseolus spp.)</t>
  </si>
  <si>
    <t>0709400000</t>
  </si>
  <si>
    <t>Celery other than celeriac</t>
  </si>
  <si>
    <t>0709700000</t>
  </si>
  <si>
    <t>Spinach, New Zealand spinach and orache spinach (garden spinach)</t>
  </si>
  <si>
    <t>0709991000</t>
  </si>
  <si>
    <t>Salad vegetables, other than lettuce (Lactuca sativa) and chicory (Cichorium spp.)</t>
  </si>
  <si>
    <t>0709995000</t>
  </si>
  <si>
    <t>Fennel</t>
  </si>
  <si>
    <t>0709939000</t>
  </si>
  <si>
    <t>0709999000</t>
  </si>
  <si>
    <t>0808108090</t>
  </si>
  <si>
    <t>0808301000</t>
  </si>
  <si>
    <t>Perry pears, in bulk, from 1|August to 31|December</t>
  </si>
  <si>
    <t>0808400000</t>
  </si>
  <si>
    <t>Quinces</t>
  </si>
  <si>
    <t>0809290000</t>
  </si>
  <si>
    <t>0809400500</t>
  </si>
  <si>
    <t>Plums</t>
  </si>
  <si>
    <t>0809409000</t>
  </si>
  <si>
    <t>Sloes</t>
  </si>
  <si>
    <t>0810209000</t>
  </si>
  <si>
    <t>1106301000</t>
  </si>
  <si>
    <t>Of bananas</t>
  </si>
  <si>
    <t>0710100000</t>
  </si>
  <si>
    <t>2004101000</t>
  </si>
  <si>
    <t>Cooked, not otherwise prepared</t>
  </si>
  <si>
    <t>2004109900</t>
  </si>
  <si>
    <t>2005208000</t>
  </si>
  <si>
    <t>0811901912</t>
  </si>
  <si>
    <t>0811903912</t>
  </si>
  <si>
    <t>0811908000</t>
  </si>
  <si>
    <t>2008600000</t>
  </si>
  <si>
    <t>0810100000</t>
  </si>
  <si>
    <t>0709992000</t>
  </si>
  <si>
    <t>Chard (or white beet) and cardoons</t>
  </si>
  <si>
    <t>2204219321</t>
  </si>
  <si>
    <t>2204219421</t>
  </si>
  <si>
    <t>0409000000</t>
  </si>
  <si>
    <t>2204109300</t>
  </si>
  <si>
    <t>2204109400</t>
  </si>
  <si>
    <t>With a protected geographical indication (PGI)</t>
  </si>
  <si>
    <t>2204109600</t>
  </si>
  <si>
    <t>Other varietal wines</t>
  </si>
  <si>
    <t>2204109800</t>
  </si>
  <si>
    <t>2204210600</t>
  </si>
  <si>
    <t>With a protected designation of origin (PDO)</t>
  </si>
  <si>
    <t>2204210700</t>
  </si>
  <si>
    <t>2204210800</t>
  </si>
  <si>
    <t>2204210900</t>
  </si>
  <si>
    <t>2204219329</t>
  </si>
  <si>
    <t>2204219331</t>
  </si>
  <si>
    <t>Of an actual alcoholic strength by volume exceeding 15|% vol but not exceeding 18|% vol</t>
  </si>
  <si>
    <t>2204219341</t>
  </si>
  <si>
    <t>Of an actual alcoholic strength by volume exceeding 18|% vol but not exceeding 22|% vol</t>
  </si>
  <si>
    <t>2204219351</t>
  </si>
  <si>
    <t>Of an actual alcoholic strength by volume exceeding 22|% vol</t>
  </si>
  <si>
    <t>2204219429</t>
  </si>
  <si>
    <t>2204219431</t>
  </si>
  <si>
    <t>2204219441</t>
  </si>
  <si>
    <t>2204219451</t>
  </si>
  <si>
    <t>2204219521</t>
  </si>
  <si>
    <t>Of an actual alcoholic strength by volume exceeding 13|% vol but not exceeding 15|% vol</t>
  </si>
  <si>
    <t>2204219531</t>
  </si>
  <si>
    <t>2204219541</t>
  </si>
  <si>
    <t>2204219551</t>
  </si>
  <si>
    <t>2204219621</t>
  </si>
  <si>
    <t>2204219631</t>
  </si>
  <si>
    <t>2204219641</t>
  </si>
  <si>
    <t>2204219651</t>
  </si>
  <si>
    <t>2204219721</t>
  </si>
  <si>
    <t>2204219731</t>
  </si>
  <si>
    <t>2204219741</t>
  </si>
  <si>
    <t>2204219751</t>
  </si>
  <si>
    <t>2204219821</t>
  </si>
  <si>
    <t>2204219831</t>
  </si>
  <si>
    <t>2204219841</t>
  </si>
  <si>
    <t>2204219851</t>
  </si>
  <si>
    <t>2204221000</t>
  </si>
  <si>
    <t>Wine, other than that referred to in subheading|2204|10, in bottles with 'mushroom' stoppers held in place by ties or fastenings; wine, otherwise put up, with an excess pressure due to carbon dioxide in solution of not less than 1|bar but less than 3|bar, measured at a temperature of 20|??C</t>
  </si>
  <si>
    <t>2204229300</t>
  </si>
  <si>
    <t>White</t>
  </si>
  <si>
    <t>2204229421</t>
  </si>
  <si>
    <t>2204229431</t>
  </si>
  <si>
    <t>2204229441</t>
  </si>
  <si>
    <t>2204229451</t>
  </si>
  <si>
    <t>2204229500</t>
  </si>
  <si>
    <t>2204229621</t>
  </si>
  <si>
    <t>2204229631</t>
  </si>
  <si>
    <t>2204229641</t>
  </si>
  <si>
    <t>2204229651</t>
  </si>
  <si>
    <t>2204229821</t>
  </si>
  <si>
    <t>2204229831</t>
  </si>
  <si>
    <t>2204229841</t>
  </si>
  <si>
    <t>2204229851</t>
  </si>
  <si>
    <t>2204291000</t>
  </si>
  <si>
    <t>2204299300</t>
  </si>
  <si>
    <t>2204299421</t>
  </si>
  <si>
    <t>2204299431</t>
  </si>
  <si>
    <t>2204299441</t>
  </si>
  <si>
    <t>2204299451</t>
  </si>
  <si>
    <t>2204299500</t>
  </si>
  <si>
    <t>2204299621</t>
  </si>
  <si>
    <t>2204299631</t>
  </si>
  <si>
    <t>2204299641</t>
  </si>
  <si>
    <t>2204299651</t>
  </si>
  <si>
    <t>2204299700</t>
  </si>
  <si>
    <t>2204299821</t>
  </si>
  <si>
    <t>2204299831</t>
  </si>
  <si>
    <t>2204299841</t>
  </si>
  <si>
    <t>2204299851</t>
  </si>
  <si>
    <t>0603000000</t>
  </si>
  <si>
    <t>Cut flowers and flower buds of a kind suitable for bouquets or for ornamental purposes, fresh, dried, dyed, bleached, impregnated or otherwise prepared</t>
  </si>
  <si>
    <t>0604000000</t>
  </si>
  <si>
    <t>Foliage, branches and other parts of plants, without flowers or flower buds, and grasses, mosses and lichens, being goods of a kind suitable for bouquets or for ornamental purposes, fresh, dried, dyed, bleached, impregnated or otherwise prepared</t>
  </si>
  <si>
    <t>1509000000</t>
  </si>
  <si>
    <t>Olive oil and its fractions, whether or not refined, but not chemically modified</t>
  </si>
  <si>
    <t>1510000000</t>
  </si>
  <si>
    <t>Other oils and their fractions, obtained solely from olives, whether or not refined, but not chemically modified, including blends of these oils or fractions with oils or fractions of heading|1509</t>
  </si>
  <si>
    <t>1512199010</t>
  </si>
  <si>
    <t>Sunflower-seed oil</t>
  </si>
  <si>
    <t>2002101000</t>
  </si>
  <si>
    <t>Peeled</t>
  </si>
  <si>
    <t>2002903100</t>
  </si>
  <si>
    <t>2002903900</t>
  </si>
  <si>
    <t>2002909100</t>
  </si>
  <si>
    <t>2002909900</t>
  </si>
  <si>
    <t>2009500000</t>
  </si>
  <si>
    <t>2009893521</t>
  </si>
  <si>
    <t>2009893529</t>
  </si>
  <si>
    <t>2009893531</t>
  </si>
  <si>
    <t>2009893539</t>
  </si>
  <si>
    <t>2009893811</t>
  </si>
  <si>
    <t>powdered</t>
  </si>
  <si>
    <t>2009893819</t>
  </si>
  <si>
    <t>2009897911</t>
  </si>
  <si>
    <t>2009897919</t>
  </si>
  <si>
    <t>2009898611</t>
  </si>
  <si>
    <t>2009898619</t>
  </si>
  <si>
    <t>2009898911</t>
  </si>
  <si>
    <t>2009898919</t>
  </si>
  <si>
    <t>2009899915</t>
  </si>
  <si>
    <t>2009899992</t>
  </si>
  <si>
    <t>0403105100</t>
  </si>
  <si>
    <t>Not exceeding 1,5|%</t>
  </si>
  <si>
    <t>0403105300</t>
  </si>
  <si>
    <t>Exceeding 1,5|% but not exceeding 27|%</t>
  </si>
  <si>
    <t>0403105900</t>
  </si>
  <si>
    <t>Exceeding 27|%</t>
  </si>
  <si>
    <t>0403109100</t>
  </si>
  <si>
    <t>Not exceeding 3|%</t>
  </si>
  <si>
    <t>0403109300</t>
  </si>
  <si>
    <t>Exceeding 3|% but not exceeding 6|%</t>
  </si>
  <si>
    <t>0403109900</t>
  </si>
  <si>
    <t>Exceeding 6|%</t>
  </si>
  <si>
    <t>1902301000</t>
  </si>
  <si>
    <t>Dried</t>
  </si>
  <si>
    <t>1902309000</t>
  </si>
  <si>
    <t>1902401000</t>
  </si>
  <si>
    <t>Unprepared</t>
  </si>
  <si>
    <t>1902409000</t>
  </si>
  <si>
    <t>0703200000</t>
  </si>
  <si>
    <t>0603110000</t>
  </si>
  <si>
    <t>Roses</t>
  </si>
  <si>
    <t>0603120000</t>
  </si>
  <si>
    <t>Carnations</t>
  </si>
  <si>
    <t>0603130000</t>
  </si>
  <si>
    <t>Orchids</t>
  </si>
  <si>
    <t>0603140000</t>
  </si>
  <si>
    <t>Chrysanthemums</t>
  </si>
  <si>
    <t>0603150000</t>
  </si>
  <si>
    <t>Lilies (Lilium spp.)</t>
  </si>
  <si>
    <t>0603190000</t>
  </si>
  <si>
    <t>1509100000</t>
  </si>
  <si>
    <t>Virgin</t>
  </si>
  <si>
    <t>0701909010</t>
  </si>
  <si>
    <t>so-called "New", from 1 July to 31 December</t>
  </si>
  <si>
    <t>0709921000</t>
  </si>
  <si>
    <t>For uses other than the production of oil</t>
  </si>
  <si>
    <t>0711201000</t>
  </si>
  <si>
    <t>0808101000</t>
  </si>
  <si>
    <t>Cider apples, in bulk, from 16|September to 15|December</t>
  </si>
  <si>
    <t>0808108000</t>
  </si>
  <si>
    <t>0809210000</t>
  </si>
  <si>
    <t>Sour cherries (Prunus cerasus)</t>
  </si>
  <si>
    <t>0809301000</t>
  </si>
  <si>
    <t>Nectarines</t>
  </si>
  <si>
    <t>0809309000</t>
  </si>
  <si>
    <t>1510001000</t>
  </si>
  <si>
    <t>Crude oils</t>
  </si>
  <si>
    <t>2002000000</t>
  </si>
  <si>
    <t>1604131120</t>
  </si>
  <si>
    <t>Of the species Sardina pilchardus</t>
  </si>
  <si>
    <t>1604131920</t>
  </si>
  <si>
    <t>1604205010</t>
  </si>
  <si>
    <t>2008509220</t>
  </si>
  <si>
    <t>2204219323</t>
  </si>
  <si>
    <t>2204219423</t>
  </si>
  <si>
    <t>0805102200</t>
  </si>
  <si>
    <t>Navel oranges</t>
  </si>
  <si>
    <t>0805102400</t>
  </si>
  <si>
    <t>White oranges</t>
  </si>
  <si>
    <t>0805102800</t>
  </si>
  <si>
    <t>0805108010</t>
  </si>
  <si>
    <t>Fresh</t>
  </si>
  <si>
    <t>2204229320</t>
  </si>
  <si>
    <t>2204229330</t>
  </si>
  <si>
    <t>2204229340</t>
  </si>
  <si>
    <t>2204229390</t>
  </si>
  <si>
    <t>2204229520</t>
  </si>
  <si>
    <t>2204229530</t>
  </si>
  <si>
    <t>2204229540</t>
  </si>
  <si>
    <t>2204229590</t>
  </si>
  <si>
    <t>2204229720</t>
  </si>
  <si>
    <t>2204229730</t>
  </si>
  <si>
    <t>2204229740</t>
  </si>
  <si>
    <t>2204229790</t>
  </si>
  <si>
    <t>2204299320</t>
  </si>
  <si>
    <t>2204299330</t>
  </si>
  <si>
    <t>2204299340</t>
  </si>
  <si>
    <t>2204299390</t>
  </si>
  <si>
    <t>2204299520</t>
  </si>
  <si>
    <t>2204299530</t>
  </si>
  <si>
    <t>2204299540</t>
  </si>
  <si>
    <t>2204299590</t>
  </si>
  <si>
    <t>2204299720</t>
  </si>
  <si>
    <t>2204299730</t>
  </si>
  <si>
    <t>2204299740</t>
  </si>
  <si>
    <t>2204299790</t>
  </si>
  <si>
    <t>0603191000</t>
  </si>
  <si>
    <t>Gladioli</t>
  </si>
  <si>
    <t>0603192000</t>
  </si>
  <si>
    <t>Ranunculi</t>
  </si>
  <si>
    <t>0603197000</t>
  </si>
  <si>
    <t>2008975100</t>
  </si>
  <si>
    <t>Of tropical fruit (including mixtures containing by weight 50|% or more of tropical nuts and tropical fruit)</t>
  </si>
  <si>
    <t>2008975900</t>
  </si>
  <si>
    <t>2008977200</t>
  </si>
  <si>
    <t>2008977400</t>
  </si>
  <si>
    <t>2008977600</t>
  </si>
  <si>
    <t>2008977800</t>
  </si>
  <si>
    <t>2003901000</t>
  </si>
  <si>
    <t>Truffles</t>
  </si>
  <si>
    <t>0404100000</t>
  </si>
  <si>
    <t>Whey and modified whey, whether or not concentrated or containing added sugar or other sweetening matter</t>
  </si>
  <si>
    <t>0702000007</t>
  </si>
  <si>
    <t>Cherry tomatoes</t>
  </si>
  <si>
    <t>2009111191</t>
  </si>
  <si>
    <t>2009111199</t>
  </si>
  <si>
    <t>2009111990</t>
  </si>
  <si>
    <t>2009119190</t>
  </si>
  <si>
    <t>2009119996</t>
  </si>
  <si>
    <t>2009119998</t>
  </si>
  <si>
    <t>2009120090</t>
  </si>
  <si>
    <t>2009191151</t>
  </si>
  <si>
    <t>2009191159</t>
  </si>
  <si>
    <t>2009191171</t>
  </si>
  <si>
    <t>2009191179</t>
  </si>
  <si>
    <t>2009191991</t>
  </si>
  <si>
    <t>2009191999</t>
  </si>
  <si>
    <t>2009199191</t>
  </si>
  <si>
    <t>2009199199</t>
  </si>
  <si>
    <t>2009199891</t>
  </si>
  <si>
    <t>2009199899</t>
  </si>
  <si>
    <t>2009111111</t>
  </si>
  <si>
    <t>2009111119</t>
  </si>
  <si>
    <t>2009111910</t>
  </si>
  <si>
    <t>In containers of two litres or less</t>
  </si>
  <si>
    <t>2009119110</t>
  </si>
  <si>
    <t>2009119992</t>
  </si>
  <si>
    <t>2009119994</t>
  </si>
  <si>
    <t>2009120010</t>
  </si>
  <si>
    <t>2009191121</t>
  </si>
  <si>
    <t>2009191129</t>
  </si>
  <si>
    <t>2009191131</t>
  </si>
  <si>
    <t>2009191139</t>
  </si>
  <si>
    <t>2009191911</t>
  </si>
  <si>
    <t>2009191919</t>
  </si>
  <si>
    <t>2009199111</t>
  </si>
  <si>
    <t>2009199119</t>
  </si>
  <si>
    <t>2009199811</t>
  </si>
  <si>
    <t>2009199819</t>
  </si>
  <si>
    <t>0702000099</t>
  </si>
  <si>
    <t>0710400000</t>
  </si>
  <si>
    <t>2004901000</t>
  </si>
  <si>
    <t>Sweetcorn (Zea mays var. saccharata)</t>
  </si>
  <si>
    <t>0711903000</t>
  </si>
  <si>
    <t>2001903000</t>
  </si>
  <si>
    <t>2005800000</t>
  </si>
  <si>
    <t>Sweetcorn (Zea mays var.saccharata)</t>
  </si>
  <si>
    <t>0105120000</t>
  </si>
  <si>
    <t>Turkeys</t>
  </si>
  <si>
    <t>0712903000</t>
  </si>
  <si>
    <t>Tomatoes</t>
  </si>
  <si>
    <t>0805219011</t>
  </si>
  <si>
    <t>0805220020</t>
  </si>
  <si>
    <t>0805290011</t>
  </si>
  <si>
    <t>1602311900</t>
  </si>
  <si>
    <t>1602318010</t>
  </si>
  <si>
    <t>Containing 25|% or more but less than 57|% by weight of poultry meat or offal</t>
  </si>
  <si>
    <t>1602321900</t>
  </si>
  <si>
    <t>1602323000</t>
  </si>
  <si>
    <t>1704109000</t>
  </si>
  <si>
    <t>Containing 60|% or more by weight of sucrose (including invert sugar expressed as sucrose)</t>
  </si>
  <si>
    <t>1806103000</t>
  </si>
  <si>
    <t>Containing 65|% or more but less than 80|% by weight of sucrose (including invert sugar expressed as sucrose) or isoglucose expressed as sucrose</t>
  </si>
  <si>
    <t>1806109000</t>
  </si>
  <si>
    <t>Containing 80|% or more by weight of sucrose (including invert sugar expressed as sucrose) or isoglucose expressed as sucrose</t>
  </si>
  <si>
    <t>1806208000</t>
  </si>
  <si>
    <t>Chocolate flavour coating</t>
  </si>
  <si>
    <t>1806209500</t>
  </si>
  <si>
    <t>1905203000</t>
  </si>
  <si>
    <t>Containing by weight 30|% or more but less than 50|% of sucrose (including invert sugar expessed as sucrose)</t>
  </si>
  <si>
    <t>1905209000</t>
  </si>
  <si>
    <t>Containing by weight 50|% or more of sucrose (including invert sugar expressed as sucrose)</t>
  </si>
  <si>
    <t>2008707110</t>
  </si>
  <si>
    <t>In slices, deep fried</t>
  </si>
  <si>
    <t>2009902111</t>
  </si>
  <si>
    <t>2009902119</t>
  </si>
  <si>
    <t>2009902920</t>
  </si>
  <si>
    <t>2009905130</t>
  </si>
  <si>
    <t>2009905939</t>
  </si>
  <si>
    <t>2009909420</t>
  </si>
  <si>
    <t>2009909620</t>
  </si>
  <si>
    <t>2009909820</t>
  </si>
  <si>
    <t>2204100000</t>
  </si>
  <si>
    <t>Sparkling wine</t>
  </si>
  <si>
    <t>2204219300</t>
  </si>
  <si>
    <t>2204219400</t>
  </si>
  <si>
    <t>2204219500</t>
  </si>
  <si>
    <t>2204219600</t>
  </si>
  <si>
    <t>2204219700</t>
  </si>
  <si>
    <t>2204219800</t>
  </si>
  <si>
    <t>2204229400</t>
  </si>
  <si>
    <t>2204229600</t>
  </si>
  <si>
    <t>2204229700</t>
  </si>
  <si>
    <t>2204229800</t>
  </si>
  <si>
    <t>2204299400</t>
  </si>
  <si>
    <t>2204299600</t>
  </si>
  <si>
    <t>2204299800</t>
  </si>
  <si>
    <t>2204301000</t>
  </si>
  <si>
    <t>In fermentation or with fermentation arrested otherwise than by the addition of alcohol</t>
  </si>
  <si>
    <t>2204309200</t>
  </si>
  <si>
    <t>Concentrated</t>
  </si>
  <si>
    <t>2204309400</t>
  </si>
  <si>
    <t>2204309600</t>
  </si>
  <si>
    <t>2204309800</t>
  </si>
  <si>
    <t>0807190000</t>
  </si>
  <si>
    <t>3505200000</t>
  </si>
  <si>
    <t>Glues</t>
  </si>
  <si>
    <t>0301910000</t>
  </si>
  <si>
    <t>0304420000</t>
  </si>
  <si>
    <t>0304520010</t>
  </si>
  <si>
    <t>Trout of the species Salmo trutta, Oncorhynchus mykiss, Oncorhynchus clarki, Oncorhynchus aguabonita, Oncorhynchus gilae, Oncorhynchus apache and Oncorhynchus chrysogaster</t>
  </si>
  <si>
    <t>0304820000</t>
  </si>
  <si>
    <t>0304992112</t>
  </si>
  <si>
    <t>Of trout (Salmo trutta, Oncorhynchus clarki, Oncorhynchus aguabonita and Oncorhynchus gilae)</t>
  </si>
  <si>
    <t>0304992120</t>
  </si>
  <si>
    <t>Of trout (Oncorhynchus apache and Oncorhynchus chrysogaster)</t>
  </si>
  <si>
    <t>0305100010</t>
  </si>
  <si>
    <t>Of trout of the species Salmo trutta, Oncorhynchus mykiss, Oncorhynchus clarki, Oncorhynchus aguabonita, Oncorhynchus gilae, Oncorhynchus apache and Oncorhynchus chrysogaster</t>
  </si>
  <si>
    <t>0305399010</t>
  </si>
  <si>
    <t>0305598561</t>
  </si>
  <si>
    <t>0301930000</t>
  </si>
  <si>
    <t>Carp (Cyprinus spp., Carassius spp., Ctenopharyngodon idellus, Hypophthalmichthys spp., Cirrhinus spp., Mylopharyngodon piceus, Catla catla, Labeo spp., Osteochilus hasselti, Leptobarbus hoeveni, Megalobrama spp.)</t>
  </si>
  <si>
    <t>0302730000</t>
  </si>
  <si>
    <t>0303250000</t>
  </si>
  <si>
    <t>0304390020</t>
  </si>
  <si>
    <t>Carp (Cyprinus carpio, Carassius carassius, Ctenopharyngodon idellus, Hypophthalmichthys|spp., Cirrhinus|spp., Mylopharyngodon piceus)</t>
  </si>
  <si>
    <t>0304510010</t>
  </si>
  <si>
    <t>0304690020</t>
  </si>
  <si>
    <t>0304939010</t>
  </si>
  <si>
    <t>0305100020</t>
  </si>
  <si>
    <t>0305310010</t>
  </si>
  <si>
    <t>0305449010</t>
  </si>
  <si>
    <t>0305520010</t>
  </si>
  <si>
    <t>0305640010</t>
  </si>
  <si>
    <t>0301998580</t>
  </si>
  <si>
    <t>0302851000</t>
  </si>
  <si>
    <t>Of the species Dentex dentex or Pagellus spp.</t>
  </si>
  <si>
    <t>0303895000</t>
  </si>
  <si>
    <t>Sea bream (Dentex dentex, Pagellus spp.)</t>
  </si>
  <si>
    <t>0304599040</t>
  </si>
  <si>
    <t>0305100030</t>
  </si>
  <si>
    <t>0305399070</t>
  </si>
  <si>
    <t>0305498040</t>
  </si>
  <si>
    <t>0305598565</t>
  </si>
  <si>
    <t>0301998522</t>
  </si>
  <si>
    <t>0302841000</t>
  </si>
  <si>
    <t>0303841000</t>
  </si>
  <si>
    <t>0304599045</t>
  </si>
  <si>
    <t>0305100040</t>
  </si>
  <si>
    <t>Of sea bass (Dicentrarchus labrax)</t>
  </si>
  <si>
    <t>0305399080</t>
  </si>
  <si>
    <t>0305498050</t>
  </si>
  <si>
    <t>0305598567</t>
  </si>
  <si>
    <t>Sea bass (Dicentrarchus labrax)</t>
  </si>
  <si>
    <t>1604131100</t>
  </si>
  <si>
    <t>In olive oil</t>
  </si>
  <si>
    <t>1604131900</t>
  </si>
  <si>
    <t>1604205019</t>
  </si>
  <si>
    <t>1604160000</t>
  </si>
  <si>
    <t>Anchovies</t>
  </si>
  <si>
    <t>1604204000</t>
  </si>
  <si>
    <t>Of anchovies</t>
  </si>
  <si>
    <t>1604000000</t>
  </si>
  <si>
    <t>1604144130</t>
  </si>
  <si>
    <t>Albacore tuna (Thunnus alalunga)</t>
  </si>
  <si>
    <t>1604144692</t>
  </si>
  <si>
    <t>1604144697</t>
  </si>
  <si>
    <t>1604144830</t>
  </si>
  <si>
    <t>1604207092</t>
  </si>
  <si>
    <t>1604207097</t>
  </si>
  <si>
    <t>1604142100</t>
  </si>
  <si>
    <t>In vegetable oil</t>
  </si>
  <si>
    <t>1604142800</t>
  </si>
  <si>
    <t>1604143100</t>
  </si>
  <si>
    <t>1604143800</t>
  </si>
  <si>
    <t>1604144100</t>
  </si>
  <si>
    <t>1604144800</t>
  </si>
  <si>
    <t>1604207030</t>
  </si>
  <si>
    <t>Preserved</t>
  </si>
  <si>
    <t>1604207040</t>
  </si>
  <si>
    <t>1604207050</t>
  </si>
  <si>
    <t>1604207094</t>
  </si>
  <si>
    <t>1604142600</t>
  </si>
  <si>
    <t>Fillets known as 'loins'</t>
  </si>
  <si>
    <t>1604143600</t>
  </si>
  <si>
    <t>1604144600</t>
  </si>
  <si>
    <t>0306121010</t>
  </si>
  <si>
    <t>Lobster (Homarus americanus), cooked</t>
  </si>
  <si>
    <t>0306129010</t>
  </si>
  <si>
    <t>Lobster (Homarus americanus), in pieces, cooked</t>
  </si>
  <si>
    <t>1605309010</t>
  </si>
  <si>
    <t>Frozen lobster (Homarus americanus), in pieces, cooked</t>
  </si>
  <si>
    <t>1605309020</t>
  </si>
  <si>
    <t>Frozen lobster meat (Homarus americanus), cooked</t>
  </si>
  <si>
    <t>1605309030</t>
  </si>
  <si>
    <t>Prepared meals of lobster meat (Homarus americanus), including meals ready for consumption</t>
  </si>
  <si>
    <t>0305420010</t>
  </si>
  <si>
    <t>Smoked fillets of herrings (Clupea harengus)</t>
  </si>
  <si>
    <t>0305493010</t>
  </si>
  <si>
    <t>Of the species Scomber scombrus</t>
  </si>
  <si>
    <t>1604121010</t>
  </si>
  <si>
    <t>Of the species Clupea harengus</t>
  </si>
  <si>
    <t>1604129119</t>
  </si>
  <si>
    <t>1604129920</t>
  </si>
  <si>
    <t>1604151110</t>
  </si>
  <si>
    <t>1604151910</t>
  </si>
  <si>
    <t>1604205040</t>
  </si>
  <si>
    <t>Of mackerel of the species Scomber scombrus</t>
  </si>
  <si>
    <t>1604209011</t>
  </si>
  <si>
    <t>1605531010</t>
  </si>
  <si>
    <t>Frozen mussels (Mytilus edulis), cooked, whether or not in shell</t>
  </si>
  <si>
    <t>1605531020</t>
  </si>
  <si>
    <t>Prepared or preserved mussels (Mytilus edulis), and meals containing mussels (Mytilus edulis), including meals ready for consumption</t>
  </si>
  <si>
    <t>1605539010</t>
  </si>
  <si>
    <t>1605539020</t>
  </si>
  <si>
    <t>0302211000</t>
  </si>
  <si>
    <t>0305491000</t>
  </si>
  <si>
    <t>0305720000</t>
  </si>
  <si>
    <t>Fish heads, tails and maws</t>
  </si>
  <si>
    <t>0305790000</t>
  </si>
  <si>
    <t>0306120000</t>
  </si>
  <si>
    <t>Lobsters (Homarus spp.)</t>
  </si>
  <si>
    <t>0306160000</t>
  </si>
  <si>
    <t>Cold-water shrimps and prawns (Pandalus spp., Crangon crangon)</t>
  </si>
  <si>
    <t>0306170000</t>
  </si>
  <si>
    <t>Other shrimps and prawns</t>
  </si>
  <si>
    <t>0306329100</t>
  </si>
  <si>
    <t>Whole</t>
  </si>
  <si>
    <t>0306329900</t>
  </si>
  <si>
    <t>0306350000</t>
  </si>
  <si>
    <t>0306360000</t>
  </si>
  <si>
    <t>0306920000</t>
  </si>
  <si>
    <t>0306950000</t>
  </si>
  <si>
    <t>Shrimps and prawns</t>
  </si>
  <si>
    <t>1604199730</t>
  </si>
  <si>
    <t>Mackerel (Scomber colias)</t>
  </si>
  <si>
    <t>1604199740</t>
  </si>
  <si>
    <t>Frigate tuna, Frigate mackerel (Auxis thazard, Auxis rochei)</t>
  </si>
  <si>
    <t>1704909999</t>
  </si>
  <si>
    <t>1806103010</t>
  </si>
  <si>
    <t>Containing 70|% or more by weight of sucrose (including invert sugar expressed as sucrose) or isoglucose expressed as sucrose</t>
  </si>
  <si>
    <t>1806209592</t>
  </si>
  <si>
    <t>containing 70% or more by net weight of added cane or beet sugar of subheadings 1701??91 to 1701??99, for the preparation of chocolate beverages</t>
  </si>
  <si>
    <t>1806209599</t>
  </si>
  <si>
    <t>1901909936</t>
  </si>
  <si>
    <t>2101129892</t>
  </si>
  <si>
    <t>2101209885</t>
  </si>
  <si>
    <t>2106905910</t>
  </si>
  <si>
    <t>2106909826</t>
  </si>
  <si>
    <t>Of a kind used in drink industries containing 70% or more by weight of sucrose/isosucrose</t>
  </si>
  <si>
    <t>2106909834</t>
  </si>
  <si>
    <t>2106909853</t>
  </si>
  <si>
    <t>Of a kind used in drink industries</t>
  </si>
  <si>
    <t>3302102910</t>
  </si>
  <si>
    <t>1006200000</t>
  </si>
  <si>
    <t>1006300000</t>
  </si>
  <si>
    <t>Semi-milled or wholly milled rice, whether or not polished or glazed</t>
  </si>
  <si>
    <t>1006400000</t>
  </si>
  <si>
    <t>0402100000</t>
  </si>
  <si>
    <t>In powder, granules or other solid forms, of a fat content, by weight, not exceeding 1,5|%</t>
  </si>
  <si>
    <t>0405100000</t>
  </si>
  <si>
    <t>0811109000</t>
  </si>
  <si>
    <t>1701131000</t>
  </si>
  <si>
    <t>For refining</t>
  </si>
  <si>
    <t>1701141000</t>
  </si>
  <si>
    <t>1701991000</t>
  </si>
  <si>
    <t>White sugar</t>
  </si>
  <si>
    <t>1702305000</t>
  </si>
  <si>
    <t>In the form of white crystalline powder, whether or not agglomerated</t>
  </si>
  <si>
    <t>2007993916</t>
  </si>
  <si>
    <t>Containing less than 70??% by weight of sugar</t>
  </si>
  <si>
    <t>2007993917</t>
  </si>
  <si>
    <t>2007993918</t>
  </si>
  <si>
    <t>2007993919</t>
  </si>
  <si>
    <t>2007993922</t>
  </si>
  <si>
    <t>2007993924</t>
  </si>
  <si>
    <t>2007993926</t>
  </si>
  <si>
    <t>2007993927</t>
  </si>
  <si>
    <t>2007993929</t>
  </si>
  <si>
    <t>2007993930</t>
  </si>
  <si>
    <t>2007993932</t>
  </si>
  <si>
    <t>2007993934</t>
  </si>
  <si>
    <t>2007993939</t>
  </si>
  <si>
    <t>2007993940</t>
  </si>
  <si>
    <t>2007993946</t>
  </si>
  <si>
    <t>2007993947</t>
  </si>
  <si>
    <t>2007993954</t>
  </si>
  <si>
    <t>2007993956</t>
  </si>
  <si>
    <t>2007995041</t>
  </si>
  <si>
    <t>Containing added sugar, in immediate packings of a net content exceeding 1|kg</t>
  </si>
  <si>
    <t>2007995042</t>
  </si>
  <si>
    <t>2007995043</t>
  </si>
  <si>
    <t>2007995045</t>
  </si>
  <si>
    <t>2007995047</t>
  </si>
  <si>
    <t>2007995049</t>
  </si>
  <si>
    <t>2007995051</t>
  </si>
  <si>
    <t>2007995052</t>
  </si>
  <si>
    <t>2007995053</t>
  </si>
  <si>
    <t>2007995062</t>
  </si>
  <si>
    <t>2007995064</t>
  </si>
  <si>
    <t>2007995067</t>
  </si>
  <si>
    <t>2007999732</t>
  </si>
  <si>
    <t>2007999733</t>
  </si>
  <si>
    <t>2007999735</t>
  </si>
  <si>
    <t>Not containing added sugar</t>
  </si>
  <si>
    <t>2007999737</t>
  </si>
  <si>
    <t>2007999738</t>
  </si>
  <si>
    <t>2007999739</t>
  </si>
  <si>
    <t>2007999740</t>
  </si>
  <si>
    <t>Of 4,5|kg or more</t>
  </si>
  <si>
    <t>2007999741</t>
  </si>
  <si>
    <t>Of less than 4,5|kg</t>
  </si>
  <si>
    <t>2007999742</t>
  </si>
  <si>
    <t>Containing added sugar</t>
  </si>
  <si>
    <t>2007999744</t>
  </si>
  <si>
    <t>2007999746</t>
  </si>
  <si>
    <t>2007999748</t>
  </si>
  <si>
    <t>2007999752</t>
  </si>
  <si>
    <t>2007999757</t>
  </si>
  <si>
    <t>2007999762</t>
  </si>
  <si>
    <t>2008405100</t>
  </si>
  <si>
    <t>2008405900</t>
  </si>
  <si>
    <t>2008407100</t>
  </si>
  <si>
    <t>2008407900</t>
  </si>
  <si>
    <t>2008409000</t>
  </si>
  <si>
    <t>2008506100</t>
  </si>
  <si>
    <t>2008506900</t>
  </si>
  <si>
    <t>2008507900</t>
  </si>
  <si>
    <t>2008509891</t>
  </si>
  <si>
    <t>2008509893</t>
  </si>
  <si>
    <t>2008509899</t>
  </si>
  <si>
    <t>2008706100</t>
  </si>
  <si>
    <t>2008706900</t>
  </si>
  <si>
    <t>2008707100</t>
  </si>
  <si>
    <t>2008707900</t>
  </si>
  <si>
    <t>2008709200</t>
  </si>
  <si>
    <t>2008709800</t>
  </si>
  <si>
    <t>Of less than 5|kg</t>
  </si>
  <si>
    <t>2008979800</t>
  </si>
  <si>
    <t>2007993943</t>
  </si>
  <si>
    <t>2007993944</t>
  </si>
  <si>
    <t>2009119900</t>
  </si>
  <si>
    <t>2009710000</t>
  </si>
  <si>
    <t>Of a Brix value not exceeding 20</t>
  </si>
  <si>
    <t>2009793000</t>
  </si>
  <si>
    <t>Of a value exceeding ???|18|per 100|kg net weight, containing added sugar</t>
  </si>
  <si>
    <t>2009799100</t>
  </si>
  <si>
    <t>2009799800</t>
  </si>
  <si>
    <t>2102109000</t>
  </si>
  <si>
    <t>0407110000</t>
  </si>
  <si>
    <t>Of fowls of the species Gallus domesticus</t>
  </si>
  <si>
    <t>0407191900</t>
  </si>
  <si>
    <t>0803901000</t>
  </si>
  <si>
    <t>0709200000</t>
  </si>
  <si>
    <t>Asparagus</t>
  </si>
  <si>
    <t>0710210000</t>
  </si>
  <si>
    <t>Peas (Pisum sativum)</t>
  </si>
  <si>
    <t>1604149000</t>
  </si>
  <si>
    <t>Bonito (Sarda spp.)</t>
  </si>
  <si>
    <t>1604193900</t>
  </si>
  <si>
    <t>1703100000</t>
  </si>
  <si>
    <t>2005600000</t>
  </si>
  <si>
    <t>2008979200</t>
  </si>
  <si>
    <t>2008979300</t>
  </si>
  <si>
    <t>2008979400</t>
  </si>
  <si>
    <t>2008979600</t>
  </si>
  <si>
    <t>2008979700</t>
  </si>
  <si>
    <t>2009120000</t>
  </si>
  <si>
    <t>Not frozen, of a Brix value not exceeding 20</t>
  </si>
  <si>
    <t>2009199800</t>
  </si>
  <si>
    <t>2009419210</t>
  </si>
  <si>
    <t>2009419220</t>
  </si>
  <si>
    <t>Pineapple juice: ??? not from concentrate, ??? of the genus Ananas, ??? of a Brix value of 11 or more but not more than 16, used in the manufacture of products of drink industry</t>
  </si>
  <si>
    <t>2009419230</t>
  </si>
  <si>
    <t>2009419900</t>
  </si>
  <si>
    <t>2009493000</t>
  </si>
  <si>
    <t>Of a value exceeding ???|30|per 100|kg net weight, containing added sugar</t>
  </si>
  <si>
    <t>2009499100</t>
  </si>
  <si>
    <t>2009499900</t>
  </si>
  <si>
    <t>0408118000</t>
  </si>
  <si>
    <t>0408198100</t>
  </si>
  <si>
    <t>Liquid</t>
  </si>
  <si>
    <t>0408198900</t>
  </si>
  <si>
    <t>Other, including frozen</t>
  </si>
  <si>
    <t>0408918000</t>
  </si>
  <si>
    <t>0408998000</t>
  </si>
  <si>
    <t>3502119010</t>
  </si>
  <si>
    <t>crystals</t>
  </si>
  <si>
    <t>3502119090</t>
  </si>
  <si>
    <t>3502199000</t>
  </si>
  <si>
    <t>2204219471</t>
  </si>
  <si>
    <t>2204219481</t>
  </si>
  <si>
    <t>2204219671</t>
  </si>
  <si>
    <t>2204219681</t>
  </si>
  <si>
    <t>2204219871</t>
  </si>
  <si>
    <t>2204219881</t>
  </si>
  <si>
    <t>2204229471</t>
  </si>
  <si>
    <t>2204229481</t>
  </si>
  <si>
    <t>2204229671</t>
  </si>
  <si>
    <t>2204229681</t>
  </si>
  <si>
    <t>2204229871</t>
  </si>
  <si>
    <t>2204229881</t>
  </si>
  <si>
    <t>2204299471</t>
  </si>
  <si>
    <t>2204299481</t>
  </si>
  <si>
    <t>2204299671</t>
  </si>
  <si>
    <t>2204299681</t>
  </si>
  <si>
    <t>2204299871</t>
  </si>
  <si>
    <t>2204299881</t>
  </si>
  <si>
    <t>2207000000</t>
  </si>
  <si>
    <t>Undenatured ethyl alcohol of an alcoholic strength by volume of 80|%|vol or higher; ethyl alcohol and other spirits, denatured, of any strength</t>
  </si>
  <si>
    <t>0203195500</t>
  </si>
  <si>
    <t>0203295500</t>
  </si>
  <si>
    <t>1602410000</t>
  </si>
  <si>
    <t>1602420000</t>
  </si>
  <si>
    <t>1602490000</t>
  </si>
  <si>
    <t>Other, including mixtures</t>
  </si>
  <si>
    <t>0207110000</t>
  </si>
  <si>
    <t>Not cut in pieces, fresh or chilled</t>
  </si>
  <si>
    <t>0207120000</t>
  </si>
  <si>
    <t>Not cut in pieces, frozen</t>
  </si>
  <si>
    <t>0207131000</t>
  </si>
  <si>
    <t>0207132000</t>
  </si>
  <si>
    <t>Halves or quarters</t>
  </si>
  <si>
    <t>0207133000</t>
  </si>
  <si>
    <t>0207134000</t>
  </si>
  <si>
    <t>0207135000</t>
  </si>
  <si>
    <t>0207136000</t>
  </si>
  <si>
    <t>Legs and cuts thereof</t>
  </si>
  <si>
    <t>0207137000</t>
  </si>
  <si>
    <t>0207139900</t>
  </si>
  <si>
    <t>0207141000</t>
  </si>
  <si>
    <t>0207142000</t>
  </si>
  <si>
    <t>0207143000</t>
  </si>
  <si>
    <t>0207144000</t>
  </si>
  <si>
    <t>0207145000</t>
  </si>
  <si>
    <t>0207146000</t>
  </si>
  <si>
    <t>0207147000</t>
  </si>
  <si>
    <t>0207149900</t>
  </si>
  <si>
    <t>0207240000</t>
  </si>
  <si>
    <t>0207250000</t>
  </si>
  <si>
    <t>0207261000</t>
  </si>
  <si>
    <t>0207262000</t>
  </si>
  <si>
    <t>0207263000</t>
  </si>
  <si>
    <t>0207264000</t>
  </si>
  <si>
    <t>0207265000</t>
  </si>
  <si>
    <t>0207266000</t>
  </si>
  <si>
    <t>Drumsticks and cuts of drumsticks</t>
  </si>
  <si>
    <t>0207267000</t>
  </si>
  <si>
    <t>0207268000</t>
  </si>
  <si>
    <t>0207269900</t>
  </si>
  <si>
    <t>0207271000</t>
  </si>
  <si>
    <t>0207272000</t>
  </si>
  <si>
    <t>0207278000</t>
  </si>
  <si>
    <t>0207279900</t>
  </si>
  <si>
    <t>0207412000</t>
  </si>
  <si>
    <t>Plucked, bled, gutted but not drawn, with heads and feet, known as '85|%|ducks'</t>
  </si>
  <si>
    <t>0207413000</t>
  </si>
  <si>
    <t>Plucked and drawn, without heads and feet but with necks, hearts, livers and gizzards, known as '70|%|ducks'</t>
  </si>
  <si>
    <t>0207418000</t>
  </si>
  <si>
    <t>Plucked and drawn, without heads and feet and without necks, hearts, livers and gizzards, known as '63|%|ducks', or otherwise presented</t>
  </si>
  <si>
    <t>0207423000</t>
  </si>
  <si>
    <t>0207428000</t>
  </si>
  <si>
    <t>0207441000</t>
  </si>
  <si>
    <t>0207442100</t>
  </si>
  <si>
    <t>0207445100</t>
  </si>
  <si>
    <t>0207446100</t>
  </si>
  <si>
    <t>0207447100</t>
  </si>
  <si>
    <t>Paletots</t>
  </si>
  <si>
    <t>0207451000</t>
  </si>
  <si>
    <t>0207452100</t>
  </si>
  <si>
    <t>0207455100</t>
  </si>
  <si>
    <t>0207456100</t>
  </si>
  <si>
    <t>0207457100</t>
  </si>
  <si>
    <t>0207547100</t>
  </si>
  <si>
    <t>0207557100</t>
  </si>
  <si>
    <t>0207601000</t>
  </si>
  <si>
    <t>0207605100</t>
  </si>
  <si>
    <t>0207606100</t>
  </si>
  <si>
    <t>1602320000</t>
  </si>
  <si>
    <t>0406100000</t>
  </si>
  <si>
    <t>Fresh (unripened or uncured) cheese, including whey cheese, and curd</t>
  </si>
  <si>
    <t>0406200000</t>
  </si>
  <si>
    <t>Grated or powdered cheese, of all kinds</t>
  </si>
  <si>
    <t>0406300000</t>
  </si>
  <si>
    <t>Processed cheese, not grated or powdered</t>
  </si>
  <si>
    <t>0406400000</t>
  </si>
  <si>
    <t>Blue-veined cheese and other cheese containing veins produced by Penicillium roqueforti</t>
  </si>
  <si>
    <t>0406900100</t>
  </si>
  <si>
    <t>0406901300</t>
  </si>
  <si>
    <t>Emmentaler</t>
  </si>
  <si>
    <t>0406901500</t>
  </si>
  <si>
    <t>Gruy??re, Sbrinz</t>
  </si>
  <si>
    <t>0406901700</t>
  </si>
  <si>
    <t>Bergk??se, Appenzell</t>
  </si>
  <si>
    <t>0406901800</t>
  </si>
  <si>
    <t>Fromage fribourgeois, Vacherin Mont d'Or and T??te de Moine</t>
  </si>
  <si>
    <t>0406902100</t>
  </si>
  <si>
    <t>Cheddar</t>
  </si>
  <si>
    <t>0406902300</t>
  </si>
  <si>
    <t>Edam</t>
  </si>
  <si>
    <t>0406902500</t>
  </si>
  <si>
    <t>Tilsit</t>
  </si>
  <si>
    <t>0406903200</t>
  </si>
  <si>
    <t>Feta</t>
  </si>
  <si>
    <t>0406903500</t>
  </si>
  <si>
    <t>Kefalo-Tyri</t>
  </si>
  <si>
    <t>0406903700</t>
  </si>
  <si>
    <t>Finlandia</t>
  </si>
  <si>
    <t>0406903900</t>
  </si>
  <si>
    <t>Jarlsberg</t>
  </si>
  <si>
    <t>0406906100</t>
  </si>
  <si>
    <t>Grana Padano, Parmigiano Reggiano</t>
  </si>
  <si>
    <t>0406906300</t>
  </si>
  <si>
    <t>Fiore Sardo, Pecorino</t>
  </si>
  <si>
    <t>0406906900</t>
  </si>
  <si>
    <t>0406907300</t>
  </si>
  <si>
    <t>Provolone</t>
  </si>
  <si>
    <t>0406907400</t>
  </si>
  <si>
    <t>Maasdam</t>
  </si>
  <si>
    <t>0406907500</t>
  </si>
  <si>
    <t>Asiago, Caciocavallo, Montasio, Ragusano</t>
  </si>
  <si>
    <t>0406907600</t>
  </si>
  <si>
    <t>Danbo, Fontal, Fontina, Fynbo, Havarti, Maribo, Sams??</t>
  </si>
  <si>
    <t>0406907800</t>
  </si>
  <si>
    <t>Gouda</t>
  </si>
  <si>
    <t>0406907900</t>
  </si>
  <si>
    <t>Esrom, Italico, Kernhem, Saint-Nectaire, Saint-Paulin, Taleggio</t>
  </si>
  <si>
    <t>0406908100</t>
  </si>
  <si>
    <t>Cantal, Cheshire, Wensleydale, Lancashire, Double Gloucester, Blarney, Colby, Monterey</t>
  </si>
  <si>
    <t>0406908200</t>
  </si>
  <si>
    <t>Camembert</t>
  </si>
  <si>
    <t>0406908400</t>
  </si>
  <si>
    <t>Brie</t>
  </si>
  <si>
    <t>0406908500</t>
  </si>
  <si>
    <t>Kefalograviera, Kasseri</t>
  </si>
  <si>
    <t>0406908600</t>
  </si>
  <si>
    <t>Exceeding 47|% but not exceeding 52|%</t>
  </si>
  <si>
    <t>0406908900</t>
  </si>
  <si>
    <t>Exceeding 52|% but not exceeding 62|%</t>
  </si>
  <si>
    <t>0406909200</t>
  </si>
  <si>
    <t>Exceeding 62|% but not exceeding 72|%</t>
  </si>
  <si>
    <t>0406909300</t>
  </si>
  <si>
    <t>Exceeding 72|%</t>
  </si>
  <si>
    <t>0406909900</t>
  </si>
  <si>
    <t>1104000000</t>
  </si>
  <si>
    <t>Cereal grains otherwise worked (for example, hulled, rolled, flaked, pearled, sliced or kibbled), except rice of heading|1006; germ of cereals, whole, rolled, flaked or ground</t>
  </si>
  <si>
    <t>2003102000</t>
  </si>
  <si>
    <t>Provisionally preserved, completely cooked</t>
  </si>
  <si>
    <t>2003103000</t>
  </si>
  <si>
    <t>0302541100</t>
  </si>
  <si>
    <t>Cape hake (shallow-water hake) (Merluccius capensis) and deepwater hake (deepwater Cape hake) (Merluccius paradoxus)</t>
  </si>
  <si>
    <t>0302541500</t>
  </si>
  <si>
    <t>Southern hake (Merluccius australis)</t>
  </si>
  <si>
    <t>0302541900</t>
  </si>
  <si>
    <t>0302549000</t>
  </si>
  <si>
    <t>Hake of the genus Urophycis</t>
  </si>
  <si>
    <t>0305391000</t>
  </si>
  <si>
    <t>Pacific salmon (Oncorhynchus nerka, Oncorhynchus gorbuscha, Oncorhynchus keta, Oncorhynchus tschawytscha, Oncorhynchus kisutch, Oncorhynchus masou and Oncorhynchus rhodurus), Atlantic salmon (Salmo salar), and Danube salmon (Hucho hucho), salted or in brine</t>
  </si>
  <si>
    <t>8543709063</t>
  </si>
  <si>
    <t>Voltage controlled frequency generator, consisting of active and passive elements mounted on a printed circuit, contained in a housing with dimensions of not more than 30|x|30|mm</t>
  </si>
  <si>
    <t>0204230011</t>
  </si>
  <si>
    <t>Of lamb</t>
  </si>
  <si>
    <t>0204230091</t>
  </si>
  <si>
    <t>0204431000</t>
  </si>
  <si>
    <t>0204503910</t>
  </si>
  <si>
    <t>Goatmeat of kid</t>
  </si>
  <si>
    <t>0204507910</t>
  </si>
  <si>
    <t>0204230019</t>
  </si>
  <si>
    <t>0204230099</t>
  </si>
  <si>
    <t>0204439000</t>
  </si>
  <si>
    <t>0204503990</t>
  </si>
  <si>
    <t>0204507990</t>
  </si>
  <si>
    <t>1602909100</t>
  </si>
  <si>
    <t>Of sheep</t>
  </si>
  <si>
    <t>0104103000</t>
  </si>
  <si>
    <t>Lambs (up to a year old)</t>
  </si>
  <si>
    <t>0104108000</t>
  </si>
  <si>
    <t>0104209000</t>
  </si>
  <si>
    <t>0201100010</t>
  </si>
  <si>
    <t>High quality beef and veal</t>
  </si>
  <si>
    <t>0201202010</t>
  </si>
  <si>
    <t>0201203010</t>
  </si>
  <si>
    <t>0201205010</t>
  </si>
  <si>
    <t>0201209010</t>
  </si>
  <si>
    <t>0201300010</t>
  </si>
  <si>
    <t>High quality</t>
  </si>
  <si>
    <t>0202100010</t>
  </si>
  <si>
    <t>0202201010</t>
  </si>
  <si>
    <t>0202203010</t>
  </si>
  <si>
    <t>0202205010</t>
  </si>
  <si>
    <t>0202209010</t>
  </si>
  <si>
    <t>0202301010</t>
  </si>
  <si>
    <t>0202305010</t>
  </si>
  <si>
    <t>0202309010</t>
  </si>
  <si>
    <t>0206109510</t>
  </si>
  <si>
    <t>Of high quality</t>
  </si>
  <si>
    <t>0206299110</t>
  </si>
  <si>
    <t>Thin skirt, whole</t>
  </si>
  <si>
    <t>0206299120</t>
  </si>
  <si>
    <t>2402201000</t>
  </si>
  <si>
    <t>Containing cloves</t>
  </si>
  <si>
    <t>2402209000</t>
  </si>
  <si>
    <t>5204000000</t>
  </si>
  <si>
    <t>Cotton sewing thread, whether or not put up for retail sale</t>
  </si>
  <si>
    <t>5205000000</t>
  </si>
  <si>
    <t>Cotton yarn (other than sewing thread), containing 85|% or more by weight of cotton, not put up for retail sale</t>
  </si>
  <si>
    <t>5206000000</t>
  </si>
  <si>
    <t>Cotton yarn (other than sewing thread), containing less than 85|% by weight of cotton, not put up for retail sale</t>
  </si>
  <si>
    <t>5207000000</t>
  </si>
  <si>
    <t>Cotton yarn (other than sewing thread) put up for retail sale</t>
  </si>
  <si>
    <t>5408100000</t>
  </si>
  <si>
    <t>Woven fabrics obtained from high-tenacity yarn of viscose rayon</t>
  </si>
  <si>
    <t>5408210000</t>
  </si>
  <si>
    <t>Unbleached or bleached</t>
  </si>
  <si>
    <t>5408221010</t>
  </si>
  <si>
    <t>Manufacture from man-made filament yarns</t>
  </si>
  <si>
    <t>5408221090</t>
  </si>
  <si>
    <t>5408229010</t>
  </si>
  <si>
    <t>5408229090</t>
  </si>
  <si>
    <t>5408230000</t>
  </si>
  <si>
    <t>Of yarns of different colours</t>
  </si>
  <si>
    <t>5408240000</t>
  </si>
  <si>
    <t>Printed</t>
  </si>
  <si>
    <t>5408310000</t>
  </si>
  <si>
    <t>5408320010</t>
  </si>
  <si>
    <t>5408320090</t>
  </si>
  <si>
    <t>5408330000</t>
  </si>
  <si>
    <t>5408340000</t>
  </si>
  <si>
    <t>5508000000</t>
  </si>
  <si>
    <t>Sewing thread of man-made staple fibres, whether or not put up for retail sale</t>
  </si>
  <si>
    <t>5509000000</t>
  </si>
  <si>
    <t>Yarn (other than sewing thread) of synthetic staple fibres, not put up for retail sale</t>
  </si>
  <si>
    <t>5510000000</t>
  </si>
  <si>
    <t>Yarn (other than sewing thread) of artificial staple fibres, not put up for retail sale</t>
  </si>
  <si>
    <t>5511000000</t>
  </si>
  <si>
    <t>Yarn (other than sewing thread) of man-made staple fibres, put up for retail sale</t>
  </si>
  <si>
    <t>5004000000</t>
  </si>
  <si>
    <t>Silk yarn (other than yarn spun from silk waste) not put up for retail sale</t>
  </si>
  <si>
    <t>5005000000</t>
  </si>
  <si>
    <t>Yarn spun from silk waste, not put up for retail sale</t>
  </si>
  <si>
    <t>5006000000</t>
  </si>
  <si>
    <t>Silk yarn and yarn spun from silk waste, put up for retail sale; silkworm gut</t>
  </si>
  <si>
    <t>5007000000</t>
  </si>
  <si>
    <t>Woven fabrics of silk or of silk waste</t>
  </si>
  <si>
    <t>5106000000</t>
  </si>
  <si>
    <t>Yarn of carded wool, not put up for retail sale</t>
  </si>
  <si>
    <t>5107000000</t>
  </si>
  <si>
    <t>Yarn of combed wool, not put up for retail sale</t>
  </si>
  <si>
    <t>5108000000</t>
  </si>
  <si>
    <t>Yarn of fine animal hair (carded or combed), not put up for retail sale</t>
  </si>
  <si>
    <t>5109000000</t>
  </si>
  <si>
    <t>Yarn of wool or of fine animal hair, put up for retail sale</t>
  </si>
  <si>
    <t>5110000000</t>
  </si>
  <si>
    <t>Yarn of coarse animal hair or of horsehair (including gimped horsehair yarn), whether or not put up for retail sale</t>
  </si>
  <si>
    <t>5111000000</t>
  </si>
  <si>
    <t>Woven fabrics of carded wool or of carded fine animal hair</t>
  </si>
  <si>
    <t>5112000000</t>
  </si>
  <si>
    <t>Woven fabrics of combed wool or of combed fine animal hair</t>
  </si>
  <si>
    <t>5113000000</t>
  </si>
  <si>
    <t>Woven fabrics of coarse animal hair or of horsehair</t>
  </si>
  <si>
    <t>5208000000</t>
  </si>
  <si>
    <t>Woven fabrics of cotton, containing 85|% or more by weight of cotton, weighing not more than 200|g/m$2</t>
  </si>
  <si>
    <t>5209000000</t>
  </si>
  <si>
    <t>Woven fabrics of cotton, containing 85|% or more by weight of cotton, weighing more than 200|g/m$2</t>
  </si>
  <si>
    <t>5210000000</t>
  </si>
  <si>
    <t>Woven fabrics of cotton, containing less than 85|% by weight of cotton, mixed mainly or solely with man-made fibres, weighing not more than 200|g/m$2</t>
  </si>
  <si>
    <t>5211000000</t>
  </si>
  <si>
    <t>Woven fabrics of cotton, containing less than 85|% by weight of cotton, mixed mainly or solely with man-made fibres, weighing more than 200|g/m$2</t>
  </si>
  <si>
    <t>5212000000</t>
  </si>
  <si>
    <t>Other woven fabrics of cotton</t>
  </si>
  <si>
    <t>5306000000</t>
  </si>
  <si>
    <t>Flax yarn</t>
  </si>
  <si>
    <t>5308200000</t>
  </si>
  <si>
    <t>True hemp yarn</t>
  </si>
  <si>
    <t>5308900000</t>
  </si>
  <si>
    <t>5309000000</t>
  </si>
  <si>
    <t>Woven fabrics of flax</t>
  </si>
  <si>
    <t>5311000000</t>
  </si>
  <si>
    <t>Woven fabrics of other vegetable textile fibres; woven fabrics of paper yarn</t>
  </si>
  <si>
    <t>5401000000</t>
  </si>
  <si>
    <t>Sewing thread of man-made filaments, whether or not put up for retail sale</t>
  </si>
  <si>
    <t>5402000000</t>
  </si>
  <si>
    <t>Synthetic filament yarn (other than sewing thread), not put up for retail sale, including synthetic monofilament of less than 67|decitex</t>
  </si>
  <si>
    <t>5403000000</t>
  </si>
  <si>
    <t>Artificial filament yarn (other than sewing thread), not put up for retail sale, including artificial monofilament of less than 67|decitex</t>
  </si>
  <si>
    <t>5404000000</t>
  </si>
  <si>
    <t>Synthetic monofilament of 67|decitex or more and of which no cross-sectional dimension exceeds 1|mm; strip and the like (for example, artificial straw), of synthetic textile materials, of an apparent width not exceeding 5|mm</t>
  </si>
  <si>
    <t>5405000000</t>
  </si>
  <si>
    <t>Artificial monofilament of 67|decitex or more and of which no cross-sectional dimension exceeds 1|mm; strip and the like (for example, artificial straw), of artificial textile materials, of an apparent width not exceeding 5|mm</t>
  </si>
  <si>
    <t>5406000000</t>
  </si>
  <si>
    <t>Man-made filament yarn (other than sewing thread), put up for retail sale</t>
  </si>
  <si>
    <t>5407000000</t>
  </si>
  <si>
    <t>Woven fabrics of synthetic filament yarn, including woven fabrics obtained from materials of heading|5404</t>
  </si>
  <si>
    <t>5408000000</t>
  </si>
  <si>
    <t>Woven fabrics of artificial filament yarn, including woven fabrics obtained from materials of heading|5405</t>
  </si>
  <si>
    <t>5512000000</t>
  </si>
  <si>
    <t>Woven fabrics of synthetic staple fibres, containing 85|% or more by weight of synthetic staple fibres</t>
  </si>
  <si>
    <t>5513000000</t>
  </si>
  <si>
    <t>Woven fabrics of synthetic staple fibres, containing less than 85|% by weight of such fibres, mixed mainly or solely with cotton, of a weight not exceeding 170|g/m$2</t>
  </si>
  <si>
    <t>5514000000</t>
  </si>
  <si>
    <t>Woven fabrics of synthetic staple fibres, containing less than 85|% by weight of such fibres, mixed mainly or solely with cotton, of a weight exceeding 170|g/m$2</t>
  </si>
  <si>
    <t>5515000000</t>
  </si>
  <si>
    <t>Other woven fabrics of synthetic staple fibres</t>
  </si>
  <si>
    <t>5516000000</t>
  </si>
  <si>
    <t>Woven fabrics of artificial staple fibres</t>
  </si>
  <si>
    <t>5605000000</t>
  </si>
  <si>
    <t>Metallised yarn, whether or not gimped, being textile yarn, or strip or the like of heading|5404|or 5405, combined with metal in the form of thread, strip or powder or covered with metal</t>
  </si>
  <si>
    <t>5606009100</t>
  </si>
  <si>
    <t>Gimped yarn</t>
  </si>
  <si>
    <t>5606009900</t>
  </si>
  <si>
    <t>5801100000</t>
  </si>
  <si>
    <t>Of wool or fine animal hair</t>
  </si>
  <si>
    <t>5801220000</t>
  </si>
  <si>
    <t>Cut corduroy</t>
  </si>
  <si>
    <t>5801230000</t>
  </si>
  <si>
    <t>Other weft pile fabrics</t>
  </si>
  <si>
    <t>5801260000</t>
  </si>
  <si>
    <t>Chenille fabrics</t>
  </si>
  <si>
    <t>5801270000</t>
  </si>
  <si>
    <t>Warp pile fabrics</t>
  </si>
  <si>
    <t>5801320000</t>
  </si>
  <si>
    <t>5801330000</t>
  </si>
  <si>
    <t>5801360000</t>
  </si>
  <si>
    <t>5801370000</t>
  </si>
  <si>
    <t>5801900000</t>
  </si>
  <si>
    <t>Of other textile materials</t>
  </si>
  <si>
    <t>5802000000</t>
  </si>
  <si>
    <t>Terry towelling and similar woven terry fabrics, other than narrow fabrics of heading|5806; tufted textile fabrics, other than products of heading|5703</t>
  </si>
  <si>
    <t>5804000000</t>
  </si>
  <si>
    <t>Tulles and other net fabrics, not including woven, knitted or crocheted fabrics; lace in the piece, in strips or in motifs, other than fabrics of headings|6002|to 6006</t>
  </si>
  <si>
    <t>5806000000</t>
  </si>
  <si>
    <t>Narrow woven fabrics, other than goods of heading|5807; narrow fabrics consisting of warp without weft assembled by means of an adhesive (bolducs)</t>
  </si>
  <si>
    <t>5808000000</t>
  </si>
  <si>
    <t>Braids in the piece; ornamental trimmings in the piece, without embroidery, other than knitted or crocheted; tassels, pompons and similar articles</t>
  </si>
  <si>
    <t>5809000000</t>
  </si>
  <si>
    <t>Woven fabrics of metal thread and woven fabrics of metallised yarn of heading|5605, of a kind used in apparel, as furnishing fabrics or for similar purposes, not elsewhere specified or included</t>
  </si>
  <si>
    <t>6001000000</t>
  </si>
  <si>
    <t>Pile fabrics, including 'long pile' fabrics and terry fabrics, knitted or crocheted</t>
  </si>
  <si>
    <t>6002000000</t>
  </si>
  <si>
    <t>Knitted or crocheted fabrics of a width not exceeding 30|cm, containing by weight 5|% or more of elastomeric yarn or rubber thread, other than those of heading|6001</t>
  </si>
  <si>
    <t>6003000000</t>
  </si>
  <si>
    <t>Knitted or crocheted fabrics of a width not exceeding 30|cm, other than those of heading|6001|or 6002</t>
  </si>
  <si>
    <t>6004000000</t>
  </si>
  <si>
    <t>Knitted or crocheted fabrics of a width exceeding 30|cm, containing by weight 5|% or more of elastomeric yarn or rubber thread, other than those of heading|6001</t>
  </si>
  <si>
    <t>6005000000</t>
  </si>
  <si>
    <t>Warp knit fabrics (including those made on galloon knitting machines), other than those of headings|6001|to 6004</t>
  </si>
  <si>
    <t>6006000000</t>
  </si>
  <si>
    <t>Other knitted or crocheted fabrics</t>
  </si>
  <si>
    <t>2921511910</t>
  </si>
  <si>
    <t>o-Phenylenediamine (CAS RN 95-54-5)</t>
  </si>
  <si>
    <t>8526912020</t>
  </si>
  <si>
    <t>Assembly for GPS system having a position determination function, without display, and a weight of not more than 2 500|g</t>
  </si>
  <si>
    <t>2912420000</t>
  </si>
  <si>
    <t>Ethylvanillin (3-ethoxy-4-hydroxybenzaldehyde)</t>
  </si>
  <si>
    <t>7019520010</t>
  </si>
  <si>
    <t>Glass web woven from glass fibre coated in plastic, of a weight of 120|g/m$2|(??|10|g/m$2) of a type used in rolling insect screens with fixed frames</t>
  </si>
  <si>
    <t>8302490091</t>
  </si>
  <si>
    <t>Aluminium telescopic handle for use in the manufacture of luggage</t>
  </si>
  <si>
    <t>9001900080</t>
  </si>
  <si>
    <t>Unmounted glass lenses, prisms and cemented elements for use in the manufacture or repair of goods of CN codes 9002, 9005, 9013|10 and|9015</t>
  </si>
  <si>
    <t>8504408220</t>
  </si>
  <si>
    <t>Electric rectifier, with a capacity of not more than 1|kVA, for use in the manufacture of appliances falling within subheading 8509|80 and heading|8510</t>
  </si>
  <si>
    <t>2917198040</t>
  </si>
  <si>
    <t>Dodecanedioic acid, of a purity by weight of more than 98,5|% (CAS RN 693-23-2)</t>
  </si>
  <si>
    <t>0710400020</t>
  </si>
  <si>
    <t>Corn cobs (Zea Mays Saccharata) whether or not cut, with a diameter of 10 mm or more, but not more than 20 mm, for use in the manufacture of products of the food industry for treatment other than simple repacking</t>
  </si>
  <si>
    <t>2005800030</t>
  </si>
  <si>
    <t>2915210010</t>
  </si>
  <si>
    <t>of a purity by weight of 99% or more (CAS RN 64-19-7)</t>
  </si>
  <si>
    <t>3905300000</t>
  </si>
  <si>
    <t>Poly(vinyl alcohol), whether or not containing unhydrolysed acetate groups</t>
  </si>
  <si>
    <t>3913900087</t>
  </si>
  <si>
    <t>With: - a weight average molecular weight (Mw) of not more than 900 000,  - an endotoxin level of not more than 0,008 Endotoxin units (EU)/mg,  - an ethanol content of not more than 1% by weight,  - an isopropanol content of not more than 0,5% by weight</t>
  </si>
  <si>
    <t>8504408230</t>
  </si>
  <si>
    <t>Power supply boards for use in the manufacture of goods falling under heading 8521 and|8528</t>
  </si>
  <si>
    <t>3824999277</t>
  </si>
  <si>
    <t>Preparation containing by weight: - 55% or more but not more than 78% of dimethyl gluterate - 10% or more but not more than 30% of dimethyl adipate and - not more than 35% of dimethyl succinate</t>
  </si>
  <si>
    <t>3921140020</t>
  </si>
  <si>
    <t>Cellular block of regenerated cellulose, impregnated with water containing magnesium chloride and quaternary ammonium compounds, measuring 100 cm (?? 10 cm) ?? 100 cm (?? 10 cm) ?? 40 cm (?? 5 cm)</t>
  </si>
  <si>
    <t>2918290075</t>
  </si>
  <si>
    <t>Octadecyl 3-(3,5-di-tert-butyl-4-hydroxyphenyl)propionate (CAS RN 2082-79-3) with - a sieve passing fraction at a mesh width of 500 ??m of more than 99??% by weight and - a melting point of 49????C or more, but not more than 54????C, for use in the manufacture of PVC processing stabilizer-one packs based on powder mixtures (powders or press granulates)</t>
  </si>
  <si>
    <t>2918290080</t>
  </si>
  <si>
    <t xml:space="preserve">Pentaerythritol tetrakis(3-(3,5-di-tert-butyl-4-hydroxyphenyl)propionate)  (CAS RN 6683-19-8) - with a sieve passing fraction at a mesh width of 250 ??m of more than 75??% by weight and at a mesh width of 500 ??m of more than 99??% by weight, and - a melting point of 110????C or more, but not more than 125????C, for use in the manufacture of PVC processing stabilizer-one packs based on powder mixtures (powders or press granulates) </t>
  </si>
  <si>
    <t>2920901070</t>
  </si>
  <si>
    <t>Dimethyl Sulphate (CAS RN 77-78-1)</t>
  </si>
  <si>
    <t>2921290060</t>
  </si>
  <si>
    <t>Bis(2-dimethylaminoethyl)(methyl)amine (CAS RN 3030-47-5)</t>
  </si>
  <si>
    <t>3824999287</t>
  </si>
  <si>
    <t>Acetophenone (CAS RN 98-86-2), with a purity by weight of 60|% or more but not more than 90|%</t>
  </si>
  <si>
    <t>7409110020</t>
  </si>
  <si>
    <t>Refined copper foil and -strips, electrolytically coated</t>
  </si>
  <si>
    <t>7410110030</t>
  </si>
  <si>
    <t>2933998073</t>
  </si>
  <si>
    <t>5-(acetoacetylamino)benzimidazolone (CAS RN 26576-46-5)</t>
  </si>
  <si>
    <t>3802900019</t>
  </si>
  <si>
    <t>3920510050</t>
  </si>
  <si>
    <t>Sheets of polymethylmethacrylate conforming to standard ??? EN 4364 (MIL-P-5425E) and DTD5592A, or ??? EN 4365 (MIL-P-8184) and DTD5592A</t>
  </si>
  <si>
    <t>7410210055</t>
  </si>
  <si>
    <t>Plates: - consisting of at least one layer of fibreglass fabric impregnated with epoxide resin, - covered on one or both sides with copper foil with a thickness of not more than 0,15 mm, - with a dielectric constant (DK) of less than 5,4 at 1 MHz, as measured according to IPC-TM-650 2.5.5.2, - with a loss tangent of less than 0,035 at 1 MHz, as measured according to IPC-TM-650 2.5.5.2, - with a comparative tracking index (CTI) of 600 or more</t>
  </si>
  <si>
    <t>2008603930</t>
  </si>
  <si>
    <t>Sweet cherries containing added spirit, with a sugar content of not more than 9|% by weight, of a diameter of not more than 19,9|mm, with stones, for use in chocolate products</t>
  </si>
  <si>
    <t>2916199530</t>
  </si>
  <si>
    <t>Potassium (E,E)-hexa-2,4-dienoate|(CAS RN 24634-61-5)</t>
  </si>
  <si>
    <t>8714911021</t>
  </si>
  <si>
    <t>Constructed from carbon fibres and artificial resin, for use in the manufacture of bicycles</t>
  </si>
  <si>
    <t>8714911031</t>
  </si>
  <si>
    <t>3905999081</t>
  </si>
  <si>
    <t>Poly(vinyl butyral)(CAS RN 63148-65-2): ??? containing by weight 17,5??% or more, but not more than 20??% of hydroxyl groups, and ???  with a median particle size (D50) of more than 0,6 mm</t>
  </si>
  <si>
    <t>8529909275</t>
  </si>
  <si>
    <t xml:space="preserve">Printed circuit board with LED diodes: - whether or not equipped with prisms/lens, and - whether or not fitted with connector(s) for the manufacture of backlight units for goods of heading|8528 </t>
  </si>
  <si>
    <t>9405403970</t>
  </si>
  <si>
    <t xml:space="preserve">Printed circuit board with LED diodes: - whether or not equipped with prisms/lens, and - whether or not fitted with connector(s) for the manufacture of backlight units for goods of heading 8528 </t>
  </si>
  <si>
    <t>2933399943</t>
  </si>
  <si>
    <t>2,2,6,6-tetramethylpiperidin-4-ol (CAS RN 2403-88-5)</t>
  </si>
  <si>
    <t>2933399944</t>
  </si>
  <si>
    <t>Chlorpyrifos (ISO) (CAS RN 2921-88-2)</t>
  </si>
  <si>
    <t>2935909079</t>
  </si>
  <si>
    <t>4-[[(2-Methoxybenzoyl)amino]sulfonyl]benzoyl chloride (CAS RN 816431-72-8)</t>
  </si>
  <si>
    <t>3204170014</t>
  </si>
  <si>
    <t>Preparations based on colourant C.I. Pigment Red 48:2 (CAS RN 7023-61-2) with a content thereof of 60% or more by weight</t>
  </si>
  <si>
    <t>2915320000</t>
  </si>
  <si>
    <t>Vinyl acetate</t>
  </si>
  <si>
    <t>3824999285</t>
  </si>
  <si>
    <t>Mixture of bis [3-(triethoxysilyl)propyl]sulphides (CAS RN 211519-85-6)</t>
  </si>
  <si>
    <t>2921410010</t>
  </si>
  <si>
    <t>Aniline with a purity by weight of 99% or more (CAS RN 62-53-3)</t>
  </si>
  <si>
    <t>2914199050</t>
  </si>
  <si>
    <t>Calcium acetylacetonate (CAS RN 19372-44-2) for use in the manufacture of stabilisator systems in tablet form</t>
  </si>
  <si>
    <t>2916399028</t>
  </si>
  <si>
    <t>2,5-dimethylphenylacetyl chloride (CAS RN 55312-97-5)</t>
  </si>
  <si>
    <t>2929900030</t>
  </si>
  <si>
    <t>Nitroguanidine (CAS RN 556-88-7)</t>
  </si>
  <si>
    <t>3204110075</t>
  </si>
  <si>
    <t>Colourant C.I. Disperse Yellow 54 (CAS RN 7576-65-0) and preparations based thereon with a colourant C.I. Disperse Yellow 54 content of 99??% or more by weight</t>
  </si>
  <si>
    <t>2920290070</t>
  </si>
  <si>
    <t>Tris (2,4-di-tert-butylphenyl)phosphite (CAS RN 31570-04-4)</t>
  </si>
  <si>
    <t>8483308020</t>
  </si>
  <si>
    <t>Wave slide bearing for axial applications, of FeP01 steel (according to EN 10130-1991) with a sliding layer of porous sinter bronze and poly(tetrafluoroethylene), suitable for installation into motor bike suspension units</t>
  </si>
  <si>
    <t>8714109030</t>
  </si>
  <si>
    <t>Axle clamps, housings, fork bridges and clamping pieces, of aluminium alloy of a kind used for motor bikes</t>
  </si>
  <si>
    <t>8714109040</t>
  </si>
  <si>
    <t>Pistons for steering dampers of sintered steel according to standard ISO P2054 of a kind used for motor bikes</t>
  </si>
  <si>
    <t>2932209025</t>
  </si>
  <si>
    <t>Decan-5-olide (CAS RN 705-86-2)</t>
  </si>
  <si>
    <t>2932209030</t>
  </si>
  <si>
    <t>Dodecan-5-olide (CAS RN 713-95-1)</t>
  </si>
  <si>
    <t>3204170030</t>
  </si>
  <si>
    <t>Colourant C.I. Pigment Red 4 (CAS RN 2814-77-9) and preparations based thereon with a Colourant C.I. Pigment Red 4 content of 60% or more by weight</t>
  </si>
  <si>
    <t>2905120010</t>
  </si>
  <si>
    <t>Propan-1-ol (propyl alcohol) (CAS RN 71-23-8)</t>
  </si>
  <si>
    <t>2909498020</t>
  </si>
  <si>
    <t>2,2,2',2'-tetrakis(hydroxymethyl)-3,3'-oxydipropan-1-ol (CAS RN 126-58-9)</t>
  </si>
  <si>
    <t>2928009015</t>
  </si>
  <si>
    <t>Monomethylhydrazine (CAS 60-34-4) in the form of an aqueous solution with a content by weight of monomethylhydrazine of 40 (?? 5)??%</t>
  </si>
  <si>
    <t>2935909091</t>
  </si>
  <si>
    <t>2,4,4-Trimethylpentan-2-aminium (3R,5S,E)-7-(4-(4-fluorophenyl)-6-isopropyl-2-(N-methylmethylsulfonamido)pyrimidin-5-yl)-3,5-dihydroxyhept-6-enoate (CAS RN 917805-85-7)</t>
  </si>
  <si>
    <t>5906999020</t>
  </si>
  <si>
    <t xml:space="preserve">Woven and laminated rubberised textile fabric with the following characteristics:  - with three layers,  - one outer layer consists of acrylic fabric,    - the other outer layer consists of polyester fabric,  - the middle layer consists of chlorobutyl rubber,  - the middle layer has a weight of 486 g/m?? or more but not more than 569 g/m??,  - the textile fabric has a total weight of 952 g/m??  or more but not more than 1159 g/m??,  - the textile fabric has a total thickness of 0.8 mm or more but not more than 4 mm,  used for the manufacture of the retractable roof of motor vehicles </t>
  </si>
  <si>
    <t>8104110000</t>
  </si>
  <si>
    <t>Containing at least 99,8|% by weight of magnesium</t>
  </si>
  <si>
    <t>3911901910</t>
  </si>
  <si>
    <t>Poly(oxy-1,4-phenylenesulfonyl-1,4-phenyleneoxy-4,4'-biphenylene)</t>
  </si>
  <si>
    <t>0302899030</t>
  </si>
  <si>
    <t>Red snapper (Lutjanus purpureus), for processing</t>
  </si>
  <si>
    <t>0302910095</t>
  </si>
  <si>
    <t>Hard roes</t>
  </si>
  <si>
    <t>0303919091</t>
  </si>
  <si>
    <t>1604320020</t>
  </si>
  <si>
    <t>Hard fish roes, washed, cleaned of adherent organs and simply salted or in brine, for processing of caviar substitutes</t>
  </si>
  <si>
    <t>0303591010</t>
  </si>
  <si>
    <t>Engraulis anchoita and Engraulis capensis, for processing</t>
  </si>
  <si>
    <t>0302511020</t>
  </si>
  <si>
    <t>0302519010</t>
  </si>
  <si>
    <t>For industrial manufacture</t>
  </si>
  <si>
    <t>0302591010</t>
  </si>
  <si>
    <t>0303631010</t>
  </si>
  <si>
    <t>0303633010</t>
  </si>
  <si>
    <t>0303639010</t>
  </si>
  <si>
    <t>0303691010</t>
  </si>
  <si>
    <t>0303661110</t>
  </si>
  <si>
    <t>0303661210</t>
  </si>
  <si>
    <t>0303661310</t>
  </si>
  <si>
    <t>0303661991</t>
  </si>
  <si>
    <t>0303897010</t>
  </si>
  <si>
    <t>0303899030</t>
  </si>
  <si>
    <t>Pink cusk-eel (Genypterus capensis) for processing</t>
  </si>
  <si>
    <t>0304795010</t>
  </si>
  <si>
    <t>0304799011</t>
  </si>
  <si>
    <t>0304799017</t>
  </si>
  <si>
    <t>8501402040</t>
  </si>
  <si>
    <t>Electric AC commutator motor, single-phase, with an output of 250 W or more,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t>
  </si>
  <si>
    <t>8501408030</t>
  </si>
  <si>
    <t>Electric AC commutator motor, single-phase, with an output of more than 750 W,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t>
  </si>
  <si>
    <t>0305620029</t>
  </si>
  <si>
    <t>Of the species Gadus macrocephalus</t>
  </si>
  <si>
    <t>0305691010</t>
  </si>
  <si>
    <t>2917139010</t>
  </si>
  <si>
    <t>Dimethyl sebacate (CAS RN 106-79-6)</t>
  </si>
  <si>
    <t>0305630010</t>
  </si>
  <si>
    <t>Engraulis anchoita, for processing</t>
  </si>
  <si>
    <t>0304931010</t>
  </si>
  <si>
    <t>0304941010</t>
  </si>
  <si>
    <t>0304951010</t>
  </si>
  <si>
    <t>0304991010</t>
  </si>
  <si>
    <t>0304741910</t>
  </si>
  <si>
    <t>North Pacific hake (Merluccius productus), for processing</t>
  </si>
  <si>
    <t>0304955010</t>
  </si>
  <si>
    <t>Hake (Merluccius productus) for processing</t>
  </si>
  <si>
    <t>0304711010</t>
  </si>
  <si>
    <t>0304719010</t>
  </si>
  <si>
    <t>0304952110</t>
  </si>
  <si>
    <t>0304952510</t>
  </si>
  <si>
    <t>0303670010</t>
  </si>
  <si>
    <t>0304750010</t>
  </si>
  <si>
    <t>for processing</t>
  </si>
  <si>
    <t>0304949010</t>
  </si>
  <si>
    <t>0304839021</t>
  </si>
  <si>
    <t>0307439110</t>
  </si>
  <si>
    <t>Pod (body of cephalopod or the squid headless and without tentacles), with skin and fins, for processing</t>
  </si>
  <si>
    <t>0307439210</t>
  </si>
  <si>
    <t>0307439921</t>
  </si>
  <si>
    <t>0307439120</t>
  </si>
  <si>
    <t>Whole or tentacles and fins, for processing</t>
  </si>
  <si>
    <t>0307439220</t>
  </si>
  <si>
    <t>0307439929</t>
  </si>
  <si>
    <t>0302410010</t>
  </si>
  <si>
    <t>0304595010</t>
  </si>
  <si>
    <t>Herring of the species Clupea harengus and Clupea pallasii, of a weight exceeding 80|g per piece, for industrial manufacture</t>
  </si>
  <si>
    <t>1604142610</t>
  </si>
  <si>
    <t>1604143610</t>
  </si>
  <si>
    <t>1604144611</t>
  </si>
  <si>
    <t>1604144621</t>
  </si>
  <si>
    <t>1604144694</t>
  </si>
  <si>
    <t>0306169920</t>
  </si>
  <si>
    <t>0306169930</t>
  </si>
  <si>
    <t>7202499010</t>
  </si>
  <si>
    <t>Containing 1,5% or more but not more than 4% by weight of carbon and not more than 70% of chromium</t>
  </si>
  <si>
    <t>0306179220</t>
  </si>
  <si>
    <t>Shrimps and prawns of the specie Penaeus vannamei and Penaeus monodon, whether in shell or not, not cooked, for processing</t>
  </si>
  <si>
    <t>0306369030</t>
  </si>
  <si>
    <t>Shrimps and prawns of the specie Penaeus vannamei and Penaeus monodon, whether in shell or not, fresh or chilled, not cooked, for processing</t>
  </si>
  <si>
    <t>2825904030</t>
  </si>
  <si>
    <t>Tungsten trioxide, including blue tungsten oxide (CAS RN 1314-35-8 or CAS RN 39318-18-8)</t>
  </si>
  <si>
    <t>2918220010</t>
  </si>
  <si>
    <t>o-Acetylsalicylic acid (CAS RN 50-78-2)</t>
  </si>
  <si>
    <t>2932209077</t>
  </si>
  <si>
    <t>Hexan-6-olide (CAS RN 502-44-3)</t>
  </si>
  <si>
    <t>3815909076</t>
  </si>
  <si>
    <t>Catalyst consisting of titanium dioxide and tungsten trioxide</t>
  </si>
  <si>
    <t>3912110020</t>
  </si>
  <si>
    <t>Cellulose acetate flakes</t>
  </si>
  <si>
    <t>6902900010</t>
  </si>
  <si>
    <t>Refractory bricks with - an edge length of more than 300 mm and - a TiO@2 content of not more than 1% by weight and  - a Al@2O@3 content of not more than 0.4% by weight and  - a change in volume of less than 9% at 1700??C</t>
  </si>
  <si>
    <t>0302520010</t>
  </si>
  <si>
    <t>With heads off, gilled and gutted, for processing</t>
  </si>
  <si>
    <t>0303640010</t>
  </si>
  <si>
    <t>0306179910</t>
  </si>
  <si>
    <t>Shrimps and prawns of the specie Pleoticus muelleri, whether in shell or not, for processing</t>
  </si>
  <si>
    <t>0306369020</t>
  </si>
  <si>
    <t>Shrimps and prawns of the specie Pleoticus muelleri, whether in shell or not, fresh or chilled, for processing</t>
  </si>
  <si>
    <t>2712209000</t>
  </si>
  <si>
    <t>3824999343</t>
  </si>
  <si>
    <t>Solid extract of the residual, insoluble in aliphatic solvents, obtained during the extraction of rosin from wood, having the following characteristics: - a resin acid content not exceeding 30|% by weight, - an acid number not exceeding 110 and - a melting point of 100!o!|C or more</t>
  </si>
  <si>
    <t>2906190040</t>
  </si>
  <si>
    <t>Cyclopropylmethanol (CAS RN 2516-33-8)</t>
  </si>
  <si>
    <t>3808929040</t>
  </si>
  <si>
    <t>Preparation containing 38% or more but not more than 50% by weight of pyrithione zinc (INN) (CAS RN 13463-41-7) in an aqueous dispersion</t>
  </si>
  <si>
    <t>7604291020</t>
  </si>
  <si>
    <t>Aluminium alloy rods with a diameter of 200 mm or more, but not exceeding 300 mm</t>
  </si>
  <si>
    <t>7604291030</t>
  </si>
  <si>
    <t>Aluminium alloy rods with a diameter of 300,1 mm or more, but not more than 533,4 mm</t>
  </si>
  <si>
    <t>9003110010</t>
  </si>
  <si>
    <t>For use in the manufacture of corrective glasses</t>
  </si>
  <si>
    <t>9003190020</t>
  </si>
  <si>
    <t>2903793020</t>
  </si>
  <si>
    <t>Bromochloromethane (CAS RN 74-97-5)</t>
  </si>
  <si>
    <t>2927000085</t>
  </si>
  <si>
    <t>C,C???-Azodi(formamide) (CAS RN 123-77-3) with: - a pH of 6,5 or more but not more than 7,5, and - a semicarbazide (CAS RN 57-56-7) content of not more than 1 500 mg/kg as determined by liquid chromatography mass spectrometry (LC-MS), - decomposition temperature range of 195 ??C - 205 ??C, - specific gravity 1,64 ??? 1,66, and - combustion heat 215 - 220 Kcal/mol</t>
  </si>
  <si>
    <t>8104300020</t>
  </si>
  <si>
    <t>Of purity by weight of 98% or more, but not more than 99,5%</t>
  </si>
  <si>
    <t>2932120000</t>
  </si>
  <si>
    <t>2-Furaldehyde (furfuraldehyde)</t>
  </si>
  <si>
    <t>3824999271</t>
  </si>
  <si>
    <t xml:space="preserve">Mixtures containing by weight: - 60??% or more but not more than 90??% of 2-chloropropene (CAS RN 557-98-2), - 8??% or more but not more than 14??% of (Z)-1-chloropropene (CAS RN 16136-84-8), - 5??% or more but not more than 23??% of 2-chloropropane (CAS RN 75-29-6), - not more than 6??% of 3-chloropropene (CAS RN 107-05-1), and - not more than 1??% of ethyl chloride (CAS RN 75-00-3) </t>
  </si>
  <si>
    <t>3907400025</t>
  </si>
  <si>
    <t>Polymer blend of polycarbonate and poly(methyl methacrylate) with a polycarbonate content of 98.5|% or more, in the form of pellets or granules, with a luminous transmittance of 88.5% or more, measured using a test sample with a thickness of 4|mm at a wavelength of ?? = 400 nm (according to ISO 13468-2)</t>
  </si>
  <si>
    <t>5505101010</t>
  </si>
  <si>
    <t>PA6 and PA66</t>
  </si>
  <si>
    <t>0710806910</t>
  </si>
  <si>
    <t>of the species Auricularia polytricha, for the manufacture of prepared meals</t>
  </si>
  <si>
    <t>8414900070</t>
  </si>
  <si>
    <t xml:space="preserve">Aluminium alloy compressor wheel with: - a diameter of 20??mm or more, but not more than 130??mm, and - a weight of 5??g or more, but not more than 800??g for use in the manufacture of combustion engines </t>
  </si>
  <si>
    <t>2907120010</t>
  </si>
  <si>
    <t>O-Cresol having a purity of not less than 98,5% by weight (CAS RN 95-48-7)</t>
  </si>
  <si>
    <t>2914290060</t>
  </si>
  <si>
    <t>Cyclopropyl methyl ketone (CAS RN 765-43-5)</t>
  </si>
  <si>
    <t>2924190085</t>
  </si>
  <si>
    <t>3-Iodoprop-2-ynyl N-butylcarbamate (CAS RN 55406-53-6)</t>
  </si>
  <si>
    <t>2926907084</t>
  </si>
  <si>
    <t>2-Nitro-4(trifluoromethyl)benzonitrile (CAS RN 778-94-9)</t>
  </si>
  <si>
    <t>2932930000</t>
  </si>
  <si>
    <t>Piperonal</t>
  </si>
  <si>
    <t>2933698030</t>
  </si>
  <si>
    <t>1,3,5-Tris[3-(dimethylamino)propyl]hexahydro-1,3,5-triazine (CAS RN 15875-13-5)</t>
  </si>
  <si>
    <t>3913100010</t>
  </si>
  <si>
    <t>Sodium alginate, extracted from brown seaweed (CAS RN 9005-38-3)</t>
  </si>
  <si>
    <t>7019120006</t>
  </si>
  <si>
    <t xml:space="preserve">S glass stratifils: - composed of continuous glass filaments of 9 ??m (??0,5 ??m), - measuring 200 tex or more but not more than 680 tex, - not containing any calcium oxide, and - with a breaking strength of more than 3 550 Mpa determined by ASTM D2343-09 for use in the manufacture of aeronautics </t>
  </si>
  <si>
    <t>7019120026</t>
  </si>
  <si>
    <t>8714109060</t>
  </si>
  <si>
    <t>Pistons for suspension systems, having a diameter of not more than 55??mm, of sintered steel</t>
  </si>
  <si>
    <t>7019400070</t>
  </si>
  <si>
    <t>E-fibre glass fabrics: - having a weight of 20 g/m?? or more, but not more than 214 g/m??, - impregnated with silane, - in rolls, - having a humidity content by weight of 0,13??% or less, and - having not more than 3 hollow fibres out of 100 000 fibres, for the exclusive use in the manufacture of prepregs and copper clad laminates</t>
  </si>
  <si>
    <t>7019520030</t>
  </si>
  <si>
    <t>2833298040</t>
  </si>
  <si>
    <t>Cesium sulphate (CAS RN 10294-54-9) in solid form or as aqueous solution containing by weight more than 48??% but not more than 52??% of cesium sulphate</t>
  </si>
  <si>
    <t>2924297087</t>
  </si>
  <si>
    <t>Paracetamol (INN) (CAS RN 103-90-2)</t>
  </si>
  <si>
    <t>3811290055</t>
  </si>
  <si>
    <t>Additives consisting of reaction products of diphenylamine and branched nonenes with: -|by weight more than 28|% but not more than 35|%|4-monononyldiphenylamine, and -|by weight more than 50|% but not more than 65|% 4,4'-dinonyldiphenylamine, -|by weight a total|percentage of 2, 4-dinonyldiphenylamine and 2, 4'-dinonyldiphenylamine|of not more than 5|%, used for the manufacture of lubricating oils</t>
  </si>
  <si>
    <t>2933299085</t>
  </si>
  <si>
    <t>Enzalutamide INN (CAS RN 915087-33-1)</t>
  </si>
  <si>
    <t>2933599539</t>
  </si>
  <si>
    <t>Ibrutinib (INN) (CAS RN 936563-96-1)</t>
  </si>
  <si>
    <t>2934999051</t>
  </si>
  <si>
    <t>Canagliflozin (INN) (CAS RN 928672-86-0)</t>
  </si>
  <si>
    <t>3824999289</t>
  </si>
  <si>
    <t xml:space="preserve">Mixture of tertiary alkyldimethyl amines containing by weight: - 60|% or more but not more than 80|% of dodecyldimethylamine (CAS RN 112-18-5), and - 20|% or more but not more than 30|% of dimethyl(tetradecyl)amine (CAS RN 112-75-4) </t>
  </si>
  <si>
    <t>3805109000</t>
  </si>
  <si>
    <t>Sulphate turpentine</t>
  </si>
  <si>
    <t>2309903111</t>
  </si>
  <si>
    <t>Dog or cat food, not put up for retail sale</t>
  </si>
  <si>
    <t>2309903114</t>
  </si>
  <si>
    <t>2309904141</t>
  </si>
  <si>
    <t>2309904149</t>
  </si>
  <si>
    <t>2309903117</t>
  </si>
  <si>
    <t>2309903119</t>
  </si>
  <si>
    <t>2309904151</t>
  </si>
  <si>
    <t>2309904159</t>
  </si>
  <si>
    <t>7609000020</t>
  </si>
  <si>
    <t>Aluminium tube or pipe fittings for affixing to radiators of motor bikes</t>
  </si>
  <si>
    <t>3824999367</t>
  </si>
  <si>
    <t xml:space="preserve">Mixture of phytosterols, in the form of powder, containing by weight: - 75% or more of sterols,  - not more than 25% of stanols  for use in the manufacture of stanols/sterols or stanol/sterol esters </t>
  </si>
  <si>
    <t>3804000010</t>
  </si>
  <si>
    <t>Sodium lignosulphonate</t>
  </si>
  <si>
    <t>8481808540</t>
  </si>
  <si>
    <t>Exhaust valve for use in the manufacture of motorcycle exhaust gas systems</t>
  </si>
  <si>
    <t>8708999775</t>
  </si>
  <si>
    <t>Aluminium alloy support bracket, with mounting holes, whether or not with fixation nuts, for indirect connection of the gearbox to the car body for use in the manufacture of goods of Chapter 87</t>
  </si>
  <si>
    <t>2401103591</t>
  </si>
  <si>
    <t>whether or not cut in regular size, having a custom value of not less than Euro|450 per 100|kg net weight, for use as binder or wrapper for the manufacture of goods falling within subheading 2402 10 00</t>
  </si>
  <si>
    <t>2401107010</t>
  </si>
  <si>
    <t>2401109511</t>
  </si>
  <si>
    <t>2401109521</t>
  </si>
  <si>
    <t>2401109591</t>
  </si>
  <si>
    <t>2401203591</t>
  </si>
  <si>
    <t>2401207010</t>
  </si>
  <si>
    <t>2401209511</t>
  </si>
  <si>
    <t>2401209521</t>
  </si>
  <si>
    <t>2401209591</t>
  </si>
  <si>
    <t>2811220040</t>
  </si>
  <si>
    <t>Silica filler in the form of granules, with a purity by weight of 97|% or more of silicon dioxide</t>
  </si>
  <si>
    <t>2903220000</t>
  </si>
  <si>
    <t>Trichloroethylene</t>
  </si>
  <si>
    <t>9027109020</t>
  </si>
  <si>
    <t>Lambda sensors for permanent incorporation into motor cycle exhaust systems</t>
  </si>
  <si>
    <t>2903998030</t>
  </si>
  <si>
    <t>1,3-Dichlorobenzene (CAS RN 541-73-1)</t>
  </si>
  <si>
    <t>3806100010</t>
  </si>
  <si>
    <t>Obtained from fresh oleoresins</t>
  </si>
  <si>
    <t>2940000020</t>
  </si>
  <si>
    <t>D-Xylose (CAS RN 58-86-6)</t>
  </si>
  <si>
    <t>2932190060</t>
  </si>
  <si>
    <t>Flurtamone (ISO) (CAS RN 96525-23-4)</t>
  </si>
  <si>
    <t>2915240000</t>
  </si>
  <si>
    <t>Acetic anhydride</t>
  </si>
  <si>
    <t>2918300010</t>
  </si>
  <si>
    <t>Benzophenone-3,3???,4,4???-tetracarboxylic dianhydride (CAS RN 2421-28-5)</t>
  </si>
  <si>
    <t>0210209010</t>
  </si>
  <si>
    <t xml:space="preserve">Cuts of meat from haunches of bovine animals aged at least 18 months, with no visible intramuscular fat (3 to 7 %) and a pH of the fresh meat between 5.4 and 6.0; salted, seasoned, pressed, dried only in fresh dry air and developing noble mould (bloom of microscopic fungi); the weight of the finished product is between 41|% and 53|% of the raw material before salting </t>
  </si>
  <si>
    <t>0405101100</t>
  </si>
  <si>
    <t>0405101900</t>
  </si>
  <si>
    <t>0406105010</t>
  </si>
  <si>
    <t>Skyr</t>
  </si>
  <si>
    <t>0406103000</t>
  </si>
  <si>
    <t>Mozzarella, whether or not in a liquid</t>
  </si>
  <si>
    <t>0406105030</t>
  </si>
  <si>
    <t>Pizza cheese, frozen, cut into pieces each weighing not more than 1|gram, in containers with a net content of 5kg or more, of a water content, by weight, of 52% or more, and a fat content by weight in the dry matter of 38% or more</t>
  </si>
  <si>
    <t>0406105090</t>
  </si>
  <si>
    <t>0406108000</t>
  </si>
  <si>
    <t>0406900000</t>
  </si>
  <si>
    <t>Other cheese</t>
  </si>
  <si>
    <t>1001990000</t>
  </si>
  <si>
    <t>1101001500</t>
  </si>
  <si>
    <t>Of common wheat and spelt</t>
  </si>
  <si>
    <t>1101009000</t>
  </si>
  <si>
    <t>Meslin flour</t>
  </si>
  <si>
    <t>1102909000</t>
  </si>
  <si>
    <t>1103119000</t>
  </si>
  <si>
    <t>Common wheat and spelt</t>
  </si>
  <si>
    <t>1103206000</t>
  </si>
  <si>
    <t>Of wheat</t>
  </si>
  <si>
    <t>1005900000</t>
  </si>
  <si>
    <t>1102200000</t>
  </si>
  <si>
    <t>Maize (corn) flour</t>
  </si>
  <si>
    <t>1103130000</t>
  </si>
  <si>
    <t>Of maize (corn)</t>
  </si>
  <si>
    <t>1103204000</t>
  </si>
  <si>
    <t>Of maize</t>
  </si>
  <si>
    <t>1104230000</t>
  </si>
  <si>
    <t>1003900000</t>
  </si>
  <si>
    <t>1102901000</t>
  </si>
  <si>
    <t>Barley flour</t>
  </si>
  <si>
    <t>1103202590</t>
  </si>
  <si>
    <t>Of barley</t>
  </si>
  <si>
    <t>0204225000</t>
  </si>
  <si>
    <t>0204229000</t>
  </si>
  <si>
    <t>0204230000</t>
  </si>
  <si>
    <t>0204423000</t>
  </si>
  <si>
    <t>0204425000</t>
  </si>
  <si>
    <t>0204429000</t>
  </si>
  <si>
    <t>1004000000</t>
  </si>
  <si>
    <t>1701120000</t>
  </si>
  <si>
    <t>Beet sugar</t>
  </si>
  <si>
    <t>1701910000</t>
  </si>
  <si>
    <t>Containing added flavouring or colouring matter</t>
  </si>
  <si>
    <t>1701990000</t>
  </si>
  <si>
    <t>1702201000</t>
  </si>
  <si>
    <t>Maple sugar in solid form, containing added flavouring or colouring matter</t>
  </si>
  <si>
    <t>1702903000</t>
  </si>
  <si>
    <t>Isoglucose</t>
  </si>
  <si>
    <t>1702905000</t>
  </si>
  <si>
    <t>Maltodextrine and maltodextrine syrup</t>
  </si>
  <si>
    <t>1702907100</t>
  </si>
  <si>
    <t>Containing 50|% or more by weight of sucrose in the dry matter</t>
  </si>
  <si>
    <t>1702907500</t>
  </si>
  <si>
    <t>In the form of powder, whether or not agglomerated</t>
  </si>
  <si>
    <t>1702907900</t>
  </si>
  <si>
    <t>1702908000</t>
  </si>
  <si>
    <t>Inulin syrup</t>
  </si>
  <si>
    <t>1702909500</t>
  </si>
  <si>
    <t>1702300000</t>
  </si>
  <si>
    <t>Glucose and glucose syrup, not containing fructose or containing in the dry state less than 20|% by weight of fructose</t>
  </si>
  <si>
    <t>1702400000</t>
  </si>
  <si>
    <t>Glucose and glucose syrup, containing in the dry state at least 20|% but less than 50|% by weight of fructose, excluding invert sugar</t>
  </si>
  <si>
    <t>1702600000</t>
  </si>
  <si>
    <t>Other fructose and fructose syrup, containing in the dry state more than 50|% by weight of fructose, excluding invert sugar</t>
  </si>
  <si>
    <t>2106903000</t>
  </si>
  <si>
    <t>Isoglucose syrups</t>
  </si>
  <si>
    <t>2106905500</t>
  </si>
  <si>
    <t>Glucose syrup and maltodextrine syrup</t>
  </si>
  <si>
    <t>2106905900</t>
  </si>
  <si>
    <t>1103192010</t>
  </si>
  <si>
    <t>1103199000</t>
  </si>
  <si>
    <t>1103209000</t>
  </si>
  <si>
    <t>1104191000</t>
  </si>
  <si>
    <t>1104195000</t>
  </si>
  <si>
    <t>1104196100</t>
  </si>
  <si>
    <t>Rolled</t>
  </si>
  <si>
    <t>1104196900</t>
  </si>
  <si>
    <t>Flaked</t>
  </si>
  <si>
    <t>1104290400</t>
  </si>
  <si>
    <t>Hulled (shelled or husked), whether or not sliced or kibbled</t>
  </si>
  <si>
    <t>1104290500</t>
  </si>
  <si>
    <t>Pearled</t>
  </si>
  <si>
    <t>1104290800</t>
  </si>
  <si>
    <t>1104291700</t>
  </si>
  <si>
    <t>1104293000</t>
  </si>
  <si>
    <t>1104295100</t>
  </si>
  <si>
    <t>1104295900</t>
  </si>
  <si>
    <t>1104298100</t>
  </si>
  <si>
    <t>1104298900</t>
  </si>
  <si>
    <t>1104300000</t>
  </si>
  <si>
    <t>Germ of cereals, whole, rolled, flaked or ground</t>
  </si>
  <si>
    <t>1107000000</t>
  </si>
  <si>
    <t>Malt, whether or not roasted</t>
  </si>
  <si>
    <t>1109000000</t>
  </si>
  <si>
    <t>Wheat gluten, whether or not dried</t>
  </si>
  <si>
    <t>1108110000</t>
  </si>
  <si>
    <t>Wheat starch</t>
  </si>
  <si>
    <t>1108120000</t>
  </si>
  <si>
    <t>Maize (corn) starch</t>
  </si>
  <si>
    <t>1108130000</t>
  </si>
  <si>
    <t>Potato starch</t>
  </si>
  <si>
    <t>3505101000</t>
  </si>
  <si>
    <t>Dextrins</t>
  </si>
  <si>
    <t>3505109000</t>
  </si>
  <si>
    <t>3505203000</t>
  </si>
  <si>
    <t>Containing, by weight, 25|% or more but less than 55|% of starches or dextrins or other modified starches</t>
  </si>
  <si>
    <t>3505205000</t>
  </si>
  <si>
    <t>Containing, by weight, 55|% or more but less than 80|% of starches or dextrins or other modified starches</t>
  </si>
  <si>
    <t>3505209000</t>
  </si>
  <si>
    <t>Containing, by weight, 80|% or more of starches or dextrins or other modified starches</t>
  </si>
  <si>
    <t>2302100000</t>
  </si>
  <si>
    <t>2302300000</t>
  </si>
  <si>
    <t>2303101100</t>
  </si>
  <si>
    <t>Exceeding 40|% by weight</t>
  </si>
  <si>
    <t>0711510000</t>
  </si>
  <si>
    <t>Mushrooms of the genus Agaricus</t>
  </si>
  <si>
    <t>2003100000</t>
  </si>
  <si>
    <t>2009697100</t>
  </si>
  <si>
    <t>2009790000</t>
  </si>
  <si>
    <t>0403907100</t>
  </si>
  <si>
    <t>0403907300</t>
  </si>
  <si>
    <t>0403907900</t>
  </si>
  <si>
    <t>0403909100</t>
  </si>
  <si>
    <t>0403909300</t>
  </si>
  <si>
    <t>0403909900</t>
  </si>
  <si>
    <t>0405201000</t>
  </si>
  <si>
    <t>Of a fat content, by weight, of 39|% or more but less than 60|%</t>
  </si>
  <si>
    <t>0405203000</t>
  </si>
  <si>
    <t>Of a fat content, by weight, of 60|% or more but not exceeding 75|%</t>
  </si>
  <si>
    <t>1702901000</t>
  </si>
  <si>
    <t>Chemically pure maltose</t>
  </si>
  <si>
    <t>2101129800</t>
  </si>
  <si>
    <t>2101209800</t>
  </si>
  <si>
    <t>3302102900</t>
  </si>
  <si>
    <t>1903000000</t>
  </si>
  <si>
    <t>Tapioca and substitutes therefor prepared from starch, in the form of flakes, grains, pearls, siftings or similar forms</t>
  </si>
  <si>
    <t>2202999900</t>
  </si>
  <si>
    <t>2|% or more</t>
  </si>
  <si>
    <t>2207100000</t>
  </si>
  <si>
    <t>Undenatured ethyl alcohol of an alcoholic strength by volume of 80|%|vol or higher</t>
  </si>
  <si>
    <t>2207200000</t>
  </si>
  <si>
    <t>Ethyl alcohol and other spirits, denatured, of any strength</t>
  </si>
  <si>
    <t>2208909100</t>
  </si>
  <si>
    <t>2|litres or less</t>
  </si>
  <si>
    <t>2208909900</t>
  </si>
  <si>
    <t>More than 2|litres</t>
  </si>
  <si>
    <t>2402100000</t>
  </si>
  <si>
    <t>Cigars, cheroots and cigarillos, containing tobacco</t>
  </si>
  <si>
    <t>2905430000</t>
  </si>
  <si>
    <t>Mannitol</t>
  </si>
  <si>
    <t>2905440000</t>
  </si>
  <si>
    <t>D-glucitol (sorbitol)</t>
  </si>
  <si>
    <t>3824600000</t>
  </si>
  <si>
    <t>Sorbitol other than that of subheading|2905|44</t>
  </si>
  <si>
    <t>3809101000</t>
  </si>
  <si>
    <t>Containing by weight less than 55|% of such substances</t>
  </si>
  <si>
    <t>3809103000</t>
  </si>
  <si>
    <t>Containing by weight 55|% or more but less than 70|% of such substances</t>
  </si>
  <si>
    <t>3809105000</t>
  </si>
  <si>
    <t>Containing by weight 70|% or more but less than 83|% of such substances</t>
  </si>
  <si>
    <t>3809109000</t>
  </si>
  <si>
    <t>Containing by weight 83|% or more of such substances</t>
  </si>
  <si>
    <t>1104291790</t>
  </si>
  <si>
    <t>1104293090</t>
  </si>
  <si>
    <t>0806101000</t>
  </si>
  <si>
    <t>Table grapes</t>
  </si>
  <si>
    <t>2009611000</t>
  </si>
  <si>
    <t>Of a value exceeding ???|18|per 100|kg net weight</t>
  </si>
  <si>
    <t>2009691900</t>
  </si>
  <si>
    <t>2009695100</t>
  </si>
  <si>
    <t>2009695900</t>
  </si>
  <si>
    <t>3920000000</t>
  </si>
  <si>
    <t>Other plates, sheets, film, foil and strip, of plastics, non-cellular and not reinforced, laminated, supported or similarly combined with other materials</t>
  </si>
  <si>
    <t>8544300000</t>
  </si>
  <si>
    <t>Ignition wiring sets and other wiring sets of a kind used in vehicles, aircraft or ships</t>
  </si>
  <si>
    <t>8544420000</t>
  </si>
  <si>
    <t>Fitted with connectors</t>
  </si>
  <si>
    <t>8544490000</t>
  </si>
  <si>
    <t>8544600000</t>
  </si>
  <si>
    <t>Other electric conductors, for a voltage exceeding 1|000|V</t>
  </si>
  <si>
    <t>6103430000</t>
  </si>
  <si>
    <t>Of synthetic fibres</t>
  </si>
  <si>
    <t>6105100000</t>
  </si>
  <si>
    <t>Of cotton</t>
  </si>
  <si>
    <t>6105900000</t>
  </si>
  <si>
    <t>6106100000</t>
  </si>
  <si>
    <t>6107110000</t>
  </si>
  <si>
    <t>6107190000</t>
  </si>
  <si>
    <t>6108210000</t>
  </si>
  <si>
    <t>6108220000</t>
  </si>
  <si>
    <t>Of man-made fibres</t>
  </si>
  <si>
    <t>6109100000</t>
  </si>
  <si>
    <t>6111200000</t>
  </si>
  <si>
    <t>6112410000</t>
  </si>
  <si>
    <t>6114300000</t>
  </si>
  <si>
    <t>6115000000</t>
  </si>
  <si>
    <t>Pantyhose, tights, stockings, socks and other hosiery, including graduated compression hosiery (for example, stockings for varicose veins) and footwear without applied soles, knitted or crocheted</t>
  </si>
  <si>
    <t>6117800000</t>
  </si>
  <si>
    <t>Other accessories</t>
  </si>
  <si>
    <t>6201130000</t>
  </si>
  <si>
    <t>6202130000</t>
  </si>
  <si>
    <t>6203110000</t>
  </si>
  <si>
    <t>6203120000</t>
  </si>
  <si>
    <t>6203310000</t>
  </si>
  <si>
    <t>6203330000</t>
  </si>
  <si>
    <t>6203410000</t>
  </si>
  <si>
    <t>6203430000</t>
  </si>
  <si>
    <t>6204310000</t>
  </si>
  <si>
    <t>6204330000</t>
  </si>
  <si>
    <t>6204530000</t>
  </si>
  <si>
    <t>6204610000</t>
  </si>
  <si>
    <t>6204630000</t>
  </si>
  <si>
    <t>6211330000</t>
  </si>
  <si>
    <t>6211430000</t>
  </si>
  <si>
    <t>6212100000</t>
  </si>
  <si>
    <t>Brassi??res</t>
  </si>
  <si>
    <t>6104620000</t>
  </si>
  <si>
    <t>6105200000</t>
  </si>
  <si>
    <t>6203420000</t>
  </si>
  <si>
    <t>6204620000</t>
  </si>
  <si>
    <t>6205200000</t>
  </si>
  <si>
    <t>6205300000</t>
  </si>
  <si>
    <t>6205900000</t>
  </si>
  <si>
    <t>6206300000</t>
  </si>
  <si>
    <t>6206400000</t>
  </si>
  <si>
    <t>6206900000</t>
  </si>
  <si>
    <t>6103220000</t>
  </si>
  <si>
    <t>6104220000</t>
  </si>
  <si>
    <t>6110200000</t>
  </si>
  <si>
    <t>6203220000</t>
  </si>
  <si>
    <t>6209200000</t>
  </si>
  <si>
    <t>7607200000</t>
  </si>
  <si>
    <t>Backed</t>
  </si>
  <si>
    <t>6102200000</t>
  </si>
  <si>
    <t>6102300000</t>
  </si>
  <si>
    <t>6104420000</t>
  </si>
  <si>
    <t>6104430000</t>
  </si>
  <si>
    <t>6104440000</t>
  </si>
  <si>
    <t>6104630000</t>
  </si>
  <si>
    <t>6202120000</t>
  </si>
  <si>
    <t>6202920000</t>
  </si>
  <si>
    <t>6202930000</t>
  </si>
  <si>
    <t>6207110000</t>
  </si>
  <si>
    <t>6207190000</t>
  </si>
  <si>
    <t>6207210000</t>
  </si>
  <si>
    <t>6207220000</t>
  </si>
  <si>
    <t>6207910000</t>
  </si>
  <si>
    <t>6207990000</t>
  </si>
  <si>
    <t>6208210000</t>
  </si>
  <si>
    <t>6208220000</t>
  </si>
  <si>
    <t>6208910000</t>
  </si>
  <si>
    <t>6208920000</t>
  </si>
  <si>
    <t>6104230000</t>
  </si>
  <si>
    <t>6104530000</t>
  </si>
  <si>
    <t>6106200000</t>
  </si>
  <si>
    <t>6107120000</t>
  </si>
  <si>
    <t>6109900000</t>
  </si>
  <si>
    <t>6203230000</t>
  </si>
  <si>
    <t>6204430000</t>
  </si>
  <si>
    <t>6204440000</t>
  </si>
  <si>
    <t>6212200000</t>
  </si>
  <si>
    <t>Girdles and panty girdles</t>
  </si>
  <si>
    <t>6212300000</t>
  </si>
  <si>
    <t>Corselettes</t>
  </si>
  <si>
    <t>6212900000</t>
  </si>
  <si>
    <t>6112310000</t>
  </si>
  <si>
    <t>6115100000</t>
  </si>
  <si>
    <t>Graduated compression hosiery (for example, stockings for varicose veins)</t>
  </si>
  <si>
    <t>6115210000</t>
  </si>
  <si>
    <t>Of synthetic fibres, measuring per single yarn less than 67|decitex</t>
  </si>
  <si>
    <t>6115220000</t>
  </si>
  <si>
    <t>Of synthetic fibres, measuring per single yarn 67|decitex or more</t>
  </si>
  <si>
    <t>6115300000</t>
  </si>
  <si>
    <t>Other women's full-length or knee-length hosiery, measuring per single yarn less than 67|decitex</t>
  </si>
  <si>
    <t>6115960000</t>
  </si>
  <si>
    <t>7321000000</t>
  </si>
  <si>
    <t>Stoves, ranges, grates, cookers (including those with subsidiary boilers for central heating), barbecues, braziers, gas rings, plate warmers and similar non-electric domestic appliances, and parts thereof, of iron or steel</t>
  </si>
  <si>
    <t>7323000000</t>
  </si>
  <si>
    <t>Table, kitchen or other household articles and parts thereof, of iron or steel; iron or steel wool; pot scourers and scouring or polishing pads, gloves and the like, of iron or steel</t>
  </si>
  <si>
    <t>7325000000</t>
  </si>
  <si>
    <t>Other cast articles of iron or steel</t>
  </si>
  <si>
    <t>5607501110</t>
  </si>
  <si>
    <t>Twine</t>
  </si>
  <si>
    <t>5607501910</t>
  </si>
  <si>
    <t>5607503010</t>
  </si>
  <si>
    <t>5607509091</t>
  </si>
  <si>
    <t>5608000000</t>
  </si>
  <si>
    <t>Knotted netting of twine, cordage or rope; made-up fishing nets and other made-up nets, of textile materials</t>
  </si>
  <si>
    <t>0303591000</t>
  </si>
  <si>
    <t>Anchovies (Engraulis spp.)</t>
  </si>
  <si>
    <t>0303551000</t>
  </si>
  <si>
    <t>Atlantic horse mackerel (Trachurus trachurus)</t>
  </si>
  <si>
    <t>0303559010</t>
  </si>
  <si>
    <t>Horse mackerel (scad) (Caranx trachurus)</t>
  </si>
  <si>
    <t>0307439100</t>
  </si>
  <si>
    <t>Ommastrephes spp., other than Ommastrephes sagittatus, Nototodarus spp., Sepioteuthis spp.</t>
  </si>
  <si>
    <t>0307495000</t>
  </si>
  <si>
    <t>1604159000</t>
  </si>
  <si>
    <t>Of the species Scomber australasicus</t>
  </si>
  <si>
    <t>1605510000</t>
  </si>
  <si>
    <t>Oysters</t>
  </si>
  <si>
    <t>1605520000</t>
  </si>
  <si>
    <t>Scallops, including queen scallops</t>
  </si>
  <si>
    <t>1605531095</t>
  </si>
  <si>
    <t>1605539095</t>
  </si>
  <si>
    <t>1605540000</t>
  </si>
  <si>
    <t>Cuttlefish and squid</t>
  </si>
  <si>
    <t>1605550000</t>
  </si>
  <si>
    <t>Octopus</t>
  </si>
  <si>
    <t>1605560000</t>
  </si>
  <si>
    <t>Clams, cockles and arkshells</t>
  </si>
  <si>
    <t>1605570000</t>
  </si>
  <si>
    <t>Abalone</t>
  </si>
  <si>
    <t>1605580000</t>
  </si>
  <si>
    <t>Snails, other than sea snails</t>
  </si>
  <si>
    <t>1605590000</t>
  </si>
  <si>
    <t>0201000000</t>
  </si>
  <si>
    <t>Meat of bovine animals, fresh or chilled</t>
  </si>
  <si>
    <t>0202000000</t>
  </si>
  <si>
    <t>Meat of bovine animals, frozen</t>
  </si>
  <si>
    <t>0206109500</t>
  </si>
  <si>
    <t>Thick skirt and thin skirt</t>
  </si>
  <si>
    <t>0206299100</t>
  </si>
  <si>
    <t>0210200000</t>
  </si>
  <si>
    <t>Meat of bovine animals</t>
  </si>
  <si>
    <t>0210995100</t>
  </si>
  <si>
    <t>0210999000</t>
  </si>
  <si>
    <t>Edible flours and meals of meat or meat offal</t>
  </si>
  <si>
    <t>1602501000</t>
  </si>
  <si>
    <t>Uncooked; mixtures of cooked meat or offal and uncooked meat or offal</t>
  </si>
  <si>
    <t>1602906100</t>
  </si>
  <si>
    <t>0403900000</t>
  </si>
  <si>
    <t>0405000000</t>
  </si>
  <si>
    <t>0406000000</t>
  </si>
  <si>
    <t>2105000000</t>
  </si>
  <si>
    <t>0402210000</t>
  </si>
  <si>
    <t>Not containing added sugar or other sweetening matter</t>
  </si>
  <si>
    <t>0402290000</t>
  </si>
  <si>
    <t>0402990000</t>
  </si>
  <si>
    <t>0402910000</t>
  </si>
  <si>
    <t>0207410000</t>
  </si>
  <si>
    <t>0207420000</t>
  </si>
  <si>
    <t>0207443100</t>
  </si>
  <si>
    <t>0207444100</t>
  </si>
  <si>
    <t>0207448100</t>
  </si>
  <si>
    <t>0207449900</t>
  </si>
  <si>
    <t>0207453100</t>
  </si>
  <si>
    <t>0207454100</t>
  </si>
  <si>
    <t>0207458100</t>
  </si>
  <si>
    <t>0207459900</t>
  </si>
  <si>
    <t>0207510000</t>
  </si>
  <si>
    <t>0207520000</t>
  </si>
  <si>
    <t>0207541000</t>
  </si>
  <si>
    <t>0207542100</t>
  </si>
  <si>
    <t>0207543100</t>
  </si>
  <si>
    <t>0207544100</t>
  </si>
  <si>
    <t>0207545100</t>
  </si>
  <si>
    <t>0207546100</t>
  </si>
  <si>
    <t>0207548100</t>
  </si>
  <si>
    <t>0207549900</t>
  </si>
  <si>
    <t>0207551000</t>
  </si>
  <si>
    <t>0207552100</t>
  </si>
  <si>
    <t>0207553100</t>
  </si>
  <si>
    <t>0207554100</t>
  </si>
  <si>
    <t>0207555100</t>
  </si>
  <si>
    <t>0207556100</t>
  </si>
  <si>
    <t>0207558100</t>
  </si>
  <si>
    <t>0207559900</t>
  </si>
  <si>
    <t>0207600500</t>
  </si>
  <si>
    <t>Not cut in pieces, fresh, chilled or frozen</t>
  </si>
  <si>
    <t>0207602100</t>
  </si>
  <si>
    <t>0207603100</t>
  </si>
  <si>
    <t>0207604100</t>
  </si>
  <si>
    <t>0207608100</t>
  </si>
  <si>
    <t>0207609900</t>
  </si>
  <si>
    <t>0210993900</t>
  </si>
  <si>
    <t>1602200000</t>
  </si>
  <si>
    <t>Of liver of any animal</t>
  </si>
  <si>
    <t>1602310000</t>
  </si>
  <si>
    <t>Of turkeys</t>
  </si>
  <si>
    <t>1602390000</t>
  </si>
  <si>
    <t>1006103000</t>
  </si>
  <si>
    <t>Round grain</t>
  </si>
  <si>
    <t>1006105000</t>
  </si>
  <si>
    <t>Medium grain</t>
  </si>
  <si>
    <t>1006107100</t>
  </si>
  <si>
    <t>Of a length/width ratio greater than 2|but less than 3</t>
  </si>
  <si>
    <t>1006107900</t>
  </si>
  <si>
    <t>Of a length/width ratio equal to or greater than 3</t>
  </si>
  <si>
    <t>2208405100</t>
  </si>
  <si>
    <t>Rum with a content of volatile substances other than ethyl and methyl alcohol equal to or exceeding 225|grams per hectolitre of pure alcohol (with a 10|% tolerance)</t>
  </si>
  <si>
    <t>2208409900</t>
  </si>
  <si>
    <t>2008998500</t>
  </si>
  <si>
    <t>Maize (corn), other than sweetcorn (Zea mays var. saccharata)</t>
  </si>
  <si>
    <t>0403100000</t>
  </si>
  <si>
    <t>1701130000</t>
  </si>
  <si>
    <t>Cane sugar specified in subheading note|2|to this chapter</t>
  </si>
  <si>
    <t>1701140000</t>
  </si>
  <si>
    <t>Other cane sugar</t>
  </si>
  <si>
    <t>1702409000</t>
  </si>
  <si>
    <t>2006003190</t>
  </si>
  <si>
    <t>2006003819</t>
  </si>
  <si>
    <t>2006003889</t>
  </si>
  <si>
    <t>2007911090</t>
  </si>
  <si>
    <t>2007992090</t>
  </si>
  <si>
    <t>2007993195</t>
  </si>
  <si>
    <t>Fruit pur??es obtained by sieving then brought to the boil in a vacuum, the texture and chemical composition of which have not been changed by the heat treatment</t>
  </si>
  <si>
    <t>2007993199</t>
  </si>
  <si>
    <t>2007993395</t>
  </si>
  <si>
    <t>2007993399</t>
  </si>
  <si>
    <t>2007993595</t>
  </si>
  <si>
    <t>2007993599</t>
  </si>
  <si>
    <t>2007993902</t>
  </si>
  <si>
    <t>2007993904</t>
  </si>
  <si>
    <t>2007993906</t>
  </si>
  <si>
    <t>2007993937</t>
  </si>
  <si>
    <t>2007993952</t>
  </si>
  <si>
    <t>2007993975</t>
  </si>
  <si>
    <t>2007993985</t>
  </si>
  <si>
    <t>2009291119</t>
  </si>
  <si>
    <t>2009291199</t>
  </si>
  <si>
    <t>2009391119</t>
  </si>
  <si>
    <t>2009391199</t>
  </si>
  <si>
    <t>2009491119</t>
  </si>
  <si>
    <t>2009491199</t>
  </si>
  <si>
    <t>2009691199</t>
  </si>
  <si>
    <t>2009791119</t>
  </si>
  <si>
    <t>2009791199</t>
  </si>
  <si>
    <t>2009811190</t>
  </si>
  <si>
    <t>2009891119</t>
  </si>
  <si>
    <t>2009891199</t>
  </si>
  <si>
    <t>2009893545</t>
  </si>
  <si>
    <t>2009893549</t>
  </si>
  <si>
    <t>2009893559</t>
  </si>
  <si>
    <t>2009893579</t>
  </si>
  <si>
    <t>2009901190</t>
  </si>
  <si>
    <t>2009902199</t>
  </si>
  <si>
    <t>2106909833</t>
  </si>
  <si>
    <t>2106909838</t>
  </si>
  <si>
    <t>2106909855</t>
  </si>
  <si>
    <t>0201300000</t>
  </si>
  <si>
    <t>0202300000</t>
  </si>
  <si>
    <t>1006201500</t>
  </si>
  <si>
    <t>1006201700</t>
  </si>
  <si>
    <t>1006209600</t>
  </si>
  <si>
    <t>1006209800</t>
  </si>
  <si>
    <t>1006302500</t>
  </si>
  <si>
    <t>1006302700</t>
  </si>
  <si>
    <t>1006304600</t>
  </si>
  <si>
    <t>1006304800</t>
  </si>
  <si>
    <t>1006306500</t>
  </si>
  <si>
    <t>1006306700</t>
  </si>
  <si>
    <t>1006309600</t>
  </si>
  <si>
    <t>1006309800</t>
  </si>
  <si>
    <t>1806909019</t>
  </si>
  <si>
    <t>Containing|70|% or more by weight of sucrose (including invert sugar expressed as sucrose)</t>
  </si>
  <si>
    <t>1806909099</t>
  </si>
  <si>
    <t>2006003100</t>
  </si>
  <si>
    <t>2006003800</t>
  </si>
  <si>
    <t>8712000000</t>
  </si>
  <si>
    <t>Bicycles and other cycles (including delivery tricycles), not motorised</t>
  </si>
  <si>
    <t>1302201061</t>
  </si>
  <si>
    <t>Pectates</t>
  </si>
  <si>
    <t>1302201069</t>
  </si>
  <si>
    <t>1302209061</t>
  </si>
  <si>
    <t>1302209069</t>
  </si>
  <si>
    <t>1806201020</t>
  </si>
  <si>
    <t>1806203020</t>
  </si>
  <si>
    <t>1806205020</t>
  </si>
  <si>
    <t>containing 65% or more by net weight of added cane or beet sugar of subheadings 1701??91 to 1701??99, for the preparation of chocolate beverages</t>
  </si>
  <si>
    <t>1806207020</t>
  </si>
  <si>
    <t>1806208092</t>
  </si>
  <si>
    <t>2101129292</t>
  </si>
  <si>
    <t>containing 65|% or more by net weight of added cane or beet sugar of subheadings 1701??91 to 1701??99</t>
  </si>
  <si>
    <t>2101129894</t>
  </si>
  <si>
    <t>2101209282</t>
  </si>
  <si>
    <t>2101209887</t>
  </si>
  <si>
    <t>2106902010</t>
  </si>
  <si>
    <t>2106903010</t>
  </si>
  <si>
    <t>2106905110</t>
  </si>
  <si>
    <t>2106905510</t>
  </si>
  <si>
    <t>2106905992</t>
  </si>
  <si>
    <t>2106909828</t>
  </si>
  <si>
    <t>2106909835</t>
  </si>
  <si>
    <t>2106909842</t>
  </si>
  <si>
    <t>Containing 65|% or more by net weight of added cane or beet sugar of subheadings 1701??91 to 1701??99</t>
  </si>
  <si>
    <t>1901000000</t>
  </si>
  <si>
    <t>Malt extract; food preparations of flour, groats, meal, starch or malt extract, not containing cocoa or containing less than 40|% by weight of cocoa calculated on a totally defatted basis, not elsewhere specified or included; food preparations of goods of headings|0401|to 0404, not containing cocoa or containing less than 5|% by weight of cocoa calculated on a totally defatted basis, not elsewhere specified or included</t>
  </si>
  <si>
    <t>1902110020</t>
  </si>
  <si>
    <t>Containing rice</t>
  </si>
  <si>
    <t>1902191020</t>
  </si>
  <si>
    <t>1902199020</t>
  </si>
  <si>
    <t>1902201020</t>
  </si>
  <si>
    <t>1902203020</t>
  </si>
  <si>
    <t>1902209120</t>
  </si>
  <si>
    <t>1902209920</t>
  </si>
  <si>
    <t>1902301020</t>
  </si>
  <si>
    <t>1902309020</t>
  </si>
  <si>
    <t>1905000000</t>
  </si>
  <si>
    <t>Bread, pastry, cakes, biscuits and other bakers' wares, whether or not containing cocoa; communion wafers, empty cachets of a kind suitable for pharmaceutical use, sealing wafers, rice paper and similar products</t>
  </si>
  <si>
    <t>2009810000</t>
  </si>
  <si>
    <t>Cranberry (Vaccinium macrocarpon, Vaccinium oxycoccos, Vaccinium vitis-idaea) juice</t>
  </si>
  <si>
    <t>2009893541</t>
  </si>
  <si>
    <t>2009893547</t>
  </si>
  <si>
    <t>2009893821</t>
  </si>
  <si>
    <t>2009893829</t>
  </si>
  <si>
    <t>2009897941</t>
  </si>
  <si>
    <t>2009897949</t>
  </si>
  <si>
    <t>2009898621</t>
  </si>
  <si>
    <t>2009898629</t>
  </si>
  <si>
    <t>2009898921</t>
  </si>
  <si>
    <t>2009898929</t>
  </si>
  <si>
    <t>2009899917</t>
  </si>
  <si>
    <t>Blueberry juice</t>
  </si>
  <si>
    <t>2009899994</t>
  </si>
  <si>
    <t>2103900000</t>
  </si>
  <si>
    <t>2106102000</t>
  </si>
  <si>
    <t>Containing no milkfats, sucrose, isoglucose, glucose or starch or containing, by weight, less than 1,5|% milkfat, 5|% sucrose or isoglucose, 5|% glucose or starch</t>
  </si>
  <si>
    <t>2106108031</t>
  </si>
  <si>
    <t>containing less than 65|% by net weight of added cane or beet sugar of subheading 1701??91 to 1701??99</t>
  </si>
  <si>
    <t>2106108070</t>
  </si>
  <si>
    <t>2106902090</t>
  </si>
  <si>
    <t>2106909200</t>
  </si>
  <si>
    <t>2106909830</t>
  </si>
  <si>
    <t>2106909836</t>
  </si>
  <si>
    <t>2106909843</t>
  </si>
  <si>
    <t>2106909845</t>
  </si>
  <si>
    <t xml:space="preserve">Preparation in powder form containing by weight:   -|15|% or more but not more than 35|% of| wheat derived Maltodextrin,   -|15|% or more but not more than 35|% of whey (milk serum),   -|10|% or more but not more than 30|% of refined, bleached, deodorised and non-hydrogenated sunflower oil,   -|10|% or more but not more than 30|% of blended, aged spray dried cheese,   -|5|% or more but not more than 15|% of buttermilk and   -|0,1|% or more but not more than 10|% of sodium caseinate, disodium phosphate, lactic acid </t>
  </si>
  <si>
    <t>2106909849</t>
  </si>
  <si>
    <t>2309100000</t>
  </si>
  <si>
    <t>2309901031</t>
  </si>
  <si>
    <t>2309901091</t>
  </si>
  <si>
    <t>2309903181</t>
  </si>
  <si>
    <t>2309903310</t>
  </si>
  <si>
    <t>2309903510</t>
  </si>
  <si>
    <t>2309903910</t>
  </si>
  <si>
    <t>2309904181</t>
  </si>
  <si>
    <t>2309904310</t>
  </si>
  <si>
    <t>2309904910</t>
  </si>
  <si>
    <t>2309905110</t>
  </si>
  <si>
    <t>2309905310</t>
  </si>
  <si>
    <t>2309905910</t>
  </si>
  <si>
    <t>2309907010</t>
  </si>
  <si>
    <t>2309909110</t>
  </si>
  <si>
    <t>2309909631</t>
  </si>
  <si>
    <t>2309909691</t>
  </si>
  <si>
    <t>0306121091</t>
  </si>
  <si>
    <t>0306129091</t>
  </si>
  <si>
    <t>cooked, in shell</t>
  </si>
  <si>
    <t>1604120000</t>
  </si>
  <si>
    <t>Herring</t>
  </si>
  <si>
    <t>1604131190</t>
  </si>
  <si>
    <t>1604131990</t>
  </si>
  <si>
    <t>1605100019</t>
  </si>
  <si>
    <t>1605100099</t>
  </si>
  <si>
    <t>1605309000</t>
  </si>
  <si>
    <t>5107200000</t>
  </si>
  <si>
    <t>Containing less than 85|% by weight of wool</t>
  </si>
  <si>
    <t>5205120000</t>
  </si>
  <si>
    <t>Measuring less than 714,29|decitex but not less than 232,56|decitex (exceeding 14|metric number but not exceeding 43|metric number)</t>
  </si>
  <si>
    <t>5208590000</t>
  </si>
  <si>
    <t>Other fabrics</t>
  </si>
  <si>
    <t>5209590000</t>
  </si>
  <si>
    <t>5404190000</t>
  </si>
  <si>
    <t>5505100000</t>
  </si>
  <si>
    <t>5513110000</t>
  </si>
  <si>
    <t>Of polyester staple fibres, plain weave</t>
  </si>
  <si>
    <t>5602000000</t>
  </si>
  <si>
    <t>Felt, whether or not impregnated, coated, covered or laminated</t>
  </si>
  <si>
    <t>5603000000</t>
  </si>
  <si>
    <t>Nonwovens, whether or not impregnated, coated, covered or laminated</t>
  </si>
  <si>
    <t>5703000000</t>
  </si>
  <si>
    <t>Carpets and other textile floor coverings, tufted, whether or not made up</t>
  </si>
  <si>
    <t>5811000000</t>
  </si>
  <si>
    <t>Quilted textile products in the piece, composed of one or more layers of textile materials assembled with padding by stitching or otherwise, other than embroidery of heading|5810</t>
  </si>
  <si>
    <t>5903000000</t>
  </si>
  <si>
    <t>Textile fabrics impregnated, coated, covered or laminated with plastics, other than those of heading|5902</t>
  </si>
  <si>
    <t>5904900000</t>
  </si>
  <si>
    <t>5906000000</t>
  </si>
  <si>
    <t>Rubberised textile fabrics, other than those of heading|5902</t>
  </si>
  <si>
    <t>5907000000</t>
  </si>
  <si>
    <t>Textile fabrics otherwise impregnated, coated or covered; painted canvas being theatrical scenery, studio backcloths or the like</t>
  </si>
  <si>
    <t>5911000000</t>
  </si>
  <si>
    <t>Textile products and articles, for technical uses, specified in note|7|to this chapter</t>
  </si>
  <si>
    <t>6306000000</t>
  </si>
  <si>
    <t>Tarpaulins, awnings and sunblinds; tents; sails for boats, sailboards or landcraft; camping goods</t>
  </si>
  <si>
    <t>6307000000</t>
  </si>
  <si>
    <t>Other made-up articles, including dress patterns</t>
  </si>
  <si>
    <t>6101300000</t>
  </si>
  <si>
    <t>6104000000</t>
  </si>
  <si>
    <t>Women's or girls' suits, ensembles, jackets, blazers, dresses, skirts, divided skirts, trousers, bib and brace overalls, breeches and shorts (other than swimwear), knitted or crocheted</t>
  </si>
  <si>
    <t>6108920000</t>
  </si>
  <si>
    <t>6110000000</t>
  </si>
  <si>
    <t>Jerseys, pullovers, cardigans, waistcoats and similar articles, knitted or crocheted</t>
  </si>
  <si>
    <t>6114000000</t>
  </si>
  <si>
    <t>Other garments, knitted or crocheted</t>
  </si>
  <si>
    <t>6201000000</t>
  </si>
  <si>
    <t>Men's or boys' overcoats, car coats, capes, cloaks, anoraks (including ski jackets), windcheaters, wind-jackets and similar articles, other than those of heading|6203</t>
  </si>
  <si>
    <t>6202000000</t>
  </si>
  <si>
    <t>Women's or girls' overcoats, car coats, capes, cloaks, anoraks (including ski jackets), windcheaters, wind-jackets and similar articles, other than those of heading|6204</t>
  </si>
  <si>
    <t>6203000000</t>
  </si>
  <si>
    <t>Men's or boys' suits, ensembles, jackets, blazers, trousers, bib and brace overalls, breeches and shorts (other than swimwear)</t>
  </si>
  <si>
    <t>6204000000</t>
  </si>
  <si>
    <t>Women's or girls' suits, ensembles, jackets, blazers, dresses, skirts, divided skirts, trousers, bib and brace overalls, breeches and shorts (other than swimwear)</t>
  </si>
  <si>
    <t>6205000000</t>
  </si>
  <si>
    <t>Men's or boys' shirts</t>
  </si>
  <si>
    <t>6206000000</t>
  </si>
  <si>
    <t>Women's or girls' blouses, shirts and shirt-blouses</t>
  </si>
  <si>
    <t>6210400000</t>
  </si>
  <si>
    <t>Other men's or boys' garments</t>
  </si>
  <si>
    <t>6210500000</t>
  </si>
  <si>
    <t>Other women's or girls' garments</t>
  </si>
  <si>
    <t>6211000000</t>
  </si>
  <si>
    <t>Tracksuits, ski suits and swimwear; other garments</t>
  </si>
  <si>
    <t>8703211000</t>
  </si>
  <si>
    <t>New</t>
  </si>
  <si>
    <t>8703219000</t>
  </si>
  <si>
    <t>Used</t>
  </si>
  <si>
    <t>8703220000</t>
  </si>
  <si>
    <t>Of a cylinder capacity exceeding 1|000|cm$3|but not exceeding 1|500|cm$3</t>
  </si>
  <si>
    <t>8703230000</t>
  </si>
  <si>
    <t>Of a cylinder capacity exceeding 1|500|cm$3|but not exceeding 3|000|cm$3</t>
  </si>
  <si>
    <t>8703240000</t>
  </si>
  <si>
    <t>Of a cylinder capacity exceeding 3|000|cm$3</t>
  </si>
  <si>
    <t>8703310000</t>
  </si>
  <si>
    <t>Of a cylinder capacity not exceeding 1|500|cm$3</t>
  </si>
  <si>
    <t>8703320000</t>
  </si>
  <si>
    <t>Of a cylinder capacity exceeding 1|500|cm$3|but not exceeding 2|500|cm$3</t>
  </si>
  <si>
    <t>8703330000</t>
  </si>
  <si>
    <t>Of a cylinder capacity exceeding 2|500|cm$3</t>
  </si>
  <si>
    <t>8703401010</t>
  </si>
  <si>
    <t>Of a cylinder capacity not exceeding 1|000|cm$3</t>
  </si>
  <si>
    <t>8703401090</t>
  </si>
  <si>
    <t>8703409010</t>
  </si>
  <si>
    <t>8703409090</t>
  </si>
  <si>
    <t>8703500000</t>
  </si>
  <si>
    <t>Other vehicles, with both compression-ignition internal combustion piston engine (diesel or semi-diesel) and electric motor as motors for propulsion, other than those capable of being charged by plugging to external source of electric power</t>
  </si>
  <si>
    <t>8703601010</t>
  </si>
  <si>
    <t>8703601090</t>
  </si>
  <si>
    <t>8703609010</t>
  </si>
  <si>
    <t>8703609090</t>
  </si>
  <si>
    <t>8703700000</t>
  </si>
  <si>
    <t>Other vehicles, with both compression-ignition internal combustion piston engine (diesel or semi-diesel) and electric motor as motors for propulsion, capable of being charged by plugging to external source of electric power</t>
  </si>
  <si>
    <t>8703900000</t>
  </si>
  <si>
    <t>0201100093</t>
  </si>
  <si>
    <t>Of bison</t>
  </si>
  <si>
    <t>0201202093</t>
  </si>
  <si>
    <t>0201203093</t>
  </si>
  <si>
    <t>0201205093</t>
  </si>
  <si>
    <t>0201209020</t>
  </si>
  <si>
    <t>0202100020</t>
  </si>
  <si>
    <t>0202201020</t>
  </si>
  <si>
    <t>0202203020</t>
  </si>
  <si>
    <t>0202205020</t>
  </si>
  <si>
    <t>0202209020</t>
  </si>
  <si>
    <t>0206109520</t>
  </si>
  <si>
    <t>0206299131</t>
  </si>
  <si>
    <t>0206299140</t>
  </si>
  <si>
    <t>0210201010</t>
  </si>
  <si>
    <t>0210995110</t>
  </si>
  <si>
    <t>0210995910</t>
  </si>
  <si>
    <t>0201300030</t>
  </si>
  <si>
    <t>0202301020</t>
  </si>
  <si>
    <t>0202305020</t>
  </si>
  <si>
    <t>0202309020</t>
  </si>
  <si>
    <t>0210209091</t>
  </si>
  <si>
    <t>0304719000</t>
  </si>
  <si>
    <t>0306951910</t>
  </si>
  <si>
    <t>0306952091</t>
  </si>
  <si>
    <t>0306954010</t>
  </si>
  <si>
    <t>0306959010</t>
  </si>
  <si>
    <t>7208100000</t>
  </si>
  <si>
    <t>In coils, not further worked than hot-rolled, with patterns in relief</t>
  </si>
  <si>
    <t>7208250000</t>
  </si>
  <si>
    <t>Of a thickness of 4,75|mm or more</t>
  </si>
  <si>
    <t>7208260000</t>
  </si>
  <si>
    <t>Of a thickness of 3|mm or more but less than 4,75|mm</t>
  </si>
  <si>
    <t>7208270000</t>
  </si>
  <si>
    <t>Of a thickness of less than 3|mm</t>
  </si>
  <si>
    <t>7208360000</t>
  </si>
  <si>
    <t>Of a thickness exceeding 10|mm</t>
  </si>
  <si>
    <t>7208370000</t>
  </si>
  <si>
    <t>Of a thickness of 4,75|mm or more but not exceeding 10|mm</t>
  </si>
  <si>
    <t>7208380000</t>
  </si>
  <si>
    <t>7208390000</t>
  </si>
  <si>
    <t>7208400000</t>
  </si>
  <si>
    <t>Not in coils, not further worked than hot-rolled, with patterns in relief</t>
  </si>
  <si>
    <t>7208521000</t>
  </si>
  <si>
    <t>Rolled on four faces or in a closed box pass, of a width not exceeding 1|250|mm</t>
  </si>
  <si>
    <t>7208529900</t>
  </si>
  <si>
    <t>Less than 2|050|mm</t>
  </si>
  <si>
    <t>7208530000</t>
  </si>
  <si>
    <t>7208540000</t>
  </si>
  <si>
    <t>7211130000</t>
  </si>
  <si>
    <t>Rolled on four faces or in a closed box pass, of a width exceeding 150|mm and a thickness of not less than 4|mm, not in coils and without patterns in relief</t>
  </si>
  <si>
    <t>7211140000</t>
  </si>
  <si>
    <t>Other, of a thickness of 4,75|mm or more</t>
  </si>
  <si>
    <t>7211190000</t>
  </si>
  <si>
    <t>7212600000</t>
  </si>
  <si>
    <t>Clad</t>
  </si>
  <si>
    <t>7225191000</t>
  </si>
  <si>
    <t>Hot-rolled</t>
  </si>
  <si>
    <t>7225300000</t>
  </si>
  <si>
    <t>Other, not further worked than hot-rolled, in coils</t>
  </si>
  <si>
    <t>7225401500</t>
  </si>
  <si>
    <t>Of high-speed steel</t>
  </si>
  <si>
    <t>7225409000</t>
  </si>
  <si>
    <t>Of a thickness of less than 4,75|mm</t>
  </si>
  <si>
    <t>7226191000</t>
  </si>
  <si>
    <t>Not further worked than hot-rolled</t>
  </si>
  <si>
    <t>7226910000</t>
  </si>
  <si>
    <t>7209150000</t>
  </si>
  <si>
    <t>Of a thickness of 3|mm or more</t>
  </si>
  <si>
    <t>7209169000</t>
  </si>
  <si>
    <t>7209179000</t>
  </si>
  <si>
    <t>7209189100</t>
  </si>
  <si>
    <t>Of a thickness of 0,35|mm or more but less than 0,5|mm</t>
  </si>
  <si>
    <t>7209250000</t>
  </si>
  <si>
    <t>7209269000</t>
  </si>
  <si>
    <t>7209279000</t>
  </si>
  <si>
    <t>7209289000</t>
  </si>
  <si>
    <t>7209900000</t>
  </si>
  <si>
    <t>7211230000</t>
  </si>
  <si>
    <t>Containing by weight less than 0,25|% of carbon</t>
  </si>
  <si>
    <t>7211290000</t>
  </si>
  <si>
    <t>7211900000</t>
  </si>
  <si>
    <t>7225500000</t>
  </si>
  <si>
    <t>Other, not further worked than cold-rolled (cold-reduced)</t>
  </si>
  <si>
    <t>7225990000</t>
  </si>
  <si>
    <t>7226200000</t>
  </si>
  <si>
    <t>7226920000</t>
  </si>
  <si>
    <t>Not further worked than cold-rolled (cold-reduced)</t>
  </si>
  <si>
    <t>7209161000</t>
  </si>
  <si>
    <t>'Electrical'</t>
  </si>
  <si>
    <t>7209171000</t>
  </si>
  <si>
    <t>7209181000</t>
  </si>
  <si>
    <t>7209261000</t>
  </si>
  <si>
    <t>7209271000</t>
  </si>
  <si>
    <t>7209281000</t>
  </si>
  <si>
    <t>7225199000</t>
  </si>
  <si>
    <t>Cold-rolled</t>
  </si>
  <si>
    <t>7226198000</t>
  </si>
  <si>
    <t>7210200000</t>
  </si>
  <si>
    <t>Plated or coated with lead, including terne-plate</t>
  </si>
  <si>
    <t>7210300000</t>
  </si>
  <si>
    <t>Electrolytically plated or coated with zinc</t>
  </si>
  <si>
    <t>7210410000</t>
  </si>
  <si>
    <t>Corrugated</t>
  </si>
  <si>
    <t>7210490000</t>
  </si>
  <si>
    <t>7210610000</t>
  </si>
  <si>
    <t>Plated or coated with aluminium-zinc alloys</t>
  </si>
  <si>
    <t>7210690000</t>
  </si>
  <si>
    <t>7210908000</t>
  </si>
  <si>
    <t>7212200000</t>
  </si>
  <si>
    <t>7212300000</t>
  </si>
  <si>
    <t>Otherwise plated or coated with zinc</t>
  </si>
  <si>
    <t>7212500000</t>
  </si>
  <si>
    <t>Otherwise plated or coated</t>
  </si>
  <si>
    <t>7225910000</t>
  </si>
  <si>
    <t>7225920000</t>
  </si>
  <si>
    <t>7226990000</t>
  </si>
  <si>
    <t>7210708000</t>
  </si>
  <si>
    <t>7212408000</t>
  </si>
  <si>
    <t>7209189900</t>
  </si>
  <si>
    <t>Of a thickness of less than 0,35|mm</t>
  </si>
  <si>
    <t>7210110000</t>
  </si>
  <si>
    <t>Of a thickness of 0,5|mm or more</t>
  </si>
  <si>
    <t>7210120000</t>
  </si>
  <si>
    <t>Of a thickness of less than 0,5|mm</t>
  </si>
  <si>
    <t>7210500000</t>
  </si>
  <si>
    <t>Plated or coated with chromium oxides or with chromium and chromium oxides</t>
  </si>
  <si>
    <t>7210701000</t>
  </si>
  <si>
    <t>Tinplate, varnished; products, plated or coated with chromium oxides or with chromium and chromium oxides, varnished</t>
  </si>
  <si>
    <t>7210904000</t>
  </si>
  <si>
    <t>Tinned and printed</t>
  </si>
  <si>
    <t>7212100000</t>
  </si>
  <si>
    <t>Plated or coated with tin</t>
  </si>
  <si>
    <t>7212402000</t>
  </si>
  <si>
    <t>Tinplate, not further worked than varnished; products, plated or coated with chromium oxides or with chromium and chromium oxides, varnished</t>
  </si>
  <si>
    <t>7208510000</t>
  </si>
  <si>
    <t>7208529100</t>
  </si>
  <si>
    <t>2|050|mm or more</t>
  </si>
  <si>
    <t>7208900000</t>
  </si>
  <si>
    <t>7210903000</t>
  </si>
  <si>
    <t>7225401200</t>
  </si>
  <si>
    <t>Of tool steel</t>
  </si>
  <si>
    <t>7225404000</t>
  </si>
  <si>
    <t>7225406000</t>
  </si>
  <si>
    <t>7219110000</t>
  </si>
  <si>
    <t>7219120000</t>
  </si>
  <si>
    <t>7219130000</t>
  </si>
  <si>
    <t>7219140000</t>
  </si>
  <si>
    <t>7219220000</t>
  </si>
  <si>
    <t>7219230000</t>
  </si>
  <si>
    <t>7219240000</t>
  </si>
  <si>
    <t>7220110000</t>
  </si>
  <si>
    <t>7220120000</t>
  </si>
  <si>
    <t>7219310000</t>
  </si>
  <si>
    <t>7219320000</t>
  </si>
  <si>
    <t>7219330000</t>
  </si>
  <si>
    <t>Of a thickness exceeding 1|mm but less than 3|mm</t>
  </si>
  <si>
    <t>7219340000</t>
  </si>
  <si>
    <t>Of a thickness of 0,5|mm or more but not exceeding 1|mm</t>
  </si>
  <si>
    <t>7219350000</t>
  </si>
  <si>
    <t>7219900000</t>
  </si>
  <si>
    <t>7220200000</t>
  </si>
  <si>
    <t>7220900000</t>
  </si>
  <si>
    <t>7214300000</t>
  </si>
  <si>
    <t>Other, of free-cutting steel</t>
  </si>
  <si>
    <t>7214910000</t>
  </si>
  <si>
    <t>Of rectangular (other than square) cross-section</t>
  </si>
  <si>
    <t>7214993100</t>
  </si>
  <si>
    <t>80|mm or more</t>
  </si>
  <si>
    <t>7214993900</t>
  </si>
  <si>
    <t>Less than 80|mm</t>
  </si>
  <si>
    <t>7214995000</t>
  </si>
  <si>
    <t>7214997100</t>
  </si>
  <si>
    <t>7214997900</t>
  </si>
  <si>
    <t>7214999500</t>
  </si>
  <si>
    <t>7215900000</t>
  </si>
  <si>
    <t>7216100000</t>
  </si>
  <si>
    <t>U, I or H|sections, not further worked than hot-rolled, hot-drawn or extruded, of a height of less than 80|mm</t>
  </si>
  <si>
    <t>7216210000</t>
  </si>
  <si>
    <t>L|sections</t>
  </si>
  <si>
    <t>7216220000</t>
  </si>
  <si>
    <t>T|sections</t>
  </si>
  <si>
    <t>7216400000</t>
  </si>
  <si>
    <t>L or T|sections, not further worked than hot-rolled, hot-drawn or extruded, of a height of 80|mm or more</t>
  </si>
  <si>
    <t>7216500000</t>
  </si>
  <si>
    <t>Other angles, shapes and sections, not further worked than hot-rolled, hot-drawn or extruded</t>
  </si>
  <si>
    <t>7216990000</t>
  </si>
  <si>
    <t>7228102000</t>
  </si>
  <si>
    <t>Not further worked than hot-rolled, hot-drawn or extruded; hot-rolled, hot-drawn or extruded, not further worked than clad</t>
  </si>
  <si>
    <t>7228201000</t>
  </si>
  <si>
    <t>Of rectangular (other than square) cross-section, hot-rolled on four faces</t>
  </si>
  <si>
    <t>7228209100</t>
  </si>
  <si>
    <t>7228300000</t>
  </si>
  <si>
    <t>Other bars and rods, not further worked than hot-rolled, hot-drawn or extruded</t>
  </si>
  <si>
    <t>7228600000</t>
  </si>
  <si>
    <t>Other bars and rods</t>
  </si>
  <si>
    <t>7228700000</t>
  </si>
  <si>
    <t>Angles, shapes and sections</t>
  </si>
  <si>
    <t>7228800000</t>
  </si>
  <si>
    <t>Hollow drill bars and rods</t>
  </si>
  <si>
    <t>7214200000</t>
  </si>
  <si>
    <t>Containing indentations, ribs, grooves or other deformations produced during the rolling process or twisted after rolling</t>
  </si>
  <si>
    <t>7214991000</t>
  </si>
  <si>
    <t>Of a type used for concrete reinforcement</t>
  </si>
  <si>
    <t>7222000000</t>
  </si>
  <si>
    <t>Other bars and rods of stainless steel; angles, shapes and sections of stainless steel</t>
  </si>
  <si>
    <t>7221000000</t>
  </si>
  <si>
    <t>Bars and rods, hot-rolled, in irregularly wound coils, of stainless steel</t>
  </si>
  <si>
    <t>7213000000</t>
  </si>
  <si>
    <t>Bars and rods, hot-rolled, in irregularly wound coils, of iron or non-alloy steel</t>
  </si>
  <si>
    <t>7227000000</t>
  </si>
  <si>
    <t>Bars and rods, hot-rolled, in irregularly wound coils, of other alloy steel</t>
  </si>
  <si>
    <t>7216310000</t>
  </si>
  <si>
    <t>U|sections</t>
  </si>
  <si>
    <t>7216320000</t>
  </si>
  <si>
    <t>I|sections</t>
  </si>
  <si>
    <t>7216330000</t>
  </si>
  <si>
    <t>H|sections</t>
  </si>
  <si>
    <t>7301100000</t>
  </si>
  <si>
    <t>Sheet piling</t>
  </si>
  <si>
    <t>7306304100</t>
  </si>
  <si>
    <t>Plated or coated with zinc</t>
  </si>
  <si>
    <t>7306304900</t>
  </si>
  <si>
    <t>7306307200</t>
  </si>
  <si>
    <t>7306307700</t>
  </si>
  <si>
    <t>7306610000</t>
  </si>
  <si>
    <t>Of square or rectangular cross-section</t>
  </si>
  <si>
    <t>7304110000</t>
  </si>
  <si>
    <t>Of stainless steel</t>
  </si>
  <si>
    <t>7304220000</t>
  </si>
  <si>
    <t>Drill pipe of stainless steel</t>
  </si>
  <si>
    <t>7304240000</t>
  </si>
  <si>
    <t>Other, of stainless steel</t>
  </si>
  <si>
    <t>7304410000</t>
  </si>
  <si>
    <t>Cold-drawn or cold-rolled (cold-reduced)</t>
  </si>
  <si>
    <t>7304490000</t>
  </si>
  <si>
    <t>7304511200</t>
  </si>
  <si>
    <t>Not exceeding 0,5|m</t>
  </si>
  <si>
    <t>7304511800</t>
  </si>
  <si>
    <t>Exceeding 0,5|m</t>
  </si>
  <si>
    <t>7304593200</t>
  </si>
  <si>
    <t>7304593800</t>
  </si>
  <si>
    <t>7305000000</t>
  </si>
  <si>
    <t>Other tubes and pipes (for example, welded, riveted or similarly closed), having circular cross-sections, the external diameter of which exceeds 406,4|mm, of iron or steel</t>
  </si>
  <si>
    <t>7306110000</t>
  </si>
  <si>
    <t>Welded, of stainless steel</t>
  </si>
  <si>
    <t>7306190000</t>
  </si>
  <si>
    <t>7306210000</t>
  </si>
  <si>
    <t>7306290000</t>
  </si>
  <si>
    <t>7306301100</t>
  </si>
  <si>
    <t>Not exceeding 2|mm</t>
  </si>
  <si>
    <t>7306301900</t>
  </si>
  <si>
    <t>Exceeding 2|mm</t>
  </si>
  <si>
    <t>7306308000</t>
  </si>
  <si>
    <t>Exceeding 168,3|mm but not exceeding 406,4|mm</t>
  </si>
  <si>
    <t>7306400000</t>
  </si>
  <si>
    <t>Other, welded, of circular cross-section, of stainless steel</t>
  </si>
  <si>
    <t>7306500000</t>
  </si>
  <si>
    <t>Other, welded, of circular cross-section, of other alloy steel</t>
  </si>
  <si>
    <t>7306690000</t>
  </si>
  <si>
    <t>Of other non-circular cross-section</t>
  </si>
  <si>
    <t>7306900000</t>
  </si>
  <si>
    <t>7217000000</t>
  </si>
  <si>
    <t>Wire of iron or non-alloy steel</t>
  </si>
  <si>
    <t>concat</t>
  </si>
  <si>
    <t>goods_commodities</t>
  </si>
  <si>
    <t>0302410000 - Herrings (Clupea harengus, Clupea pallasii)_x000D_
0303510000 - Herrings (Clupea harengus, Clupea pallasii)_x000D_
0304595000 - Flaps of herring_x000D_
0304599010 - Herrings_x000D_
0304992300 - Herrings (Clupea harengus, Clupea pallasii)</t>
  </si>
  <si>
    <t>0305511010 - Of the species Gadus morhua_x000D_
0305511020 - Of the species Gadus ogac_x000D_
0305519010 - Of the species Gadus morhua_x000D_
0305519020 - Of the species Gadus ogac_x000D_
0305531000 - Polar Cod (Boreogadus saida)_x000D_
0305620020 - Of the species Gadus morhua_x000D_
0305620025 - Of the species Gadus ogac_x000D_
0305620050 - Of the species Gadus morhua_x000D_
0305620060 - Of the species Gadus ogac_x000D_
0305691000 - Polar cod (Boreogadus saida)_x000D_
0305720010 - salted_x000D_
0305720015 - unsalted_x000D_
0305720020 - salted_x000D_
0305720025 - unsalted_x000D_
0305720030 - salted_x000D_
0305720035 - unsalted_x000D_
0305720050 - Of the species Gadus morhua_x000D_
0305720052 - Of the species Gadus ogac_x000D_
0305720056 - Of the species Boreogadus saida_x000D_
0305720060 - Of the species Gadus morhua_x000D_
0305720062 - Of the species Gadus ogac_x000D_
0305720064 - Of the species Boreogadus saida_x000D_
0305790010 - salted_x000D_
0305790015 - unsalted_x000D_
0305790020 - salted_x000D_
0305790025 - unsalted_x000D_
0305790030 - salted_x000D_
0305790035 - unsalted_x000D_
0305790050 - Of the species Gadus morhua_x000D_
0305790052 - Of the species Gadus ogac_x000D_
0305790056 - Of the species Boreogadus saida_x000D_
0305790060 - Of the species Gadus morhua_x000D_
0305790062 - Of the species Gadus ogac_x000D_
0305790064 - Of the species Boreogadus saida</t>
  </si>
  <si>
    <t>0302541910 - Silver hake (Merluccius bilinearis)_x000D_
0303661911 - For processing_x000D_
0303661919 - Other</t>
  </si>
  <si>
    <t>4412390010 - Plywood of coniferous species, without the addition of other substances, of a thickness greater than 18,5 mm when sanded, or of a thickness greater than 8,5 mm when the faces are not further prepared than the peeling process_x000D_
4412998510 - Plywood of coniferous species, without the addition of other substances,of a thickness greater than 18,5 mm when sanded, or of a thickness greater than 8,5 mm when the faces are not further prepared than the peeling process</t>
  </si>
  <si>
    <t>7202210000 - Containing by weight more than 55|% of silicon_x000D_
7202290000 - Other</t>
  </si>
  <si>
    <t>7202300000 - Ferro-silico-manganese</t>
  </si>
  <si>
    <t>7202491020 - Containing by weight more than 30|% but not more than 90|% of chromium (super-refined ferrochromium)_x000D_
7202495011 - Containing by weight not more than 0,1|% of carbon and more than 30|% but not more than 90|% of chromium (super-refined ferrochromium)</t>
  </si>
  <si>
    <t>2009119911 - with a degree of concentration higher than 20!o! brix_x000D_
2009119919 - Other</t>
  </si>
  <si>
    <t>0712200000 - Onions</t>
  </si>
  <si>
    <t>0802119000 - Other_x000D_
0802129000 - Other</t>
  </si>
  <si>
    <t>1104229500 - Other</t>
  </si>
  <si>
    <t>0303190010 - Of the genus Coregone</t>
  </si>
  <si>
    <t>1605400030 - Freshwater crayfish cooked with dill, frozen</t>
  </si>
  <si>
    <t>1605211040 - Shrimps and prawns of the species Pandalus borealis, shelled, boiled and frozen, but not otherwise prepared_x000D_
1605219040 - shelled, boiled and frozen, but not otherwise prepared_x000D_
1605290040 - Shrimps and prawns of the species Pandalus borealis, shelled, boiled and frozen, but not otherwise prepared</t>
  </si>
  <si>
    <t>0304899010 - Of the species Allocyttus|spp. and Pseudocyttus maculatus</t>
  </si>
  <si>
    <t>5306101010 - Flax yarn (other than tow yarn) for the manufacture of multiple or cabled yarns of the footwear industry of for whipping cable_x000D_
5306103010 - Flax yarn (other than tow yarn), measuring 333,3 decitex or more (not exceeding 30 metric number), for the manufacture of multiple or cabled yarns of the footwear industry or for whipping cable</t>
  </si>
  <si>
    <t>7018109000 - Other</t>
  </si>
  <si>
    <t>1806200000 - Other preparations in blocks, slabs or bars weighing more than 2|kg or in liquid, paste, powder, granular or other bulk form in containers or immediate packings, of a content exceeding 2|kg_x000D_
1806310000 - Filled_x000D_
1806320000 - Not filled_x000D_
1806900000 - Other</t>
  </si>
  <si>
    <t>1704000000 - Sugar confectionery (including white chocolate), not containing cocoa</t>
  </si>
  <si>
    <t>1905900000 - Other</t>
  </si>
  <si>
    <t>0706100000 - Carrots and turnips</t>
  </si>
  <si>
    <t>0709601000 - Sweet peppers</t>
  </si>
  <si>
    <t>0809100000 - Apricots</t>
  </si>
  <si>
    <t>0707000500 - Cucumbers_x000D_
0707000510 - Small cucumbers of a length not exceeding 15 cm_x000D_
0707000520 - Other_x000D_
0707000590 - Small cucumbers of a length not exceeding 15 cm_x000D_
0707000599 - Other</t>
  </si>
  <si>
    <t>0808309000 - Other</t>
  </si>
  <si>
    <t>2009619010 - for the production of grape juice and/or non-wine sector products such as non-alcoholic drinks, jams and sauces_x000D_
2009691111 - With an added sugar content not exceeding 30|% by weight_x000D_
2009691119 - Other_x000D_
2009691910 - for the production of grape juice and/or non-wine sector products such as non-alcoholic drinks, jams and sauces_x000D_
2009695110 - for the production of grape juice and/or non-wine sector products such as non-alcoholic drinks, jams and sauces_x000D_
2009699020 - for the production of grape juice and/or non-wine sector products such as non-alcoholic drinks, jams and sauces</t>
  </si>
  <si>
    <t>2309903100 - Containing no milk products or containing less than 10|% by weight of such products_x000D_
2309904100 - Containing no milk products or containing less than 10|% by weight of such products_x000D_
2309905100 - Containing no milk products or containing less than 10|% by weight of such products_x000D_
2309909600 - Other</t>
  </si>
  <si>
    <t>1008210000 - Seed_x000D_
1008290000 - Other</t>
  </si>
  <si>
    <t>2302301000 -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weight_x000D_
2302309000 - Other_x000D_
2302401000 -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weight_x000D_
2302409000 - Other</t>
  </si>
  <si>
    <t>2309903100 - Containing no milk products or containing less than 10|% by weight of such products_x000D_
2309904100 - Containing no milk products or containing less than 10|% by weight of such products_x000D_
2309905100 - Containing no milk products or containing less than 10|% by weight of such products</t>
  </si>
  <si>
    <t>1001190000 - Other</t>
  </si>
  <si>
    <t>1001190012 - Durum wheat with  - a specific weight in kg/hl greater than or equal to|80,  - a maximum of 20,0|% of grains which have lost their vitreous aspect,  - a maximum of 10,0|% of matter which is not quality wheat grains of unimpaired quality of which a maximum of 7,0|% of broken and/or shrivelled grains, a maximum of 2,0|% grains damaged by pests, a maximum of 5,0|% grains affected with fusariosis and/or mottled grains, a maximum of 0,5|% of sprouted grains,   - a maximum of 1,0|% of miscellaneous impurities (Schwarzbesatz),  - a Hagberg falling number of a minimum of|250_x000D_
1001990013 - With: - a specific weight in kg/hl greater than or equal to|78, - a maximum of 10,0|% of matter which is not quality wheat grains of unimpaired quality, of which a maximum of 7,0|% of broken and/or shrivelled grains, a maximum of 2,0|% grains damaged by pests, a maximum of 0,5|% sprouted grains, - a maximum of 1,0|% of miscellaneous impurities (Schwarzbesatz), - a Hagberg falling number of a minimum of|230, - a protein content (13,5|% moisture content) of a minimum of|14,6|%</t>
  </si>
  <si>
    <t>1003900020 - with the following quality criteria: - specific weight 60,5 kg/hl or more, - damaged grains 1|%  or less, - moisture content 13,5|% or less, - sound, fair and merchantable barley 96|% or more, to be used for the manufacture of beer aged in vats containing beechwood</t>
  </si>
  <si>
    <t>1006100000 - Rice in the husk (paddy or rough)</t>
  </si>
  <si>
    <t>1702500000 - Chemically pure fructose</t>
  </si>
  <si>
    <t>1806000000 - Chocolate and other food preparations containing cocoa</t>
  </si>
  <si>
    <t>1902110000 - Containing eggs_x000D_
1902190000 - Other_x000D_
1902209100 - Cooked_x000D_
1902209900 - Other_x000D_
1902300000 - Other pasta_x000D_
1902400000 - Couscous</t>
  </si>
  <si>
    <t>1901909900 - Other_x000D_
1904300000 - Bulgur wheat_x000D_
1904908000 - Other_x000D_
1905902000 - Communion wafers, empty cachets of a kind suitable for pharmaceutical use, sealing wafers, rice paper and similar products</t>
  </si>
  <si>
    <t>2106909800 - Other</t>
  </si>
  <si>
    <t>2309101300 - Containing not less than 10|% but less than 50|% by weight of milk products_x000D_
2309101500 - Containing not less than 50|% but less than 75|% by weight of milk products_x000D_
2309101900 - Containing not less than 75|% by weight of milk products_x000D_
2309103300 - Containing not less than 10|% but less than 50|% by weight of milk products_x000D_
2309103900 - Containing not less than 50|% by weight of milk products_x000D_
2309105100 - Containing no milk products or containing less than 10|% by weight of such products_x000D_
2309105300 - Containing not less than 10|% but less than 50|% by weight of milk products_x000D_
2309105900 - Containing not less than 50|% by weight of milk products_x000D_
2309107000 - Containing no starch, glucose, glucose syrup, maltodextrine or maltodextrine syrup but containing milk products</t>
  </si>
  <si>
    <t>2303101110 - corn gluten</t>
  </si>
  <si>
    <t>2008201100 - With a sugar content exceeding 17|% by weight_x000D_
2008201900 - Other_x000D_
2008203100 - With a sugar content exceeding 19|% by weight_x000D_
2008203900 - Other_x000D_
2008207100 - With a sugar content exceeding 19|% by weight_x000D_
2008301100 - Of an actual alcoholic strength by mass not exceeding 11,85|%|mas_x000D_
2008301900 - Other_x000D_
2008303100 - Of an actual alcoholic strength by mass not exceeding 11,85|%|mas_x000D_
2008303900 - Other_x000D_
2008307900 - Other_x000D_
2008307920 - Comminuted oranges and lemons_x000D_
2008401100 - Of an actual alcoholic strength by mass not exceeding 11,85|%|mas_x000D_
2008401900 - Other_x000D_
2008402100 - Of an actual alcoholic strength by mass not exceeding 11,85|%|mas_x000D_
2008402900 - Other_x000D_
2008403100 - With a sugar content exceeding 15|% by weight_x000D_
2008403900 - Other_x000D_
2008501100 - Of an actual alcoholic strength by mass not exceeding 11,85|%|mas_x000D_
2008501900 - Other_x000D_
2008503100 - Of an actual alcoholic strength by mass not exceeding 11,85|%|mas_x000D_
2008503900 - Other_x000D_
2008505100 - With a sugar content exceeding 15|% by weight_x000D_
2008505900 - Other_x000D_
2008507100 - With a sugar content exceeding 15|% by weight_x000D_
2008601100 - Of an actual alcoholic strength by mass not exceeding 11,85|%|mas_x000D_
2008601900 - Other_x000D_
2008603100 - Of an actual alcoholic strength by mass not exceeding 11,85|%|mas_x000D_
2008603900 - Other_x000D_
2008606000 - Not exceeding 1|kg_x000D_
2008701100 - Of an actual alcoholic strength by mass not exceeding 11,85|%|mas_x000D_
2008701900 - Other_x000D_
2008703100 - Of an actual alcoholic strength by mass not exceeding 11,85|%|mas_x000D_
2008703900 - Other_x000D_
2008705100 - With a sugar content exceeding 15|% by weight_x000D_
2008705900 - Other_x000D_
2008801100 - Of an actual alcoholic strength by mass not exceeding 11,85|%|mas_x000D_
2008801900 - Other_x000D_
2008803100 - Of an actual alcoholic strength by mass not exceeding 11,85|%|mas_x000D_
2008803900 - Other_x000D_
2008807000 - Containing added sugar, in immediate packings of a net content not exceeding 1|kg</t>
  </si>
  <si>
    <t>2009111100 - Of a value not exceeding ???|30|per 100|kg net weight_x000D_
2009111900 - Other_x000D_
2009191100 - Of a value not exceeding ???|30|per 100|kg net weight_x000D_
2009191900 - Other_x000D_
2009291100 - Of a value not exceeding ???|30|per 100|kg net weight_x000D_
2009291900 - Other_x000D_
2009391100 - Of a value not exceeding ???|30|per 100|kg net weight_x000D_
2009391900 - Other_x000D_
2009491100 - Of a value not exceeding ???|30|per 100|kg net weight_x000D_
2009491900 - Other_x000D_
2009791100 - Of a value not exceeding ???|22|per 100|kg net weight_x000D_
2009791900 - Other_x000D_
2009811100 - Of a value not exceeding ???|30|per 100|kg net weight_x000D_
2009811900 - Other_x000D_
2009891100 - Of a value not exceeding ???|22|per 100|kg net weight_x000D_
2009891900 - Other_x000D_
2009893400 - Juices of tropical fruit_x000D_
2009893500 - Other_x000D_
2009893600 - Juices of tropical fruit_x000D_
2009893800 - Other_x000D_
2009901100 - Of a value not exceeding ???|22|per 100|kg net weight_x000D_
2009901900 - Other_x000D_
2009902100 - Of a value not exceeding ???|30|per 100|kg net weight_x000D_
2009902900 - Other</t>
  </si>
  <si>
    <t>2204229310 - Of an actual alcoholic strength by volume not exceeding 13|% vol_x000D_
2204229411 - Of an actual alcoholic strength by volume not exceeding 13|% vol_x000D_
2204229461 - Of an actual alcoholic strength by volume not exceeding 13|% vol_x000D_
2204229510 - Of an actual alcoholic strength by volume not exceeding 13|% vol_x000D_
2204229611 - Of an actual alcoholic strength by volume not exceeding 13|% vol_x000D_
2204229661 - Of an actual alcoholic strength by volume not exceeding 13|% vol_x000D_
2204229710 - Of an actual alcoholic strength by volume not exceeding 13|% vol_x000D_
2204229811 - Of an actual alcoholic strength by volume not exceeding 13|% vol_x000D_
2204229861 - Of an actual alcoholic strength by volume not exceeding 13|% vol_x000D_
2204299310 - Of an actual alcoholic strength by volume not exceeding 13|% vol_x000D_
2204299411 - Of an actual alcoholic strength by volume not exceeding 13|% vol_x000D_
2204299461 - Of an actual alcoholic strength by volume not exceeding 13|% vol_x000D_
2204299510 - Of an actual alcoholic strength by volume not exceeding 13|% vol_x000D_
2204299611 - Of an actual alcoholic strength by volume not exceeding 13|% vol_x000D_
2204299661 - Of an actual alcoholic strength by volume not exceeding 13|% vol_x000D_
2204299710 - Of an actual alcoholic strength by volume not exceeding 13|% vol_x000D_
2204299811 - Of an actual alcoholic strength by volume not exceeding 13|% vol_x000D_
2204299861 - Of an actual alcoholic strength by volume not exceeding 13|% vol</t>
  </si>
  <si>
    <t>2204219311 - A??n Bessem-Bouira, M??d??a, Coteaux du Zaccar, Dahra, Coteaux de Mascara, Monts du Tessalah, Coteaux de Tlemcen_x000D_
2204219312 - Berkane, Sa??s, Beni M'Tir, Guerrouane, Zemmour, Zennata_x000D_
2204219313 - Coteaux d'Utique, Kelibia, Thibar, Mornag_x000D_
2204219319 - Other_x000D_
2204219411 - A??n Bessem-Bouira, M??d??a, Coteaux du Zaccar, Dahra, Coteaux de Mascara, Monts du Tessalah, Coteaux de Tlemcen_x000D_
2204219412 - Berkane, Sa??s, Beni M'Tir, Guerrouane, Zemmour, Zennata_x000D_
2204219413 - Coteaux de Tebourba, Coteaux d'Utique, Sidi-Salem, Thibar, Mornag, grand cru Mornag_x000D_
2204219419 - Other_x000D_
2204219461 - Of an actual alcoholic strength by volume not exceeding 13|% vol_x000D_
2204219511 - Of an actual alcoholic strength by volume not exceeding 13|% vol_x000D_
2204219611 - Of an actual alcoholic strength by volume not exceeding 13|% vol_x000D_
2204219661 - Of an actual alcoholic strength by volume not exceeding 13|% vol_x000D_
2204219711 - Of an actual alcoholic strength by volume not exceeding 13|% vol_x000D_
2204219811 - Of an actual alcoholic strength by volume not exceeding 13|% vol_x000D_
2204219861 - Of an actual alcoholic strength by volume not exceeding 13|% vol</t>
  </si>
  <si>
    <t>2205901000 - Of an actual alcoholic strength by volume of 18|%|vol or less</t>
  </si>
  <si>
    <t>5007100010 - Manufactured on handlooms_x000D_
5007201110 - Manufactured on handlooms_x000D_
5007201910 - Manufactured on handlooms_x000D_
5007202110 - Manufactured on handlooms_x000D_
5007203120 - Manufactured on handlooms_x000D_
5007203920 - Manufactured on handlooms_x000D_
5007204110 - Manufactured on handlooms_x000D_
5007205110 - Manufactured on handlooms_x000D_
5007205910 - Manufactured on handlooms_x000D_
5007206110 - Manufactured on handlooms_x000D_
5007206910 - Manufactured on handlooms_x000D_
5007207110 - Manufactured on handlooms_x000D_
5007901010 - Manufactured on handlooms_x000D_
5007903010 - Manufactured on handlooms_x000D_
5007905010 - Manufactured on handlooms_x000D_
5007909010 - Manufactured on handlooms_x000D_
5803003010 - Manufactured on handlooms</t>
  </si>
  <si>
    <t>5208510011 - Hand-printed by the "batik" method_x000D_
5208510019 - Other_x000D_
5208520011 - Hand-printed by the "batik" method_x000D_
5208520019 - Other_x000D_
5208591011 - Hand-printed by the "batik" method_x000D_
5208591019 - Other_x000D_
5208599011 - Hand-printed by the "batik" method_x000D_
5208599019 - Other_x000D_
5209510011 - Hand-printed by the "batik" method_x000D_
5209510019 - Other_x000D_
5209520011 - Hand-printed by the "batik" method_x000D_
5209520019 - Other_x000D_
5209590011 - Hand-printed by the "batik" method_x000D_
5209590019 - Other_x000D_
5210110010 - Manufactured on handlooms_x000D_
5210190010 - Manufactured on handlooms_x000D_
5210210010 - Manufactured on handlooms_x000D_
5210290010 - Manufactured on handlooms_x000D_
5210310010 - Manufactured on handlooms_x000D_
5210320010 - Manufactured on handlooms_x000D_
5210390010 - Manufactured on handlooms_x000D_
5210410010 - Manufactured on handlooms_x000D_
5210490010 - Manufactured on handlooms_x000D_
5210510010 - Manufactured on handlooms_x000D_
5210590010 - Manufactured on handlooms_x000D_
5211110010 - Manufactured on handlooms_x000D_
5211120010 - Manufactured on handlooms_x000D_
5211190010 - Manufactured on handlooms_x000D_
5211200010 - Manufactured on handlooms_x000D_
5211310010 - Manufactured on handlooms_x000D_
5211320010 - Manufactured on handlooms_x000D_
5211390010 - Manufactured on handlooms_x000D_
5211410010 - Manufactured on handlooms_x000D_
5211420010 - Manufactured on handlooms_x000D_
5211430010 - Manufactured on handlooms_x000D_
5211491010 - Manufactured on handlooms_x000D_
5211499010 - Manufactured on handlooms_x000D_
5211510010 - Manufactured on handlooms_x000D_
5211520010 - Manufactured on handlooms_x000D_
5211590010 - Manufactured on handlooms_x000D_
5212111010 - Manufactured on handlooms_x000D_
5212119010 - Manufactured on handlooms_x000D_
5212121010 - Manufactured on handlooms_x000D_
5212129010 - Manufactured on handlooms_x000D_
5212131010 - Manufactured on handlooms_x000D_
5212139010 - Manufactured on handlooms_x000D_
5212141010 - Manufactured on handlooms_x000D_
5212149010 - Manufactured on handlooms_x000D_
5212151011 - Hand-printed by the "batik" method_x000D_
5212151019 - Other_x000D_
5212159011 - Hand-printed by the "batik" method_x000D_
5212159019 - Other_x000D_
5212211010 - Manufactured on handlooms_x000D_
5212219010 - Manufactured on handlooms_x000D_
5212221010 - Manufactured on handlooms_x000D_
5212229010 - Manufactured on handlooms_x000D_
5212231010 - Manufactured on handlooms_x000D_
5212239010 - Manufactured on handlooms_x000D_
5212241010 - Manufactured on handlooms_x000D_
5212249010 - Manufactured on handlooms_x000D_
5212251011 - Hand-printed by the "batik" method_x000D_
5212251019 - Other_x000D_
5212259011 - Hand-printed by the "batik" method_x000D_
5212259019 - Other_x000D_
5801210010 - Manufactured on handlooms_x000D_
5801220010 - Manufactured on handlooms_x000D_
5801230010 - Manufactured on handlooms_x000D_
5801260010 - Manufactured on handlooms_x000D_
5801270010 - Manufactured on handlooms_x000D_
5803001010 - Manufactured on handlooms</t>
  </si>
  <si>
    <t>4201000010 - Riding saddles, of leather, hand-made_x000D_
4202111010 - Hand-made_x000D_
4202119010 - Hand-made_x000D_
4202129110 - Hand-made_x000D_
4202129910 - Hand-made_x000D_
4202199010 - Hand-made_x000D_
4202210010 - Hand-made_x000D_
4202229010 - Hand-made_x000D_
4202310010 - Hand-made_x000D_
4202329010 - Hand-made_x000D_
4202390010 - Hand-made_x000D_
4202911010 - Hand-made_x000D_
4202918010 - Hand-made_x000D_
4202929110 - Hand-made_x000D_
4202929810 - Hand-made_x000D_
4202990010 - Musical instrument cases, hand-made_x000D_
4203300010 - Hand-made_x000D_
4203400010 - Hand-made_x000D_
4420101110 - Hand-made_x000D_
4420909111 - Wood in the form of logs or squared logs with simple process in the surface, carved or f inely threaded or painted, does not have significant added-value and no significant change in shape_x000D_
4420909119 - Other_x000D_
4602110010 - From plaiting materials, hand-made_x000D_
4602120010 - From plaiting materials, hand-made_x000D_
4602199010 - Hand-made_x000D_
6403510510 - Hand-made_x000D_
6403590510 - Hand-made_x000D_
6403910510 - Hand-made_x000D_
6403990510 - Hand-made_x000D_
6406101010 - Hand-made_x000D_
6406109010 - Hand-made_x000D_
6406201010 - Hand-made_x000D_
6406209010 - Hand-made_x000D_
6406903010 - Hand-made_x000D_
6406905010 - Hand-made_x000D_
6406906010 - Hand-made_x000D_
6406909020 - Hand-made_x000D_
6505009010 - Berets, in wool, hand-made_x000D_
6602000010 - Hand-made_x000D_
6802910010 - Hand-made, carved_x000D_
6802920010 - Hand-made, carved_x000D_
6802939010 - Hand-made, carved_x000D_
6802999010 - Hand-made, carved_x000D_
6912002111 - Tableware and kitchenware, excluding condiment or spice mills and their ceramic grinding parts, coffee mills, knife sharpeners, sharpeners, kitchen tools to be used for cutting, grinding, grating, slicing, scraping and peeling, cordierite ceramic pizza-stones of a kind used for baking pizza or bread_x000D_
6912002119 - Other_x000D_
6912008110 - Hand-made_x000D_
6913100010 - hand-made_x000D_
6913901010 - hand-made_x000D_
6913909310 - Hand-made_x000D_
6913909810 - Hand-made_x000D_
6914900010 - Of common pottery hand-made_x000D_
7013221000 - Gathered by hand_x000D_
7013281000 - Gathered by hand_x000D_
7013331100 - Cut or otherwise decorated_x000D_
7013331900 - Other_x000D_
7013375100 - Cut or otherwise decorated_x000D_
7013375900 - Other_x000D_
7013411000 - Gathered by hand_x000D_
7013499100 - Gathered by hand_x000D_
7013911000 - Gathered by hand_x000D_
7013990010 - Gathered by hand_x000D_
7018101910 - hand-made_x000D_
7117190010 - Without parts of glass, hand-made_x000D_
7418109010 - Hand-made_x000D_
7418200010 - Hand-made_x000D_
7419100010 - Hand-made_x000D_
7419910010 - Hand-made_x000D_
7419999010 - Hand-made_x000D_
7616999001 - Aluminium radiators and elements or sections of which such radiator is composed, whether or not such elements are assembled in blocks_x000D_
7616999009 - Other_x000D_
8308900010 - Beads and spangles, hand-made_x000D_
9113900011 - Hand-made_x000D_
9113900091 - Hand-made_x000D_
9403401010 - Hand-made_x000D_
9403409010 - Hand-made_x000D_
9403820010 - Hand-made_x000D_
9403830010 - Hand-made_x000D_
9403890010 - Hand-made_x000D_
9403901010 - Hand-made_x000D_
9403903010 - Hand-made_x000D_
9403909010 - Hand-made_x000D_
9405109110 - Hand-made_x000D_
9405109820 - Hand-made_x000D_
9405209910 - Hand-made_x000D_
9405409910 - Hand-made_x000D_
9405500010 - Hand-made_x000D_
9405608020 - Hand-made_x000D_
9405990020 - Hand-made_x000D_
9503002110 - Ornamental dolls dressed so as to reflect the folklore characteristic of the country of origin, hand-made_x000D_
9503003910 - Hand-made, of wood_x000D_
9503004910 - Hand-made, of wood_x000D_
9503005510 - Hand-made, of wood_x000D_
9503006110 - Hand-made_x000D_
9503008110 - Hand-made, of wood_x000D_
9503009910 - Hand-made, of wood_x000D_
9601100010 - Hand-made_x000D_
9602000010 - Hand-made</t>
  </si>
  <si>
    <t>5208510011 - Hand-printed by the "batik" method_x000D_
5208510091 - Hand-printed by the "batik" method_x000D_
5208520011 - Hand-printed by the "batik" method_x000D_
5208520091 - Hand-printed by the "batik" method_x000D_
5208591011 - Hand-printed by the "batik" method_x000D_
5208591091 - Hand-printed by the "batik" method_x000D_
5208599011 - Hand-printed by the "batik" method_x000D_
5208599091 - Hand-printed by the "batik" method_x000D_
5209510011 - Hand-printed by the "batik" method_x000D_
5209510091 - Hand-printed by the "batik" method_x000D_
5209520011 - Hand-printed by the "batik" method_x000D_
5209520091 - Hand-printed by the "batik" method_x000D_
5209590011 - Hand-printed by the "batik" method_x000D_
5209590091 - Hand-printed by the "batik" method_x000D_
5212151011 - Hand-printed by the "batik" method_x000D_
5212151091 - Hand-printed by the "batik" method_x000D_
5212159011 - Hand-printed by the "batik" method_x000D_
5212159091 - Hand-printed by the "batik" method_x000D_
5212251011 - Hand-printed by the "batik" method_x000D_
5212251091 - Hand-printed by the "batik" method_x000D_
5212259011 - Hand-printed by the "batik" method_x000D_
5212259091 - Hand-printed by the "batik" method_x000D_
5608900010 - Hammocks, of cotton, hand-made_x000D_
5701101010 - Hand-made_x000D_
5701901010 - Hand-made_x000D_
5701909010 - Hand-made_x000D_
5704200010 - Hand-made_x000D_
5704900010 - Hand-made_x000D_
5705003010 - Hand-made_x000D_
5705008031 - Hand-made_x000D_
5705008091 - Hand-made_x000D_
5810101010 - Hand-made_x000D_
5810109010 - Hand-made_x000D_
5810911010 - Hand-made_x000D_
5810919010 - Hand-made_x000D_
5810921010 - Hand-made_x000D_
5810929010 - Hand-made_x000D_
5810991010 - Hand-made_x000D_
5810999010 - Hand-made_x000D_
6101902011 - Hand-made ponchos of fine animal hair_x000D_
6102101010 - Hand-made ponchos of fine animal hair_x000D_
6110121010 - Hand-made jerseys, pullovers (with or without sleeves)_x000D_
6110129010 - Hand-made jerseys, pullovers (with or without sleeves)_x000D_
6110191010 - Hand-made jerseys, pullovers (with or without sleeves)_x000D_
6110199010 - Hand-made jerseys, pullovers (with or without sleeves)_x000D_
6201110010 - Hand-made ponchos_x000D_
6201920010 - Hand-printed by the "batik" method_x000D_
6201990010 - Hand-printed by the "batik" method_x000D_
6202110010 - Hand-made ponchos_x000D_
6202110020 - Hand-made capes of wool_x000D_
6202920010 - Hand-printed by the "batik" method_x000D_
6202990010 - Hand-printed by the "batik" method_x000D_
6204120010 - Hand-printed by the "batik" method_x000D_
6204228010 - Hand-printed by the "batik" method_x000D_
6204299010 - Hand-printed by the "batik" method_x000D_
6204329010 - Hand-printed by the "batik" method_x000D_
6204399010 - Hand-printed by the "batik" method_x000D_
6204420010 - Hand-printed by the "batik" method_x000D_
6204440010 - Hand-printed by the "batik" method_x000D_
6204499010 - Hand-printed by the "batik" method_x000D_
6204510011 - Hand-made_x000D_
6204520010 - Hand-printed by the "batik" method_x000D_
6204530010 - Hand-printed by the "batik" method_x000D_
6204591010 - Hand-printed by the "batik" method_x000D_
6204599010 - Hand-printed by the "batik" method_x000D_
6204623110 - Hand-printed by the "batik" method_x000D_
6204623310 - Hand-printed by the "batik" method_x000D_
6204623910 - Hand-printed by the "batik" method_x000D_
6204625910 - Hand-printed by the "batik" method_x000D_
6204629010 - Hand-printed by the "batik" method_x000D_
6204631810 - Hand-printed by the "batik" method_x000D_
6204633910 - Hand-printed by the "batik" method_x000D_
6204639010 - Hand-printed by the "batik" method_x000D_
6204691810 - Hand-printed by the "batik" method_x000D_
6204693910 - Hand-printed by the "batik" method_x000D_
6204695010 - Hand-printed by the "batik" method_x000D_
6204699010 - Hand-printed by the "batik" method_x000D_
6205200010 - Hand-printed by the "batik" method_x000D_
6205901010 - Hand-printed by the "batik" method_x000D_
6206300010 - Hand-printed by the "batik" method_x000D_
6206901010 - Hand-printed by the "batik" method_x000D_
6207910091 - Hand-printed by the "batik" method_x000D_
6207999091 - Hand-printed by the "batik" method_x000D_
6208910018 - Hand-printed by the "batik" method_x000D_
6208990091 - Hand-printed by the "batik" method_x000D_
6213200010 - Hand-made_x000D_
6214100010 - Hand-made_x000D_
6214200010 - Hand-made_x000D_
6214300010 - Hand-made_x000D_
6214400010 - Hand-made_x000D_
6214900011 - Hand-made_x000D_
6214900091 - Hand-made_x000D_
6215100010 - Hand-made_x000D_
6215200010 - Hand-made_x000D_
6215900010 - Hand-made_x000D_
6217100010 - Hand-made_x000D_
6301209010 - Hand-made_x000D_
6301309010 - Hand-made_x000D_
6301409091 - Hand-made_x000D_
6301909021 - Of artificial fibres_x000D_
6301909029 - Other_x000D_
6302210021 - Hand-printed by the "batik" method_x000D_
6302210081 - Hand-printed by the "batik" method_x000D_
6302510010 - Hand-printed by the "batik" method_x000D_
6302910010 - Hand-printed by the "batik" method_x000D_
6303910091 - Hand-printed by the "batik" method_x000D_
6303999031 - Hand-made_x000D_
6304191010 - Hand-printed by the "batik" method_x000D_
6304920010 - Hand-printed by the "batik" method_x000D_
6306900011 - Hammocks, hand-made_x000D_
6307109010 - Hand-made_x000D_
6307909891 - Hand-made</t>
  </si>
  <si>
    <t>5310000000 - Woven fabrics of jute or of other textile bast fibres of heading|5303_x000D_
5607902020 - Of jute or other textile bast fibres of heading 5303_x000D_
5702390010 - Of jute or of other textile bast fibres falling within heading||5303_x000D_
5702490020 - Of jute or of other textile bast fibres falling within heading||5303_x000D_
5702509010 - Of jute or of other textile bast fibres falling within heading||5303_x000D_
5702990010 - Of jute or of other textile bast fibres falling within heading||5303_x000D_
5703902010 - Of jute or of other textile bast fibres falling within heading||5303_x000D_
5703908010 - Of jute or of other textile bast fibres falling within heading||5303_x000D_
5806390010 - Of jute or of other textile bast fibres of heading 5303_x000D_
5806400010 - Of jute or of other textile bast fibres of heading 5303_x000D_
5905005000 - Of jute_x000D_
5905009010 - Of other textile bast fibres of heading 5303</t>
  </si>
  <si>
    <t>5702200000 - Floor coverings of coconut fibres (coir)</t>
  </si>
  <si>
    <t>6305109000 - Other</t>
  </si>
  <si>
    <t>0102291010 - Young male bovine animals, intended for fattening_x000D_
0102292910 - Young male bovine animals, intended for fattening_x000D_
0102294910 - Young male bovine animals, intended for fattening</t>
  </si>
  <si>
    <t>0102291020 - Heifers of the grey, brown or yellow mountain breeds and spotted Pinzgau breed, other than for slaughter_x000D_
0102291040 - Heifers of the spotted Simmental breed, other than for slaughter_x000D_
0102292920 - Heifers of the grey, brown or yellow mountain breeds and spotted Pinzgau breed_x000D_
0102292940 - Heifers of the spotted Simmental breed_x000D_
0102294920 - Heifers and cows of the grey, brown or yellow mountain breeds and spotted Pinzgau breed_x000D_
0102294940 - Heifers and cows of the spotted Simmental breed_x000D_
0102295911 - Not yet having any permanent teeth, of a weight of not less than 320|kg but not more than 470|kg_x000D_
0102295919 - Other_x000D_
0102295931 - Not yet having any permanent teeth, of a weight of not less than 320|kg but not more than 470|kg_x000D_
0102295939 - Other_x000D_
0102296910 - Heifers of the grey, brown or yellow mountain breeds and spotted Pinzgau breed_x000D_
0102296930 - Of the spotted Simmental breed</t>
  </si>
  <si>
    <t>0102291030 - Heifers of the Schwyz and Fribourg breeds, other than for slaughter_x000D_
0102291040 - Heifers of the spotted Simmental breed, other than for slaughter_x000D_
0102291050 - Bulls of the Schwyz, Fribourg and spotted Simmental breeds, other than for slaughter_x000D_
0102292930 - Heifers of the Schwyz and Fribourg breeds_x000D_
0102292940 - Heifers of the spotted Simmental breed_x000D_
0102292950 - Bulls of the Schwyz, Fribourg and spotted Simmental breeds_x000D_
0102294930 - Heifers and cows of the Schwyz and Fribourg breeds_x000D_
0102294940 - Heifers and cows of the spotted Simmental breed_x000D_
0102294950 - Bulls of the Schwyz, Fribourg and spotted Simmental breeds_x000D_
0102295921 - Not yet having any permanent teeth, of a weight of not less than 320|kg but not more than 470|kg_x000D_
0102295929 - Other_x000D_
0102295931 - Not yet having any permanent teeth, of a weight of not less than 320|kg but not more than 470|kg_x000D_
0102295939 - Other_x000D_
0102296920 - Of the Schwyz and Fribourg breeds_x000D_
0102296930 - Of the spotted Simmental breed_x000D_
0102299921 - Not yet having any permanent teeth, of a weight of not less than 350??kg but not more than 500??kg_x000D_
0102299929 - Other</t>
  </si>
  <si>
    <t>0203195510 - Tenderloin, presented separately_x000D_
0203295591 - Tenderloin, presented separately</t>
  </si>
  <si>
    <t>0203191300 - Loins and cuts thereof, with bone in_x000D_
0203291500 - Bellies (streaky) and cuts thereof</t>
  </si>
  <si>
    <t>1601009100 - Sausages, dry or for spreading, uncooked_x000D_
1601009900 - Other</t>
  </si>
  <si>
    <t>1602411000 - Of domestic swine_x000D_
1602421000 - Of domestic swine_x000D_
1602491100 - Loins (excluding collars) and cuts thereof, including mixtures of loins or hams_x000D_
1602491300 - Collars and cuts thereof, including mixtures of collars and shoulders_x000D_
1602491500 - Other mixtures containing hams (legs), shoulders, loins or collars, and cuts thereof_x000D_
1602491900 - Other_x000D_
1602493000 - Containing by weight 40|% or more but less than 80|% of meat or meat offal, of any kind, including fats of any kind or origin_x000D_
1602495000 - Containing by weight less than 40|% of meat or meat offal, of any kind, including fats of any kind or origin</t>
  </si>
  <si>
    <t>0203111000 - Of domestic swine_x000D_
0203211000 - Of domestic swine</t>
  </si>
  <si>
    <t>0203121100 - Hams and cuts thereof_x000D_
0203121900 - Shoulders and cuts thereof_x000D_
0203191100 - Fore-ends and cuts thereof_x000D_
0203191300 - Loins and cuts thereof, with bone in_x000D_
0203191500 - Bellies (streaky) and cuts thereof_x000D_
0203195515 - Loins_x000D_
0203195525 - Cuts_x000D_
0203195530 - Hams_x000D_
0203195590 - Other_x000D_
0203195900 - Other_x000D_
0203221100 - Hams and cuts thereof_x000D_
0203221900 - Shoulders and cuts thereof_x000D_
0203291100 - Fore-ends and cuts thereof_x000D_
0203291300 - Loins and cuts thereof, with bone in_x000D_
0203291500 - Bellies (streaky) and cuts thereof_x000D_
0203295520 - Loins_x000D_
0203295530 - Cuts_x000D_
0203295592 - Hams_x000D_
0203295599 - Other_x000D_
0203295900 - Other</t>
  </si>
  <si>
    <t>0714209000 - Other</t>
  </si>
  <si>
    <t>1108140000 - Manioc (cassava) starch</t>
  </si>
  <si>
    <t>0714100010 - Of a kind used for human consumption, in immediate packings of a net content not exceeding 28|kg, either fresh and whole or without skin and frozen, whether or not sliced_x000D_
0714100099 - Other_x000D_
0714300000 - Yams (Dioscorea spp.)_x000D_
0714400000 - Taro (Colocasia spp.)_x000D_
0714500000 - Yautia (Xanthosoma spp.)_x000D_
0714902010 - Of a kind used for human consumption, in immediate packings of a net content not exceeding 28|kg, either fresh and whole or without skin and frozen, whether or not sliced_x000D_
0714902090 - Other</t>
  </si>
  <si>
    <t>0714100010 - Of a kind used for human consumption, in immediate packings of a net content not exceeding 28|kg, either fresh and whole or without skin and frozen, whether or not sliced_x000D_
0714300010 - Of a kind used for human consumption, in immediate packings of a net content not exceeding 28|kg, either fresh and whole or without skin and frozen, whether or not sliced_x000D_
0714400010 - Of a kind used for human consumption, in immediate packings of a net content not exceeding 28|kg, either fresh and whole or without skin and frozen, whether or not sliced_x000D_
0714500010 - Of a kind used for human consumption, in immediate packings of a net content not exceeding 28|kg, either fresh and whole or without skin and frozen, whether or not sliced_x000D_
0714902010 - Of a kind used for human consumption, in immediate packings of a net content not exceeding 28|kg, either fresh and whole or without skin and frozen, whether or not sliced</t>
  </si>
  <si>
    <t>0701900000 - Other</t>
  </si>
  <si>
    <t>0806101090 - Other</t>
  </si>
  <si>
    <t>1509102000 - Extra virgin olive oil_x000D_
1509108000 - Other</t>
  </si>
  <si>
    <t>2007101000 - With a sugar content exceeding 13|% by weight_x000D_
2007911000 - With a sugar content exceeding 30|% by weight_x000D_
2007913000 - With a sugar content exceeding 13|% but not exceeding 30|% by weight_x000D_
2007992000 - Chestnut pur??e and paste_x000D_
2007993100 - Of cherries_x000D_
2007993300 - Of strawberries_x000D_
2007993500 - Of raspberries_x000D_
2007993900 - Other_x000D_
2007995000 - With a sugar content exceeding 13|% but not exceeding 30|% by weight</t>
  </si>
  <si>
    <t>0703101100 - Sets_x000D_
0703101900 - Other</t>
  </si>
  <si>
    <t>2008301900 - Other_x000D_
2008501900 - Other_x000D_
2008505100 - With a sugar content exceeding 15|% by weight_x000D_
2008509200 - Of 5|kg or more_x000D_
2008509811 - Apricot halves_x000D_
2008509813 - Apricot pulp_x000D_
2008509815 - Flaked or powdered, whether or not containing starch_x000D_
2008509819 - Other_x000D_
2008601900 - Other_x000D_
2008701900 - Other_x000D_
2008705100 - With a sugar content exceeding 15|% by weight_x000D_
2008801900 - Other</t>
  </si>
  <si>
    <t>0709300000 - Aubergines (eggplants)</t>
  </si>
  <si>
    <t>2009111100 - Of a value not exceeding ???|30|per 100|kg net weight_x000D_
2009119100 - Of a value not exceeding ???|30|per 100|kg net weight and with an added sugar content exceeding 30|% by weight_x000D_
2009191100 - Of a value not exceeding ???|30|per 100|kg net weight_x000D_
2009199100 - Of a value not exceeding ???|30|per 100|kg net weight and with an added sugar content exceeding 30|% by weight_x000D_
2009291100 - Of a value not exceeding ???|30|per 100|kg net weight_x000D_
2009299100 - Of a value not exceeding ???|30|per 100|kg net weight and with an added sugar content exceeding 30|% by weight_x000D_
2009391100 - Of a value not exceeding ???|30|per 100|kg net weight_x000D_
2009395100 - With an added sugar content exceeding 30|% by weight_x000D_
2009399100 - With an added sugar content exceeding 30|% by weight_x000D_
2009619000 - Of a value not exceeding ???|18|per 100|kg net weight_x000D_
2009691100 - Of a value not exceeding ???|22|per 100|kg net weight_x000D_
2009697900 - Other_x000D_
2009699000 - Other_x000D_
2009811100 - Of a value not exceeding ???|30|per 100|kg net weight_x000D_
2009815100 - With an added sugar content exceeding 30|% by weight_x000D_
2009891100 - Of a value not exceeding ???|22|per 100|kg net weight_x000D_
2009893400 - Juices of tropical fruit_x000D_
2009893500 - Other_x000D_
2009896100 - With an added sugar content exceeding 30|% by weight_x000D_
2009898500 - Juices of tropical fruit_x000D_
2009898600 - Other_x000D_
2009901100 - Of a value not exceeding ???|22|per 100|kg net weight_x000D_
2009902100 - Of a value not exceeding ???|30|per 100|kg net weight_x000D_
2009903100 - Of a value not exceeding ???|18|per 100|kg net weight and with an added sugar content exceeding 30|% by weight_x000D_
2009907100 - With an added sugar content exceeding 30|% by weight_x000D_
2009909200 - Mixtures of juices of tropical fruit_x000D_
2009909400 - Other</t>
  </si>
  <si>
    <t>0709931000 - Courgettes</t>
  </si>
  <si>
    <t>0811101100 - With a sugar content exceeding 13|% by weight_x000D_
0811201100 - With a sugar content exceeding 13|% by weight_x000D_
0811901900 - Other</t>
  </si>
  <si>
    <t>2002100000 - Tomatoes, whole or in pieces_x000D_
2002901100 - In immediate packings of a net content exceeding 1|kg_x000D_
2002901900 - In immediate packings of a net content not exceeding 1|kg</t>
  </si>
  <si>
    <t>2007913000 - With a sugar content exceeding 13|% but not exceeding 30|% by weight</t>
  </si>
  <si>
    <t>2007993900 - Other</t>
  </si>
  <si>
    <t>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t>
  </si>
  <si>
    <t>1704100000 - Chewing gum, whether or not sugar-coated</t>
  </si>
  <si>
    <t>1704903000 - White chocolate_x000D_
1704905100 - Pastes, including marzipan, in immediate packings of a net content of 1|kg or more_x000D_
1704905500 - Throat pastilles and cough drops_x000D_
1704906100 - Sugar-coated (panned) goods_x000D_
1704906500 - Gum confectionery and jelly confectionery, including fruit pastes in the form of sugar confectionery_x000D_
1704907100 - Boiled sweets, whether or not filled_x000D_
1704907500 - Toffees, caramels and similar sweets_x000D_
1704908100 - Compressed tablets_x000D_
1704909911 - Marshmallows, containing 45??% or less by weight of sugar (including invert sugar expressed as sucrose)_x000D_
1704909919 - Other_x000D_
1704909991 - Halva and Loukhum</t>
  </si>
  <si>
    <t>1806102000 - Containing 5|% or more but less than 65|% by weight of sucrose (including invert sugar expressed as sucrose) or isoglucose expressed as sucrose_x000D_
1806201000 - Containing 31|% or more by weight of cocoa butter or containing a combined weight of 31|% or more of cocoa butter and milkfat_x000D_
1806203000 - Containing a combined weight of 25|% or more, but less than 31|% of cocoa butter and milkfat_x000D_
1806205000 - Containing 18|% or more by weight of cocoa butter_x000D_
1806207000 - Chocolate milk crumb_x000D_
1806208012 - containing 65|% or more by net weight of added cane or beet sugar of subheadings 1701??91 to 1701??99, for the preparation of chocolate beverages_x000D_
1806208019 - Other_x000D_
1806209512 - containing 65|% or more by net weight of added cane or beet sugar of subheadings 1701??91 to 1701??99, for the preparation of chocolate beverages_x000D_
1806209519 - Other_x000D_
1806310000 - Filled_x000D_
1806320000 - Not filled_x000D_
1806901100 - Containing alcohol_x000D_
1806901900 - Other_x000D_
1806903100 - Filled_x000D_
1806903900 - Not filled_x000D_
1806905000 - Sugar confectionery and substitutes therefor made from sugar substitution products, containing cocoa_x000D_
1806906000 - Spreads containing cocoa_x000D_
1806907000 - Preparations containing cocoa for making beverages_x000D_
1806909011 - Containing less than 70|% by weight of sucrose (including invert sugar expressed as sucrose)_x000D_
1806909091 - Containing less than 70|% by weight of sucrose (including invert sugar expressed as sucrose)</t>
  </si>
  <si>
    <t>1901200000 - Mixes and doughs for the preparation of bakers' wares of heading|1905</t>
  </si>
  <si>
    <t>1904100000 - Prepared foods obtained by the swelling or roasting of cereals or cereal products</t>
  </si>
  <si>
    <t>1904200000 - Prepared foods obtained from unroasted cereal flakes or from mixtures of unroasted cereal flakes and roasted cereal flakes or swelled cereals</t>
  </si>
  <si>
    <t>1904300000 - Bulgur wheat</t>
  </si>
  <si>
    <t>1904900000 - Other</t>
  </si>
  <si>
    <t>1905310000 - Sweet biscuits</t>
  </si>
  <si>
    <t>1905320000 - Waffles and wafers</t>
  </si>
  <si>
    <t>1905400000 - Rusks, toasted bread and similar toasted products</t>
  </si>
  <si>
    <t>1905901000 - Matzos_x000D_
1905902000 - Communion wafers, empty cachets of a kind suitable for pharmaceutical use, sealing wafers, rice paper and similar products_x000D_
1905903000 - Bread, not containing added honey, eggs, cheese or fruit, and containing by weight in the dry matter state not more than 5|% of sugars and not more than 5|% of fat_x000D_
1905904500 - Biscuits_x000D_
1905905500 - Extruded or expanded products, savoury or salted_x000D_
1905907000 - Containing 5|% or more, by weight, of sucrose, invert sugar or isoglucose</t>
  </si>
  <si>
    <t>2106108000 - Other_x000D_
2106909800 - Other</t>
  </si>
  <si>
    <t>0406902900 - Kashkaval_x000D_
0406905000 - Cheese of sheep's milk or buffalo milk in containers containing brine, or in sheepskin or goatskin bottles_x000D_
0406908620 - "Tulum Peyniri", made from sheep's milk or 'buffalo' milk, in packings of less than 10|kg_x000D_
0406908910 - "Tulum Peyniri", made from sheep's milk or 'buffalo' milk, in packings of less than 10|kg_x000D_
0406909210 - "Tulum Peyniri", made from sheep's milk or 'buffalo' milk, in packings of less than 10|kg</t>
  </si>
  <si>
    <t>0207251000 - Plucked and drawn, without heads and feet but with necks, hearts, livers and gizzards, known as '80|%|turkeys'_x000D_
0207259000 - Plucked and drawn, without heads and feet and without necks, hearts, livers and gizzards, known as '73|%|turkeys', or otherwise presented_x000D_
0207273000 - Whole wings, with or without tips_x000D_
0207274000 - Backs, necks, backs with necks attached, rumps and wing-tips_x000D_
0207275000 - Breasts and cuts thereof_x000D_
0207276000 - Drumsticks and cuts thereof_x000D_
0207277000 - Other</t>
  </si>
  <si>
    <t>0301919011 - Weighing 1.2??kg or less each_x000D_
0301919019 - Other_x000D_
0302112000 - Of the species Oncorhynchus mykiss, with heads and gills on, gutted, weighing more than 1,2|kg each, or with heads off, gilled and gutted, weighing more than 1|kg each_x000D_
0302118011 - In the form of whole fish (with heads on), whether or not gilled, whether or not gutted, weighing 1,2??kg or less each; with heads off, whether or not gilled, whether or not gutted, weighing 1??kg or less each_x000D_
0302118019 - Other_x000D_
0303142000 - Of the species Oncorhynchus mykiss, with heads and gills on, gutted, weighing more than 1,2|kg each, or with heads off, gilled and gutted, weighing more than 1|kg each_x000D_
0303149011 - In the form of whole fish (with heads on), whether or not gilled, whether or not gutted, weighing 1,2??kg or less each; with heads off, whether or not gilled, whether or not gutted, weighing 1??kg or less each_x000D_
0303149019 - Other_x000D_
0304421000 - Of the species Oncorhynchus mykiss, weighing more than 400|g each_x000D_
0304429010 - Of the species Oncorhynchus mykiss_x000D_
0304821000 - Of the species Oncorhynchus mykiss, weighing more than 400|g each_x000D_
0304829010 - Of the species Oncorhynchus mykiss_x000D_
0304992111 - Of trout (Oncorhynchus mykiss)</t>
  </si>
  <si>
    <t>0305539010 - Coalfish (Pollachius Virens), salted and dried</t>
  </si>
  <si>
    <t>0307910010 - Common whelk (Buccinum undatum)_x000D_
0307920010 - Common whelk (Buccinum undatum)_x000D_
1605590010 - Common whelk (Buccinum Undatum)</t>
  </si>
  <si>
    <t>1604110030 - Atlantic salmon (Salmo salar)_x000D_
1604191010 - Trout (Oncorhynchus mykiss)_x000D_
1604201030 - Atlantic salmon (Salmo salar)_x000D_
1604203010 - Trout (Oncorhynchus mykiss)</t>
  </si>
  <si>
    <t>0306149010 - Crab of the species Geryon affinis</t>
  </si>
  <si>
    <t>0306169100 - Shrimps of the species Crangon crangon_x000D_
0306169900 - Other_x000D_
0306179100 - Deepwater rose shrimps (Parapenaeus longirostris)_x000D_
0306179200 - Shrimps of the genus Penaeus_x000D_
0306179300 - Shrimps of the family Pandalidae, other than of the genus Pandalus_x000D_
0306179400 - Shrimps of the genus Crangon, other than of the species Crangon crangon_x000D_
0306179900 - Other_x000D_
0306940000 - Norway lobsters (Nephrops norvegicus)_x000D_
0306951100 - Cooked by steaming or by boiling in water_x000D_
0306951900 - Other_x000D_
0306952000 - Pandalus spp._x000D_
0306953091 - Smoked, whether in shell or not, whether or not cooked before or during the smoking process, not otherwise prepared, in immediate packings of a net content exceeding 2|kg_x000D_
0306953099 - Other_x000D_
0306954000 - Shrimps of the genus Crangon, other than of the species Crangon crangon_x000D_
0306959000 - Other_x000D_
1605211000 - In immediate packings of a net content not exceeding 2|kg_x000D_
1605219000 - Other_x000D_
1605290000 - Other_x000D_
1605400020 - Norway lobsters (Nephrops norvegicus)</t>
  </si>
  <si>
    <t>1604170000 - Eels_x000D_
1604180000 - Shark fins_x000D_
1604199200 - Cod (Gadus morhua, Gadus ogac, Gadus macrocephalus)_x000D_
1604199300 - Coalfish (Pollachius virens)_x000D_
1604199400 - Hake (Merluccius spp., Urophycis spp.)_x000D_
1604199500 - Alaska pollack (Theragra chalcogramma) and pollack (Pollachius pollachius)_x000D_
1604199700 - Other_x000D_
1604200500 - Preparations of surimi_x000D_
1604209020 - Preserved smoked coalfish_x000D_
1604209030 - In airtight cans_x000D_
1604209035 - ??ther_x000D_
1604209040 - of mackerel (Scomber australasicus)_x000D_
1604209050 - Lamprey_x000D_
1604209060 - Swordfish (Xiphias gladius)_x000D_
1604209090 - Other</t>
  </si>
  <si>
    <t>2309901021 - Fish feed_x000D_
2309901081 - Fish feed_x000D_
2309903130 - Fish feed_x000D_
2309904120 - Fish feed</t>
  </si>
  <si>
    <t>1605211040 - Shrimps and prawns of the species Pandalus borealis, shelled, boiled and frozen, but not otherwise prepared_x000D_
1605211050 - Shrimps and prawns of the species Pandalus montagui, shelled, boiled and frozen, but not otherwise prepared_x000D_
1605219040 - shelled, boiled and frozen, but not otherwise prepared_x000D_
1605219045 - cooked and peeled for processing_x000D_
1605219049 - Other_x000D_
1605219060 - shelled, boiled and frozen, but not otherwise prepared_x000D_
1605219065 - Other_x000D_
1605290040 - Shrimps and prawns of the species Pandalus borealis, shelled, boiled and frozen, but not otherwise prepared_x000D_
1605290045 - Shrimps and prawns of the species Pandalus montagui, shelled, boiled and frozen, but not otherwise prepared_x000D_
1605290050 - Shrimps and prawns of the species Pandalus borealis, cooked and peeled for processing_x000D_
1605290055 - Shrimps and prawns of the species Pandalus montagui, cooked and peeled for processing</t>
  </si>
  <si>
    <t>0303311000 - Lesser or Greenland halibut (Reinhardtius hippoglossoides)_x000D_
0304839011 - Reinhardtius hippoglossoides_x000D_
0304839019 - Other_x000D_
0306169900 - Other_x000D_
0306179300 - Shrimps of the family Pandalidae, other than of the genus Pandalus</t>
  </si>
  <si>
    <t>1604209000 - Of other fish</t>
  </si>
  <si>
    <t>1504201090 - Other_x000D_
1504301099 - Other</t>
  </si>
  <si>
    <t>0303190000 - Other_x000D_
0303990035 - Other salmonidae</t>
  </si>
  <si>
    <t>0305519010 - Of the species Gadus morhua_x000D_
0305519020 - Of the species Gadus ogac_x000D_
0305531090 - Dried, salted</t>
  </si>
  <si>
    <t>1604207000 - Of tuna, skipjack or other fish of the genus Euthynnus</t>
  </si>
  <si>
    <t>1604205000 - Of sardines, bonito, mackerel of the species Scomber scombrus and Scomber japonicus, fish of the species Orcynopsis unicolor</t>
  </si>
  <si>
    <t>0714100000 - Manioc (cassava)</t>
  </si>
  <si>
    <t>2202100000 - Waters, including mineral waters and aerated waters, containing added sugar or other sweetening matter or flavoured_x000D_
2202910010 - Containing sugar (sucrose or invert sugar)_x000D_
2202991111 - Fruit juice or vegetable juice diluted with water or aerated_x000D_
2202991119 - Other_x000D_
2202991511 - Fruit juice or vegetable juice diluted with water or aerated_x000D_
2202991519 - Other_x000D_
2202991911 - Fruit juice or vegetable juice diluted with water or aerated_x000D_
2202991919 - Other</t>
  </si>
  <si>
    <t>0303510000 - Herrings (Clupea harengus, Clupea pallasii)_x000D_
0303990075 - Herrings (Clupea harengus, Clupea pallasii)</t>
  </si>
  <si>
    <t>1604139091 - In airtight cans_x000D_
1604139092 - Other_x000D_
1604139099 - Other_x000D_
1604170000 - Eels_x000D_
1604180000 - Shark fins_x000D_
1604199200 - Cod (Gadus morhua, Gadus ogac, Gadus macrocephalus)_x000D_
1604199390 - Other_x000D_
1604199400 - Hake (Merluccius spp., Urophycis spp.)_x000D_
1604199500 - Alaska pollack (Theragra chalcogramma) and pollack (Pollachius pollachius)_x000D_
1604199700 - Other_x000D_
1604209030 - In airtight cans_x000D_
1604209035 - ??ther_x000D_
1604209040 - of mackerel (Scomber australasicus)_x000D_
1604209050 - Lamprey_x000D_
1604209060 - Swordfish (Xiphias gladius)_x000D_
1604209090 - Other</t>
  </si>
  <si>
    <t>0303541000 - Of the species Scomber scombrus or Scomber japonicus_x000D_
0303990040 - Of the species Scomber scombrus or Scomber japonicus</t>
  </si>
  <si>
    <t>0303553000 - Chilean jack mackerel (Trachurus murphyi)_x000D_
0303559090 - Other_x000D_
0303560000 - Cobia (Rachycentron canadum)_x000D_
0303699000 - Other_x000D_
0303820000 - Rays and skates (Rajidae)_x000D_
0303895500 - Gilt-head sea bream (Sparus aurata)_x000D_
0303899000 - Other_x000D_
0303990085 - Gilt-head sea bream (Sparus aurata)</t>
  </si>
  <si>
    <t>0304860000 - Herrings (Clupea harengus, Clupea pallasii)_x000D_
0304992310 - Flaps, of a weight exceeding 80|g per piece, for industrial manufacture_x000D_
0304992320 - Other flaps for industrial manufacture_x000D_
0304992330 - Other flaps</t>
  </si>
  <si>
    <t>0302110000 - Trout (Salmo trutta, Oncorhynchus mykiss, Oncorhynchus clarki, Oncorhynchus aguabonita, Oncorhynchus gilae, Oncorhynchus apache and Oncorhynchus chrysogaster)_x000D_
0302990011 - Of the species Oncorhynchus apache or Oncorhynchus chrysogaster_x000D_
0302990019 - Other_x000D_
0303140000 - Trout (Salmo trutta, Oncorhynchus mykiss, Oncorhynchus clarki, Oncorhynchus aguabonita, Oncorhynchus gilae, Oncorhynchus apache and Oncorhynchus chrysogaster)_x000D_
0303990030 - Trout (Salmo trutta, Oncorhynchus mykiss, Oncorhynchus clarki, Oncorhynchus aguabonita, Oncorhynchus gilae, Oncorhynchus apache and Oncorhynchus chrysogaster)</t>
  </si>
  <si>
    <t>0302130000 - Pacific salmon (Oncorhynchus nerka, Oncorhynchus gorbuscha, Oncorhynchus keta, Oncorhynchus tschawytscha, Oncorhynchus kisutch, Oncorhynchus masou and Oncorhynchus rhodurus)_x000D_
0302140000 - Atlantic salmon (Salmo salar) and Danube salmon (Hucho hucho)_x000D_
0302990030 - Pacific salmon (Oncorhynchus nerka, Oncorhynchus gorbuscha, Oncorhynchus keta, Oncorhynchus tschawytscha, Oncorhynchus kisutch, Oncorhynchus masou and Oncorhynchus rhodurus)_x000D_
0302990040 - Atlantic salmon (Salmo salar) and Danube salmon (Hucho hucho)</t>
  </si>
  <si>
    <t>0303110000 - Sockeye salmon (red salmon) (Oncorhynchus nerka)_x000D_
0303120000 - Other Pacific salmon (Oncorhynchus gorbuscha, Oncorhynchus keta, Oncorhynchus tschawytscha, Oncorhynchus kisutch, Oncorhynchus masou and Oncorhynchus rhodurus)_x000D_
0303130010 - Atlantic salmon (Salmo salar)_x000D_
0303990010 - Sockeye salmon (red salmon) (Oncorhynchus nerka)_x000D_
0303990015 - Other Pacific salmon (Oncorhynchus gorbuscha, Oncorhynchus keta, Oncorhynchus tschawytscha, Oncorhynchus kisutch, Oncorhynchus masou and Oncorhynchus rhodurus)_x000D_
0303990020 - Atlantic salmon (Salmo salar)</t>
  </si>
  <si>
    <t>0304410000 - Pacific salmon (Oncorhynchus nerka, Oncorhynchus gorbuscha, Oncorhynchus keta, Oncorhynchus tschawytscha, Oncorhynchus kisutch, Oncorhynchus masou and Oncorhynchus rhodurus), Atlantic salmon (Salmo salar) and Danube salmon (Hucho hucho)_x000D_
0304810000 - Pacific salmon (Oncorhynchus nerka, Oncorhynchus gorbuscha, Oncorhynchus keta, Oncorhynchus tschawytscha, Oncorhynchus kisutch, Oncorhynchus masou and Oncorhynchus rhodurus), Atlantic salmon (Salmo salar) and Danube salmon (Hucho hucho)</t>
  </si>
  <si>
    <t>0302190000 - Other_x000D_
0302990045 - Other salmonidae_x000D_
0303190000 - Other</t>
  </si>
  <si>
    <t>0302594000 - Ling (Molva spp.)</t>
  </si>
  <si>
    <t>0302220000 - Plaice (Pleuronectes platessa)_x000D_
0302230000 - Sole (Solea spp.)_x000D_
0302240000 - Turbots (Psetta maxima)_x000D_
0302290000 - Other_x000D_
0302450000 - Jack and horse mackerel (Trachurus spp.)_x000D_
0302460000 - Cobia (Rachycentron canadum)_x000D_
0302470000 - Swordfish (Xiphias gladius)_x000D_
0302499000 - Other_x000D_
0302540000 - Hake (Merluccius spp., Urophycis spp.)_x000D_
0302560020 - Southern blue whiting (Micromesistius australis)_x000D_
0302599000 - Other_x000D_
0302820000 - Rays and skates (Rajidae)_x000D_
0302830000 - Toothfish (Dissostichus spp.)_x000D_
0302840000 - Sea bass (Dicentrarchus spp.)_x000D_
0302853000 - Gilt-head sea bream (Sparus aurata)_x000D_
0302859000 - Other_x000D_
0302895000 - Monkfish (Lophius spp.)_x000D_
0302896000 - Pink cusk-eel (Genypterus blacodes)_x000D_
0302899000 - Other_x000D_
0302990060 - Hake (Merluccius spp., Urophycis spp.)_x000D_
0302990071 - Pacific halibut (Hippoglossus stenolepis)_x000D_
0302990079 - Other_x000D_
0303340000 - Turbots (Psetta maxima)_x000D_
0303391000 - Flounder (Platichthys flesus)_x000D_
0303393000 - Fish of the genus Rhombosolea_x000D_
0303398500 - Other</t>
  </si>
  <si>
    <t>0304910000 - Swordfish (Xiphias gladius)_x000D_
0304949000 - Other_x000D_
0304952100 - Cod of the species Gadus macrocephalus_x000D_
0304952500 - Cod of the species Gadus morhua_x000D_
0304952900 - Other_x000D_
0304953000 - Haddock (Melanogrammus aeglefinus)_x000D_
0304954000 - Coalfish (Pollachius virens)_x000D_
0304955000 - Hake of the genus Merluccius_x000D_
0304956000 - Blue whiting (Micromesistius poutassou)_x000D_
0304959000 - Other_x000D_
0304961000 - Picked dogfish (Squalus acanthias) and catsharks (Scyliorhinus spp.)_x000D_
0304962000 - Porbeagle shark (Lamna nasus)_x000D_
0304963000 - Blue shark (Prionace glauca)_x000D_
0304969000 - Other_x000D_
0304970000 - Rays and skates (Rajidae)_x000D_
0304999920 - Sea bream (Dentex dentex, Pagellus|spp.)_x000D_
0304999925 - Of gilt-head sea breams (Sparus aurata)_x000D_
0304999940 - Of bluefin tunas (Thunnus thynnus)_x000D_
0304999950 - Of Atlantic bigeye tuna (Thunnus obesus)_x000D_
0304999965 - For processing_x000D_
0304999969 - Other_x000D_
0304999970 - European sea bass (Dicentrarchus labrax)_x000D_
0304999990 - Other</t>
  </si>
  <si>
    <t>0302410000 - Herrings (Clupea harengus, Clupea pallasii)_x000D_
0302990055 - Herrings (Clupea harengus, Clupea pallasii)_x000D_
0303510000 - Herrings (Clupea harengus, Clupea pallasii)_x000D_
0303990075 - Herrings (Clupea harengus, Clupea pallasii)</t>
  </si>
  <si>
    <t>0302440000 - Mackerel (Scomber scombrus, Scomber australasicus, Scomber japonicus)_x000D_
0302990020 - Mackerel (Scomber scombrus, Scomber australasicus, Scomber japonicus)</t>
  </si>
  <si>
    <t>0302893100 - Of the species Sebastes marinus_x000D_
0302893900 - Other_x000D_
0302990050 - Redfish (Sebastes spp.)_x000D_
0303893100 - Of the species Sebastes marinus_x000D_
0303893900 - Other_x000D_
0303990080 - Redfish (Sebastes spp.)</t>
  </si>
  <si>
    <t>0304310000 - Tilapias (Oreochromis spp.)_x000D_
0304320000 - Catfish (Pangasius spp., Silurus spp., Clarias spp., Ictalurus spp.)_x000D_
0304330000 - Nile perch (Lates niloticus)_x000D_
0304390000 - Other_x000D_
0304425000 - Of the species Oncorhynchus apache or Oncorhynchus chrysogaster_x000D_
0304491000 - Freshwater fish_x000D_
0304610000 - Tilapias (Oreochromis spp.)_x000D_
0304620000 - Catfish (Pangasius spp., Silurus spp., Clarias spp., Ictalurus spp.)_x000D_
0304630000 - Nile perch (Lates niloticus)_x000D_
0304690000 - Other_x000D_
0304825000 - Of the species Oncorhynchus apache or Oncorhynchus chrysogaster_x000D_
0304891000 - Freshwater fish</t>
  </si>
  <si>
    <t>0304443000 - Coalfish (Pollachius virens)_x000D_
0304450000 - Swordfish (Xiphias gladius)_x000D_
0304460000 - Toothfish (Dissostichus spp.)_x000D_
0304470000 - Dogfish and other sharks_x000D_
0304480000 - Rays and skates (Rajidae)_x000D_
0304495000 - Redfish (Sebastes spp.)_x000D_
0304499000 - Other</t>
  </si>
  <si>
    <t>0304530000 - Fish of the families Bregmacerotidae, Euclichthyidae, Gadidae, Macrouridae, Melanonidae, Merlucciidae, Moridae and Muraenolepididae_x000D_
0304560000 - Dogfish and other sharks_x000D_
0304570000 - Rays and skates (Rajidae)_x000D_
0304595000 - Flaps of herring_x000D_
0304599000 - Other</t>
  </si>
  <si>
    <t>0304710000 - Cod (Gadus morhua, Gadus ogac, Gadus macrocephalus)_x000D_
0304720000 - Haddock (Melanogrammus aeglefinus)_x000D_
0304730000 - Coalfish (Pollachius virens)_x000D_
0304740000 - Hake (Merluccius spp., Urophycis spp.)_x000D_
0304750000 - Alaska pollock (Theragra chalcogramma)_x000D_
0304791000 - Polar cod (Boreogadus saida)_x000D_
0304795000 - Blue grenadier (Macruronus novaezelandiae)_x000D_
0304799000 - Other_x000D_
0304831000 - Plaice (Pleuronectes platessa)_x000D_
0304839011 - Reinhardtius hippoglossoides_x000D_
0304839019 - Other_x000D_
0304839090 - Other_x000D_
0304840000 - Swordfish (Xiphias gladius)_x000D_
0304850000 - Toothfish (Dissostichus spp.)_x000D_
0304889000 - Rays and skates (Rajidae)_x000D_
0304892100 - Of the species Sebastes marinus_x000D_
0304892900 - Other_x000D_
0304896000 - Monkfish (Lophius spp.)_x000D_
0304899010 - Of the species Allocyttus|spp. and Pseudocyttus maculatus_x000D_
0304899030 - Sea bream (Dentex dentex, Pagellus|spp.)_x000D_
0304899040 - European sea bass (Dicentrarchus labrax)_x000D_
0304899050 - Bogue (Boops boops)_x000D_
0304899060 - Gilt-head sea bream (Sparus aurata)_x000D_
0304899090 - Other</t>
  </si>
  <si>
    <t>0305200011 - Of herrings_x000D_
0305200018 - Atlantic bluefin tuna (Thunnus thynnus)_x000D_
0305200019 - Of swordfish (Xiphias gladius)_x000D_
0305200021 - Bigeye tuna (Thunnus obesus)_x000D_
0305200030 - Other_x000D_
0305200073 - Other_x000D_
0305200075 - Other_x000D_
0305200077 - Other_x000D_
0305200079 - Other_x000D_
0305200099 - Other</t>
  </si>
  <si>
    <t>0305410000 - Pacific salmon (Oncorhynchus nerka, Oncorhynchus gorbuscha, Oncorhynchus keta, Oncorhynchus tschawytscha, Oncorhynchus kisutch, Oncorhynchus masou and Oncorhynchus rhodurus), Atlantic salmon (Salmo salar) and Danube salmon (Hucho hucho)</t>
  </si>
  <si>
    <t>0305420000 - Herrings (Clupea harengus, Clupea pallasii)_x000D_
0305430000 - Trout (Salmo trutta, Oncorhynchus mykiss, Oncorhynchus clarki, Oncorhynchus aguabonita, Oncorhynchus gilae, Oncorhynchus apache and Oncorhynchus chrysogaster)_x000D_
0305440000 - Tilapias (Oreochromis spp.), catfish (Pangasius spp., Silurus spp., Clarias spp., Ictalurus spp.), carp (Cyprinus spp., Carassius spp., Ctenopharyngodon idellus, Hypophthalmichthys spp., Cirrhinus spp., Mylopharyngodon piceus, Catla catla, Labeo spp., Osteochilus hasselti, Leptobarbus hoeveni, Megalobrama spp.), eels (Anguilla spp.), Nile perch (Lates niloticus) and snakeheads (Channa spp.)_x000D_
0305490000 - Other_x000D_
0305710010 - Smoked</t>
  </si>
  <si>
    <t>0305640000 - Tilapias (Oreochromis spp.), catfish (Pangasius spp., Silurus spp., Clarias spp., Ictalurus spp.), carp (Cyprinus spp., Carassius spp., Ctenopharyngodon idellus, Hypophthalmichthys spp., Cirrhinus spp., Mylopharyngodon piceus, Catla catla, Labeo spp., Osteochilus hasselti, Leptobarbus hoeveni, Megalobrama spp.), eels (Anguilla spp.), Nile perch (Lates niloticus) and snakeheads (Channa spp.)_x000D_
0305698020 - Fish of the species Clupea ilisha, in brine_x000D_
0305698030 - Atlantic bluefin tuna (Thunnus thynnus)_x000D_
0305698040 - Bigeye tuna (Thunnus obesus)_x000D_
0305698050 - Swordfish (Xiphias gladius)_x000D_
0305698061 - Trout (Salmo trutta, Oncorhynchus mykiss, Oncorhynchus clarki, Oncorhynchus aguabonita, Oncorhynchus gilae, Oncorhynchus apache and Onchorhynchus chrysogaster)_x000D_
0305698064 - Gilt-head sea bream (Sparus aurata)_x000D_
0305698065 - Sea bream (Dentex dentex, Pagellus|spp.)_x000D_
0305698067 - European sea bass (Dicentrarchus labrax)_x000D_
0305698090 - Other_x000D_
0305710090 - Other</t>
  </si>
  <si>
    <t>0305610000 - Herrings (Clupea harengus, Clupea pallasii)</t>
  </si>
  <si>
    <t>0306150000 - Norway lobsters (Nephrops norvegicus)_x000D_
0306169900 - Other_x000D_
0306179300 - Shrimps of the family Pandalidae, other than of the genus Pandalus</t>
  </si>
  <si>
    <t>0306952010 - Boiled on board_x000D_
0306953010 - Boiled on board</t>
  </si>
  <si>
    <t>0306340000 - Norway lobsters (Nephrops norvegicus)_x000D_
0306359012 - Of the species Pandalus borealis, in shell, for processing_x000D_
0306359014 - Of the species Pandalus montagui, in shell, for processing_x000D_
0306359020 - For processing_x000D_
0306359092 - Of the species Pandalus borealis, in shell, chilled, for processing_x000D_
0306359093 - Of the species Pandalus montagui, in shell, chilled, for processing_x000D_
0306359096 - For processing_x000D_
0306361011 - For processing_x000D_
0306361091 - For processing_x000D_
0306940000 - Norway lobsters (Nephrops norvegicus)_x000D_
0306952021 - Smoked, whether in shell or not, whether or not cooked before or during the smoking process, not otherwise prepared, in immediate packings of a net content exceeding 2|kg_x000D_
0306952029 - Other_x000D_
0306953021 - Smoked, whether in shell or not, whether or not cooked before or during the smoking process, not otherwise prepared, in immediate packings of a net content exceeding 2|kg_x000D_
0306953029 - Other</t>
  </si>
  <si>
    <t>1604110000 - Salmon</t>
  </si>
  <si>
    <t>1604129100 - In airtight containers_x000D_
1604129900 - Other</t>
  </si>
  <si>
    <t>1604139000 - Other</t>
  </si>
  <si>
    <t>1604151100 - Fillets_x000D_
1604151900 - Other</t>
  </si>
  <si>
    <t>1604170000 - Eels_x000D_
1604180000 - Shark fins_x000D_
1604199200 - Cod (Gadus morhua, Gadus ogac, Gadus macrocephalus)_x000D_
1604199300 - Coalfish (Pollachius virens)_x000D_
1604199400 - Hake (Merluccius spp., Urophycis spp.)_x000D_
1604199500 - Alaska pollack (Theragra chalcogramma) and pollack (Pollachius pollachius)_x000D_
1604199700 - Other_x000D_
1604209000 - Of other fish</t>
  </si>
  <si>
    <t>1604201000 - Of salmon</t>
  </si>
  <si>
    <t>1605211020 - shelled and frozen_x000D_
1605211040 - Shrimps and prawns of the species Pandalus borealis, shelled, boiled and frozen, but not otherwise prepared_x000D_
1605211050 - Shrimps and prawns of the species Pandalus montagui, shelled, boiled and frozen, but not otherwise prepared_x000D_
1605211091 - Frozen_x000D_
1605219020 - shelled and frozen_x000D_
1605219040 - shelled, boiled and frozen, but not otherwise prepared_x000D_
1605219057 - Frozen_x000D_
1605219060 - shelled, boiled and frozen, but not otherwise prepared_x000D_
1605219091 - Frozen_x000D_
1605290020 - shelled and frozen_x000D_
1605290040 - Shrimps and prawns of the species Pandalus borealis, shelled, boiled and frozen, but not otherwise prepared_x000D_
1605290045 - Shrimps and prawns of the species Pandalus montagui, shelled, boiled and frozen, but not otherwise prepared_x000D_
1605290091 - Frozen</t>
  </si>
  <si>
    <t>1605211030 - Other_x000D_
1605211096 - Other_x000D_
1605211099 - Other_x000D_
1605219030 - Other_x000D_
1605219045 - cooked and peeled for processing_x000D_
1605219049 - Other_x000D_
1605219055 - Cooked and peeled for processing_x000D_
1605219058 - Other_x000D_
1605219062 - cooked and peeled for processing_x000D_
1605219065 - Other_x000D_
1605219096 - Other_x000D_
1605219099 - Other_x000D_
1605290030 - Other_x000D_
1605290050 - Shrimps and prawns of the species Pandalus borealis, cooked and peeled for processing_x000D_
1605290055 - Shrimps and prawns of the species Pandalus montagui, cooked and peeled for processing_x000D_
1605290060 - Shrimps and prawns of the species Pandalus jordani, cooked and peeled for processing_x000D_
1605290096 - Other_x000D_
1605290099 - Other</t>
  </si>
  <si>
    <t>1605100000 - Crab</t>
  </si>
  <si>
    <t>1604129111 - Spiced and/or vinegar-cured, in brine_x000D_
1604129191 - Spiced and/or vinegar-cured, in brine_x000D_
1604129911 - Preserved in barrels of at least 70|kg net drained weight, for processing_x000D_
1604129919 - Other</t>
  </si>
  <si>
    <t>1517109010 - Containing, by weight, not more than 10|% of milk fats</t>
  </si>
  <si>
    <t>2207100090 - Other</t>
  </si>
  <si>
    <t>2207200090 - Other</t>
  </si>
  <si>
    <t>2403110000 - Water-pipe tobacco specified in subheading note|1|to this chapter_x000D_
2403190000 - Other</t>
  </si>
  <si>
    <t>1504201000 - Solid fractions</t>
  </si>
  <si>
    <t>2309903130 - Fish feed</t>
  </si>
  <si>
    <t>0210000000 - Meat and edible meat offal, salted, in brine, dried or smoked; edible flours and meals of meat or meat offal</t>
  </si>
  <si>
    <t>0705110000 - Cabbage lettuce (head lettuce)</t>
  </si>
  <si>
    <t>0705190000 - Other</t>
  </si>
  <si>
    <t>0602907000 - Rooted cuttings and young plants, excluding cacti</t>
  </si>
  <si>
    <t>1601000000 - Sausages and similar products, of meat, meat offal or blood; food preparations based on these products</t>
  </si>
  <si>
    <t>0303510010 - Of a weight exceeding 100|g per piece, for processing_x000D_
0303510020 - Other, for industrial manufacture</t>
  </si>
  <si>
    <t>0302130000 - Pacific salmon (Oncorhynchus nerka, Oncorhynchus gorbuscha, Oncorhynchus keta, Oncorhynchus tschawytscha, Oncorhynchus kisutch, Oncorhynchus masou and Oncorhynchus rhodurus)_x000D_
0302140000 - Atlantic salmon (Salmo salar) and Danube salmon (Hucho hucho)_x000D_
0302990030 - Pacific salmon (Oncorhynchus nerka, Oncorhynchus gorbuscha, Oncorhynchus keta, Oncorhynchus tschawytscha, Oncorhynchus kisutch, Oncorhynchus masou and Oncorhynchus rhodurus)_x000D_
0302990040 - Atlantic salmon (Salmo salar) and Danube salmon (Hucho hucho)_x000D_
0304410000 - Pacific salmon (Oncorhynchus nerka, Oncorhynchus gorbuscha, Oncorhynchus keta, Oncorhynchus tschawytscha, Oncorhynchus kisutch, Oncorhynchus masou and Oncorhynchus rhodurus), Atlantic salmon (Salmo salar) and Danube salmon (Hucho hucho)_x000D_
0304810000 - Pacific salmon (Oncorhynchus nerka, Oncorhynchus gorbuscha, Oncorhynchus keta, Oncorhynchus tschawytscha, Oncorhynchus kisutch, Oncorhynchus masou and Oncorhynchus rhodurus), Atlantic salmon (Salmo salar) and Danube salmon (Hucho hucho)</t>
  </si>
  <si>
    <t>0302230000 - Sole (Solea spp.)_x000D_
0302240000 - Turbots (Psetta maxima)_x000D_
0302290000 - Other_x000D_
0302560010 - Blue whiting (Micromesistius poutassou)_x000D_
0302990071 - Pacific halibut (Hippoglossus stenolepis)_x000D_
0302990079 - Other_x000D_
0303320000 - Plaice (Pleuronectes platessa)_x000D_
0303553000 - Chilean jack mackerel (Trachurus murphyi)_x000D_
0303559090 - Other_x000D_
0303560000 - Cobia (Rachycentron canadum)_x000D_
0303599000 - Other_x000D_
0303699000 - Other_x000D_
0303820000 - Rays and skates (Rajidae)_x000D_
0303830000 - Toothfish (Dissostichus spp.)_x000D_
0303849000 - Other_x000D_
0303895500 - Gilt-head sea bream (Sparus aurata)_x000D_
0303899000 - Other_x000D_
0304310000 - Tilapias (Oreochromis spp.)_x000D_
0304320000 - Catfish (Pangasius spp., Silurus spp., Clarias spp., Ictalurus spp.)_x000D_
0304330000 - Nile perch (Lates niloticus)_x000D_
0304390000 - Other_x000D_
0304425000 - Of the species Oncorhynchus apache or Oncorhynchus chrysogaster_x000D_
0304430000 - Flat fish (Pleuronectidae, Bothidae, Cynoglossidae, Soleidae, Scophthalmidae and Citharidae)_x000D_
0304443000 - Coalfish (Pollachius virens)_x000D_
0304449000 - Other_x000D_
0304450000 - Swordfish (Xiphias gladius)_x000D_
0304460000 - Toothfish (Dissostichus spp.)_x000D_
0304470000 - Dogfish and other sharks_x000D_
0304480000 - Rays and skates (Rajidae)_x000D_
0304491000 - Freshwater fish_x000D_
0304495000 - Redfish (Sebastes spp.)_x000D_
0304499030 - Bluefin tunas (Thunnus thynnus)_x000D_
0304499040 - Atlantic bigeye tuna (Thunnus obesus)_x000D_
0304499050 - Gilt-head sea bream (Sparus aurata)_x000D_
0304499060 - Sea bream (Dentex dentex and Pagellus|spp.)_x000D_
0304499070 - European sea bass (Dicentrarchus labrax)_x000D_
0304499090 - Other_x000D_
0304530000 - Fish of the families Bregmacerotidae, Euclichthyidae, Gadidae, Macrouridae, Melanonidae, Merlucciidae, Moridae and Muraenolepididae_x000D_
0304540000 - Swordfish (Xiphias gladius)_x000D_
0304550000 - Toothfish (Dissostichus spp.)_x000D_
0304560000 - Dogfish and other sharks_x000D_
0304570000 - Rays and skates (Rajidae)_x000D_
0304599000 - Other_x000D_
0304610000 - Tilapias (Oreochromis spp.)_x000D_
0304620000 - Catfish (Pangasius spp., Silurus spp., Clarias spp., Ictalurus spp.)_x000D_
0304630000 - Nile perch (Lates niloticus)_x000D_
0304690000 - Other_x000D_
0304825000 - Of the species Oncorhynchus apache or Oncorhynchus chrysogaster_x000D_
0304891000 - Freshwater fish_x000D_
0304952100 - Cod of the species Gadus macrocephalus_x000D_
0304952500 - Cod of the species Gadus morhua_x000D_
0304952900 - Other_x000D_
0304954000 - Coalfish (Pollachius virens)_x000D_
0304955000 - Hake of the genus Merluccius_x000D_
0304956000 - Blue whiting (Micromesistius poutassou)_x000D_
0304959011 - For processing_x000D_
0304959013 - Other_x000D_
0304959017 - For processing_x000D_
0304959019 - Other_x000D_
0304959090 - Other_x000D_
0304961000 - Picked dogfish (Squalus acanthias) and catsharks (Scyliorhinus spp.)_x000D_
0304962000 - Porbeagle shark (Lamna nasus)_x000D_
0304963000 - Blue shark (Prionace glauca)_x000D_
0304969000 - Other_x000D_
0304970000 - Rays and skates (Rajidae)_x000D_
0304999920 - Sea bream (Dentex dentex, Pagellus|spp.)_x000D_
0304999925 - Of gilt-head sea breams (Sparus aurata)_x000D_
0304999940 - Of bluefin tunas (Thunnus thynnus)_x000D_
0304999950 - Of Atlantic bigeye tuna (Thunnus obesus)_x000D_
0304999965 - For processing_x000D_
0304999969 - Other_x000D_
0304999970 - European sea bass (Dicentrarchus labrax)_x000D_
0304999990 - Other</t>
  </si>
  <si>
    <t>0306150000 - Norway lobsters (Nephrops norvegicus)</t>
  </si>
  <si>
    <t>1604170000 - Eels_x000D_
1604180000 - Shark fins_x000D_
1604199700 - Other_x000D_
1604209020 - Preserved smoked coalfish_x000D_
1604209030 - In airtight cans_x000D_
1604209035 - ??ther_x000D_
1604209050 - Lamprey_x000D_
1604209060 - Swordfish (Xiphias gladius)_x000D_
1604209090 - Other</t>
  </si>
  <si>
    <t>1704901000 - Liquorice extract containing more than 10|% by weight of sucrose but not containing other added substances_x000D_
1704903000 - White chocolate_x000D_
1704905100 - Pastes, including marzipan, in immediate packings of a net content of 1|kg or more_x000D_
1704905500 - Throat pastilles and cough drops_x000D_
1704906100 - Sugar-coated (panned) goods_x000D_
1704906500 - Gum confectionery and jelly confectionery, including fruit pastes in the form of sugar confectionery_x000D_
1704907100 - Boiled sweets, whether or not filled_x000D_
1704907500 - Toffees, caramels and similar sweets_x000D_
1704908100 - Compressed tablets_x000D_
1704909900 - Other_x000D_
1806321000 - With added cereal, fruit or nuts_x000D_
1806329000 - Other_x000D_
1806901100 - Containing alcohol_x000D_
1806901900 - Other_x000D_
1806903100 - Filled_x000D_
1806903900 - Not filled_x000D_
1806905000 - Sugar confectionery and substitutes therefor made from sugar substitution products, containing cocoa_x000D_
1806906000 - Spreads containing cocoa_x000D_
1806907000 - Preparations containing cocoa for making beverages_x000D_
1806909000 - Other_x000D_
1905311100 - In immediate packings of a net content not exceeding 85|g_x000D_
1905311900 - Other_x000D_
1905313000 - Containing 8|% or more by weight of milkfats_x000D_
1905319100 - Sandwich biscuits_x000D_
1905319900 - Other_x000D_
1905321100 - In immediate packings of a net content not exceeding 85|g_x000D_
1905321900 - Other_x000D_
1905329100 - Salted, whether or not filled_x000D_
1905329900 - Other</t>
  </si>
  <si>
    <t>0304495000 - Redfish (Sebastes spp.)</t>
  </si>
  <si>
    <t>0303510000 - Herrings (Clupea harengus, Clupea pallasii)</t>
  </si>
  <si>
    <t>0810201000 - Raspberries</t>
  </si>
  <si>
    <t>2005202000 - Thin slices, fried or baked, whether or not salted or flavoured, in airtight packings, suitable for immediate consumption</t>
  </si>
  <si>
    <t>2309101300 - Containing not less than 10|% but less than 50|% by weight of milk products_x000D_
2309101500 - Containing not less than 50|% but less than 75|% by weight of milk products_x000D_
2309101900 - Containing not less than 75|% by weight of milk products_x000D_
2309103300 - Containing not less than 10|% but less than 50|% by weight of milk products_x000D_
2309103900 - Containing not less than 50|% by weight of milk products_x000D_
2309105100 - Containing no milk products or containing less than 10|% by weight of such products_x000D_
2309105300 - Containing not less than 10|% but less than 50|% by weight of milk products_x000D_
2309105900 - Containing not less than 50|% by weight of milk products_x000D_
2309107000 - Containing no starch, glucose, glucose syrup, maltodextrine or maltodextrine syrup but containing milk products_x000D_
2309109000 - Other</t>
  </si>
  <si>
    <t>0304894910 - Mackerel of the species Scomber scombrus_x000D_
0304894920 - Mackerel of the species Scomber japonicus_x000D_
0304999911 - Flaps</t>
  </si>
  <si>
    <t>0304499010 - Herrings_x000D_
0304595000 - Flaps of herring</t>
  </si>
  <si>
    <t>0305100000 - Flours, meals and pellets of fish, fit for human consumption</t>
  </si>
  <si>
    <t>0207000000 - Meat and edible offal, of the poultry of heading|0105, fresh, chilled or frozen</t>
  </si>
  <si>
    <t>0203000000 - Meat of swine, fresh, chilled or frozen</t>
  </si>
  <si>
    <t>1601001011 - Sausages_x000D_
1601001091 - Sausages_x000D_
1601009100 - Sausages, dry or for spreading, uncooked_x000D_
1601009911 - Sausages_x000D_
1601009991 - Sausages</t>
  </si>
  <si>
    <t>0204000000 - Meat of sheep or goats, fresh, chilled or frozen_x000D_
0210992100 - With bone in_x000D_
0210992900 - Boneless_x000D_
0210998510 - Of sheep and goats</t>
  </si>
  <si>
    <t>0210195010 - Hams, in brine, enclosed in a bladder or in an artificial gut_x000D_
0210198110 - Chop, smoked_x000D_
0210198120 - Pork neck, dried in air, seasoned or not, whole, in pieces or thinly sliced_x000D_
1601001011 - Sausages_x000D_
1601001019 - Other_x000D_
1601009110 - Of animals of headings 0101 to 0104, excluding wild boars_x000D_
1601009911 - Sausages_x000D_
1601009919 - Other_x000D_
1602491910 - Pork neck, dried in air, seasoned or not, whole, in pieces or thinly sliced</t>
  </si>
  <si>
    <t>0701100000 - Seed</t>
  </si>
  <si>
    <t>0702000000 - Tomatoes, fresh or chilled</t>
  </si>
  <si>
    <t>0703101900 - Other_x000D_
0703900000 - Leeks and other alliaceous vegetables</t>
  </si>
  <si>
    <t>0704100000 - Cauliflowers and headed broccoli_x000D_
0704900000 - Other</t>
  </si>
  <si>
    <t>0705110000 - Cabbage lettuce (head lettuce)_x000D_
0705190000 - Other_x000D_
0705210000 - Witloof chicory (Cichorium intybus var. foliosum)_x000D_
0705290000 - Other</t>
  </si>
  <si>
    <t>0706901000 - Celeriac (rooted celery or German celery)_x000D_
0706909000 - Other</t>
  </si>
  <si>
    <t>0707000500 - Cucumbers</t>
  </si>
  <si>
    <t>0708200000 - Beans (Vigna spp., Phaseolus spp.)</t>
  </si>
  <si>
    <t>0709400000 - Celery other than celeriac</t>
  </si>
  <si>
    <t>0709700000 - Spinach, New Zealand spinach and orache spinach (garden spinach)</t>
  </si>
  <si>
    <t>0709991000 - Salad vegetables, other than lettuce (Lactuca sativa) and chicory (Cichorium spp.)</t>
  </si>
  <si>
    <t>0709995000 - Fennel</t>
  </si>
  <si>
    <t>0709939000 - Other_x000D_
0709999000 - Other</t>
  </si>
  <si>
    <t>0808108090 - Other</t>
  </si>
  <si>
    <t>0808301000 - Perry pears, in bulk, from 1|August to 31|December_x000D_
0808309000 - Other_x000D_
0808400000 - Quinces</t>
  </si>
  <si>
    <t>0809290000 - Other</t>
  </si>
  <si>
    <t>0809400500 - Plums_x000D_
0809409000 - Sloes</t>
  </si>
  <si>
    <t>0810209000 - Other</t>
  </si>
  <si>
    <t>1106301000 - Of bananas</t>
  </si>
  <si>
    <t>0710100000 - Potatoes_x000D_
2004101000 - Cooked, not otherwise prepared_x000D_
2004109900 - Other_x000D_
2005208000 - Other</t>
  </si>
  <si>
    <t>0811901912 - Cherries_x000D_
0811903912 - Cherries_x000D_
0811908000 - Other_x000D_
2008600000 - Cherries</t>
  </si>
  <si>
    <t>0810100000 - Strawberries</t>
  </si>
  <si>
    <t>0709992000 - Chard (or white beet) and cardoons</t>
  </si>
  <si>
    <t>2204219311 - A??n Bessem-Bouira, M??d??a, Coteaux du Zaccar, Dahra, Coteaux de Mascara, Monts du Tessalah, Coteaux de Tlemcen_x000D_
2204219321 - A??n Bessem-Bouira, M??d??a, Coteaux du Zaccar, Dahra, Coteaux de Mascara, Monts du Tessalah, Coteaux de Tlemcen_x000D_
2204219411 - A??n Bessem-Bouira, M??d??a, Coteaux du Zaccar, Dahra, Coteaux de Mascara, Monts du Tessalah, Coteaux de Tlemcen_x000D_
2204219421 - A??n Bessem-Bouira, M??d??a, Coteaux du Zaccar, Dahra, Coteaux de Mascara, Monts du Tessalah, Coteaux de Tlemcen</t>
  </si>
  <si>
    <t>0409000000 - Natural honey</t>
  </si>
  <si>
    <t>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2204219311 - A??n Bessem-Bouira, M??d??a, Coteaux du Zaccar, Dahra, Coteaux de Mascara, Monts du Tessalah, Coteaux de Tlemcen_x000D_
2204219319 - Other_x000D_
2204219321 - A??n Bessem-Bouira, M??d??a, Coteaux du Zaccar, Dahra, Coteaux de Mascara, Monts du Tessalah, Coteaux de Tlemcen_x000D_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2204219411 - A??n Bessem-Bouira, M??d??a, Coteaux du Zaccar, Dahra, Coteaux de Mascara, Monts du Tessalah, Coteaux de Tlemcen_x000D_
2204219419 - Other_x000D_
2204219421 - A??n Bessem-Bouira, M??d??a, Coteaux du Zaccar, Dahra, Coteaux de Mascara, Monts du Tessalah, Coteaux de Tlemcen_x000D_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2204219511 - Of an actual alcoholic strength by volume not exceeding 13|% vol_x000D_
2204219521 - Of an actual alcoholic strength by volume exceeding 13|% vol but not exceeding 15|% vol_x000D_
2204219531 - Of an actual alcoholic strength by volume exceeding 15|% vol but not exceeding 18|% vol_x000D_
2204219541 - Of an actual alcoholic strength by volume exceeding 18|% vol but not exceeding 22|% vol_x000D_
2204219551 - Of an actual alcoholic strength by volume exceeding 22|% vol_x000D_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2204219711 - Of an actual alcoholic strength by volume not exceeding 13|% vol_x000D_
2204219721 - Of an actual alcoholic strength by volume exceeding 13|% vol but not exceeding 15|% vol_x000D_
2204219731 - Of an actual alcoholic strength by volume exceeding 15|% vol but not exceeding 18|% vol_x000D_
2204219741 - Of an actual alcoholic strength by volume exceeding 18|% vol but not exceeding 22|% vol_x000D_
2204219751 - Of an actual alcoholic strength by volume exceeding 22|% vol_x000D_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t>
  </si>
  <si>
    <t>0603000000 - Cut flowers and flower buds of a kind suitable for bouquets or for ornamental purposes, fresh, dried, dyed, bleached, impregnated or otherwise prepared</t>
  </si>
  <si>
    <t>0604000000 - Foliage, branches and other parts of plants, without flowers or flower buds, and grasses, mosses and lichens, being goods of a kind suitable for bouquets or for ornamental purposes, fresh, dried, dyed, bleached, impregnated or otherwise prepared</t>
  </si>
  <si>
    <t>1509000000 - Olive oil and its fractions, whether or not refined, but not chemically modified_x000D_
1510000000 - Other oils and their fractions, obtained solely from olives, whether or not refined, but not chemically modified, including blends of these oils or fractions with oils or fractions of heading|1509</t>
  </si>
  <si>
    <t>1512199010 - Sunflower-seed oil</t>
  </si>
  <si>
    <t>2002101000 - Peeled</t>
  </si>
  <si>
    <t>2002903100 - In immediate packings of a net content exceeding 1|kg_x000D_
2002903900 - In immediate packings of a net content not exceeding 1|kg_x000D_
2002909100 - In immediate packings of a net content exceeding 1|kg_x000D_
2002909900 - In immediate packings of a net content not exceeding 1|kg</t>
  </si>
  <si>
    <t>2009500000 - Tomato juice</t>
  </si>
  <si>
    <t>2009893521 - With an added sugar content not exceeding 30|% by weight_x000D_
2009893529 - Other_x000D_
2009893531 - With an added sugar content not exceeding 30|% by weight_x000D_
2009893539 - Other_x000D_
2009893811 - powdered_x000D_
2009893819 - Other_x000D_
2009897911 - powdered_x000D_
2009897919 - Other_x000D_
2009898611 - powdered_x000D_
2009898619 - Other_x000D_
2009898911 - powdered_x000D_
2009898919 - Other_x000D_
2009899915 - Apricot juice_x000D_
2009899992 - Apricot juice</t>
  </si>
  <si>
    <t>0403105100 - Not exceeding 1,5|%_x000D_
0403105300 - Exceeding 1,5|% but not exceeding 27|%_x000D_
0403105900 - Exceeding 27|%_x000D_
0403109100 - Not exceeding 3|%_x000D_
0403109300 - Exceeding 3|% but not exceeding 6|%_x000D_
0403109900 - Exceeding 6|%</t>
  </si>
  <si>
    <t>1902301000 - Dried_x000D_
1902309000 - Other</t>
  </si>
  <si>
    <t>1902401000 - Unprepared_x000D_
1902409000 - Other</t>
  </si>
  <si>
    <t>0703200000 - Garlic</t>
  </si>
  <si>
    <t>0603110000 - Roses_x000D_
0603120000 - Carnations_x000D_
0603130000 - Orchids_x000D_
0603140000 - Chrysanthemums_x000D_
0603150000 - Lilies (Lilium spp.)_x000D_
0603190000 - Other</t>
  </si>
  <si>
    <t>1509100000 - Virgin</t>
  </si>
  <si>
    <t>0701909010 - so-called "New", from 1 July to 31 December</t>
  </si>
  <si>
    <t>0709921000 - For uses other than the production of oil</t>
  </si>
  <si>
    <t>0711201000 - For uses other than the production of oil</t>
  </si>
  <si>
    <t>0808101000 - Cider apples, in bulk, from 16|September to 15|December_x000D_
0808108000 - Other</t>
  </si>
  <si>
    <t>0809210000 - Sour cherries (Prunus cerasus)_x000D_
0809290000 - Other</t>
  </si>
  <si>
    <t>0809301000 - Nectarines_x000D_
0809309000 - Other</t>
  </si>
  <si>
    <t>1509100000 - Virgin_x000D_
1510001000 - Crude oils</t>
  </si>
  <si>
    <t>2002000000 - Tomatoes prepared or preserved otherwise than by vinegar or acetic acid</t>
  </si>
  <si>
    <t>1604131120 - Of the species Sardina pilchardus_x000D_
1604131920 - Of the species Sardina pilchardus_x000D_
1604205010 - Of the species Sardina pilchardus</t>
  </si>
  <si>
    <t>2008509220 - Apricot pulp_x000D_
2008509813 - Apricot pulp</t>
  </si>
  <si>
    <t>2204219313 - Coteaux d'Utique, Kelibia, Thibar, Mornag_x000D_
2204219323 - Coteaux d'Utique, Kelibia, Thibar, Mornag_x000D_
2204219413 - Coteaux de Tebourba, Coteaux d'Utique, Sidi-Salem, Thibar, Mornag, grand cru Mornag_x000D_
2204219423 - Coteaux de Tebourba, Coteaux d'Utique, Sidi-Salem, Thibar, Mornag, grand cru Mornag</t>
  </si>
  <si>
    <t>0805102200 - Navel oranges_x000D_
0805102400 - White oranges_x000D_
0805102800 - Other_x000D_
0805108010 - Fresh</t>
  </si>
  <si>
    <t>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2204219313 - Coteaux d'Utique, Kelibia, Thibar, Mornag_x000D_
2204219319 - Other_x000D_
2204219323 - Coteaux d'Utique, Kelibia, Thibar, Mornag_x000D_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2204219413 - Coteaux de Tebourba, Coteaux d'Utique, Sidi-Salem, Thibar, Mornag, grand cru Mornag_x000D_
2204219419 - Other_x000D_
2204219423 - Coteaux de Tebourba, Coteaux d'Utique, Sidi-Salem, Thibar, Mornag, grand cru Mornag_x000D_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2204219511 - Of an actual alcoholic strength by volume not exceeding 13|% vol_x000D_
2204219521 - Of an actual alcoholic strength by volume exceeding 13|% vol but not exceeding 15|% vol_x000D_
2204219531 - Of an actual alcoholic strength by volume exceeding 15|% vol but not exceeding 18|% vol_x000D_
2204219541 - Of an actual alcoholic strength by volume exceeding 18|% vol but not exceeding 22|% vol_x000D_
2204219551 - Of an actual alcoholic strength by volume exceeding 22|% vol_x000D_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2204219711 - Of an actual alcoholic strength by volume not exceeding 13|% vol_x000D_
2204219721 - Of an actual alcoholic strength by volume exceeding 13|% vol but not exceeding 15|% vol_x000D_
2204219731 - Of an actual alcoholic strength by volume exceeding 15|% vol but not exceeding 18|% vol_x000D_
2204219741 - Of an actual alcoholic strength by volume exceeding 18|% vol but not exceeding 22|% vol_x000D_
2204219751 - Of an actual alcoholic strength by volume exceeding 22|% vol_x000D_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2204229310 - Of an actual alcoholic strength by volume not exceeding 13|% vol_x000D_
2204229320 - Of an actual alcoholic strength by volume exceeding 13|% vol but not exceeding 15|% vol_x000D_
2204229330 - Of an actual alcoholic strength by volume exceeding 15|% vol but not exceeding 18|% vol_x000D_
2204229340 - Of an actual alcoholic strength by volume exceeding 18|% vol but not exceeding 22|% vol_x000D_
2204229390 - Of an actual alcoholic strength by volume exceeding 22|% vol_x000D_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2204229510 - Of an actual alcoholic strength by volume not exceeding 13|% vol_x000D_
2204229520 - Of an actual alcoholic strength by volume exceeding 13|% vol but not exceeding 15|% vol_x000D_
2204229530 - Of an actual alcoholic strength by volume exceeding 15|% vol but not exceeding 18|% vol_x000D_
2204229540 - Of an actual alcoholic strength by volume exceeding 18|% vol but not exceeding 22|% vol_x000D_
2204229590 - Of an actual alcoholic strength by volume exceeding 22|% vol_x000D_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2204229710 - Of an actual alcoholic strength by volume not exceeding 13|% vol_x000D_
2204229720 - Of an actual alcoholic strength by volume exceeding 13|% vol but not exceeding 15|% vol_x000D_
2204229730 - Of an actual alcoholic strength by volume exceeding 15|% vol but not exceeding 18|% vol_x000D_
2204229740 - Of an actual alcoholic strength by volume exceeding 18|% vol but not exceeding 22|% vol_x000D_
2204229790 - Of an actual alcoholic strength by volume exceeding 22|% vol_x000D_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2204299310 - Of an actual alcoholic strength by volume not exceeding 13|% vol_x000D_
2204299320 - Of an actual alcoholic strength by volume exceeding 13|% vol but not exceeding 15|% vol_x000D_
2204299330 - Of an actual alcoholic strength by volume exceeding 15|% vol but not exceeding 18|% vol_x000D_
2204299340 - Of an actual alcoholic strength by volume exceeding 18|% vol but not exceeding 22|% vol_x000D_
2204299390 - Of an actual alcoholic strength by volume exceeding 22|% vol_x000D_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2204299510 - Of an actual alcoholic strength by volume not exceeding 13|% vol_x000D_
2204299520 - Of an actual alcoholic strength by volume exceeding 13|% vol but not exceeding 15|% vol_x000D_
2204299530 - Of an actual alcoholic strength by volume exceeding 15|% vol but not exceeding 18|% vol_x000D_
2204299540 - Of an actual alcoholic strength by volume exceeding 18|% vol but not exceeding 22|% vol_x000D_
2204299590 - Of an actual alcoholic strength by volume exceeding 22|% vol_x000D_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2204299710 - Of an actual alcoholic strength by volume not exceeding 13|% vol_x000D_
2204299720 - Of an actual alcoholic strength by volume exceeding 13|% vol but not exceeding 15|% vol_x000D_
2204299730 - Of an actual alcoholic strength by volume exceeding 15|% vol but not exceeding 18|% vol_x000D_
2204299740 - Of an actual alcoholic strength by volume exceeding 18|% vol but not exceeding 22|% vol_x000D_
2204299790 - Of an actual alcoholic strength by volume exceeding 22|% vol_x000D_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t>
  </si>
  <si>
    <t>0603110000 - Roses_x000D_
0603120000 - Carnations_x000D_
0603130000 - Orchids_x000D_
0603140000 - Chrysanthemums_x000D_
0603150000 - Lilies (Lilium spp.)_x000D_
0603191000 - Gladioli_x000D_
0603192000 - Ranunculi_x000D_
0603197000 - Other</t>
  </si>
  <si>
    <t>2008975100 - Of tropical fruit (including mixtures containing by weight 50|% or more of tropical nuts and tropical fruit)_x000D_
2008975900 - Other_x000D_
2008977200 - Of tropical fruit (including mixtures containing by weight 50|% or more of tropical nuts and tropical fruit)_x000D_
2008977400 - Other_x000D_
2008977600 - Of tropical fruit (including mixtures containing by weight 50|% or more of tropical nuts and tropical fruit)_x000D_
2008977800 - Other</t>
  </si>
  <si>
    <t>2003901000 - Truffles</t>
  </si>
  <si>
    <t>0404100000 - Whey and modified whey, whether or not concentrated or containing added sugar or other sweetening matter</t>
  </si>
  <si>
    <t>0702000007 - Cherry tomatoes</t>
  </si>
  <si>
    <t>2009111191 - With an added sugar content not exceeding 30|% by weight_x000D_
2009111199 - Other_x000D_
2009111990 - Other_x000D_
2009119190 - Other_x000D_
2009119996 - with a degree of concentration higher than 20!o! brix_x000D_
2009119998 - Other_x000D_
2009120090 - Other_x000D_
2009191151 - With an added sugar content not exceeding 30|% by weight_x000D_
2009191159 - Other_x000D_
2009191171 - With an added sugar content not exceeding 30|% by weight_x000D_
2009191179 - Other_x000D_
2009191991 - powdered_x000D_
2009191999 - Other_x000D_
2009199191 - powdered_x000D_
2009199199 - Other_x000D_
2009199891 - powdered_x000D_
2009199899 - Other</t>
  </si>
  <si>
    <t>2009111111 - With an added sugar content not exceeding 30|% by weight_x000D_
2009111119 - Other_x000D_
2009111910 - In containers of two litres or less_x000D_
2009119110 - In containers of two litres or less_x000D_
2009119911 - with a degree of concentration higher than 20!o! brix_x000D_
2009119919 - Other_x000D_
2009119992 - with a degree of concentration higher than 20!o! brix_x000D_
2009119994 - Other_x000D_
2009120010 - In containers of two litres or less_x000D_
2009191121 - With an added sugar content not exceeding 30|% by weight_x000D_
2009191129 - Other_x000D_
2009191131 - With an added sugar content not exceeding 30|% by weight_x000D_
2009191139 - Other_x000D_
2009191911 - powdered_x000D_
2009191919 - Other_x000D_
2009199111 - powdered_x000D_
2009199119 - Other_x000D_
2009199811 - powdered_x000D_
2009199819 - Other</t>
  </si>
  <si>
    <t>0603150000 - Lilies (Lilium spp.)_x000D_
0603192000 - Ranunculi_x000D_
0603197000 - Other</t>
  </si>
  <si>
    <t>0702000099 - Other</t>
  </si>
  <si>
    <t>0710400000 - Sweetcorn_x000D_
2004901000 - Sweetcorn (Zea mays var. saccharata)</t>
  </si>
  <si>
    <t>0711903000 - Sweetcorn_x000D_
2001903000 - Sweetcorn (Zea mays var. saccharata)_x000D_
2005800000 - Sweetcorn (Zea mays var.saccharata)</t>
  </si>
  <si>
    <t>0105120000 - Turkeys</t>
  </si>
  <si>
    <t>0712903000 - Tomatoes</t>
  </si>
  <si>
    <t>0805219011 - Fresh_x000D_
0805220020 - Fresh_x000D_
0805290011 - Fresh</t>
  </si>
  <si>
    <t>1602311900 - Other_x000D_
1602318010 - Containing 25|% or more but less than 57|% by weight of poultry meat or offal</t>
  </si>
  <si>
    <t>1602321900 - Other_x000D_
1602323000 - Containing 25|% or more but less than 57|% by weight of poultry meat or offal</t>
  </si>
  <si>
    <t>1704109000 - Containing 60|% or more by weight of sucrose (including invert sugar expressed as sucrose)</t>
  </si>
  <si>
    <t>1806102000 - Containing 5|% or more but less than 65|% by weight of sucrose (including invert sugar expressed as sucrose) or isoglucose expressed as sucrose_x000D_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1806201000 - Containing 31|% or more by weight of cocoa butter or containing a combined weight of 31|% or more of cocoa butter and milkfat_x000D_
1806203000 - Containing a combined weight of 25|% or more, but less than 31|% of cocoa butter and milkfat_x000D_
1806205000 - Containing 18|% or more by weight of cocoa butter_x000D_
1806207000 - Chocolate milk crumb_x000D_
1806208000 - Chocolate flavour coating_x000D_
1806209500 - Other</t>
  </si>
  <si>
    <t>1905203000 - Containing by weight 30|% or more but less than 50|% of sucrose (including invert sugar expessed as sucrose)_x000D_
1905209000 - Containing by weight 50|% or more of sucrose (including invert sugar expressed as sucrose)</t>
  </si>
  <si>
    <t>2002909100 - In immediate packings of a net content exceeding 1|kg_x000D_
2002909900 - In immediate packings of a net content not exceeding 1|kg</t>
  </si>
  <si>
    <t>2008707110 - In slices, deep fried</t>
  </si>
  <si>
    <t>2009902111 - With an added sugar content not exceeding 30|% by weight_x000D_
2009902119 - Other_x000D_
2009902920 - Mixtures of citrus juices_x000D_
2009905130 - Mixtures of citrus juices_x000D_
2009905939 - Mixtures of citrus juices_x000D_
2009909420 - Mixtures of citrus juices_x000D_
2009909620 - Mixtures of citrus juices_x000D_
2009909820 - Mixtures of citrus juices</t>
  </si>
  <si>
    <t>2204100000 - Sparkling wine_x000D_
2204210600 - With a protected designation of origin (PDO)_x000D_
2204210700 - With a protected geographical indication (PGI)_x000D_
2204210800 - Other varietal wines_x000D_
2204210900 - Other_x000D_
2204219300 - White_x000D_
2204219400 - Other_x000D_
2204219500 - White_x000D_
2204219600 - Other_x000D_
2204219700 - White_x000D_
2204219800 - Other_x000D_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2204229400 - Other_x000D_
2204229500 - White_x000D_
2204229600 - Other_x000D_
2204229700 - White_x000D_
2204229800 - Other_x000D_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2204299400 - Other_x000D_
2204299500 - White_x000D_
2204299600 - Other_x000D_
2204299700 - White_x000D_
2204299800 - Other_x000D_
2204301000 - In fermentation or with fermentation arrested otherwise than by the addition of alcohol_x000D_
2204309200 - Concentrated_x000D_
2204309400 - Other_x000D_
2204309600 - Concentrated_x000D_
2204309800 - Other</t>
  </si>
  <si>
    <t>0807190000 - Other</t>
  </si>
  <si>
    <t>3505200000 - Glues</t>
  </si>
  <si>
    <t>0301910000 - Trout (Salmo trutta, Oncorhynchus mykiss, Oncorhynchus clarki, Oncorhynchus aguabonita, Oncorhynchus gilae, Oncorhynchus apache and Oncorhynchus chrysogaster)_x000D_
0302110000 - Trout (Salmo trutta, Oncorhynchus mykiss, Oncorhynchus clarki, Oncorhynchus aguabonita, Oncorhynchus gilae, Oncorhynchus apache and Oncorhynchus chrysogaster)_x000D_
0303140000 - Trout (Salmo trutta, Oncorhynchus mykiss, Oncorhynchus clarki, Oncorhynchus aguabonita, Oncorhynchus gilae, Oncorhynchus apache and Oncorhynchus chrysogaster)_x000D_
0304420000 - Trout (Salmo trutta, Oncorhynchus mykiss, Oncorhynchus clarki, Oncorhynchus aguabonita, Oncorhynchus gilae, Oncorhynchus apache and Oncorhynchus chrysogaster)_x000D_
0304520010 - Trout of the species Salmo trutta, Oncorhynchus mykiss, Oncorhynchus clarki, Oncorhynchus aguabonita, Oncorhynchus gilae, Oncorhynchus apache and Oncorhynchus chrysogaster_x000D_
0304820000 - Trout (Salmo trutta, Oncorhynchus mykiss, Oncorhynchus clarki, Oncorhynchus aguabonita, Oncorhynchus gilae, Oncorhynchus apache and Oncorhynchus chrysogaster)_x000D_
0304992111 - Of trout (Oncorhynchus mykiss)_x000D_
0304992112 - Of trout (Salmo trutta, Oncorhynchus clarki, Oncorhynchus aguabonita and Oncorhynchus gilae)_x000D_
0304992120 - Of trout (Oncorhynchus apache and Oncorhynchus chrysogaster)_x000D_
0305100010 - Of trout of the species Salmo trutta, Oncorhynchus mykiss, Oncorhynchus clarki, Oncorhynchus aguabonita, Oncorhynchus gilae, Oncorhynchus apache and Oncorhynchus chrysogaster_x000D_
0305399010 - Trout (Salmo trutta, Oncorhynchus mykiss, Oncorhynchus clarki, Oncorhynchus aguabonita, Oncorhynchus gilae, Oncorhynchus apache and Oncorhynchus chrysogaster)_x000D_
0305430000 - Trout (Salmo trutta, Oncorhynchus mykiss, Oncorhynchus clarki, Oncorhynchus aguabonita, Oncorhynchus gilae, Oncorhynchus apache and Oncorhynchus chrysogaster)_x000D_
0305598561 - Trout (Salmo trutta, Oncorhynchus mykiss, Oncorhynchus clarki, Oncorhynchus aguabonita, Oncorhynchus gilae, Oncorhynchus apache and Onchorhynchus chrysogaster)_x000D_
0305698061 - Trout (Salmo trutta, Oncorhynchus mykiss, Oncorhynchus clarki, Oncorhynchus aguabonita, Oncorhynchus gilae, Oncorhynchus apache and Onchorhynchus chrysogaster)</t>
  </si>
  <si>
    <t>0301930000 - Carp (Cyprinus spp., Carassius spp., Ctenopharyngodon idellus, Hypophthalmichthys spp., Cirrhinus spp., Mylopharyngodon piceus, Catla catla, Labeo spp., Osteochilus hasselti, Leptobarbus hoeveni, Megalobrama spp.)_x000D_
0302730000 - Carp (Cyprinus spp., Carassius spp., Ctenopharyngodon idellus, Hypophthalmichthys spp., Cirrhinus spp., Mylopharyngodon piceus, Catla catla, Labeo spp., Osteochilus hasselti, Leptobarbus hoeveni, Megalobrama spp.)_x000D_
0303250000 - Carp (Cyprinus spp., Carassius spp., Ctenopharyngodon idellus, Hypophthalmichthys spp., Cirrhinus spp., Mylopharyngodon piceus, Catla catla, Labeo spp., Osteochilus hasselti, Leptobarbus hoeveni, Megalobrama spp.)_x000D_
0304390020 - Carp (Cyprinus carpio, Carassius carassius, Ctenopharyngodon idellus, Hypophthalmichthys|spp., Cirrhinus|spp., Mylopharyngodon piceus)_x000D_
0304510010 - Carp (Cyprinus carpio, Carassius carassius, Ctenopharyngodon idellus, Hypophthalmichthys|spp., Cirrhinus|spp., Mylopharyngodon piceus)_x000D_
0304690020 - Carp (Cyprinus carpio, Carassius carassius, Ctenopharyngodon idellus, Hypophthalmichthys|spp., Cirrhinus|spp., Mylopharyngodon piceus)_x000D_
0304939010 - Carp (Cyprinus carpio, Carassius carassius, Ctenopharyngodon idellus, Hypophthalmichthys|spp., Cirrhinus|spp., Mylopharyngodon piceus)_x000D_
0305100020 - Carp (Cyprinus carpio, Carassius carassius, Ctenopharyngodon idellus, Hypophthalmichthys|spp., Cirrhinus|spp., Mylopharyngodon piceus)_x000D_
0305310010 - Carp (Cyprinus carpio, Carassius carassius, Ctenopharyngodon idellus, Hypophthalmichthys|spp., Cirrhinus|spp., Mylopharyngodon piceus)_x000D_
0305449010 - Carp (Cyprinus carpio, Carassius carassius, Ctenopharyngodon idellus, Hypophthalmichthys|spp., Cirrhinus|spp., Mylopharyngodon piceus)_x000D_
0305520010 - Carp (Cyprinus carpio, Carassius carassius, Ctenopharyngodon idellus, Hypophthalmichthys|spp., Cirrhinus|spp., Mylopharyngodon piceus)_x000D_
0305640010 - Carp (Cyprinus carpio, Carassius carassius, Ctenopharyngodon idellus, Hypophthalmichthys|spp., Cirrhinus|spp., Mylopharyngodon piceus)</t>
  </si>
  <si>
    <t>0301998580 - Sea bream (Dentex dentex, Pagellus|spp.)_x000D_
0302851000 - Of the species Dentex dentex or Pagellus spp._x000D_
0303895000 - Sea bream (Dentex dentex, Pagellus spp.)_x000D_
0304499060 - Sea bream (Dentex dentex and Pagellus|spp.)_x000D_
0304599040 - Sea bream (Dentex dentex, Pagellus|spp.)_x000D_
0304899030 - Sea bream (Dentex dentex, Pagellus|spp.)_x000D_
0304999920 - Sea bream (Dentex dentex, Pagellus|spp.)_x000D_
0305100030 - Sea bream (Dentex dentex, Pagellus|spp.)_x000D_
0305399070 - Sea bream (Dentex dentex, Pagellus|spp.)_x000D_
0305498040 - Sea bream (Dentex dentex, Pagellus|spp.)_x000D_
0305598565 - Sea bream (Dentex dentex, Pagellus|spp.)_x000D_
0305698065 - Sea bream (Dentex dentex, Pagellus|spp.)</t>
  </si>
  <si>
    <t>0301998522 - European sea bass (Dicentrarchus labrax)_x000D_
0302841000 - European sea bass (Dicentrarchus labrax)_x000D_
0303841000 - European sea bass (Dicentrarchus labrax)_x000D_
0304499070 - European sea bass (Dicentrarchus labrax)_x000D_
0304599045 - European sea bass (Dicentrarchus labrax)_x000D_
0304899040 - European sea bass (Dicentrarchus labrax)_x000D_
0304999970 - European sea bass (Dicentrarchus labrax)_x000D_
0305100040 - Of sea bass (Dicentrarchus labrax)_x000D_
0305399080 - European sea bass (Dicentrarchus labrax)_x000D_
0305498050 - European sea bass (Dicentrarchus labrax)_x000D_
0305598567 - Sea bass (Dicentrarchus labrax)_x000D_
0305698067 - European sea bass (Dicentrarchus labrax)</t>
  </si>
  <si>
    <t>1604131100 - In olive oil_x000D_
1604131900 - Other_x000D_
1604205010 - Of the species Sardina pilchardus_x000D_
1604205019 - Other</t>
  </si>
  <si>
    <t>1604160000 - Anchovies_x000D_
1604204000 - Of anchovies</t>
  </si>
  <si>
    <t>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t>
  </si>
  <si>
    <t>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2204229700 - White_x000D_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t>
  </si>
  <si>
    <t>2204219319 - Other_x000D_
2204219329 - Other_x000D_
2204219419 - Other_x000D_
2204219429 - Other_x000D_
2204219511 - Of an actual alcoholic strength by volume not exceeding 13|% vol_x000D_
2204219521 - Of an actual alcoholic strength by volume exceeding 13|% vol but not exceeding 15|% vol_x000D_
2204219611 - Of an actual alcoholic strength by volume not exceeding 13|% vol_x000D_
2204219621 - Of an actual alcoholic strength by volume exceeding 13|% vol but not exceeding 15|% vol_x000D_
2204219711 - Of an actual alcoholic strength by volume not exceeding 13|% vol_x000D_
2204219721 - Of an actual alcoholic strength by volume exceeding 13|% vol but not exceeding 15|% vol_x000D_
2204219811 - Of an actual alcoholic strength by volume not exceeding 13|% vol_x000D_
2204219821 - Of an actual alcoholic strength by volume exceeding 13|% vol but not exceeding 15|% vol_x000D_
2204229310 - Of an actual alcoholic strength by volume not exceeding 13|% vol_x000D_
2204229320 - Of an actual alcoholic strength by volume exceeding 13|% vol but not exceeding 15|% vol_x000D_
2204229411 - Of an actual alcoholic strength by volume not exceeding 13|% vol_x000D_
2204229421 - Of an actual alcoholic strength by volume exceeding 13|% vol but not exceeding 15|% vol_x000D_
2204229510 - Of an actual alcoholic strength by volume not exceeding 13|% vol_x000D_
2204229520 - Of an actual alcoholic strength by volume exceeding 13|% vol but not exceeding 15|% vol_x000D_
2204229611 - Of an actual alcoholic strength by volume not exceeding 13|% vol_x000D_
2204229621 - Of an actual alcoholic strength by volume exceeding 13|% vol but not exceeding 15|% vol_x000D_
2204229710 - Of an actual alcoholic strength by volume not exceeding 13|% vol_x000D_
2204229720 - Of an actual alcoholic strength by volume exceeding 13|% vol but not exceeding 15|% vol_x000D_
2204229811 - Of an actual alcoholic strength by volume not exceeding 13|% vol_x000D_
2204229821 - Of an actual alcoholic strength by volume exceeding 13|% vol but not exceeding 15|% vol_x000D_
2204299310 - Of an actual alcoholic strength by volume not exceeding 13|% vol_x000D_
2204299320 - Of an actual alcoholic strength by volume exceeding 13|% vol but not exceeding 15|% vol_x000D_
2204299411 - Of an actual alcoholic strength by volume not exceeding 13|% vol_x000D_
2204299421 - Of an actual alcoholic strength by volume exceeding 13|% vol but not exceeding 15|% vol_x000D_
2204299510 - Of an actual alcoholic strength by volume not exceeding 13|% vol_x000D_
2204299520 - Of an actual alcoholic strength by volume exceeding 13|% vol but not exceeding 15|% vol_x000D_
2204299611 - Of an actual alcoholic strength by volume not exceeding 13|% vol_x000D_
2204299621 - Of an actual alcoholic strength by volume exceeding 13|% vol but not exceeding 15|% vol_x000D_
2204299710 - Of an actual alcoholic strength by volume not exceeding 13|% vol_x000D_
2204299720 - Of an actual alcoholic strength by volume exceeding 13|% vol but not exceeding 15|% vol_x000D_
2204299811 - Of an actual alcoholic strength by volume not exceeding 13|% vol_x000D_
2204299821 - Of an actual alcoholic strength by volume exceeding 13|% vol but not exceeding 15|% vol</t>
  </si>
  <si>
    <t>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2204229700 - White_x000D_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t>
  </si>
  <si>
    <t>1604000000 - Prepared or preserved fish; caviar and caviar substitutes prepared from fish eggs</t>
  </si>
  <si>
    <t>1604144130 - Albacore tuna (Thunnus alalunga)_x000D_
1604144692 - Albacore tuna (Thunnus alalunga)_x000D_
1604144697 - Albacore tuna (Thunnus alalunga)_x000D_
1604144830 - Albacore tuna (Thunnus alalunga)_x000D_
1604207092 - Albacore tuna (Thunnus alalunga)_x000D_
1604207097 - Albacore tuna (Thunnus alalunga)</t>
  </si>
  <si>
    <t>1604142100 - In vegetable oil_x000D_
1604142800 - Other_x000D_
1604143100 - In vegetable oil_x000D_
1604143800 - Other_x000D_
1604144100 - In vegetable oil_x000D_
1604144800 - Other_x000D_
1604207030 - Preserved_x000D_
1604207040 - Preserved_x000D_
1604207050 - Preserved_x000D_
1604207092 - Albacore tuna (Thunnus alalunga)_x000D_
1604207094 - Other</t>
  </si>
  <si>
    <t>1604142600 - Fillets known as 'loins'_x000D_
1604143600 - Fillets known as 'loins'_x000D_
1604144600 - Fillets known as 'loins'</t>
  </si>
  <si>
    <t>0306121010 - Lobster (Homarus americanus), cooked_x000D_
0306129010 - Lobster (Homarus americanus), in pieces, cooked_x000D_
1605309010 - Frozen lobster (Homarus americanus), in pieces, cooked_x000D_
1605309020 - Frozen lobster meat (Homarus americanus), cooked_x000D_
1605309030 - Prepared meals of lobster meat (Homarus americanus), including meals ready for consumption</t>
  </si>
  <si>
    <t>0305420010 - Smoked fillets of herrings (Clupea harengus)_x000D_
0305493010 - Of the species Scomber scombrus_x000D_
1604121010 - Of the species Clupea harengus_x000D_
1604129111 - Spiced and/or vinegar-cured, in brine_x000D_
1604129119 - Other_x000D_
1604129920 - Of the species Clupea harengus_x000D_
1604151110 - Of the species Scomber scombrus_x000D_
1604151910 - Of the species Scomber scombrus_x000D_
1604205040 - Of mackerel of the species Scomber scombrus_x000D_
1604209011 - Of the species Clupea harengus</t>
  </si>
  <si>
    <t>1605531010 - Frozen mussels (Mytilus edulis), cooked, whether or not in shell_x000D_
1605531020 - Prepared or preserved mussels (Mytilus edulis), and meals containing mussels (Mytilus edulis), including meals ready for consumption_x000D_
1605539010 - Frozen mussels (Mytilus edulis), cooked, whether or not in shell_x000D_
1605539020 - Prepared or preserved mussels (Mytilus edulis), and meals containing mussels (Mytilus edulis), including meals ready for consumption</t>
  </si>
  <si>
    <t>0302211000 - Lesser or Greenland halibut (Reinhardtius hippoglossoides)_x000D_
0303311000 - Lesser or Greenland halibut (Reinhardtius hippoglossoides)_x000D_
0305491000 - Lesser or Greenland halibut (Reinhardtius hippoglossoides)_x000D_
0305720000 - Fish heads, tails and maws_x000D_
0305790000 - Other_x000D_
0306120000 - Lobsters (Homarus spp.)_x000D_
0306160000 - Cold-water shrimps and prawns (Pandalus spp., Crangon crangon)_x000D_
0306170000 - Other shrimps and prawns_x000D_
0306329100 - Whole_x000D_
0306329900 - Other_x000D_
0306350000 - Cold-water shrimps and prawns (Pandalus spp., Crangon crangon)_x000D_
0306360000 - Other shrimps and prawns_x000D_
0306920000 - Lobsters (Homarus spp.)_x000D_
0306950000 - Shrimps and prawns</t>
  </si>
  <si>
    <t>1604151100 - Fillets_x000D_
1604199730 - Mackerel (Scomber colias)</t>
  </si>
  <si>
    <t>1604199740 - Frigate tuna, Frigate mackerel (Auxis thazard, Auxis rochei)</t>
  </si>
  <si>
    <t>0805102200 - Navel oranges_x000D_
0805102400 - White oranges_x000D_
0805102800 - Other</t>
  </si>
  <si>
    <t>1704909991 - Halva and Loukhum_x000D_
1704909999 - Other</t>
  </si>
  <si>
    <t>1806103010 - Containing 70|% or more by weight of sucrose (including invert sugar expressed as sucrose) or isoglucose expressed as sucrose</t>
  </si>
  <si>
    <t>1806109000 - Containing 80|% or more by weight of sucrose (including invert sugar expressed as sucrose) or isoglucose expressed as sucrose</t>
  </si>
  <si>
    <t>1806209592 - containing 70% or more by net weight of added cane or beet sugar of subheadings 1701??91 to 1701??99, for the preparation of chocolate beverages_x000D_
1806209599 - Other</t>
  </si>
  <si>
    <t>1901909936 - Other</t>
  </si>
  <si>
    <t>2101129892 - Containing 70|% or more by weight of sucrose (including invert sugar expressed as sucrose) or isoglucose expressed as sucrose</t>
  </si>
  <si>
    <t>2101209885 - Containing 70|% or more by weight of sucrose (including invert sugar expressed as sucrose) or isoglucose expressed as sucrose</t>
  </si>
  <si>
    <t>2106905910 - Containing 70|% or more by weight of sucrose (including invert sugar expressed as sucrose) or isoglucose expressed as sucrose</t>
  </si>
  <si>
    <t>2106909826 - Of a kind used in drink industries containing 70% or more by weight of sucrose/isosucrose_x000D_
2106909834 - Of a kind used in drink industries containing 70% or more by weight of sucrose/isosucrose_x000D_
2106909853 - Of a kind used in drink industries</t>
  </si>
  <si>
    <t>3302102910 - Containing 70|% or more by weight of sucrose (including invert sugar expressed as sucrose) or isoglucose expressed as sucrose</t>
  </si>
  <si>
    <t>1006200000 - Husked (brown) rice</t>
  </si>
  <si>
    <t>1006300000 - Semi-milled or wholly milled rice, whether or not polished or glazed</t>
  </si>
  <si>
    <t>1006400000 - Broken rice</t>
  </si>
  <si>
    <t>0402100000 - In powder, granules or other solid forms, of a fat content, by weight, not exceeding 1,5|%</t>
  </si>
  <si>
    <t>0405100000 - Butter</t>
  </si>
  <si>
    <t>0811109000 - Other</t>
  </si>
  <si>
    <t>1701131000 - For refining_x000D_
1701141000 - For refining_x000D_
1701991000 - White sugar</t>
  </si>
  <si>
    <t>1701131000 - For refining_x000D_
1701141000 - For refining</t>
  </si>
  <si>
    <t>1702305000 - In the form of white crystalline powder, whether or not agglomerated</t>
  </si>
  <si>
    <t>2007993916 - Containing less than 70??% by weight of sugar_x000D_
2007993917 - Other_x000D_
2007993918 - Containing less than 70??% by weight of sugar_x000D_
2007993919 - Other_x000D_
2007993922 - Containing less than 70??% by weight of sugar_x000D_
2007993924 - Other_x000D_
2007993926 - Containing less than 70??% by weight of sugar_x000D_
2007993927 - Other_x000D_
2007993929 - Containing less than 70??% by weight of sugar_x000D_
2007993930 - Other_x000D_
2007993932 - Containing less than 70??% by weight of sugar_x000D_
2007993934 - Other_x000D_
2007993939 - Containing less than 70??% by weight of sugar_x000D_
2007993940 - Other_x000D_
2007993946 - Containing less than 70??% by weight of sugar_x000D_
2007993947 - Other_x000D_
2007993954 - Containing less than 70??% by weight of sugar_x000D_
2007993956 - Other_x000D_
2007995041 - Containing added sugar, in immediate packings of a net content exceeding 1|kg_x000D_
2007995042 - With a sugar content exceeding 15|% by weight_x000D_
2007995043 - Other_x000D_
2007995045 - Containing added sugar, in immediate packings of a net content exceeding 1|kg_x000D_
2007995047 - With a sugar content exceeding 15|% by weight_x000D_
2007995049 - Other_x000D_
2007995051 - Containing added sugar, in immediate packings of a net content exceeding 1|kg_x000D_
2007995052 - With a sugar content exceeding 15|% by weight_x000D_
2007995053 - Other_x000D_
2007995062 - Other_x000D_
2007995064 - Other_x000D_
2007995067 - Other_x000D_
2007999732 - Containing added sugar, in immediate packings of a net content exceeding 1|kg_x000D_
2007999733 - Containing added sugar, in immediate packings of a net content not exceeding 1|kg_x000D_
2007999735 - Not containing added sugar_x000D_
2007999737 - Containing added sugar, in immediate packings of a net content exceeding 1|kg_x000D_
2007999738 - Containing added sugar, in immediate packings of a net content not exceeding 1|kg_x000D_
2007999739 - Of 5|kg or more_x000D_
2007999740 - Of 4,5|kg or more_x000D_
2007999741 - Of less than 4,5|kg_x000D_
2007999742 - Containing added sugar_x000D_
2007999744 - Of 5|kg or more_x000D_
2007999746 - Of 4,5|kg or more_x000D_
2007999748 - Of less than 4,5|kg_x000D_
2007999752 - Other_x000D_
2007999757 - Other_x000D_
2007999762 - Other_x000D_
2008405100 - With a sugar content exceeding 13|% by weight_x000D_
2008405900 - Other_x000D_
2008407100 - With a sugar content exceeding 15|% by weight_x000D_
2008407900 - Other_x000D_
2008409000 - Not containing added sugar_x000D_
2008506100 - With a sugar content exceeding 13|% by weight_x000D_
2008506900 - Other_x000D_
2008507100 - With a sugar content exceeding 15|% by weight_x000D_
2008507900 - Other_x000D_
2008509200 - Of 5|kg or more_x000D_
2008509811 - Apricot halves_x000D_
2008509813 - Apricot pulp_x000D_
2008509815 - Flaked or powdered, whether or not containing starch_x000D_
2008509819 - Other_x000D_
2008509891 - Apricot halves_x000D_
2008509893 - Flaked or powdered, whether or not containing starch_x000D_
2008509899 - Other_x000D_
2008706100 - With a sugar content exceeding 13|% by weight_x000D_
2008706900 - Other_x000D_
2008707100 - With a sugar content exceeding 15|% by weight_x000D_
2008707900 - Other_x000D_
2008709200 - Of 5|kg or more_x000D_
2008709800 - Of less than 5|kg_x000D_
2008975900 - Other_x000D_
2008977400 - Other_x000D_
2008977800 - Other_x000D_
2008979800 - Other</t>
  </si>
  <si>
    <t>2007993943 - Containing less than 70??% by weight of sugar_x000D_
2007993944 - Other_x000D_
2008977200 - Of tropical fruit (including mixtures containing by weight 50|% or more of tropical nuts and tropical fruit)</t>
  </si>
  <si>
    <t>2009119900 - Other</t>
  </si>
  <si>
    <t>2009710000 - Of a Brix value not exceeding 20_x000D_
2009791100 - Of a value not exceeding ???|22|per 100|kg net weight_x000D_
2009791900 - Other_x000D_
2009793000 - Of a value exceeding ???|18|per 100|kg net weight, containing added sugar_x000D_
2009799100 - With an added sugar content exceeding 30|% by weight_x000D_
2009799800 - Other</t>
  </si>
  <si>
    <t>2102109000 - Other</t>
  </si>
  <si>
    <t>0407110000 - Of fowls of the species Gallus domesticus_x000D_
0407191900 - Other</t>
  </si>
  <si>
    <t>0803901000 - Fresh</t>
  </si>
  <si>
    <t>0603110000 - Roses_x000D_
0603120000 - Carnations_x000D_
0603130000 - Orchids_x000D_
0603140000 - Chrysanthemums_x000D_
0603191000 - Gladioli</t>
  </si>
  <si>
    <t>0709200000 - Asparagus</t>
  </si>
  <si>
    <t>0710210000 - Peas (Pisum sativum)</t>
  </si>
  <si>
    <t>1604142100 - In vegetable oil_x000D_
1604142800 - Other_x000D_
1604143100 - In vegetable oil_x000D_
1604143800 - Other_x000D_
1604144100 - In vegetable oil_x000D_
1604144800 - Other_x000D_
1604149000 - Bonito (Sarda spp.)_x000D_
1604193900 - Other_x000D_
1604207000 - Of tuna, skipjack or other fish of the genus Euthynnus</t>
  </si>
  <si>
    <t>1703100000 - Cane molasses</t>
  </si>
  <si>
    <t>2005600000 - Asparagus</t>
  </si>
  <si>
    <t>2008975100 - Of tropical fruit (including mixtures containing by weight 50|% or more of tropical nuts and tropical fruit)_x000D_
2008977400 - Other_x000D_
2008979200 - Of tropical fruit (including mixtures containing by weight 50|% or more of tropical nuts and tropical fruit)_x000D_
2008979300 - Other_x000D_
2008979400 - Of tropical fruit (including mixtures containing by weight 50|% or more of tropical nuts and tropical fruit)_x000D_
2008979600 - Other_x000D_
2008979700 - Of tropical fruit (including mixtures containing by weight 50|% or more of tropical nuts and tropical fruit)_x000D_
2008979800 - Other</t>
  </si>
  <si>
    <t>2009111100 - Of a value not exceeding ???|30|per 100|kg net weight_x000D_
2009111900 - Other_x000D_
2009119100 - Of a value not exceeding ???|30|per 100|kg net weight and with an added sugar content exceeding 30|% by weight_x000D_
2009120000 - Not frozen, of a Brix value not exceeding 20_x000D_
2009191100 - Of a value not exceeding ???|30|per 100|kg net weight_x000D_
2009191900 - Other_x000D_
2009199100 - Of a value not exceeding ???|30|per 100|kg net weight and with an added sugar content exceeding 30|% by weight_x000D_
2009199800 - Other</t>
  </si>
  <si>
    <t>2009119911 - with a degree of concentration higher than 20!o! brix_x000D_
2009119992 - with a degree of concentration higher than 20!o! brix_x000D_
2009119996 - with a degree of concentration higher than 20!o! brix</t>
  </si>
  <si>
    <t>2009419210 - powdered_x000D_
2009419220 - Pineapple juice: ??? not from concentrate, ??? of the genus Ananas, ??? of a Brix value of 11 or more but not more than 16, used in the manufacture of products of drink industry_x000D_
2009419230 - Other_x000D_
2009419900 - Not containing added sugar_x000D_
2009491100 - Of a value not exceeding ???|30|per 100|kg net weight_x000D_
2009491900 - Other_x000D_
2009493000 - Of a value exceeding ???|30|per 100|kg net weight, containing added sugar_x000D_
2009499100 - With an added sugar content exceeding 30|% by weight_x000D_
2009499900 - Not containing added sugar</t>
  </si>
  <si>
    <t>0408118000 - Other</t>
  </si>
  <si>
    <t>0408198100 - Liquid_x000D_
0408198900 - Other, including frozen</t>
  </si>
  <si>
    <t>0408918000 - Other</t>
  </si>
  <si>
    <t>0408998000 - Other</t>
  </si>
  <si>
    <t>3502119010 - crystals</t>
  </si>
  <si>
    <t>3502119090 - Other</t>
  </si>
  <si>
    <t>3502199000 - Other</t>
  </si>
  <si>
    <t>2204219319 - Other_x000D_
2204219329 - Other_x000D_
2204219331 - Of an actual alcoholic strength by volume exceeding 15|% vol but not exceeding 18|% vol_x000D_
2204219419 - Other_x000D_
2204219429 - Other_x000D_
2204219431 - Of an actual alcoholic strength by volume exceeding 15|% vol but not exceeding 18|% vol_x000D_
2204219461 - Of an actual alcoholic strength by volume not exceeding 13|% vol_x000D_
2204219471 - Of an actual alcoholic strength by volume exceeding 13|% vol but not exceeding 15|% vol_x000D_
2204219481 - Of an actual alcoholic strength by volume exceeding 15|% vol but not exceeding 18|% vol_x000D_
2204219511 - Of an actual alcoholic strength by volume not exceeding 13|% vol_x000D_
2204219521 - Of an actual alcoholic strength by volume exceeding 13|% vol but not exceeding 15|% vol_x000D_
2204219531 - Of an actual alcoholic strength by volume exceeding 15|% vol but not exceeding 18|% vol_x000D_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2204219661 - Of an actual alcoholic strength by volume not exceeding 13|% vol_x000D_
2204219671 - Of an actual alcoholic strength by volume exceeding 13|% vol but not exceeding 15|% vol_x000D_
2204219681 - Of an actual alcoholic strength by volume exceeding 15|% vol but not exceeding 18|% vol_x000D_
2204219711 - Of an actual alcoholic strength by volume not exceeding 13|% vol_x000D_
2204219721 - Of an actual alcoholic strength by volume exceeding 13|% vol but not exceeding 15|% vol_x000D_
2204219731 - Of an actual alcoholic strength by volume exceeding 15|% vol but not exceeding 18|% vol_x000D_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2204219861 - Of an actual alcoholic strength by volume not exceeding 13|% vol_x000D_
2204219871 - Of an actual alcoholic strength by volume exceeding 13|% vol but not exceeding 15|% vol_x000D_
2204219881 - Of an actual alcoholic strength by volume exceeding 15|% vol but not exceeding 18|% vol_x000D_
2204229310 - Of an actual alcoholic strength by volume not exceeding 13|% vol_x000D_
2204229320 - Of an actual alcoholic strength by volume exceeding 13|% vol but not exceeding 15|% vol_x000D_
2204229330 - Of an actual alcoholic strength by volume exceeding 15|% vol but not exceeding 18|% vol_x000D_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2204229461 - Of an actual alcoholic strength by volume not exceeding 13|% vol_x000D_
2204229471 - Of an actual alcoholic strength by volume exceeding 13|% vol but not exceeding 15|% vol_x000D_
2204229481 - Of an actual alcoholic strength by volume exceeding 15|% vol but not exceeding 18|% vol_x000D_
2204229510 - Of an actual alcoholic strength by volume not exceeding 13|% vol_x000D_
2204229520 - Of an actual alcoholic strength by volume exceeding 13|% vol but not exceeding 15|% vol_x000D_
2204229530 - Of an actual alcoholic strength by volume exceeding 15|% vol but not exceeding 18|% vol_x000D_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2204229661 - Of an actual alcoholic strength by volume not exceeding 13|% vol_x000D_
2204229671 - Of an actual alcoholic strength by volume exceeding 13|% vol but not exceeding 15|% vol_x000D_
2204229681 - Of an actual alcoholic strength by volume exceeding 15|% vol but not exceeding 18|% vol_x000D_
2204229710 - Of an actual alcoholic strength by volume not exceeding 13|% vol_x000D_
2204229720 - Of an actual alcoholic strength by volume exceeding 13|% vol but not exceeding 15|% vol_x000D_
2204229730 - Of an actual alcoholic strength by volume exceeding 15|% vol but not exceeding 18|% vol_x000D_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2204229861 - Of an actual alcoholic strength by volume not exceeding 13|% vol_x000D_
2204229871 - Of an actual alcoholic strength by volume exceeding 13|% vol but not exceeding 15|% vol_x000D_
2204229881 - Of an actual alcoholic strength by volume exceeding 15|% vol but not exceeding 18|% vol_x000D_
2204299310 - Of an actual alcoholic strength by volume not exceeding 13|% vol_x000D_
2204299320 - Of an actual alcoholic strength by volume exceeding 13|% vol but not exceeding 15|% vol_x000D_
2204299330 - Of an actual alcoholic strength by volume exceeding 15|% vol but not exceeding 18|% vol_x000D_
2204299421 - Of an actual alcoholic strength by volume exceeding 13|% vol but not exceeding 15|% vol_x000D_
2204299431 - Of an actual alcoholic strength by volume exceeding 15|% vol but not exceeding 18|% vol_x000D_
2204299471 - Of an actual alcoholic strength by volume exceeding 13|% vol but not exceeding 15|% vol_x000D_
2204299481 - Of an actual alcoholic strength by volume exceeding 15|% vol but not exceeding 18|% vol_x000D_
2204299510 - Of an actual alcoholic strength by volume not exceeding 13|% vol_x000D_
2204299520 - Of an actual alcoholic strength by volume exceeding 13|% vol but not exceeding 15|% vol_x000D_
2204299530 - Of an actual alcoholic strength by volume exceeding 15|% vol but not exceeding 18|% vol_x000D_
2204299621 - Of an actual alcoholic strength by volume exceeding 13|% vol but not exceeding 15|% vol_x000D_
2204299631 - Of an actual alcoholic strength by volume exceeding 15|% vol but not exceeding 18|% vol_x000D_
2204299671 - Of an actual alcoholic strength by volume exceeding 13|% vol but not exceeding 15|% vol_x000D_
2204299681 - Of an actual alcoholic strength by volume exceeding 15|% vol but not exceeding 18|% vol_x000D_
2204299710 - Of an actual alcoholic strength by volume not exceeding 13|% vol_x000D_
2204299720 - Of an actual alcoholic strength by volume exceeding 13|% vol but not exceeding 15|% vol_x000D_
2204299730 - Of an actual alcoholic strength by volume exceeding 15|% vol but not exceeding 18|% vol_x000D_
2204299821 - Of an actual alcoholic strength by volume exceeding 13|% vol but not exceeding 15|% vol_x000D_
2204299831 - Of an actual alcoholic strength by volume exceeding 15|% vol but not exceeding 18|% vol_x000D_
2204299871 - Of an actual alcoholic strength by volume exceeding 13|% vol but not exceeding 15|% vol_x000D_
2204299881 - Of an actual alcoholic strength by volume exceeding 15|% vol but not exceeding 18|% vol</t>
  </si>
  <si>
    <t>2207000000 - Undenatured ethyl alcohol of an alcoholic strength by volume of 80|%|vol or higher; ethyl alcohol and other spirits, denatured, of any strength</t>
  </si>
  <si>
    <t>0203111000 - Of domestic swine_x000D_
0203121100 - Hams and cuts thereof_x000D_
0203121900 - Shoulders and cuts thereof_x000D_
0203191100 - Fore-ends and cuts thereof_x000D_
0203191300 - Loins and cuts thereof, with bone in_x000D_
0203191500 - Bellies (streaky) and cuts thereof_x000D_
0203195500 - Boneless_x000D_
0203195900 - Other_x000D_
0203211000 - Of domestic swine_x000D_
0203221100 - Hams and cuts thereof_x000D_
0203221900 - Shoulders and cuts thereof_x000D_
0203291100 - Fore-ends and cuts thereof_x000D_
0203291300 - Loins and cuts thereof, with bone in_x000D_
0203291500 - Bellies (streaky) and cuts thereof_x000D_
0203295500 - Boneless_x000D_
0203295900 - Other_x000D_
1601000000 - Sausages and similar products, of meat, meat offal or blood; food preparations based on these products_x000D_
1602410000 - Hams and cuts thereof_x000D_
1602420000 - Shoulders and cuts thereof_x000D_
1602490000 - Other, including mixtures</t>
  </si>
  <si>
    <t>0207110000 - Not cut in pieces, fresh or chilled_x000D_
0207120000 - Not cut in pieces, frozen_x000D_
0207131000 - Boneless_x000D_
0207132000 - Halves or quarters_x000D_
0207133000 - Whole wings, with or without tips_x000D_
0207134000 - Backs, necks, backs with necks attached, rumps and wing-tips_x000D_
0207135000 - Breasts and cuts thereof_x000D_
0207136000 - Legs and cuts thereof_x000D_
0207137000 - Other_x000D_
0207139900 - Other_x000D_
0207141000 - Boneless_x000D_
0207142000 - Halves or quarters_x000D_
0207143000 - Whole wings, with or without tips_x000D_
0207144000 - Backs, necks, backs with necks attached, rumps and wing-tips_x000D_
0207145000 - Breasts and cuts thereof_x000D_
0207146000 - Legs and cuts thereof_x000D_
0207147000 - Other_x000D_
0207149900 - Other_x000D_
0207240000 - Not cut in pieces, fresh or chilled_x000D_
0207250000 - Not cut in pieces, frozen_x000D_
0207261000 - Boneless_x000D_
0207262000 - Halves or quarters_x000D_
0207263000 - Whole wings, with or without tips_x000D_
0207264000 - Backs, necks, backs with necks attached, rumps and wing-tips_x000D_
0207265000 - Breasts and cuts thereof_x000D_
0207266000 - Drumsticks and cuts of drumsticks_x000D_
0207267000 - Other_x000D_
0207268000 - Other_x000D_
0207269900 - Other_x000D_
0207271000 - Boneless_x000D_
0207272000 - Halves or quarters_x000D_
0207273000 - Whole wings, with or without tips_x000D_
0207274000 - Backs, necks, backs with necks attached, rumps and wing-tips_x000D_
0207275000 - Breasts and cuts thereof_x000D_
0207276000 - Drumsticks and cuts thereof_x000D_
0207277000 - Other_x000D_
0207278000 - Other_x000D_
0207279900 - Other_x000D_
0207412000 - Plucked, bled, gutted but not drawn, with heads and feet, known as '85|%|ducks'_x000D_
0207413000 - Plucked and drawn, without heads and feet but with necks, hearts, livers and gizzards, known as '70|%|ducks'_x000D_
0207418000 - Plucked and drawn, without heads and feet and without necks, hearts, livers and gizzards, known as '63|%|ducks', or otherwise presented_x000D_
0207423000 - Plucked and drawn, without heads and feet but with necks, hearts, livers and gizzards, known as '70|%|ducks'_x000D_
0207428000 - Plucked and drawn, without heads and feet and without necks, hearts, livers and gizzards, known as '63|%|ducks', or otherwise presented_x000D_
0207441000 - Boneless_x000D_
0207442100 - Halves or quarters_x000D_
0207445100 - Breasts and cuts thereof_x000D_
0207446100 - Legs and cuts thereof_x000D_
0207447100 - Paletots_x000D_
0207451000 - Boneless_x000D_
0207452100 - Halves or quarters_x000D_
0207455100 - Breasts and cuts thereof_x000D_
0207456100 - Legs and cuts thereof_x000D_
0207457100 - Paletots_x000D_
0207547100 - Paletots_x000D_
0207557100 - Paletots_x000D_
0207601000 - Boneless_x000D_
0207605100 - Breasts and cuts thereof_x000D_
0207606100 - Legs and cuts thereof_x000D_
1602320000 - Of fowls of the species Gallus domesticus</t>
  </si>
  <si>
    <t>0406100000 - Fresh (unripened or uncured) cheese, including whey cheese, and curd_x000D_
0406200000 - Grated or powdered cheese, of all kinds_x000D_
0406300000 - Processed cheese, not grated or powdered_x000D_
0406400000 - Blue-veined cheese and other cheese containing veins produced by Penicillium roqueforti_x000D_
0406900100 - For processing_x000D_
0406901300 - Emmentaler_x000D_
0406901500 - Gruy??re, Sbrinz_x000D_
0406901700 - Bergk??se, Appenzell_x000D_
0406901800 - Fromage fribourgeois, Vacherin Mont d'Or and T??te de Moine_x000D_
0406902100 - Cheddar_x000D_
0406902300 - Edam_x000D_
0406902500 - Tilsit_x000D_
0406902900 - Kashkaval_x000D_
0406903200 - Feta_x000D_
0406903500 - Kefalo-Tyri_x000D_
0406903700 - Finlandia_x000D_
0406903900 - Jarlsberg_x000D_
0406905000 - Cheese of sheep's milk or buffalo milk in containers containing brine, or in sheepskin or goatskin bottles_x000D_
0406906100 - Grana Padano, Parmigiano Reggiano_x000D_
0406906300 - Fiore Sardo, Pecorino_x000D_
0406906900 - Other_x000D_
0406907300 - Provolone_x000D_
0406907400 - Maasdam_x000D_
0406907500 - Asiago, Caciocavallo, Montasio, Ragusano_x000D_
0406907600 - Danbo, Fontal, Fontina, Fynbo, Havarti, Maribo, Sams??_x000D_
0406907800 - Gouda_x000D_
0406907900 - Esrom, Italico, Kernhem, Saint-Nectaire, Saint-Paulin, Taleggio_x000D_
0406908100 - Cantal, Cheshire, Wensleydale, Lancashire, Double Gloucester, Blarney, Colby, Monterey_x000D_
0406908200 - Camembert_x000D_
0406908400 - Brie_x000D_
0406908500 - Kefalograviera, Kasseri_x000D_
0406908600 - Exceeding 47|% but not exceeding 52|%_x000D_
0406908900 - Exceeding 52|% but not exceeding 62|%_x000D_
0406909200 - Exceeding 62|% but not exceeding 72|%_x000D_
0406909300 - Exceeding 72|%_x000D_
0406909900 - Other</t>
  </si>
  <si>
    <t>1104000000 - Cereal grains otherwise worked (for example, hulled, rolled, flaked, pearled, sliced or kibbled), except rice of heading|1006; germ of cereals, whole, rolled, flaked or ground</t>
  </si>
  <si>
    <t>2003102000 - Provisionally preserved, completely cooked_x000D_
2003103000 - Other</t>
  </si>
  <si>
    <t>2008601900 - Other</t>
  </si>
  <si>
    <t>1905310000 - Sweet biscuits_x000D_
1905320000 - Waffles and wafers_x000D_
1905904500 - Biscuits</t>
  </si>
  <si>
    <t>0302541100 - Cape hake (shallow-water hake) (Merluccius capensis) and deepwater hake (deepwater Cape hake) (Merluccius paradoxus)_x000D_
0302541500 - Southern hake (Merluccius australis)_x000D_
0302541900 - Other_x000D_
0302549000 - Hake of the genus Urophycis_x000D_
0302990060 - Hake (Merluccius spp., Urophycis spp.)</t>
  </si>
  <si>
    <t>0305391000 - Pacific salmon (Oncorhynchus nerka, Oncorhynchus gorbuscha, Oncorhynchus keta, Oncorhynchus tschawytscha, Oncorhynchus kisutch, Oncorhynchus masou and Oncorhynchus rhodurus), Atlantic salmon (Salmo salar), and Danube salmon (Hucho hucho), salted or in brine_x000D_
0305410000 - Pacific salmon (Oncorhynchus nerka, Oncorhynchus gorbuscha, Oncorhynchus keta, Oncorhynchus tschawytscha, Oncorhynchus kisutch, Oncorhynchus masou and Oncorhynchus rhodurus), Atlantic salmon (Salmo salar) and Danube salmon (Hucho hucho)</t>
  </si>
  <si>
    <t>1604142100 - In vegetable oil_x000D_
1604142800 - Other_x000D_
1604143100 - In vegetable oil_x000D_
1604143800 - Other_x000D_
1604144100 - In vegetable oil_x000D_
1604144800 - Other_x000D_
1604193900 - Other_x000D_
1604207000 - Of tuna, skipjack or other fish of the genus Euthynnus</t>
  </si>
  <si>
    <t>8543709063 - Voltage controlled frequency generator, consisting of active and passive elements mounted on a printed circuit, contained in a housing with dimensions of not more than 30|x|30|mm</t>
  </si>
  <si>
    <t>0204230011 - Of lamb_x000D_
0204230091 - Of lamb_x000D_
0204431000 - Of lamb_x000D_
0204503910 - Goatmeat of kid_x000D_
0204507910 - Goatmeat of kid</t>
  </si>
  <si>
    <t>0204230019 - Other_x000D_
0204230099 - Other_x000D_
0204439000 - Other_x000D_
0204503990 - Other_x000D_
0204507990 - Other</t>
  </si>
  <si>
    <t>1602909100 - Of sheep</t>
  </si>
  <si>
    <t>0104103000 - Lambs (up to a year old)_x000D_
0104108000 - Other_x000D_
0104209000 - Other</t>
  </si>
  <si>
    <t>0201100010 - High quality beef and veal_x000D_
0201202010 - High quality beef and veal_x000D_
0201203010 - High quality beef and veal_x000D_
0201205010 - High quality beef and veal_x000D_
0201209010 - High quality beef and veal_x000D_
0201300010 - High quality_x000D_
0202100010 - High quality beef and veal_x000D_
0202201010 - High quality beef and veal_x000D_
0202203010 - High quality beef and veal_x000D_
0202205010 - High quality beef and veal_x000D_
0202209010 - High quality beef and veal_x000D_
0202301010 - High quality beef and veal_x000D_
0202305010 - High quality beef and veal_x000D_
0202309010 - High quality_x000D_
0206109510 - Of high quality_x000D_
0206299110 - Thin skirt, whole_x000D_
0206299120 - Other</t>
  </si>
  <si>
    <t>1604200500 - Preparations of surimi</t>
  </si>
  <si>
    <t>1905904500 - Biscuits</t>
  </si>
  <si>
    <t>2402201000 - Containing cloves_x000D_
2402209000 - Other</t>
  </si>
  <si>
    <t>5204000000 - Cotton sewing thread, whether or not put up for retail sale</t>
  </si>
  <si>
    <t>5205000000 - Cotton yarn (other than sewing thread), containing 85|% or more by weight of cotton, not put up for retail sale</t>
  </si>
  <si>
    <t>5206000000 - Cotton yarn (other than sewing thread), containing less than 85|% by weight of cotton, not put up for retail sale</t>
  </si>
  <si>
    <t>5207000000 - Cotton yarn (other than sewing thread) put up for retail sale</t>
  </si>
  <si>
    <t>5408100000 - Woven fabrics obtained from high-tenacity yarn of viscose rayon_x000D_
5408210000 - Unbleached or bleached_x000D_
5408221010 - Manufacture from man-made filament yarns_x000D_
5408221090 - Other_x000D_
5408229010 - Manufacture from man-made filament yarns_x000D_
5408229090 - Other_x000D_
5408230000 - Of yarns of different colours_x000D_
5408240000 - Printed_x000D_
5408310000 - Unbleached or bleached_x000D_
5408320010 - Manufacture from man-made filament yarns_x000D_
5408320090 - Other_x000D_
5408330000 - Of yarns of different colours_x000D_
5408340000 - Printed</t>
  </si>
  <si>
    <t>5508000000 - Sewing thread of man-made staple fibres, whether or not put up for retail sale</t>
  </si>
  <si>
    <t>5509000000 - Yarn (other than sewing thread) of synthetic staple fibres, not put up for retail sale</t>
  </si>
  <si>
    <t>5510000000 - Yarn (other than sewing thread) of artificial staple fibres, not put up for retail sale</t>
  </si>
  <si>
    <t>5511000000 - Yarn (other than sewing thread) of man-made staple fibres, put up for retail sale</t>
  </si>
  <si>
    <t>5004000000 - Silk yarn (other than yarn spun from silk waste) not put up for retail sale_x000D_
5005000000 - Yarn spun from silk waste, not put up for retail sale_x000D_
5006000000 - Silk yarn and yarn spun from silk waste, put up for retail sale; silkworm gut_x000D_
5007000000 - Woven fabrics of silk or of silk waste_x000D_
5106000000 - Yarn of carded wool, not put up for retail sale_x000D_
5107000000 - Yarn of combed wool, not put up for retail sale_x000D_
5108000000 - Yarn of fine animal hair (carded or combed), not put up for retail sale_x000D_
5109000000 - Yarn of wool or of fine animal hair, put up for retail sale_x000D_
5110000000 - Yarn of coarse animal hair or of horsehair (including gimped horsehair yarn), whether or not put up for retail sale_x000D_
5111000000 - Woven fabrics of carded wool or of carded fine animal hair_x000D_
5112000000 - Woven fabrics of combed wool or of combed fine animal hair_x000D_
5113000000 - Woven fabrics of coarse animal hair or of horsehair_x000D_
5204000000 - Cotton sewing thread, whether or not put up for retail sale_x000D_
5205000000 - Cotton yarn (other than sewing thread), containing 85|% or more by weight of cotton, not put up for retail sale_x000D_
5206000000 - Cotton yarn (other than sewing thread), containing less than 85|% by weight of cotton, not put up for retail sale_x000D_
5207000000 - Cotton yarn (other than sewing thread) put up for retail sale_x000D_
5208000000 - Woven fabrics of cotton, containing 85|% or more by weight of cotton, weighing not more than 200|g/m$2_x000D_
5209000000 - Woven fabrics of cotton, containing 85|% or more by weight of cotton, weighing more than 200|g/m$2_x000D_
5210000000 - Woven fabrics of cotton, containing less than 85|% by weight of cotton, mixed mainly or solely with man-made fibres, weighing not more than 200|g/m$2_x000D_
5211000000 - Woven fabrics of cotton, containing less than 85|% by weight of cotton, mixed mainly or solely with man-made fibres, weighing more than 200|g/m$2_x000D_
5212000000 - Other woven fabrics of cotton_x000D_
5306000000 - Flax yarn_x000D_
5308200000 - True hemp yarn_x000D_
5308900000 - Other_x000D_
5309000000 - Woven fabrics of flax_x000D_
5310000000 - Woven fabrics of jute or of other textile bast fibres of heading|5303_x000D_
5311000000 - Woven fabrics of other vegetable textile fibres; woven fabrics of paper yarn_x000D_
5401000000 - Sewing thread of man-made filaments, whether or not put up for retail sale_x000D_
5402000000 - Synthetic filament yarn (other than sewing thread), not put up for retail sale, including synthetic monofilament of less than 67|decitex_x000D_
5403000000 - Artificial filament yarn (other than sewing thread), not put up for retail sale, including artificial monofilament of less than 67|decitex_x000D_
5404000000 - Synthetic monofilament of 67|decitex or more and of which no cross-sectional dimension exceeds 1|mm; strip and the like (for example, artificial straw), of synthetic textile materials, of an apparent width not exceeding 5|mm_x000D_
5405000000 - Artificial monofilament of 67|decitex or more and of which no cross-sectional dimension exceeds 1|mm; strip and the like (for example, artificial straw), of artificial textile materials, of an apparent width not exceeding 5|mm_x000D_
5406000000 - Man-made filament yarn (other than sewing thread), put up for retail sale_x000D_
5407000000 - Woven fabrics of synthetic filament yarn, including woven fabrics obtained from materials of heading|5404_x000D_
5408000000 - Woven fabrics of artificial filament yarn, including woven fabrics obtained from materials of heading|5405_x000D_
5508000000 - Sewing thread of man-made staple fibres, whether or not put up for retail sale_x000D_
5509000000 - Yarn (other than sewing thread) of synthetic staple fibres, not put up for retail sale_x000D_
5510000000 - Yarn (other than sewing thread) of artificial staple fibres, not put up for retail sale_x000D_
5511000000 - Yarn (other than sewing thread) of man-made staple fibres, put up for retail sale_x000D_
5512000000 - Woven fabrics of synthetic staple fibres, containing 85|% or more by weight of synthetic staple fibres_x000D_
5513000000 - Woven fabrics of synthetic staple fibres, containing less than 85|% by weight of such fibres, mixed mainly or solely with cotton, of a weight not exceeding 170|g/m$2_x000D_
5514000000 - Woven fabrics of synthetic staple fibres, containing less than 85|% by weight of such fibres, mixed mainly or solely with cotton, of a weight exceeding 170|g/m$2_x000D_
5515000000 - Other woven fabrics of synthetic staple fibres_x000D_
5516000000 - Woven fabrics of artificial staple fibres_x000D_
5605000000 - Metallised yarn, whether or not gimped, being textile yarn, or strip or the like of heading|5404|or 5405, combined with metal in the form of thread, strip or powder or covered with metal_x000D_
5606009100 - Gimped yarn_x000D_
5606009900 - Other_x000D_
5801100000 - Of wool or fine animal hair_x000D_
5801220000 - Cut corduroy_x000D_
5801230000 - Other weft pile fabrics_x000D_
5801260000 - Chenille fabrics_x000D_
5801270000 - Warp pile fabrics_x000D_
5801320000 - Cut corduroy_x000D_
5801330000 - Other weft pile fabrics_x000D_
5801360000 - Chenille fabrics_x000D_
5801370000 - Warp pile fabrics_x000D_
5801900000 - Of other textile materials_x000D_
5802000000 - Terry towelling and similar woven terry fabrics, other than narrow fabrics of heading|5806; tufted textile fabrics, other than products of heading|5703_x000D_
5804000000 - Tulles and other net fabrics, not including woven, knitted or crocheted fabrics; lace in the piece, in strips or in motifs, other than fabrics of headings|6002|to 6006_x000D_
5806000000 - Narrow woven fabrics, other than goods of heading|5807; narrow fabrics consisting of warp without weft assembled by means of an adhesive (bolducs)_x000D_
5808000000 - Braids in the piece; ornamental trimmings in the piece, without embroidery, other than knitted or crocheted; tassels, pompons and similar articles_x000D_
5809000000 - Woven fabrics of metal thread and woven fabrics of metallised yarn of heading|5605, of a kind used in apparel, as furnishing fabrics or for similar purposes, not elsewhere specified or included_x000D_
6001000000 - Pile fabrics, including 'long pile' fabrics and terry fabrics, knitted or crocheted_x000D_
6002000000 - Knitted or crocheted fabrics of a width not exceeding 30|cm, containing by weight 5|% or more of elastomeric yarn or rubber thread, other than those of heading|6001_x000D_
6003000000 - Knitted or crocheted fabrics of a width not exceeding 30|cm, other than those of heading|6001|or 6002_x000D_
6004000000 - Knitted or crocheted fabrics of a width exceeding 30|cm, containing by weight 5|% or more of elastomeric yarn or rubber thread, other than those of heading|6001_x000D_
6005000000 - Warp knit fabrics (including those made on galloon knitting machines), other than those of headings|6001|to 6004_x000D_
6006000000 - Other knitted or crocheted fabrics</t>
  </si>
  <si>
    <t>2921511910 - o-Phenylenediamine (CAS RN 95-54-5)</t>
  </si>
  <si>
    <t>8526912020 - Assembly for GPS system having a position determination function, without display, and a weight of not more than 2 500|g</t>
  </si>
  <si>
    <t>2912420000 - Ethylvanillin (3-ethoxy-4-hydroxybenzaldehyde)</t>
  </si>
  <si>
    <t>7019520010 - Glass web woven from glass fibre coated in plastic, of a weight of 120|g/m$2|(??|10|g/m$2) of a type used in rolling insect screens with fixed frames</t>
  </si>
  <si>
    <t>8302490091 - Aluminium telescopic handle for use in the manufacture of luggage</t>
  </si>
  <si>
    <t>9001900080 - Unmounted glass lenses, prisms and cemented elements for use in the manufacture or repair of goods of CN codes 9002, 9005, 9013|10 and|9015</t>
  </si>
  <si>
    <t>8504408220 - Electric rectifier, with a capacity of not more than 1|kVA, for use in the manufacture of appliances falling within subheading 8509|80 and heading|8510</t>
  </si>
  <si>
    <t>2917198040 - Dodecanedioic acid, of a purity by weight of more than 98,5|% (CAS RN 693-23-2)</t>
  </si>
  <si>
    <t>0710400020 - Corn cobs (Zea Mays Saccharata) whether or not cut, with a diameter of 10 mm or more, but not more than 20 mm, for use in the manufacture of products of the food industry for treatment other than simple repacking_x000D_
2005800030 - Corn cobs (Zea Mays Saccharata) whether or not cut, with a diameter of 10 mm or more, but not more than 20 mm, for use in the manufacture of products of the food industry for treatment other than simple repacking</t>
  </si>
  <si>
    <t>2915210010 - of a purity by weight of 99% or more (CAS RN 64-19-7)</t>
  </si>
  <si>
    <t>3905300000 - Poly(vinyl alcohol), whether or not containing unhydrolysed acetate groups</t>
  </si>
  <si>
    <t>3913900087 - With: - a weight average molecular weight (Mw) of not more than 900 000,  - an endotoxin level of not more than 0,008 Endotoxin units (EU)/mg,  - an ethanol content of not more than 1% by weight,  - an isopropanol content of not more than 0,5% by weight</t>
  </si>
  <si>
    <t>8504408230 - Power supply boards for use in the manufacture of goods falling under heading 8521 and|8528</t>
  </si>
  <si>
    <t>3824999277 - Preparation containing by weight: - 55% or more but not more than 78% of dimethyl gluterate - 10% or more but not more than 30% of dimethyl adipate and - not more than 35% of dimethyl succinate</t>
  </si>
  <si>
    <t>3921140020 - Cellular block of regenerated cellulose, impregnated with water containing magnesium chloride and quaternary ammonium compounds, measuring 100 cm (?? 10 cm) ?? 100 cm (?? 10 cm) ?? 40 cm (?? 5 cm)</t>
  </si>
  <si>
    <t>2918290075 - Octadecyl 3-(3,5-di-tert-butyl-4-hydroxyphenyl)propionate (CAS RN 2082-79-3) with - a sieve passing fraction at a mesh width of 500 ??m of more than 99??% by weight and - a melting point of 49????C or more, but not more than 54????C, for use in the manufacture of PVC processing stabilizer-one packs based on powder mixtures (powders or press granulates)</t>
  </si>
  <si>
    <t>2918290080 - Pentaerythritol tetrakis(3-(3,5-di-tert-butyl-4-hydroxyphenyl)propionate)  (CAS RN 6683-19-8) - with a sieve passing fraction at a mesh width of 250 ??m of more than 75??% by weight and at a mesh width of 500 ??m of more than 99??% by weight, and - a melting point of 110????C or more, but not more than 125????C, for use in the manufacture of PVC processing stabilizer-one packs based on powder mixtures (powders or press granulates)</t>
  </si>
  <si>
    <t>2920901070 - Dimethyl Sulphate (CAS RN 77-78-1)</t>
  </si>
  <si>
    <t>2921290060 - Bis(2-dimethylaminoethyl)(methyl)amine (CAS RN 3030-47-5)</t>
  </si>
  <si>
    <t>3824999287 - Acetophenone (CAS RN 98-86-2), with a purity by weight of 60|% or more but not more than 90|%</t>
  </si>
  <si>
    <t>7409110020 - Refined copper foil and -strips, electrolytically coated_x000D_
7410110030 - Refined copper foil and -strips, electrolytically coated</t>
  </si>
  <si>
    <t>2933998073 - 5-(acetoacetylamino)benzimidazolone (CAS RN 26576-46-5)</t>
  </si>
  <si>
    <t>3802900019 - Other</t>
  </si>
  <si>
    <t>3920510050 - Sheets of polymethylmethacrylate conforming to standard ??? EN 4364 (MIL-P-5425E) and DTD5592A, or ??? EN 4365 (MIL-P-8184) and DTD5592A</t>
  </si>
  <si>
    <t>7410210055 - Plates: - consisting of at least one layer of fibreglass fabric impregnated with epoxide resin, - covered on one or both sides with copper foil with a thickness of not more than 0,15 mm, - with a dielectric constant (DK) of less than 5,4 at 1 MHz, as measured according to IPC-TM-650 2.5.5.2, - with a loss tangent of less than 0,035 at 1 MHz, as measured according to IPC-TM-650 2.5.5.2, - with a comparative tracking index (CTI) of 600 or more</t>
  </si>
  <si>
    <t>2008603930 - Sweet cherries containing added spirit, with a sugar content of not more than 9|% by weight, of a diameter of not more than 19,9|mm, with stones, for use in chocolate products</t>
  </si>
  <si>
    <t>2916199530 - Potassium (E,E)-hexa-2,4-dienoate|(CAS RN 24634-61-5)</t>
  </si>
  <si>
    <t>8714911021 - Constructed from carbon fibres and artificial resin, for use in the manufacture of bicycles_x000D_
8714911031 - Constructed from carbon fibres and artificial resin, for use in the manufacture of bicycles</t>
  </si>
  <si>
    <t>3905999081 - Poly(vinyl butyral)(CAS RN 63148-65-2): ??? containing by weight 17,5??% or more, but not more than 20??% of hydroxyl groups, and ???  with a median particle size (D50) of more than 0,6 mm</t>
  </si>
  <si>
    <t>8529909275 - Printed circuit board with LED diodes: - whether or not equipped with prisms/lens, and - whether or not fitted with connector(s) for the manufacture of backlight units for goods of heading|8528_x000D_
9405403970 - Printed circuit board with LED diodes: - whether or not equipped with prisms/lens, and - whether or not fitted with connector(s) for the manufacture of backlight units for goods of heading 8528</t>
  </si>
  <si>
    <t>2933399943 - 2,2,6,6-tetramethylpiperidin-4-ol (CAS RN 2403-88-5)</t>
  </si>
  <si>
    <t>2933399944 - Chlorpyrifos (ISO) (CAS RN 2921-88-2)</t>
  </si>
  <si>
    <t>2935909079 - 4-[[(2-Methoxybenzoyl)amino]sulfonyl]benzoyl chloride (CAS RN 816431-72-8)</t>
  </si>
  <si>
    <t>3204170014 - Preparations based on colourant C.I. Pigment Red 48:2 (CAS RN 7023-61-2) with a content thereof of 60% or more by weight</t>
  </si>
  <si>
    <t>2915320000 - Vinyl acetate</t>
  </si>
  <si>
    <t>3824999285 - Mixture of bis [3-(triethoxysilyl)propyl]sulphides (CAS RN 211519-85-6)</t>
  </si>
  <si>
    <t>2921410010 - Aniline with a purity by weight of 99% or more (CAS RN 62-53-3)</t>
  </si>
  <si>
    <t>2914199050 - Calcium acetylacetonate (CAS RN 19372-44-2) for use in the manufacture of stabilisator systems in tablet form</t>
  </si>
  <si>
    <t>2916399028 - 2,5-dimethylphenylacetyl chloride (CAS RN 55312-97-5)</t>
  </si>
  <si>
    <t>2929900030 - Nitroguanidine (CAS RN 556-88-7)</t>
  </si>
  <si>
    <t>3204110075 - Colourant C.I. Disperse Yellow 54 (CAS RN 7576-65-0) and preparations based thereon with a colourant C.I. Disperse Yellow 54 content of 99??% or more by weight</t>
  </si>
  <si>
    <t>2920290070 - Tris (2,4-di-tert-butylphenyl)phosphite (CAS RN 31570-04-4)</t>
  </si>
  <si>
    <t>8483308020 - Wave slide bearing for axial applications, of FeP01 steel (according to EN 10130-1991) with a sliding layer of porous sinter bronze and poly(tetrafluoroethylene), suitable for installation into motor bike suspension units</t>
  </si>
  <si>
    <t>8714109030 - Axle clamps, housings, fork bridges and clamping pieces, of aluminium alloy of a kind used for motor bikes</t>
  </si>
  <si>
    <t>8714109040 - Pistons for steering dampers of sintered steel according to standard ISO P2054 of a kind used for motor bikes</t>
  </si>
  <si>
    <t>2932209025 - Decan-5-olide (CAS RN 705-86-2)</t>
  </si>
  <si>
    <t>2932209030 - Dodecan-5-olide (CAS RN 713-95-1)</t>
  </si>
  <si>
    <t>3204170030 - Colourant C.I. Pigment Red 4 (CAS RN 2814-77-9) and preparations based thereon with a Colourant C.I. Pigment Red 4 content of 60% or more by weight</t>
  </si>
  <si>
    <t>2905120010 - Propan-1-ol (propyl alcohol) (CAS RN 71-23-8)</t>
  </si>
  <si>
    <t>2909498020 - 2,2,2',2'-tetrakis(hydroxymethyl)-3,3'-oxydipropan-1-ol (CAS RN 126-58-9)</t>
  </si>
  <si>
    <t>2928009015 - Monomethylhydrazine (CAS 60-34-4) in the form of an aqueous solution with a content by weight of monomethylhydrazine of 40 (?? 5)??%</t>
  </si>
  <si>
    <t>2935909091 - 2,4,4-Trimethylpentan-2-aminium (3R,5S,E)-7-(4-(4-fluorophenyl)-6-isopropyl-2-(N-methylmethylsulfonamido)pyrimidin-5-yl)-3,5-dihydroxyhept-6-enoate (CAS RN 917805-85-7)</t>
  </si>
  <si>
    <t>5906999020 - Woven and laminated rubberised textile fabric with the following characteristics:  - with three layers,  - one outer layer consists of acrylic fabric,    - the other outer layer consists of polyester fabric,  - the middle layer consists of chlorobutyl rubber,  - the middle layer has a weight of 486 g/m?? or more but not more than 569 g/m??,  - the textile fabric has a total weight of 952 g/m??  or more but not more than 1159 g/m??,  - the textile fabric has a total thickness of 0.8 mm or more but not more than 4 mm,  used for the manufacture of the retractable roof of motor vehicles</t>
  </si>
  <si>
    <t>8104110000 - Containing at least 99,8|% by weight of magnesium</t>
  </si>
  <si>
    <t>3911901910 - Poly(oxy-1,4-phenylenesulfonyl-1,4-phenyleneoxy-4,4'-biphenylene)</t>
  </si>
  <si>
    <t>0302899030 - Red snapper (Lutjanus purpureus), for processing</t>
  </si>
  <si>
    <t>0302910095 - Hard roes_x000D_
0303919091 - Hard roes_x000D_
0305200030 - Other</t>
  </si>
  <si>
    <t>1604320020 - Hard fish roes, washed, cleaned of adherent organs and simply salted or in brine, for processing of caviar substitutes</t>
  </si>
  <si>
    <t>0303591010 - Engraulis anchoita and Engraulis capensis, for processing</t>
  </si>
  <si>
    <t>0302511020 - For processing_x000D_
0302519010 - For industrial manufacture_x000D_
0302591010 - For processing_x000D_
0303631010 - For processing_x000D_
0303633010 - For processing_x000D_
0303639010 - For processing_x000D_
0303691010 - For processing</t>
  </si>
  <si>
    <t>0303661110 - For processing_x000D_
0303661210 - For processing_x000D_
0303661310 - For processing_x000D_
0303661911 - For processing_x000D_
0303661991 - For processing_x000D_
0303897010 - For processing_x000D_
0303899030 - Pink cusk-eel (Genypterus capensis) for processing</t>
  </si>
  <si>
    <t>0304795010 - For processing_x000D_
0304799011 - For processing_x000D_
0304799017 - For processing_x000D_
0304959011 - For processing_x000D_
0304959017 - For processing</t>
  </si>
  <si>
    <t>8501402040 - Electric AC commutator motor, single-phase, with an output of 250 W or more,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cleaners_x000D_
8501408030 - Electric AC commutator motor, single-phase, with an output of more than 750 W,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t>
  </si>
  <si>
    <t>0305620020 - Of the species Gadus morhua_x000D_
0305620025 - Of the species Gadus ogac_x000D_
0305620029 - Of the species Gadus macrocephalus_x000D_
0305691010 - For processing</t>
  </si>
  <si>
    <t>2917139010 - Dimethyl sebacate (CAS RN 106-79-6)</t>
  </si>
  <si>
    <t>0305630010 - Engraulis anchoita, for processing</t>
  </si>
  <si>
    <t>0304931010 - For processing_x000D_
0304941010 - For processing_x000D_
0304951010 - For processing_x000D_
0304991010 - For processing</t>
  </si>
  <si>
    <t>0304741910 - North Pacific hake (Merluccius productus), for processing_x000D_
0304955010 - Hake (Merluccius productus) for processing</t>
  </si>
  <si>
    <t>0304711010 - For processing_x000D_
0304719010 - For processing_x000D_
0304952110 - For processing_x000D_
0304952510 - For processing</t>
  </si>
  <si>
    <t>0303670010 - For processing_x000D_
0304750010 - for processing_x000D_
0304949010 - For processing</t>
  </si>
  <si>
    <t>0304839021 - For processing_x000D_
0304999965 - For processing</t>
  </si>
  <si>
    <t>0307439110 - Pod (body of cephalopod or the squid headless and without tentacles), with skin and fins, for processing_x000D_
0307439210 - Pod (body of cephalopod or the squid headless and without tentacles), with skin and fins, for processing_x000D_
0307439921 - Pod (body of cephalopod or the squid headless and without tentacles), with skin and fins, for processing</t>
  </si>
  <si>
    <t>0307439120 - Whole or tentacles and fins, for processing_x000D_
0307439220 - Whole or tentacles and fins, for processing_x000D_
0307439929 - Whole or tentacles and fins, for processing</t>
  </si>
  <si>
    <t>0302410010 - Of a weight exceeding 100|g per piece, for processing_x000D_
0303510010 - Of a weight exceeding 100|g per piece, for processing_x000D_
0304595010 - Herring of the species Clupea harengus and Clupea pallasii, of a weight exceeding 80|g per piece, for industrial manufacture_x000D_
0304992310 - Flaps, of a weight exceeding 80|g per piece, for industrial manufacture</t>
  </si>
  <si>
    <t>1604142610 - For processing_x000D_
1604143610 - For processing_x000D_
1604144611 - For processing_x000D_
1604144621 - For processing_x000D_
1604144692 - Albacore tuna (Thunnus alalunga)_x000D_
1604144694 - Other</t>
  </si>
  <si>
    <t>1604129911 - Preserved in barrels of at least 70|kg net drained weight, for processing</t>
  </si>
  <si>
    <t>1605219045 - cooked and peeled for processing_x000D_
1605219062 - cooked and peeled for processing_x000D_
1605290050 - Shrimps and prawns of the species Pandalus borealis, cooked and peeled for processing_x000D_
1605290055 - Shrimps and prawns of the species Pandalus montagui, cooked and peeled for processing</t>
  </si>
  <si>
    <t>0306169920 - Of the species Pandalus borealis, in shell, for processing_x000D_
0306169930 - Of the species Pandalus montagui, in shell, for processing_x000D_
0306359012 - Of the species Pandalus borealis, in shell, for processing_x000D_
0306359014 - Of the species Pandalus montagui, in shell, for processing_x000D_
0306359092 - Of the species Pandalus borealis, in shell, chilled, for processing_x000D_
0306359093 - Of the species Pandalus montagui, in shell, chilled, for processing</t>
  </si>
  <si>
    <t>7202499010 - Containing 1,5% or more but not more than 4% by weight of carbon and not more than 70% of chromium</t>
  </si>
  <si>
    <t>1605219055 - Cooked and peeled for processing_x000D_
1605290060 - Shrimps and prawns of the species Pandalus jordani, cooked and peeled for processing</t>
  </si>
  <si>
    <t>0306179220 - Shrimps and prawns of the specie Penaeus vannamei and Penaeus monodon, whether in shell or not, not cooked, for processing_x000D_
0306369030 - Shrimps and prawns of the specie Penaeus vannamei and Penaeus monodon, whether in shell or not, fresh or chilled, not cooked, for processing</t>
  </si>
  <si>
    <t>2825904030 - Tungsten trioxide, including blue tungsten oxide (CAS RN 1314-35-8 or CAS RN 39318-18-8)</t>
  </si>
  <si>
    <t>2918220010 - o-Acetylsalicylic acid (CAS RN 50-78-2)</t>
  </si>
  <si>
    <t>2932209077 - Hexan-6-olide (CAS RN 502-44-3)</t>
  </si>
  <si>
    <t>3815909076 - Catalyst consisting of titanium dioxide and tungsten trioxide</t>
  </si>
  <si>
    <t>3912110020 - Cellulose acetate flakes</t>
  </si>
  <si>
    <t>6902900010 - Refractory bricks with - an edge length of more than 300 mm and - a TiO@2 content of not more than 1% by weight and  - a Al@2O@3 content of not more than 0.4% by weight and  - a change in volume of less than 9% at 1700??C</t>
  </si>
  <si>
    <t>0302520010 - With heads off, gilled and gutted, for processing_x000D_
0303640010 - With heads off, gilled and gutted, for processing</t>
  </si>
  <si>
    <t>0306179910 - Shrimps and prawns of the specie Pleoticus muelleri, whether in shell or not, for processing_x000D_
0306369020 - Shrimps and prawns of the specie Pleoticus muelleri, whether in shell or not, fresh or chilled, for processing</t>
  </si>
  <si>
    <t>2712209000 - Other</t>
  </si>
  <si>
    <t>3824999343 - Solid extract of the residual, insoluble in aliphatic solvents, obtained during the extraction of rosin from wood, having the following characteristics: - a resin acid content not exceeding 30|% by weight, - an acid number not exceeding 110 and - a melting point of 100!o!|C or more</t>
  </si>
  <si>
    <t>2906190040 - Cyclopropylmethanol (CAS RN 2516-33-8)</t>
  </si>
  <si>
    <t>3808929040 - Preparation containing 38% or more but not more than 50% by weight of pyrithione zinc (INN) (CAS RN 13463-41-7) in an aqueous dispersion</t>
  </si>
  <si>
    <t>7604291020 - Aluminium alloy rods with a diameter of 200 mm or more, but not exceeding 300 mm</t>
  </si>
  <si>
    <t>7604291030 - Aluminium alloy rods with a diameter of 300,1 mm or more, but not more than 533,4 mm</t>
  </si>
  <si>
    <t>9003110010 - For use in the manufacture of corrective glasses_x000D_
9003190020 - For use in the manufacture of corrective glasses</t>
  </si>
  <si>
    <t>2903793020 - Bromochloromethane (CAS RN 74-97-5)</t>
  </si>
  <si>
    <t>2927000085 - C,C???-Azodi(formamide) (CAS RN 123-77-3) with: - a pH of 6,5 or more but not more than 7,5, and - a semicarbazide (CAS RN 57-56-7) content of not more than 1 500 mg/kg as determined by liquid chromatography mass spectrometry (LC-MS), - decomposition temperature range of 195 ??C - 205 ??C, - specific gravity 1,64 ??? 1,66, and - combustion heat 215 - 220 Kcal/mol</t>
  </si>
  <si>
    <t>8104300020 - Of purity by weight of 98% or more, but not more than 99,5%</t>
  </si>
  <si>
    <t>2932120000 - 2-Furaldehyde (furfuraldehyde)</t>
  </si>
  <si>
    <t>3824999271 - Mixtures containing by weight: - 60??% or more but not more than 90??% of 2-chloropropene (CAS RN 557-98-2), - 8??% or more but not more than 14??% of (Z)-1-chloropropene (CAS RN 16136-84-8), - 5??% or more but not more than 23??% of 2-chloropropane (CAS RN 75-29-6), - not more than 6??% of 3-chloropropene (CAS RN 107-05-1), and - not more than 1??% of ethyl chloride (CAS RN 75-00-3)</t>
  </si>
  <si>
    <t>3907400025 - Polymer blend of polycarbonate and poly(methyl methacrylate) with a polycarbonate content of 98.5|% or more, in the form of pellets or granules, with a luminous transmittance of 88.5% or more, measured using a test sample with a thickness of 4|mm at a wavelength of ?? = 400 nm (according to ISO 13468-2)</t>
  </si>
  <si>
    <t>5505101010 - PA6 and PA66</t>
  </si>
  <si>
    <t>0710806910 - of the species Auricularia polytricha, for the manufacture of prepared meals</t>
  </si>
  <si>
    <t>8414900070 - Aluminium alloy compressor wheel with: - a diameter of 20??mm or more, but not more than 130??mm, and - a weight of 5??g or more, but not more than 800??g for use in the manufacture of combustion engines</t>
  </si>
  <si>
    <t>2907120010 - O-Cresol having a purity of not less than 98,5% by weight (CAS RN 95-48-7)</t>
  </si>
  <si>
    <t>2914290060 - Cyclopropyl methyl ketone (CAS RN 765-43-5)</t>
  </si>
  <si>
    <t>2924190085 - 3-Iodoprop-2-ynyl N-butylcarbamate (CAS RN 55406-53-6)</t>
  </si>
  <si>
    <t>2926907084 - 2-Nitro-4(trifluoromethyl)benzonitrile (CAS RN 778-94-9)</t>
  </si>
  <si>
    <t>2932930000 - Piperonal</t>
  </si>
  <si>
    <t>2933698030 - 1,3,5-Tris[3-(dimethylamino)propyl]hexahydro-1,3,5-triazine (CAS RN 15875-13-5)</t>
  </si>
  <si>
    <t>3913100010 - Sodium alginate, extracted from brown seaweed (CAS RN 9005-38-3)</t>
  </si>
  <si>
    <t>7019120006 - S glass stratifils: - composed of continuous glass filaments of 9 ??m (??0,5 ??m), - measuring 200 tex or more but not more than 680 tex, - not containing any calcium oxide, and - with a breaking strength of more than 3 550 Mpa determined by ASTM D2343-09 for use in the manufacture of aeronautics_x000D_
7019120026 - S glass stratifils: - composed of continuous glass filaments of 9 ??m (??0,5 ??m), - measuring 200 tex or more but not more than 680 tex, - not containing any calcium oxide, and - with a breaking strength of more than 3 550 Mpa determined by ASTM D2343-09 for use in the manufacture of aeronautics</t>
  </si>
  <si>
    <t>8714109060 - Pistons for suspension systems, having a diameter of not more than 55??mm, of sintered steel</t>
  </si>
  <si>
    <t>7019400070 - E-fibre glass fabrics: - having a weight of 20 g/m?? or more, but not more than 214 g/m??, - impregnated with silane, - in rolls, - having a humidity content by weight of 0,13??% or less, and - having not more than 3 hollow fibres out of 100 000 fibres, for the exclusive use in the manufacture of prepregs and copper clad laminates_x000D_
7019520030 - E-fibre glass fabrics: - having a weight of 20 g/m?? or more, but not more than 214 g/m??, - impregnated with silane, - in rolls, - having a humidity content by weight of 0,13??% or less, and - having not more than 3 hollow fibres out of 100 000 fibres, for the exclusive use in the manufacture of prepregs and copper clad laminates</t>
  </si>
  <si>
    <t>2833298040 - Cesium sulphate (CAS RN 10294-54-9) in solid form or as aqueous solution containing by weight more than 48??% but not more than 52??% of cesium sulphate</t>
  </si>
  <si>
    <t>2924297087 - Paracetamol (INN) (CAS RN 103-90-2)</t>
  </si>
  <si>
    <t>3811290055 - Additives consisting of reaction products of diphenylamine and branched nonenes with: -|by weight more than 28|% but not more than 35|%|4-monononyldiphenylamine, and -|by weight more than 50|% but not more than 65|% 4,4'-dinonyldiphenylamine, -|by weight a total|percentage of 2, 4-dinonyldiphenylamine and 2, 4'-dinonyldiphenylamine|of not more than 5|%, used for the manufacture of lubricating oils</t>
  </si>
  <si>
    <t>2933299085 - Enzalutamide INN (CAS RN 915087-33-1)</t>
  </si>
  <si>
    <t>2933599539 - Ibrutinib (INN) (CAS RN 936563-96-1)</t>
  </si>
  <si>
    <t>2934999051 - Canagliflozin (INN) (CAS RN 928672-86-0)</t>
  </si>
  <si>
    <t>3824999289 - Mixture of tertiary alkyldimethyl amines containing by weight: - 60|% or more but not more than 80|% of dodecyldimethylamine (CAS RN 112-18-5), and - 20|% or more but not more than 30|% of dimethyl(tetradecyl)amine (CAS RN 112-75-4)</t>
  </si>
  <si>
    <t>3805109000 - Sulphate turpentine</t>
  </si>
  <si>
    <t>2309903111 - Dog or cat food, not put up for retail sale_x000D_
2309903114 - Other_x000D_
2309904141 - Dog or cat food, not put up for retail sale_x000D_
2309904149 - Other</t>
  </si>
  <si>
    <t>2309903111 - Dog or cat food, not put up for retail sale_x000D_
2309903114 - Other_x000D_
2309903117 - Dog or cat food, not put up for retail sale_x000D_
2309903119 - Other_x000D_
2309904141 - Dog or cat food, not put up for retail sale_x000D_
2309904149 - Other_x000D_
2309904151 - Dog or cat food, not put up for retail sale_x000D_
2309904159 - Other</t>
  </si>
  <si>
    <t>7609000020 - Aluminium tube or pipe fittings for affixing to radiators of motor bikes</t>
  </si>
  <si>
    <t>3824999367 - Mixture of phytosterols, in the form of powder, containing by weight: - 75% or more of sterols,  - not more than 25% of stanols  for use in the manufacture of stanols/sterols or stanol/sterol esters</t>
  </si>
  <si>
    <t>3804000010 - Sodium lignosulphonate</t>
  </si>
  <si>
    <t>8481808540 - Exhaust valve for use in the manufacture of motorcycle exhaust gas systems</t>
  </si>
  <si>
    <t>8708999775 - Aluminium alloy support bracket, with mounting holes, whether or not with fixation nuts, for indirect connection of the gearbox to the car body for use in the manufacture of goods of Chapter 87</t>
  </si>
  <si>
    <t>2401103591 - whether or not cut in regular size, having a custom value of not less than Euro|450 per 100|kg net weight, for use as binder or wrapper for the manufacture of goods falling within subheading 2402 10 00_x000D_
2401107010 - whether or not cut in regular size, having a custom value of not less than Euro|450 per 100|kg net weight, for use as binder or wrapper for the manufacture of goods falling within subheading 2402 10 00_x000D_
2401109511 - whether or not cut in regular size, having a custom value of not less than Euro|450 per 100|kg net weight, for use as binder or wrapper for the manufacture of goods falling within subheading 2402 10 00_x000D_
2401109521 - whether or not cut in regular size, having a custom value of not less than Euro|450 per 100|kg net weight, for use as binder or wrapper for the manufacture of goods falling within subheading 2402 10 00_x000D_
2401109591 - whether or not cut in regular size, having a custom value of not less than Euro|450 per 100|kg net weight, for use as binder or wrapper for the manufacture of goods falling within subheading 2402 10 00_x000D_
2401203591 - whether or not cut in regular size, having a custom value of not less than Euro|450 per 100|kg net weight, for use as binder or wrapper for the manufacture of goods falling within subheading 2402 10 00_x000D_
2401207010 - whether or not cut in regular size, having a custom value of not less than Euro|450 per 100|kg net weight, for use as binder or wrapper for the manufacture of goods falling within subheading 2402 10 00_x000D_
2401209511 - whether or not cut in regular size, having a custom value of not less than Euro|450 per 100|kg net weight, for use as binder or wrapper for the manufacture of goods falling within subheading 2402 10 00_x000D_
2401209521 - whether or not cut in regular size, having a custom value of not less than Euro|450 per 100|kg net weight, for use as binder or wrapper for the manufacture of goods falling within subheading 2402 10 00_x000D_
2401209591 - whether or not cut in regular size, having a custom value of not less than Euro|450 per 100|kg net weight, for use as binder or wrapper for the manufacture of goods falling within subheading 2402 10 00</t>
  </si>
  <si>
    <t>2811220040 - Silica filler in the form of granules, with a purity by weight of 97|% or more of silicon dioxide</t>
  </si>
  <si>
    <t>2903220000 - Trichloroethylene</t>
  </si>
  <si>
    <t>9027109020 - Lambda sensors for permanent incorporation into motor cycle exhaust systems</t>
  </si>
  <si>
    <t>2903998030 - 1,3-Dichlorobenzene (CAS RN 541-73-1)</t>
  </si>
  <si>
    <t>3806100010 - Obtained from fresh oleoresins</t>
  </si>
  <si>
    <t>2940000020 - D-Xylose (CAS RN 58-86-6)</t>
  </si>
  <si>
    <t>2932190060 - Flurtamone (ISO) (CAS RN 96525-23-4)</t>
  </si>
  <si>
    <t>2915240000 - Acetic anhydride</t>
  </si>
  <si>
    <t>2918300010 - Benzophenone-3,3???,4,4???-tetracarboxylic dianhydride (CAS RN 2421-28-5)</t>
  </si>
  <si>
    <t>0210209010 - Cuts of meat from haunches of bovine animals aged at least 18 months, with no visible intramuscular fat (3 to 7 %) and a pH of the fresh meat between 5.4 and 6.0; salted, seasoned, pressed, dried only in fresh dry air and developing noble mould (bloom of microscopic fungi); the weight of the finished product is between 41|% and 53|% of the raw material before salting</t>
  </si>
  <si>
    <t>0405101100 - In immediate packings of a net content not exceeding 1|kg_x000D_
0405101900 - Other</t>
  </si>
  <si>
    <t>0406105010 - Skyr</t>
  </si>
  <si>
    <t>0406103000 - Mozzarella, whether or not in a liquid_x000D_
0406105030 - Pizza cheese, frozen, cut into pieces each weighing not more than 1|gram, in containers with a net content of 5kg or more, of a water content, by weight, of 52% or more, and a fat content by weight in the dry matter of 38% or more_x000D_
0406105090 - Other_x000D_
0406108000 - Other_x000D_
0406200000 - Grated or powdered cheese, of all kinds_x000D_
0406300000 - Processed cheese, not grated or powdered_x000D_
0406400000 - Blue-veined cheese and other cheese containing veins produced by Penicillium roqueforti_x000D_
0406900000 - Other cheese</t>
  </si>
  <si>
    <t>1001990000 - Other_x000D_
1101001500 - Of common wheat and spelt_x000D_
1101009000 - Meslin flour_x000D_
1102909000 - Other_x000D_
1103119000 - Common wheat and spelt_x000D_
1103206000 - Of wheat</t>
  </si>
  <si>
    <t>1005900000 - Other_x000D_
1102200000 - Maize (corn) flour_x000D_
1103130000 - Of maize (corn)_x000D_
1103204000 - Of maize_x000D_
1104230000 - Of maize (corn)</t>
  </si>
  <si>
    <t>1003900000 - Other_x000D_
1102901000 - Barley flour_x000D_
1103202590 - Of barley</t>
  </si>
  <si>
    <t>0204225000 - Legs_x000D_
0204229000 - Other_x000D_
0204230000 - Boneless_x000D_
0204423000 - Chines and/or best ends_x000D_
0204425000 - Legs_x000D_
0204429000 - Other_x000D_
0204431000 - Of lamb_x000D_
0204439000 - Other</t>
  </si>
  <si>
    <t>1004000000 - Oats</t>
  </si>
  <si>
    <t>1701120000 - Beet sugar_x000D_
1701910000 - Containing added flavouring or colouring matter_x000D_
1701990000 - Other_x000D_
1702201000 - Maple sugar in solid form, containing added flavouring or colouring matter_x000D_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t>
  </si>
  <si>
    <t>1702300000 - Glucose and glucose syrup, not containing fructose or containing in the dry state less than 20|% by weight of fructose_x000D_
1702400000 - Glucose and glucose syrup, containing in the dry state at least 20|% but less than 50|% by weight of fructose, excluding invert sugar_x000D_
1702600000 - Other fructose and fructose syrup, containing in the dry state more than 50|% by weight of fructose, excluding invert sugar</t>
  </si>
  <si>
    <t>2106903000 - Isoglucose syrups_x000D_
2106905500 - Glucose syrup and maltodextrine syrup_x000D_
2106905900 - Other</t>
  </si>
  <si>
    <t>1103192010 - Of barley_x000D_
1103199000 - Other_x000D_
1103209000 - Other_x000D_
1104191000 - Of wheat_x000D_
1104195000 - Of maize_x000D_
1104196100 - Rolled_x000D_
1104196900 - Flaked_x000D_
1104290400 - Hulled (shelled or husked), whether or not sliced or kibbled_x000D_
1104290500 - Pearled_x000D_
1104290800 - Other_x000D_
1104291700 - Hulled (shelled or husked), whether or not sliced or kibbled_x000D_
1104293000 - Pearled_x000D_
1104295100 - Of wheat_x000D_
1104295900 - Other_x000D_
1104298100 - Of wheat_x000D_
1104298900 - Other_x000D_
1104300000 - Germ of cereals, whole, rolled, flaked or ground</t>
  </si>
  <si>
    <t>1107000000 - Malt, whether or not roasted_x000D_
1109000000 - Wheat gluten, whether or not dried</t>
  </si>
  <si>
    <t>1108110000 - Wheat starch_x000D_
1108120000 - Maize (corn) starch_x000D_
1108130000 - Potato starch</t>
  </si>
  <si>
    <t>3505101000 - Dextrins_x000D_
3505109000 - Other_x000D_
3505203000 - Containing, by weight, 25|% or more but less than 55|% of starches or dextrins or other modified starches_x000D_
3505205000 - Containing, by weight, 55|% or more but less than 80|% of starches or dextrins or other modified starches_x000D_
3505209000 - Containing, by weight, 80|% or more of starches or dextrins or other modified starches</t>
  </si>
  <si>
    <t>2302100000 - Of maize (corn)_x000D_
2302300000 - Of wheat_x000D_
2302401000 -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weight_x000D_
2302409000 - Other_x000D_
2303101100 - Exceeding 40|% by weight</t>
  </si>
  <si>
    <t>0711510000 - Mushrooms of the genus Agaricus_x000D_
2003100000 - Mushrooms of the genus Agaricus</t>
  </si>
  <si>
    <t>0711510000 - Mushrooms of the genus Agaricus</t>
  </si>
  <si>
    <t>2009619000 - Of a value not exceeding ???|18|per 100|kg net weight_x000D_
2009691100 - Of a value not exceeding ???|22|per 100|kg net weight_x000D_
2009697100 - Concentrated_x000D_
2009697900 - Other_x000D_
2009699000 - Other_x000D_
2009710000 - Of a Brix value not exceeding 20_x000D_
2009790000 - Other</t>
  </si>
  <si>
    <t>0403105100 - Not exceeding 1,5|%_x000D_
0403105300 - Exceeding 1,5|% but not exceeding 27|%_x000D_
0403105900 - Exceeding 27|%_x000D_
0403109100 - Not exceeding 3|%_x000D_
0403109300 - Exceeding 3|% but not exceeding 6|%_x000D_
0403109900 - Exceeding 6|%_x000D_
0403907100 - Not exceeding 1,5|%_x000D_
0403907300 - Exceeding 1,5|% but not exceeding 27|%_x000D_
0403907900 - Exceeding 27|%_x000D_
0403909100 - Not exceeding 3|%_x000D_
0403909300 - Exceeding 3|% but not exceeding 6|%_x000D_
0403909900 - Exceeding 6|%</t>
  </si>
  <si>
    <t>0405201000 - Of a fat content, by weight, of 39|% or more but less than 60|%_x000D_
0405203000 - Of a fat content, by weight, of 60|% or more but not exceeding 75|%</t>
  </si>
  <si>
    <t>0710400000 - Sweetcorn_x000D_
0711903000 - Sweetcorn_x000D_
2001903000 - Sweetcorn (Zea mays var. saccharata)_x000D_
2004901000 - Sweetcorn (Zea mays var. saccharata)_x000D_
2005800000 - Sweetcorn (Zea mays var.saccharata)</t>
  </si>
  <si>
    <t>1702500000 - Chemically pure fructose_x000D_
1702901000 - Chemically pure maltose_x000D_
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2101129800 - Other_x000D_
2101209800 - Other_x000D_
3302102900 - Other</t>
  </si>
  <si>
    <t>1903000000 - Tapioca and substitutes therefor prepared from starch, in the form of flakes, grains, pearls, siftings or similar forms_x000D_
1904300000 - Bulgur wheat</t>
  </si>
  <si>
    <t>1806207000 - Chocolate milk crumb_x000D_
2106108000 - Other_x000D_
2202999900 - 2|% or more</t>
  </si>
  <si>
    <t>2207100000 - Undenatured ethyl alcohol of an alcoholic strength by volume of 80|%|vol or higher_x000D_
2207200000 - Ethyl alcohol and other spirits, denatured, of any strength_x000D_
2208909100 - 2|litres or less_x000D_
2208909900 - More than 2|litres</t>
  </si>
  <si>
    <t>2402100000 - Cigars, cheroots and cigarillos, containing tobacco_x000D_
2402209000 - Other</t>
  </si>
  <si>
    <t>2905430000 - Mannitol_x000D_
2905440000 - D-glucitol (sorbitol)_x000D_
3824600000 - Sorbitol other than that of subheading|2905|44</t>
  </si>
  <si>
    <t>3809101000 - Containing by weight less than 55|% of such substances_x000D_
3809103000 - Containing by weight 55|% or more but less than 70|% of such substances_x000D_
3809105000 - Containing by weight 70|% or more but less than 83|% of such substances_x000D_
3809109000 - Containing by weight 83|% or more of such substances</t>
  </si>
  <si>
    <t>1103192010 - Of barley_x000D_
1103199000 - Other_x000D_
1103209000 - Other_x000D_
1104191000 - Of wheat_x000D_
1104195000 - Of maize_x000D_
1104196100 - Rolled_x000D_
1104196900 - Flaked_x000D_
1104290400 - Hulled (shelled or husked), whether or not sliced or kibbled_x000D_
1104290500 - Pearled_x000D_
1104290800 - Other_x000D_
1104291790 - Other_x000D_
1104293090 - Other_x000D_
1104295100 - Of wheat_x000D_
1104295900 - Other_x000D_
1104298100 - Of wheat_x000D_
1104298900 - Other_x000D_
1104300000 - Germ of cereals, whole, rolled, flaked or ground</t>
  </si>
  <si>
    <t>2009619000 - Of a value not exceeding ???|18|per 100|kg net weight_x000D_
2009691100 - Of a value not exceeding ???|22|per 100|kg net weight_x000D_
2009697100 - Concentrated_x000D_
2009697900 - Other_x000D_
2009699000 - Other</t>
  </si>
  <si>
    <t>0806101000 - Table grapes</t>
  </si>
  <si>
    <t>0808108000 - Other</t>
  </si>
  <si>
    <t>0809400500 - Plums</t>
  </si>
  <si>
    <t>2009611000 - Of a value exceeding ???|18|per 100|kg net weight_x000D_
2009691900 - Other_x000D_
2009695100 - Concentrated_x000D_
2009695900 - Other</t>
  </si>
  <si>
    <t>3920000000 - Other plates, sheets, film, foil and strip, of plastics, non-cellular and not reinforced, laminated, supported or similarly combined with other materials</t>
  </si>
  <si>
    <t>8544300000 - Ignition wiring sets and other wiring sets of a kind used in vehicles, aircraft or ships_x000D_
8544420000 - Fitted with connectors_x000D_
8544490000 - Other_x000D_
8544600000 - Other electric conductors, for a voltage exceeding 1|000|V</t>
  </si>
  <si>
    <t>6103430000 - Of synthetic fibres</t>
  </si>
  <si>
    <t>6105100000 - Of cotton</t>
  </si>
  <si>
    <t>6105900000 - Of other textile materials</t>
  </si>
  <si>
    <t>6106100000 - Of cotton</t>
  </si>
  <si>
    <t>6107110000 - Of cotton</t>
  </si>
  <si>
    <t>6107190000 - Of other textile materials</t>
  </si>
  <si>
    <t>6108210000 - Of cotton</t>
  </si>
  <si>
    <t>6108220000 - Of man-made fibres</t>
  </si>
  <si>
    <t>6109100000 - Of cotton</t>
  </si>
  <si>
    <t>6111200000 - Of cotton</t>
  </si>
  <si>
    <t>6112410000 - Of synthetic fibres</t>
  </si>
  <si>
    <t>6114300000 - Of man-made fibres</t>
  </si>
  <si>
    <t>6115000000 - Pantyhose, tights, stockings, socks and other hosiery, including graduated compression hosiery (for example, stockings for varicose veins) and footwear without applied soles, knitted or crocheted</t>
  </si>
  <si>
    <t>6117800000 - Other accessories</t>
  </si>
  <si>
    <t>6201130000 - Of man-made fibres</t>
  </si>
  <si>
    <t>6202130000 - Of man-made fibres</t>
  </si>
  <si>
    <t>6203110000 - Of wool or fine animal hair</t>
  </si>
  <si>
    <t>6203120000 - Of synthetic fibres</t>
  </si>
  <si>
    <t>6203310000 - Of wool or fine animal hair</t>
  </si>
  <si>
    <t>6203330000 - Of synthetic fibres</t>
  </si>
  <si>
    <t>6203410000 - Of wool or fine animal hair</t>
  </si>
  <si>
    <t>6203430000 - Of synthetic fibres</t>
  </si>
  <si>
    <t>6204310000 - Of wool or fine animal hair</t>
  </si>
  <si>
    <t>6204330000 - Of synthetic fibres</t>
  </si>
  <si>
    <t>6204530000 - Of synthetic fibres</t>
  </si>
  <si>
    <t>6204610000 - Of wool or fine animal hair</t>
  </si>
  <si>
    <t>6204630000 - Of synthetic fibres</t>
  </si>
  <si>
    <t>6211330000 - Of man-made fibres</t>
  </si>
  <si>
    <t>6211430000 - Of man-made fibres</t>
  </si>
  <si>
    <t>6212100000 - Brassi??res</t>
  </si>
  <si>
    <t>6104620000 - Of cotton</t>
  </si>
  <si>
    <t>6105200000 - Of man-made fibres</t>
  </si>
  <si>
    <t>6203420000 - Of cotton</t>
  </si>
  <si>
    <t>6204620000 - Of cotton</t>
  </si>
  <si>
    <t>6205200000 - Of cotton</t>
  </si>
  <si>
    <t>6205300000 - Of man-made fibres</t>
  </si>
  <si>
    <t>6205900000 - Of other textile materials</t>
  </si>
  <si>
    <t>6206300000 - Of cotton</t>
  </si>
  <si>
    <t>6206400000 - Of man-made fibres</t>
  </si>
  <si>
    <t>6206900000 - Of other textile materials</t>
  </si>
  <si>
    <t>6103220000 - Of cotton</t>
  </si>
  <si>
    <t>6104220000 - Of cotton</t>
  </si>
  <si>
    <t>6110200000 - Of cotton</t>
  </si>
  <si>
    <t>6203220000 - Of cotton</t>
  </si>
  <si>
    <t>6209200000 - Of cotton</t>
  </si>
  <si>
    <t>7607200000 - Backed</t>
  </si>
  <si>
    <t>6102200000 - Of cotton</t>
  </si>
  <si>
    <t>6102300000 - Of man-made fibres</t>
  </si>
  <si>
    <t>6104420000 - Of cotton</t>
  </si>
  <si>
    <t>6104430000 - Of synthetic fibres</t>
  </si>
  <si>
    <t>6104440000 - Of artificial fibres</t>
  </si>
  <si>
    <t>6104630000 - Of synthetic fibres</t>
  </si>
  <si>
    <t>6202120000 - Of cotton</t>
  </si>
  <si>
    <t>6202920000 - Of cotton</t>
  </si>
  <si>
    <t>6202930000 - Of man-made fibres</t>
  </si>
  <si>
    <t>6207110000 - Of cotton</t>
  </si>
  <si>
    <t>6207190000 - Of other textile materials</t>
  </si>
  <si>
    <t>6207210000 - Of cotton</t>
  </si>
  <si>
    <t>6207220000 - Of man-made fibres</t>
  </si>
  <si>
    <t>6207910000 - Of cotton</t>
  </si>
  <si>
    <t>6207990000 - Of other textile materials</t>
  </si>
  <si>
    <t>6208210000 - Of cotton</t>
  </si>
  <si>
    <t>6208220000 - Of man-made fibres</t>
  </si>
  <si>
    <t>6208910000 - Of cotton</t>
  </si>
  <si>
    <t>6208920000 - Of man-made fibres</t>
  </si>
  <si>
    <t>6104230000 - Of synthetic fibres</t>
  </si>
  <si>
    <t>6104530000 - Of synthetic fibres</t>
  </si>
  <si>
    <t>6106200000 - Of man-made fibres</t>
  </si>
  <si>
    <t>6107120000 - Of man-made fibres</t>
  </si>
  <si>
    <t>6109900000 - Of other textile materials</t>
  </si>
  <si>
    <t>6203230000 - Of synthetic fibres</t>
  </si>
  <si>
    <t>6204430000 - Of synthetic fibres</t>
  </si>
  <si>
    <t>6204440000 - Of artificial fibres</t>
  </si>
  <si>
    <t>6212200000 - Girdles and panty girdles</t>
  </si>
  <si>
    <t>6212300000 - Corselettes</t>
  </si>
  <si>
    <t>6212900000 - Other</t>
  </si>
  <si>
    <t>6112310000 - Of synthetic fibres</t>
  </si>
  <si>
    <t>6115100000 - Graduated compression hosiery (for example, stockings for varicose veins)</t>
  </si>
  <si>
    <t>6115210000 - Of synthetic fibres, measuring per single yarn less than 67|decitex</t>
  </si>
  <si>
    <t>6115220000 - Of synthetic fibres, measuring per single yarn 67|decitex or more</t>
  </si>
  <si>
    <t>6115300000 - Other women's full-length or knee-length hosiery, measuring per single yarn less than 67|decitex</t>
  </si>
  <si>
    <t>6115960000 - Of synthetic fibres</t>
  </si>
  <si>
    <t>7321000000 - Stoves, ranges, grates, cookers (including those with subsidiary boilers for central heating), barbecues, braziers, gas rings, plate warmers and similar non-electric domestic appliances, and parts thereof, of iron or steel</t>
  </si>
  <si>
    <t>7323000000 - Table, kitchen or other household articles and parts thereof, of iron or steel; iron or steel wool; pot scourers and scouring or polishing pads, gloves and the like, of iron or steel</t>
  </si>
  <si>
    <t>7325000000 - Other cast articles of iron or steel</t>
  </si>
  <si>
    <t>5607501110 - Twine_x000D_
5607501910 - Twine_x000D_
5607503010 - Twine_x000D_
5607509091 - Twine_x000D_
5608000000 - Knotted netting of twine, cordage or rope; made-up fishing nets and other made-up nets, of textile materials</t>
  </si>
  <si>
    <t>0303541000 - Of the species Scomber scombrus or Scomber japonicus</t>
  </si>
  <si>
    <t>0303591000 - Anchovies (Engraulis spp.)</t>
  </si>
  <si>
    <t>0303551000 - Atlantic horse mackerel (Trachurus trachurus)_x000D_
0303559010 - Horse mackerel (scad) (Caranx trachurus)</t>
  </si>
  <si>
    <t>0307439100 - Ommastrephes spp., other than Ommastrephes sagittatus, Nototodarus spp., Sepioteuthis spp.</t>
  </si>
  <si>
    <t>0307495000 - Ommastrephes spp., other than Ommastrephes sagittatus, Nototodarus spp., Sepioteuthis spp.</t>
  </si>
  <si>
    <t>1604151100 - Fillets</t>
  </si>
  <si>
    <t>1604151900 - Other</t>
  </si>
  <si>
    <t>1604159000 - Of the species Scomber australasicus</t>
  </si>
  <si>
    <t>1604160000 - Anchovies</t>
  </si>
  <si>
    <t>1604204000 - Of anchovies</t>
  </si>
  <si>
    <t>1605510000 - Oysters_x000D_
1605520000 - Scallops, including queen scallops_x000D_
1605531095 - Other_x000D_
1605539095 - Other_x000D_
1605540000 - Cuttlefish and squid_x000D_
1605550000 - Octopus_x000D_
1605560000 - Clams, cockles and arkshells_x000D_
1605570000 - Abalone_x000D_
1605580000 - Snails, other than sea snails_x000D_
1605590000 - Other</t>
  </si>
  <si>
    <t>0201000000 - Meat of bovine animals, fresh or chilled_x000D_
0202000000 - Meat of bovine animals, frozen_x000D_
0206109500 - Thick skirt and thin skirt_x000D_
0206299100 - Thick skirt and thin skirt_x000D_
0210200000 - Meat of bovine animals_x000D_
0210995100 - Thick skirt and thin skirt_x000D_
0210999000 - Edible flours and meals of meat or meat offal_x000D_
1602501000 - Uncooked; mixtures of cooked meat or offal and uncooked meat or offal_x000D_
1602906100 - Uncooked; mixtures of cooked meat or offal and uncooked meat or offal</t>
  </si>
  <si>
    <t>0403900000 - Other</t>
  </si>
  <si>
    <t>0405000000 - Butter and other fats and oils derived from milk; dairy spreads</t>
  </si>
  <si>
    <t>0406000000 - Cheese and curd</t>
  </si>
  <si>
    <t>2105000000 - Ice cream and other edible ice, whether or not containing cocoa</t>
  </si>
  <si>
    <t>1005900000 - Other</t>
  </si>
  <si>
    <t>0402100000 - In powder, granules or other solid forms, of a fat content, by weight, not exceeding 1,5|%_x000D_
0402210000 - Not containing added sugar or other sweetening matter_x000D_
0402290000 - Other_x000D_
0402990000 - Other</t>
  </si>
  <si>
    <t>0402910000 - Not containing added sugar or other sweetening matter</t>
  </si>
  <si>
    <t>0203111000 - Of domestic swine_x000D_
0203121100 - Hams and cuts thereof_x000D_
0203121900 - Shoulders and cuts thereof_x000D_
0203191100 - Fore-ends and cuts thereof_x000D_
0203191300 - Loins and cuts thereof, with bone in_x000D_
0203191500 - Bellies (streaky) and cuts thereof_x000D_
0203195500 - Boneless_x000D_
0203195900 - Other_x000D_
0203211000 - Of domestic swine_x000D_
0203221100 - Hams and cuts thereof_x000D_
0203221900 - Shoulders and cuts thereof_x000D_
0203291100 - Fore-ends and cuts thereof_x000D_
0203291300 - Loins and cuts thereof, with bone in_x000D_
0203291500 - Bellies (streaky) and cuts thereof_x000D_
0203295500 - Boneless_x000D_
0203295900 - Other</t>
  </si>
  <si>
    <t>0207110000 - Not cut in pieces, fresh or chilled_x000D_
0207120000 - Not cut in pieces, frozen_x000D_
0207131000 - Boneless_x000D_
0207132000 - Halves or quarters_x000D_
0207133000 - Whole wings, with or without tips_x000D_
0207134000 - Backs, necks, backs with necks attached, rumps and wing-tips_x000D_
0207135000 - Breasts and cuts thereof_x000D_
0207136000 - Legs and cuts thereof_x000D_
0207137000 - Other_x000D_
0207139900 - Other_x000D_
0207141000 - Boneless_x000D_
0207142000 - Halves or quarters_x000D_
0207143000 - Whole wings, with or without tips_x000D_
0207144000 - Backs, necks, backs with necks attached, rumps and wing-tips_x000D_
0207145000 - Breasts and cuts thereof_x000D_
0207146000 - Legs and cuts thereof_x000D_
0207147000 - Other_x000D_
0207149900 - Other_x000D_
0207240000 - Not cut in pieces, fresh or chilled_x000D_
0207250000 - Not cut in pieces, frozen_x000D_
0207261000 - Boneless_x000D_
0207262000 - Halves or quarters_x000D_
0207263000 - Whole wings, with or without tips_x000D_
0207264000 - Backs, necks, backs with necks attached, rumps and wing-tips_x000D_
0207265000 - Breasts and cuts thereof_x000D_
0207266000 - Drumsticks and cuts of drumsticks_x000D_
0207267000 - Other_x000D_
0207268000 - Other_x000D_
0207269900 - Other_x000D_
0207271000 - Boneless_x000D_
0207272000 - Halves or quarters_x000D_
0207273000 - Whole wings, with or without tips_x000D_
0207274000 - Backs, necks, backs with necks attached, rumps and wing-tips_x000D_
0207275000 - Breasts and cuts thereof_x000D_
0207276000 - Drumsticks and cuts thereof_x000D_
0207277000 - Other_x000D_
0207278000 - Other_x000D_
0207279900 - Other_x000D_
0207410000 - Not cut in pieces, fresh or chilled_x000D_
0207420000 - Not cut in pieces, frozen_x000D_
0207441000 - Boneless_x000D_
0207442100 - Halves or quarters_x000D_
0207443100 - Whole wings, with or without tips_x000D_
0207444100 - Backs, necks, backs with necks attached, rumps and wing-tips_x000D_
0207445100 - Breasts and cuts thereof_x000D_
0207446100 - Legs and cuts thereof_x000D_
0207447100 - Paletots_x000D_
0207448100 - Other_x000D_
0207449900 - Other_x000D_
0207451000 - Boneless_x000D_
0207452100 - Halves or quarters_x000D_
0207453100 - Whole wings, with or without tips_x000D_
0207454100 - Backs, necks, backs with necks attached, rumps and wing-tips_x000D_
0207455100 - Breasts and cuts thereof_x000D_
0207456100 - Legs and cuts thereof_x000D_
0207457100 - Paletots_x000D_
0207458100 - Other_x000D_
0207459900 - Other_x000D_
0207510000 - Not cut in pieces, fresh or chilled_x000D_
0207520000 - Not cut in pieces, frozen_x000D_
0207541000 - Boneless_x000D_
0207542100 - Halves or quarters_x000D_
0207543100 - Whole wings, with or without tips_x000D_
0207544100 - Backs, necks, backs with necks attached, rumps and wing-tips_x000D_
0207545100 - Breasts and cuts thereof_x000D_
0207546100 - Legs and cuts thereof_x000D_
0207547100 - Paletots_x000D_
0207548100 - Other_x000D_
0207549900 - Other_x000D_
0207551000 - Boneless_x000D_
0207552100 - Halves or quarters_x000D_
0207553100 - Whole wings, with or without tips_x000D_
0207554100 - Backs, necks, backs with necks attached, rumps and wing-tips_x000D_
0207555100 - Breasts and cuts thereof_x000D_
0207556100 - Legs and cuts thereof_x000D_
0207557100 - Paletots_x000D_
0207558100 - Other_x000D_
0207559900 - Other_x000D_
0207600500 - Not cut in pieces, fresh, chilled or frozen_x000D_
0207601000 - Boneless_x000D_
0207602100 - Halves or quarters_x000D_
0207603100 - Whole wings, with or without tips_x000D_
0207604100 - Backs, necks, backs with necks attached, rumps and wing-tips_x000D_
0207605100 - Breasts and cuts thereof_x000D_
0207606100 - Legs and cuts thereof_x000D_
0207608100 - Other_x000D_
0207609900 - Other_x000D_
0210993900 - Other_x000D_
1602200000 - Of liver of any animal_x000D_
1602310000 - Of turkeys_x000D_
1602320000 - Of fowls of the species Gallus domesticus_x000D_
1602390000 - Other</t>
  </si>
  <si>
    <t>1006103000 - Round grain_x000D_
1006105000 - Medium grain_x000D_
1006107100 - Of a length/width ratio greater than 2|but less than 3_x000D_
1006107900 - Of a length/width ratio equal to or greater than 3_x000D_
1006200000 - Husked (brown) rice_x000D_
1006300000 - Semi-milled or wholly milled rice, whether or not polished or glazed_x000D_
1006400000 - Broken rice</t>
  </si>
  <si>
    <t>2208405100 - Rum with a content of volatile substances other than ethyl and methyl alcohol equal to or exceeding 225|grams per hectolitre of pure alcohol (with a 10|% tolerance)_x000D_
2208409900 - Other</t>
  </si>
  <si>
    <t>0710400000 - Sweetcorn_x000D_
0711903000 - Sweetcorn_x000D_
2001903000 - Sweetcorn (Zea mays var. saccharata)_x000D_
2004901000 - Sweetcorn (Zea mays var. saccharata)_x000D_
2005800000 - Sweetcorn (Zea mays var.saccharata)_x000D_
2008998500 - Maize (corn), other than sweetcorn (Zea mays var. saccharata)</t>
  </si>
  <si>
    <t>0403100000 - Yogurt</t>
  </si>
  <si>
    <t>1701130000 - Cane sugar specified in subheading note|2|to this chapter_x000D_
1701140000 - Other cane sugar_x000D_
1701910000 - Containing added flavouring or colouring matter_x000D_
1701990000 - Other_x000D_
1702300000 - Glucose and glucose syrup, not containing fructose or containing in the dry state less than 20|% by weight of fructose_x000D_
1702409000 - Other_x000D_
1702500000 - Chemically pure fructose_x000D_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t>
  </si>
  <si>
    <t>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2006003190 - Other_x000D_
2006003819 - Other_x000D_
2006003889 - Other_x000D_
2007911090 - Other_x000D_
2007992090 - Other_x000D_
2007993195 - Fruit pur??es obtained by sieving then brought to the boil in a vacuum, the texture and chemical composition of which have not been changed by the heat treatment_x000D_
2007993199 - Other_x000D_
2007993395 - Fruit pur??es obtained by sieving then brought to the boil in a vacuum, the texture and chemical composition of which have not been changed by the heat treatment_x000D_
2007993399 - Other_x000D_
2007993595 - Fruit pur??es obtained by sieving then brought to the boil in a vacuum, the texture and chemical composition of which have not been changed by the heat treatment_x000D_
2007993599 - Other_x000D_
2007993902 - Other_x000D_
2007993904 - Other_x000D_
2007993906 - Other_x000D_
2007993917 - Other_x000D_
2007993919 - Other_x000D_
2007993924 - Other_x000D_
2007993927 - Other_x000D_
2007993930 - Other_x000D_
2007993934 - Other_x000D_
2007993937 - Other_x000D_
2007993940 - Other_x000D_
2007993944 - Other_x000D_
2007993947 - Other_x000D_
2007993952 - Other_x000D_
2007993956 - Other_x000D_
2007993975 - Other_x000D_
2007993985 - Other_x000D_
2009111119 - Other_x000D_
2009111199 - Other_x000D_
2009191129 - Other_x000D_
2009191139 - Other_x000D_
2009191159 - Other_x000D_
2009191179 - Other_x000D_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2009691119 - Other_x000D_
2009691199 - Other_x000D_
2009697100 - Concentrated_x000D_
2009697900 - Other_x000D_
2009791119 - Other_x000D_
2009791199 - Other_x000D_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2106903000 - Isoglucose syrups_x000D_
2106905900 - Other_x000D_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3302102910 - Containing 70|% or more by weight of sucrose (including invert sugar expressed as sucrose) or isoglucose expressed as sucrose</t>
  </si>
  <si>
    <t>0201300000 - Boneless_x000D_
0202300000 - Boneless</t>
  </si>
  <si>
    <t>1701130000 - Cane sugar specified in subheading note|2|to this chapter_x000D_
1701140000 - Other cane sugar_x000D_
1701910000 - Containing added flavouring or colouring matter_x000D_
1701990000 - Other</t>
  </si>
  <si>
    <t>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2006003190 - Other_x000D_
2006003819 - Other_x000D_
2006003889 - Other_x000D_
2007911090 - Other_x000D_
2007992090 - Other_x000D_
2007993195 - Fruit pur??es obtained by sieving then brought to the boil in a vacuum, the texture and chemical composition of which have not been changed by the heat treatment_x000D_
2007993199 - Other_x000D_
2007993395 - Fruit pur??es obtained by sieving then brought to the boil in a vacuum, the texture and chemical composition of which have not been changed by the heat treatment_x000D_
2007993399 - Other_x000D_
2007993595 - Fruit pur??es obtained by sieving then brought to the boil in a vacuum, the texture and chemical composition of which have not been changed by the heat treatment_x000D_
2007993599 - Other_x000D_
2007993902 - Other_x000D_
2007993904 - Other_x000D_
2007993906 - Other_x000D_
2007993917 - Other_x000D_
2007993919 - Other_x000D_
2007993924 - Other_x000D_
2007993927 - Other_x000D_
2007993930 - Other_x000D_
2007993934 - Other_x000D_
2007993937 - Other_x000D_
2007993940 - Other_x000D_
2007993944 - Other_x000D_
2007993947 - Other_x000D_
2007993952 - Other_x000D_
2007993956 - Other_x000D_
2007993975 - Other_x000D_
2007993985 - Other_x000D_
2009111119 - Other_x000D_
2009111199 - Other_x000D_
2009119100 - Of a value not exceeding ???|30|per 100|kg net weight and with an added sugar content exceeding 30|% by weight_x000D_
2009191129 - Other_x000D_
2009191139 - Other_x000D_
2009191159 - Other_x000D_
2009191179 - Other_x000D_
2009199100 - Of a value not exceeding ???|30|per 100|kg net weight and with an added sugar content exceeding 30|% by weight_x000D_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2009691119 - Other_x000D_
2009691199 - Other_x000D_
2009697100 - Concentrated_x000D_
2009697900 - Other_x000D_
2009791119 - Other_x000D_
2009791199 - Other_x000D_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3302102910 - Containing 70|% or more by weight of sucrose (including invert sugar expressed as sucrose) or isoglucose expressed as sucrose</t>
  </si>
  <si>
    <t>0402990000 - Other</t>
  </si>
  <si>
    <t>0201000000 - Meat of bovine animals, fresh or chilled_x000D_
0202000000 - Meat of bovine animals, frozen</t>
  </si>
  <si>
    <t>1006201500 - Of a length/width ratio greater than 2|but less than 3_x000D_
1006201700 - Of a length/width ratio equal to or greater than 3_x000D_
1006209600 - Of a length/width ratio greater than 2|but less than 3_x000D_
1006209800 - Of a length/width ratio equal to or greater than 3_x000D_
1006302500 - Of a length/width ratio greater than 2|but less than 3_x000D_
1006302700 - Of a length/width ratio equal to or greater than 3_x000D_
1006304600 - Of a length/width ratio greater than 2|but less than 3_x000D_
1006304800 - Of a length/width ratio equal to or greater than 3_x000D_
1006306500 - Of a length/width ratio greater than 2|but less than 3_x000D_
1006306700 - Of a length/width ratio equal to or greater than 3_x000D_
1006309600 - Of a length/width ratio greater than 2|but less than 3_x000D_
1006309800 - Of a length/width ratio equal to or greater than 3</t>
  </si>
  <si>
    <t>1701130000 - Cane sugar specified in subheading note|2|to this chapter_x000D_
1701140000 - Other cane sugar_x000D_
1701910000 - Containing added flavouring or colouring matter_x000D_
1701990000 - Other_x000D_
1702300000 - Glucose and glucose syrup, not containing fructose or containing in the dry state less than 20|% by weight of fructose_x000D_
1702409000 - Other_x000D_
1702500000 - Chemically pure fructose_x000D_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Other_x000D_
1704909900 -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1806909019 - Containing|70|% or more by weight of sucrose (including invert sugar expressed as sucrose)_x000D_
1806909099 - Containing|70|% or more by weight of sucrose (including invert sugar expressed as sucrose)_x000D_
1901909900 - Other_x000D_
2006003100 - Cherries_x000D_
2006003800 - Other_x000D_
2007911000 - With a sugar content exceeding 30|% by weight_x000D_
2007992000 - Chestnut pur??e and paste_x000D_
2007993100 - Of cherries_x000D_
2007993300 - Of strawberries_x000D_
2007993500 - Of raspberries_x000D_
2007993900 - Other_x000D_
2009111119 - Other_x000D_
2009111199 - Other_x000D_
2009119100 - Of a value not exceeding ???|30|per 100|kg net weight and with an added sugar content exceeding 30|% by weight_x000D_
2009191129 - Other_x000D_
2009191139 - Other_x000D_
2009191159 - Other_x000D_
2009191179 - Other_x000D_
2009199100 - Of a value not exceeding ???|30|per 100|kg net weight and with an added sugar content exceeding 30|% by weight_x000D_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3302102900 - Other</t>
  </si>
  <si>
    <t>0710400000 - Sweetcorn_x000D_
2004901000 - Sweetcorn (Zea mays var. saccharata)_x000D_
2005800000 - Sweetcorn (Zea mays var.saccharata)</t>
  </si>
  <si>
    <t>0711510000 - Mushrooms of the genus Agaricus_x000D_
2003102000 - Provisionally preserved, completely cooked_x000D_
2003103000 - Other</t>
  </si>
  <si>
    <t>0711903000 - Sweetcorn_x000D_
2001903000 - Sweetcorn (Zea mays var. saccharata)_x000D_
2008998500 - Maize (corn), other than sweetcorn (Zea mays var. saccharata)</t>
  </si>
  <si>
    <t>1005900000 - Other_x000D_
1102200000 - Maize (corn) flour</t>
  </si>
  <si>
    <t>1701130000 - Cane sugar specified in subheading note|2|to this chapter_x000D_
1701140000 - Other cane sugar</t>
  </si>
  <si>
    <t>1701910000 - Containing added flavouring or colouring matter_x000D_
1701990000 - Other_x000D_
1702300000 - Glucose and glucose syrup, not containing fructose or containing in the dry state less than 20|% by weight of fructose_x000D_
1702409000 - Other_x000D_
1702500000 - Chemically pure fructose_x000D_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Other_x000D_
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2006003190 - Other_x000D_
2006003819 - Other_x000D_
2006003889 - Other_x000D_
2007911090 - Other_x000D_
2007992090 - Other_x000D_
2007993195 - Fruit pur??es obtained by sieving then brought to the boil in a vacuum, the texture and chemical composition of which have not been changed by the heat treatment_x000D_
2007993199 - Other_x000D_
2007993395 - Fruit pur??es obtained by sieving then brought to the boil in a vacuum, the texture and chemical composition of which have not been changed by the heat treatment_x000D_
2007993399 - Other_x000D_
2007993595 - Fruit pur??es obtained by sieving then brought to the boil in a vacuum, the texture and chemical composition of which have not been changed by the heat treatment_x000D_
2007993599 - Other_x000D_
2007993902 - Other_x000D_
2007993904 - Other_x000D_
2007993906 - Other_x000D_
2007993917 - Other_x000D_
2007993919 - Other_x000D_
2007993924 - Other_x000D_
2007993927 - Other_x000D_
2007993930 - Other_x000D_
2007993934 - Other_x000D_
2007993937 - Other_x000D_
2007993940 - Other_x000D_
2007993944 - Other_x000D_
2007993947 - Other_x000D_
2007993952 - Other_x000D_
2007993956 - Other_x000D_
2007993975 - Other_x000D_
2007993985 - Other_x000D_
2009111119 - Other_x000D_
2009111199 - Other_x000D_
2009119100 - Of a value not exceeding ???|30|per 100|kg net weight and with an added sugar content exceeding 30|% by weight_x000D_
2009191129 - Other_x000D_
2009191139 - Other_x000D_
2009191159 - Other_x000D_
2009191179 - Other_x000D_
2009199100 - Of a value not exceeding ???|30|per 100|kg net weight and with an added sugar content exceeding 30|% by weight_x000D_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3302102910 - Containing 70|% or more by weight of sucrose (including invert sugar expressed as sucrose) or isoglucose expressed as sucrose</t>
  </si>
  <si>
    <t>8712000000 - Bicycles and other cycles (including delivery tricycles), not motorised</t>
  </si>
  <si>
    <t>1302201061 - Pectates_x000D_
1302201069 - Other_x000D_
1302209061 - Pectates_x000D_
1302209069 -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1806201020 - containing 65|% or more by net weight of added cane or beet sugar of subheadings 1701??91 to 1701??99, for the preparation of chocolate beverages_x000D_
1806203020 - containing 65|% or more by net weight of added cane or beet sugar of subheadings 1701??91 to 1701??99, for the preparation of chocolate beverages_x000D_
1806205020 - containing 65% or more by net weight of added cane or beet sugar of subheadings 1701??91 to 1701??99, for the preparation of chocolate beverages_x000D_
1806207020 - containing 65|% or more by net weight of added cane or beet sugar of subheadings 1701??91 to 1701??99, for the preparation of chocolate beverages_x000D_
1806208012 - containing 65|% or more by net weight of added cane or beet sugar of subheadings 1701??91 to 1701??99, for the preparation of chocolate beverages_x000D_
1806208092 - containing 70% or more by net weight of added cane or beet sugar of subheadings 1701??91 to 1701??99, for the preparation of chocolate beverages_x000D_
1806209512 - containing 65|% or more by net weight of added cane or beet sugar of subheadings 1701??91 to 1701??99, for the preparation of chocolate beverages_x000D_
1806209592 - containing 70% or more by net weight of added cane or beet sugar of subheadings 1701??91 to 1701??99, for the preparation of chocolate beverages_x000D_
2101129292 - containing 65|% or more by net weight of added cane or beet sugar of subheadings 1701??91 to 1701??99_x000D_
2101129892 - Containing 70|% or more by weight of sucrose (including invert sugar expressed as sucrose) or isoglucose expressed as sucrose_x000D_
2101129894 - containing 65|% or more by net weight of added cane or beet sugar of subheadings 1701??91 to 1701??99_x000D_
2101209282 - containing 65|% or more by net weight of added cane or beet sugar of subheadings 1701??91 to 1701??99_x000D_
2101209885 - Containing 70|% or more by weight of sucrose (including invert sugar expressed as sucrose) or isoglucose expressed as sucrose_x000D_
2101209887 - containing 65|% or more by net weight of added cane or beet sugar of subheadings 1701??91 to 1701??99_x000D_
2106902010 - containing 65|% or more by net weight of added cane or beet sugar of subheadings 1701??91 to 1701??99_x000D_
2106903010 - containing 65|% or more by net weight of added cane or beet sugar of subheadings 1701??91 to 1701??99_x000D_
2106905110 - containing 65|% or more by net weight of added cane or beet sugar of subheadings 1701??91 to 1701??99_x000D_
2106905510 - containing 65|% or more by net weight of added cane or beet sugar of subheadings 1701??91 to 1701??99_x000D_
2106905910 - Containing 70|% or more by weight of sucrose (including invert sugar expressed as sucrose) or isoglucose expressed as sucrose_x000D_
2106905992 - containing 65|% or more by net weight of added cane or beet sugar of subheadings 1701??91 to 1701??99_x000D_
2106909826 - Of a kind used in drink industries containing 70% or more by weight of sucrose/isosucrose_x000D_
2106909828 - containing 65|% or more by net weight of added cane or beet sugar of subheadings 1701??91 to 1701??99_x000D_
2106909833 - Other_x000D_
2106909834 - Of a kind used in drink industries containing 70% or more by weight of sucrose/isosucrose_x000D_
2106909835 - containing 65|% or more by net weight of added cane or beet sugar of subheadings 1701??91 to 1701??99_x000D_
2106909838 - Other_x000D_
2106909842 - Containing 65|% or more by net weight of added cane or beet sugar of subheadings 1701??91 to 1701??99_x000D_
2106909853 - Of a kind used in drink industries_x000D_
2106909855 - Other</t>
  </si>
  <si>
    <t>1704000000 - Sugar confectionery (including white chocolate), not containing cocoa_x000D_
1806310000 - Filled_x000D_
1806320000 - Not filled_x000D_
1806900000 - Other</t>
  </si>
  <si>
    <t>1901000000 - Malt extract; food preparations of flour, groats, meal, starch or malt extract, not containing cocoa or containing less than 40|% by weight of cocoa calculated on a totally defatted basis, not elsewhere specified or included; food preparations of goods of headings|0401|to 0404, not containing cocoa or containing less than 5|% by weight of cocoa calculated on a totally defatted basis, not elsewhere specified or included_x000D_
1902110020 - Containing rice_x000D_
1902191020 - Containing rice_x000D_
1902199020 - Containing rice_x000D_
1902201020 - Containing rice_x000D_
1902203020 - Containing rice_x000D_
1902209120 - Containing rice_x000D_
1902209920 - Containing rice_x000D_
1902301020 - Containing rice_x000D_
1902309020 - Containing rice_x000D_
1904100000 - Prepared foods obtained by the swelling or roasting of cereals or cereal products_x000D_
1904200000 - Prepared foods obtained from unroasted cereal flakes or from mixtures of unroasted cereal flakes and roasted cereal flakes or swelled cereals_x000D_
1904900000 - Other_x000D_
1905000000 - Bread, pastry, cakes, biscuits and other bakers' wares, whether or not containing cocoa; communion wafers, empty cachets of a kind suitable for pharmaceutical use, sealing wafers, rice paper and similar products_x000D_
2009810000 - Cranberry (Vaccinium macrocarpon, Vaccinium oxycoccos, Vaccinium vitis-idaea) juice_x000D_
2009893541 - With an added sugar content not exceeding 30|% by weight_x000D_
2009893545 - Other_x000D_
2009893547 - With an added sugar content not exceeding 30|% by weight_x000D_
2009893549 - Other_x000D_
2009893821 - powdered_x000D_
2009893829 - Other_x000D_
2009897941 - powdered_x000D_
2009897949 - Other_x000D_
2009898621 - powdered_x000D_
2009898629 - Other_x000D_
2009898921 - powdered_x000D_
2009898929 - Other_x000D_
2009899917 - Blueberry juice_x000D_
2009899994 - Blueberry juice_x000D_
2103900000 - Other_x000D_
2106102000 - Containing no milkfats, sucrose, isoglucose, glucose or starch or containing, by weight, less than 1,5|% milkfat, 5|% sucrose or isoglucose, 5|% glucose or starch_x000D_
2106108031 - containing less than 65|% by net weight of added cane or beet sugar of subheading 1701??91 to 1701??99_x000D_
2106108070 - Other_x000D_
2106902090 - Other_x000D_
2106909200 - Containing no milkfats, sucrose, isoglucose, glucose or starch or containing, by weight, less than 1,5|% milkfat, 5|% sucrose or isoglucose, 5|% glucose or starch_x000D_
2106909830 - Other_x000D_
2106909836 - Other_x000D_
2106909843 - Other_x000D_
2106909845 - Preparation in powder form containing by weight:   -|15|% or more but not more than 35|% of| wheat derived Maltodextrin,   -|15|% or more but not more than 35|% of whey (milk serum),   -|10|% or more but not more than 30|% of refined, bleached, deodorised and non-hydrogenated sunflower oil,   -|10|% or more but not more than 30|% of blended, aged spray dried cheese,   -|5|% or more but not more than 15|% of buttermilk and   -|0,1|% or more but not more than 10|% of sodium caseinate, disodium phosphate, lactic acid_x000D_
2106909849 - Other</t>
  </si>
  <si>
    <t>2309100000 - Dog or cat food, put up for retail sale_x000D_
2309901031 - Dog or cat food, not put up for retail sale_x000D_
2309901091 - Dog or cat food, not put up for retail sale_x000D_
2309903111 - Dog or cat food, not put up for retail sale_x000D_
2309903117 - Dog or cat food, not put up for retail sale_x000D_
2309903181 - Dog or cat food, not put up for retail sale_x000D_
2309903310 - Dog or cat food, not put up for retail sale_x000D_
2309903510 - Dog or cat food, not put up for retail sale_x000D_
2309903910 - Dog or cat food, not put up for retail sale_x000D_
2309904141 - Dog or cat food, not put up for retail sale_x000D_
2309904151 - Dog or cat food, not put up for retail sale_x000D_
2309904181 - Dog or cat food, not put up for retail sale_x000D_
2309904310 - Dog or cat food, not put up for retail sale_x000D_
2309904910 - Dog or cat food, not put up for retail sale_x000D_
2309905110 - Dog or cat food, not put up for retail sale_x000D_
2309905310 - Dog or cat food, not put up for retail sale_x000D_
2309905910 - Dog or cat food, not put up for retail sale_x000D_
2309907010 - Dog or cat food, not put up for retail sale_x000D_
2309909110 - Dog or cat food, not put up for retail sale_x000D_
2309909631 - Dog or cat food, not put up for retail sale_x000D_
2309909691 - Dog or cat food, not put up for retail sale</t>
  </si>
  <si>
    <t>0304839019 - Other</t>
  </si>
  <si>
    <t>0306121010 - Lobster (Homarus americanus), cooked_x000D_
0306121091 - Cooked_x000D_
0306129010 - Lobster (Homarus americanus), in pieces, cooked_x000D_
0306129091 - cooked, in shell</t>
  </si>
  <si>
    <t>1604120000 - Herring</t>
  </si>
  <si>
    <t>1604131190 - Other_x000D_
1604131990 - Other_x000D_
1604139000 - Other</t>
  </si>
  <si>
    <t>1605100019 - Other_x000D_
1605100099 - Other</t>
  </si>
  <si>
    <t>1605211000 - In immediate packings of a net content not exceeding 2|kg_x000D_
1605219000 - Other_x000D_
1605290000 - Other</t>
  </si>
  <si>
    <t>1605309000 - Other</t>
  </si>
  <si>
    <t>5107200000 - Containing less than 85|% by weight of wool</t>
  </si>
  <si>
    <t>5205120000 - Measuring less than 714,29|decitex but not less than 232,56|decitex (exceeding 14|metric number but not exceeding 43|metric number)</t>
  </si>
  <si>
    <t>5208590000 - Other fabrics</t>
  </si>
  <si>
    <t>5209590000 - Other fabrics</t>
  </si>
  <si>
    <t>5402000000 - Synthetic filament yarn (other than sewing thread), not put up for retail sale, including synthetic monofilament of less than 67|decitex</t>
  </si>
  <si>
    <t>5404190000 - Other</t>
  </si>
  <si>
    <t>5407000000 - Woven fabrics of synthetic filament yarn, including woven fabrics obtained from materials of heading|5404</t>
  </si>
  <si>
    <t>5505100000 - Of synthetic fibres</t>
  </si>
  <si>
    <t>5513110000 - Of polyester staple fibres, plain weave</t>
  </si>
  <si>
    <t>5602000000 - Felt, whether or not impregnated, coated, covered or laminated</t>
  </si>
  <si>
    <t>5603000000 - Nonwovens, whether or not impregnated, coated, covered or laminated</t>
  </si>
  <si>
    <t>5703000000 - Carpets and other textile floor coverings, tufted, whether or not made up</t>
  </si>
  <si>
    <t>5806000000 - Narrow woven fabrics, other than goods of heading|5807; narrow fabrics consisting of warp without weft assembled by means of an adhesive (bolducs)</t>
  </si>
  <si>
    <t>5811000000 - Quilted textile products in the piece, composed of one or more layers of textile materials assembled with padding by stitching or otherwise, other than embroidery of heading|5810</t>
  </si>
  <si>
    <t>5903000000 - Textile fabrics impregnated, coated, covered or laminated with plastics, other than those of heading|5902</t>
  </si>
  <si>
    <t>5904900000 - Other</t>
  </si>
  <si>
    <t>5906000000 - Rubberised textile fabrics, other than those of heading|5902</t>
  </si>
  <si>
    <t>5907000000 - Textile fabrics otherwise impregnated, coated or covered; painted canvas being theatrical scenery, studio backcloths or the like</t>
  </si>
  <si>
    <t>5911000000 - Textile products and articles, for technical uses, specified in note|7|to this chapter</t>
  </si>
  <si>
    <t>6004000000 - Knitted or crocheted fabrics of a width exceeding 30|cm, containing by weight 5|% or more of elastomeric yarn or rubber thread, other than those of heading|6001</t>
  </si>
  <si>
    <t>6005000000 - Warp knit fabrics (including those made on galloon knitting machines), other than those of headings|6001|to 6004</t>
  </si>
  <si>
    <t>6006000000 - Other knitted or crocheted fabrics</t>
  </si>
  <si>
    <t>6306000000 - Tarpaulins, awnings and sunblinds; tents; sails for boats, sailboards or landcraft; camping goods</t>
  </si>
  <si>
    <t>6307000000 - Other made-up articles, including dress patterns</t>
  </si>
  <si>
    <t>6101300000 - Of man-made fibres</t>
  </si>
  <si>
    <t>6104000000 - Women's or girls' suits, ensembles, jackets, blazers, dresses, skirts, divided skirts, trousers, bib and brace overalls, breeches and shorts (other than swimwear), knitted or crocheted</t>
  </si>
  <si>
    <t>6108920000 - Of man-made fibres</t>
  </si>
  <si>
    <t>6110000000 - Jerseys, pullovers, cardigans, waistcoats and similar articles, knitted or crocheted</t>
  </si>
  <si>
    <t>6114000000 - Other garments, knitted or crocheted</t>
  </si>
  <si>
    <t>6201000000 - Men's or boys' overcoats, car coats, capes, cloaks, anoraks (including ski jackets), windcheaters, wind-jackets and similar articles, other than those of heading|6203</t>
  </si>
  <si>
    <t>6202000000 - Women's or girls' overcoats, car coats, capes, cloaks, anoraks (including ski jackets), windcheaters, wind-jackets and similar articles, other than those of heading|6204</t>
  </si>
  <si>
    <t>6203000000 - Men's or boys' suits, ensembles, jackets, blazers, trousers, bib and brace overalls, breeches and shorts (other than swimwear)</t>
  </si>
  <si>
    <t>6204000000 - Women's or girls' suits, ensembles, jackets, blazers, dresses, skirts, divided skirts, trousers, bib and brace overalls, breeches and shorts (other than swimwear)</t>
  </si>
  <si>
    <t>6205000000 - Men's or boys' shirts</t>
  </si>
  <si>
    <t>6206000000 - Women's or girls' blouses, shirts and shirt-blouses</t>
  </si>
  <si>
    <t>6210400000 - Other men's or boys' garments</t>
  </si>
  <si>
    <t>6210500000 - Other women's or girls' garments</t>
  </si>
  <si>
    <t>6211000000 - Tracksuits, ski suits and swimwear; other garments</t>
  </si>
  <si>
    <t>8703211000 - New_x000D_
8703219000 - Used_x000D_
8703220000 - Of a cylinder capacity exceeding 1|000|cm$3|but not exceeding 1|500|cm$3_x000D_
8703230000 - Of a cylinder capacity exceeding 1|500|cm$3|but not exceeding 3|000|cm$3_x000D_
8703240000 - Of a cylinder capacity exceeding 3|000|cm$3_x000D_
8703310000 - Of a cylinder capacity not exceeding 1|500|cm$3_x000D_
8703320000 - Of a cylinder capacity exceeding 1|500|cm$3|but not exceeding 2|500|cm$3_x000D_
8703330000 - Of a cylinder capacity exceeding 2|500|cm$3_x000D_
8703401010 - Of a cylinder capacity not exceeding 1|000|cm$3_x000D_
8703401090 - Other_x000D_
8703409010 - Of a cylinder capacity not exceeding 1|000|cm$3_x000D_
8703409090 - Other_x000D_
8703500000 - Other vehicles, with both compression-ignition internal combustion piston engine (diesel or semi-diesel) and electric motor as motors for propulsion, other than those capable of being charged by plugging to external source of electric power_x000D_
8703601010 - Of a cylinder capacity not exceeding 1|000|cm$3_x000D_
8703601090 - Other_x000D_
8703609010 - Of a cylinder capacity not exceeding 1|000|cm$3_x000D_
8703609090 - Other_x000D_
8703700000 - Other vehicles, with both compression-ignition internal combustion piston engine (diesel or semi-diesel) and electric motor as motors for propulsion, capable of being charged by plugging to external source of electric power_x000D_
8703900000 - Other</t>
  </si>
  <si>
    <t>0201100093 - Of bison_x000D_
0201202093 - Of bison_x000D_
0201203093 - Of bison_x000D_
0201205093 - Of bison_x000D_
0201209020 - Of bison_x000D_
0202100020 - Of bison_x000D_
0202201020 - Of bison_x000D_
0202203020 - Of bison_x000D_
0202205020 - Of bison_x000D_
0202209020 - Of bison_x000D_
0206109520 - Of bison_x000D_
0206299131 - Of bison_x000D_
0206299140 - Of bison_x000D_
0210201010 - Of bison_x000D_
0210995110 - Of bison_x000D_
0210995910 - Of bison</t>
  </si>
  <si>
    <t>0201300030 - Of bison_x000D_
0202301020 - Of bison_x000D_
0202305020 - Of bison_x000D_
0202309020 - Of bison</t>
  </si>
  <si>
    <t>0210209091 - Of bison</t>
  </si>
  <si>
    <t>0304719000 - Other_x000D_
0304791000 - Polar cod (Boreogadus saida)</t>
  </si>
  <si>
    <t>0306951910 - Smoked, whether in shell or not, whether or not cooked before or during the smoking process, not otherwise prepared, in immediate packings of a net content exceeding 2|kg_x000D_
0306952021 - Smoked, whether in shell or not, whether or not cooked before or during the smoking process, not otherwise prepared, in immediate packings of a net content exceeding 2|kg_x000D_
0306952091 - Smoked, whether in shell or not, whether or not cooked before or during the smoking process, not otherwise prepared, in immediate packings of a net content exceeding 2|kg_x000D_
0306953021 - Smoked, whether in shell or not, whether or not cooked before or during the smoking process, not otherwise prepared, in immediate packings of a net content exceeding 2|kg_x000D_
0306953091 - Smoked, whether in shell or not, whether or not cooked before or during the smoking process, not otherwise prepared, in immediate packings of a net content exceeding 2|kg_x000D_
0306954010 - Smoked, whether in shell or not, whether or not cooked before or during the smoking process, not otherwise prepared, in immediate packings of a net content exceeding 2|kg_x000D_
0306959010 - Smoked, whether in shell or not, whether or not cooked before or during the smoking process, not otherwise prepared, in immediate packings of a net content exceeding 2|kg_x000D_
1605219000 - Other_x000D_
1605290000 - Other</t>
  </si>
  <si>
    <t>0710400000 - Sweetcorn_x000D_
2005800000 - Sweetcorn (Zea mays var.saccharata)</t>
  </si>
  <si>
    <t>7208100000 - In coils, not further worked than hot-rolled, with patterns in relief_x000D_
7208250000 - Of a thickness of 4,75|mm or more_x000D_
7208260000 - Of a thickness of 3|mm or more but less than 4,75|mm_x000D_
7208270000 - Of a thickness of less than 3|mm_x000D_
7208360000 - Of a thickness exceeding 10|mm_x000D_
7208370000 - Of a thickness of 4,75|mm or more but not exceeding 10|mm_x000D_
7208380000 - Of a thickness of 3|mm or more but less than 4,75|mm_x000D_
7208390000 - Of a thickness of less than 3|mm_x000D_
7208400000 - Not in coils, not further worked than hot-rolled, with patterns in relief_x000D_
7208521000 - Rolled on four faces or in a closed box pass, of a width not exceeding 1|250|mm_x000D_
7208529900 - Less than 2|050|mm_x000D_
7208530000 - Of a thickness of 3|mm or more but less than 4,75|mm_x000D_
7208540000 - Of a thickness of less than 3|mm_x000D_
7211130000 - Rolled on four faces or in a closed box pass, of a width exceeding 150|mm and a thickness of not less than 4|mm, not in coils and without patterns in relief_x000D_
7211140000 - Other, of a thickness of 4,75|mm or more_x000D_
7211190000 - Other_x000D_
7212600000 - Clad_x000D_
7225191000 - Hot-rolled_x000D_
7225300000 - Other, not further worked than hot-rolled, in coils_x000D_
7225401500 - Of high-speed steel_x000D_
7225409000 - Of a thickness of less than 4,75|mm_x000D_
7226191000 - Not further worked than hot-rolled_x000D_
7226910000 - Not further worked than hot-rolled</t>
  </si>
  <si>
    <t>7209150000 - Of a thickness of 3|mm or more_x000D_
7209169000 - Other_x000D_
7209179000 - Other_x000D_
7209189100 - Of a thickness of 0,35|mm or more but less than 0,5|mm_x000D_
7209250000 - Of a thickness of 3|mm or more_x000D_
7209269000 - Other_x000D_
7209279000 - Other_x000D_
7209289000 - Other_x000D_
7209900000 - Other_x000D_
7211230000 - Containing by weight less than 0,25|% of carbon_x000D_
7211290000 - Other_x000D_
7211900000 - Other_x000D_
7225500000 - Other, not further worked than cold-rolled (cold-reduced)_x000D_
7225990000 - Other_x000D_
7226200000 - Of high-speed steel_x000D_
7226920000 - Not further worked than cold-rolled (cold-reduced)</t>
  </si>
  <si>
    <t>7209161000 - 'Electrical'_x000D_
7209171000 - 'Electrical'_x000D_
7209181000 - 'Electrical'_x000D_
7209261000 - 'Electrical'_x000D_
7209271000 - 'Electrical'_x000D_
7209281000 - 'Electrical'_x000D_
7225199000 - Cold-rolled_x000D_
7226198000 - Other</t>
  </si>
  <si>
    <t>7210200000 - Plated or coated with lead, including terne-plate_x000D_
7210300000 - Electrolytically plated or coated with zinc_x000D_
7210410000 - Corrugated_x000D_
7210490000 - Other_x000D_
7210610000 - Plated or coated with aluminium-zinc alloys_x000D_
7210690000 - Other_x000D_
7210908000 - Other_x000D_
7212200000 - Electrolytically plated or coated with zinc_x000D_
7212300000 - Otherwise plated or coated with zinc_x000D_
7212500000 - Otherwise plated or coated_x000D_
7225910000 - Electrolytically plated or coated with zinc_x000D_
7225920000 - Otherwise plated or coated with zinc_x000D_
7226990000 - Other</t>
  </si>
  <si>
    <t>7210708000 - Other_x000D_
7212408000 - Other</t>
  </si>
  <si>
    <t>7209189900 - Of a thickness of less than 0,35|mm_x000D_
7210110000 - Of a thickness of 0,5|mm or more_x000D_
7210120000 - Of a thickness of less than 0,5|mm_x000D_
7210500000 - Plated or coated with chromium oxides or with chromium and chromium oxides_x000D_
7210701000 - Tinplate, varnished; products, plated or coated with chromium oxides or with chromium and chromium oxides, varnished_x000D_
7210904000 - Tinned and printed_x000D_
7212100000 - Plated or coated with tin_x000D_
7212402000 - Tinplate, not further worked than varnished; products, plated or coated with chromium oxides or with chromium and chromium oxides, varnished</t>
  </si>
  <si>
    <t>7208510000 - Of a thickness exceeding 10|mm_x000D_
7208529100 - 2|050|mm or more_x000D_
7208900000 - Other_x000D_
7210903000 - Clad_x000D_
7225401200 - Of tool steel_x000D_
7225404000 - Of a thickness exceeding 10|mm_x000D_
7225406000 - Of a thickness of 4,75|mm or more but not exceeding 10|mm</t>
  </si>
  <si>
    <t>7219110000 - Of a thickness exceeding 10|mm_x000D_
7219120000 - Of a thickness of 4,75|mm or more but not exceeding 10|mm_x000D_
7219130000 - Of a thickness of 3|mm or more but less than 4,75|mm_x000D_
7219140000 - Of a thickness of less than 3|mm_x000D_
7219220000 - Of a thickness of 4,75|mm or more but not exceeding 10|mm_x000D_
7219230000 - Of a thickness of 3|mm or more but less than 4,75|mm_x000D_
7219240000 - Of a thickness of less than 3|mm_x000D_
7220110000 - Of a thickness of 4,75|mm or more_x000D_
7220120000 - Of a thickness of less than 4,75|mm</t>
  </si>
  <si>
    <t>7219310000 - Of a thickness of 4,75|mm or more_x000D_
7219320000 - Of a thickness of 3|mm or more but less than 4,75|mm_x000D_
7219330000 - Of a thickness exceeding 1|mm but less than 3|mm_x000D_
7219340000 - Of a thickness of 0,5|mm or more but not exceeding 1|mm_x000D_
7219350000 - Of a thickness of less than 0,5|mm_x000D_
7219900000 - Other_x000D_
7220200000 - Not further worked than cold-rolled (cold-reduced)_x000D_
7220900000 - Other</t>
  </si>
  <si>
    <t>7214300000 - Other, of free-cutting steel_x000D_
7214910000 - Of rectangular (other than square) cross-section_x000D_
7214993100 - 80|mm or more_x000D_
7214993900 - Less than 80|mm_x000D_
7214995000 - Other_x000D_
7214997100 - 80|mm or more_x000D_
7214997900 - Less than 80|mm_x000D_
7214999500 - Other_x000D_
7215900000 - Other_x000D_
7216100000 - U, I or H|sections, not further worked than hot-rolled, hot-drawn or extruded, of a height of less than 80|mm_x000D_
7216210000 - L|sections_x000D_
7216220000 - T|sections_x000D_
7216400000 - L or T|sections, not further worked than hot-rolled, hot-drawn or extruded, of a height of 80|mm or more_x000D_
7216500000 - Other angles, shapes and sections, not further worked than hot-rolled, hot-drawn or extruded_x000D_
7216990000 - Other_x000D_
7228102000 - Not further worked than hot-rolled, hot-drawn or extruded; hot-rolled, hot-drawn or extruded, not further worked than clad_x000D_
7228201000 - Of rectangular (other than square) cross-section, hot-rolled on four faces_x000D_
7228209100 - Not further worked than hot-rolled, hot-drawn or extruded; hot-rolled, hot-drawn or extruded, not further worked than clad_x000D_
7228300000 - Other bars and rods, not further worked than hot-rolled, hot-drawn or extruded_x000D_
7228600000 - Other bars and rods_x000D_
7228700000 - Angles, shapes and sections_x000D_
7228800000 - Hollow drill bars and rods</t>
  </si>
  <si>
    <t>7214200000 - Containing indentations, ribs, grooves or other deformations produced during the rolling process or twisted after rolling_x000D_
7214991000 - Of a type used for concrete reinforcement</t>
  </si>
  <si>
    <t>7222000000 - Other bars and rods of stainless steel; angles, shapes and sections of stainless steel</t>
  </si>
  <si>
    <t>7221000000 - Bars and rods, hot-rolled, in irregularly wound coils, of stainless steel</t>
  </si>
  <si>
    <t>7213000000 - Bars and rods, hot-rolled, in irregularly wound coils, of iron or non-alloy steel_x000D_
7227000000 - Bars and rods, hot-rolled, in irregularly wound coils, of other alloy steel</t>
  </si>
  <si>
    <t>7216310000 - U|sections_x000D_
7216320000 - I|sections_x000D_
7216330000 - H|sections</t>
  </si>
  <si>
    <t>7301100000 - Sheet piling</t>
  </si>
  <si>
    <t>7306304100 - Plated or coated with zinc_x000D_
7306304900 - Other_x000D_
7306307200 - Plated or coated with zinc_x000D_
7306307700 - Other</t>
  </si>
  <si>
    <t>7306610000 - Of square or rectangular cross-section</t>
  </si>
  <si>
    <t>7304110000 - Of stainless steel_x000D_
7304220000 - Drill pipe of stainless steel_x000D_
7304240000 - Other, of stainless steel_x000D_
7304410000 - Cold-drawn or cold-rolled (cold-reduced)_x000D_
7304490000 - Other</t>
  </si>
  <si>
    <t>7304511200 - Not exceeding 0,5|m_x000D_
7304511800 - Exceeding 0,5|m_x000D_
7304593200 - Not exceeding 0,5|m_x000D_
7304593800 - Exceeding 0,5|m</t>
  </si>
  <si>
    <t>7305000000 - Other tubes and pipes (for example, welded, riveted or similarly closed), having circular cross-sections, the external diameter of which exceeds 406,4|mm, of iron or steel</t>
  </si>
  <si>
    <t>7306110000 - Welded, of stainless steel_x000D_
7306190000 - Other_x000D_
7306210000 - Welded, of stainless steel_x000D_
7306290000 - Other_x000D_
7306301100 - Not exceeding 2|mm_x000D_
7306301900 - Exceeding 2|mm_x000D_
7306308000 - Exceeding 168,3|mm but not exceeding 406,4|mm_x000D_
7306400000 - Other, welded, of circular cross-section, of stainless steel_x000D_
7306500000 - Other, welded, of circular cross-section, of other alloy steel_x000D_
7306690000 - Of other non-circular cross-section_x000D_
7306900000 - Other</t>
  </si>
  <si>
    <t>7217000000 - Wire of iron or non-alloy steel</t>
  </si>
  <si>
    <t>commodity codes</t>
  </si>
  <si>
    <t>regulation ID</t>
  </si>
  <si>
    <t>R000032 : opening and providing for the administration of Community tariff quotas bound in GATT and certain other Community tariff quotas and establishingdetailed rules for adjustingthe quotas, and repealingCouncil Regulation (EC) No 1808/95</t>
  </si>
  <si>
    <t>R961831 : opening and providing for the administration of Community tariff quotas bound under GAIT for certain fruit and vegetables and processed fruit and vegetable products from 1996</t>
  </si>
  <si>
    <t>R042094 : opening and providing for the administration of a tariff quota of 10 000 tonnes of oat grains otherwise worked falling within CN code 1104 22 98</t>
  </si>
  <si>
    <t>R150050 : amending Annex I to Council Regulation (EC) No 32/2000 as regards the introduction of new tariff quotas of the Union bound in GATT for chocolate, sugar confectionery and biscuits</t>
  </si>
  <si>
    <t>R031472 : opening and providing for the management of a Community tariff quota for grape juice and must as from the 2003/2004 marketing year</t>
  </si>
  <si>
    <t>R070880 : amending Regulation (EC) No 2133/2001 opening and providing for the administration of certain Community tariff quotas and tariff ceilings in the cereals sector as regards a Community tariff quota for certain preparations of a kind used in animal feeding falling within CN code 2309 90</t>
  </si>
  <si>
    <t>R012133 : opening and providing for the administration of certain Community tariff quotas and tariff ceilings in the cereals sector and repealing Regulations (EC) No 1897/94, (EC) No 306/96, (EC) No 1827/96, (EC) No 1970/96, (EC) No 1405/97, (EC) No 1406/97, (EC) No 2492/98, (EC) No 2809/98 and (EC) No 778/1999</t>
  </si>
  <si>
    <t>R111253 : amending Regulations (EC) No 2305/2003, (EC) No 969/2006, (EC) No 1067/2008 and (EC) No 1064/2009 opening and providing for the administration of EU tariff quotas for cereal imports from third countries</t>
  </si>
  <si>
    <t>R111273 : opening and providing for the administration of certain tariff quotas for imports of rice and broken rice</t>
  </si>
  <si>
    <t>R060928 : amending Council Regulation (EC) No 32/2000 as regards certain new Community tariff quotas bound in GATT</t>
  </si>
  <si>
    <t>R060899 : amending Regulation (EC) No 2133/2001 opening and providing for the administration of certain Community tariff quotas and tariff ceilings in the cereals sector as regards the opening of a Community tariff quota for certain dog or cat food falling within CN code 2309 10</t>
  </si>
  <si>
    <t>R060937 : opening and providing for the administration of a Community tariff quota of corn gluten originating in the United States of America</t>
  </si>
  <si>
    <t>R060973 : amending Regulation (EC) No 1831/96 opening and providing for the administration of Community tariff quotas bound under GATT for certain fruit and vegetables and processed fruit and vegetable products from 1996</t>
  </si>
  <si>
    <t>R070218 : opening and providing for the administration of Community tariff quotas for wines</t>
  </si>
  <si>
    <t>R130624 : amending Annex I to Council Regulation (EC) No 32/2000 as regards a new tariff quota of the Union bound in GATT for food preparations not elsewhere specified or included, allocated to the United States of America</t>
  </si>
  <si>
    <t>R071518 : opening and providing for the administration of a tariff quota for vermouth</t>
  </si>
  <si>
    <t>R131215 : amending Council Regulation (EC) No 32/2000 as regards the extension of the Union???s tariff quotas for jute and coconut-fibre products</t>
  </si>
  <si>
    <t>R090437 : opening and providing for the administration of a Community import tariff quota for young male bovine animals for fattening</t>
  </si>
  <si>
    <t>R090438 : opening and providing for the administration of Community tariff quotas for bulls, cows and heifers other than for slaughter of certain Alpine and mountain breeds</t>
  </si>
  <si>
    <t>R090442 : opening and providing for the administration of Community tariff quotas in the pigmeat sector</t>
  </si>
  <si>
    <t>R101085 : opening and providing for the administration of certain annual tariff quotas for importing sweet potatoes, manioc, manioc starch and other products falling within CN codes 0714 90 11 and 0714 90 19 and amending Regulation (EU) No 1000/2010</t>
  </si>
  <si>
    <t>R061712 : amending Council Regulation (EC) No 747/2001 as regards Community tariff quotas for certain agricultural products originating in Turkey</t>
  </si>
  <si>
    <t>R070816 : opening annual tariff quotas for the importation from Turkey of certain goods resulting from the processing of agricultural products covered by Council Regulation (EC) No 3448/93</t>
  </si>
  <si>
    <t>R141335 : amending Regulation (EC) No 2535/2001 laying down detailed rules for applying Council Regulation (EC) No 1255/1999 as regards the import arrangements for milk and milk products and opening tariff quotas</t>
  </si>
  <si>
    <t>R090933 : laying down detailed rules for the application of Council Regulation (EC) No 779/98 as regards opening and providing for the administration of certain quotas for imports into the Community of poultrymeat products originating in Turkey</t>
  </si>
  <si>
    <t>R992471 : amending Council Regulation (EC) No 669/97 opening and providing for the administration of Community tariff quotas for certain fish and fishery products originating in the Faroe Islands</t>
  </si>
  <si>
    <t>R090054 : amending Council Regulation (EC) No 669/97 as regards the opening and management of Community tariff quotas for certain fish and fishery products originating in the Faroe Islands</t>
  </si>
  <si>
    <t>R071381 : amending Regulation (EC) No 2133/2001 opening and providing for the administration of certain Community tariff quotas and tariff ceilings in the cereals sector as regards an increase in the tariff quota concessions from the Community for the Faeroese fish feed falling under CN codes ex 2309 90 10, ex 2309 90 31 and ex 2309 90 41</t>
  </si>
  <si>
    <t>D140461 : on a temporary derogation from Council Decision 2013/755/EU, as regards the rules of origin for prepared and preserved shrimps and prawns from Greenland</t>
  </si>
  <si>
    <t>R020660 : opening and providing for the management of tariff quotas for certain fisheries products from Greenland and Saint Pierre and Miquelon</t>
  </si>
  <si>
    <t>R161219 : amending Council Regulation (EC) No 499/96 as regards Union tariff quotas for certain fish and fishery products originating in Iceland</t>
  </si>
  <si>
    <t>R161422 : amending Council Regulation (EC) No 992/95 as regards Union tariff quotas for certain agricultural and fishery products originating in Norway</t>
  </si>
  <si>
    <t>R060847 : opening and providing for the administration of Community tariff quotas for certain prepared or preserved fish</t>
  </si>
  <si>
    <t>R071475 : opening a Community tariff quota from 2008 for manioc originating from Thailand</t>
  </si>
  <si>
    <t>R172310 : opening a tariff quota for the year 2018 for the import into the Union of certain goods originating in Norway resulting from the processing of agricultural products covered by Regulation (EU) No 510/2014 of the European Parliament and of the Council</t>
  </si>
  <si>
    <t>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t>
  </si>
  <si>
    <t>R953061 : amending Regulation (EC) No 992/95 opening and providing for the administration of Community tariff quotas for certain agricultural and fishery products originating in Norway</t>
  </si>
  <si>
    <t>R080066 : opening a yearly tariff quota for 2008 and the following years applicable to the importation into the European Community of certain goods originating in Norway resulting from the processing of agricultural products covered by Council Regulation (EC) No 3448/93</t>
  </si>
  <si>
    <t>R080065 : opening tariff quotas for 2008 and for the following years for imports into the European Community of certain goods originating in Norway resulting from the processing of agricultural products covered by Council Regulation (EC) No 3448/93</t>
  </si>
  <si>
    <t>R080052 : opening for the year 2008 and the following years a tariff quota applicable to the importation into the European Community of certain goods originating in Iceland resulting from the processing of agricultural products covered by Council Regulation (EC) No 3448/93</t>
  </si>
  <si>
    <t>R180720 : opening and providing for the management of a Union tariff quota for poultry originating in Iceland</t>
  </si>
  <si>
    <t>R180567 : opening and providing for the administration of import tariff quotas of sausages and pig meat originating in Iceland</t>
  </si>
  <si>
    <t>R181206 : Commission Implementing Regulation (EU) 2018/1206 of 28 August 2018 opening and providing for the management of Union tariff quotas for sheep meat and goat meat and processed sheep meat originating in Iceland</t>
  </si>
  <si>
    <t>R091126 : opening and providing for the management of Community tariff quotas for certain agricultural products originating in Switzerland, and repealing Commission Regulation (EC) No 933/2002</t>
  </si>
  <si>
    <t>R051460 : amending Council Regulation (EC) No 747/2001 as regards Community tariff quotas and reference quantities for certain products originating in Algeria</t>
  </si>
  <si>
    <t>R051653 : opening tariff quotas and laying down the duties applicable within these tariff quotas for imports into the European Community of certain processed agricultural products originating in Algeria</t>
  </si>
  <si>
    <t>R120812 : amending Council Regulation (EC) No 747/2001 as regards tariff quotas of the Union for certain agricultural and processed agricultural products originating in Morocco</t>
  </si>
  <si>
    <t>R060019 : amending Council Regulation (EC) No 747/2001 as regards Community tariff quotas for certain agricultural products originating in Jordan</t>
  </si>
  <si>
    <t>R030209 : amending Council Regulation (EC) No 747/2001 as regards Community tariff quotas for certain agricultural products originating in Lebanon</t>
  </si>
  <si>
    <t>R010747 : providing for the management of Community tariff quotas and of reference quantities for products eligible for preferences by virtue of agreements withcertain Mediterranean countries and repealing Regulations (EC) No 1981/94 and (EC) No 934/95</t>
  </si>
  <si>
    <t>R091154 : amending Council Regulation (EC) No 747/2001 as regards Community tariff quotas for certain agricultural and processed agricultural products originating in Israel</t>
  </si>
  <si>
    <t>R061916 : opening and providing for the management of Community tariff quotas for certain fish and fishery products originating in Albania</t>
  </si>
  <si>
    <t>R171957 : amending Regulation (EC) No 1484/95 as regards fixing representative prices in the poultrymeat and egg sectors and for egg albumin</t>
  </si>
  <si>
    <t>R061742 : opening and providing for the administration of Community tariff quotas for wines originating in the Republic of Albania</t>
  </si>
  <si>
    <t>R080053 : opening and providing for the administration of Community tariff quotas for wines originating in the Republic of Montenegro</t>
  </si>
  <si>
    <t>R080497 : opening and providing for the management of Community tariff quotas for certain fish and fishery products originating in Montenegro</t>
  </si>
  <si>
    <t>R110059 : opening and providing for the administration of Union tariff quotas for wines originating in the Republic of Serbia</t>
  </si>
  <si>
    <t>R110343 : opening and providing for the administration of Union tariff quotas for wines originating in Bosnia and Herzegovina</t>
  </si>
  <si>
    <t>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t>
  </si>
  <si>
    <t>R150781 : opening and providing for the administration of Union tariff quotas for fish and fishery products originating in the Republic of Serbia</t>
  </si>
  <si>
    <t>R012597 : opening and providing for the administration of Community tariff quotas for certain wines originating in the Republic of Croatia, in the former Yugoslav Republic of Macedonia and in the Republic of Slovenia</t>
  </si>
  <si>
    <t>R171466 : on opening and providing for the administration of Union tariff quotas for wines originating in Kosovo *</t>
  </si>
  <si>
    <t>R110354 : opening and providing for the management of tariff quotas of the Union for certain fish and fishery products originating in Bosnia and Herzegovina</t>
  </si>
  <si>
    <t>R170882 : on the derogations from the rules of origin laid down in Protocol 1 to the Economic Partnership Agreement between the European Union and its Member States, of the one part, and the SADC EPA States, of the other part, that apply within a quota for certain products from Namibia</t>
  </si>
  <si>
    <t>D171923 : on a derogation from the rules of origin laid down in Protocol 1 to the Interim Agreement establishing a framework for an Economic Partnership Agreement between the Eastern and Southern Africa States, of the one part, and the European Community and its Member States, of the other part, to take account of the special situation of the Eastern and Southern Africa States with regard to preserved tuna and tuna loins [2017/1923]</t>
  </si>
  <si>
    <t>D110122 : on a derogation from the rules of origin set out in Council Decision 2001/822/EC as regards certain fishery products imported from Saint Pierre and Miquelon</t>
  </si>
  <si>
    <t>R170968 : granting Cape Verde a temporary derogation from the rules on preferential origin laid down in Delegated Regulation (EU) 2015/2446, in respect of prepared or preserved mackerel fillets and prepared or preserved frigate tuna or frigate mackerel fillets</t>
  </si>
  <si>
    <t>R100449 : amending Council Regulation (EC) No 747/2001 as regards tariff quotas of the Union for certain agricultural and processed agricultural products originating in Egypt and repealing Regulations (EC) No 2276/2003, (EC) No 955/2005, (EC) No 1002/2007 and (EC) No 1455/2007</t>
  </si>
  <si>
    <t>R162253 : opening and providing for the management of Union tariff quotas for certain agricultural and processed agricultural products originating in South Africa</t>
  </si>
  <si>
    <t>R001362 : implementing for the Community the tariff provisions of Decision No 2/2000 of the Joint Council under the Interim Agreement on Trade and Trade-related matters between the European Community and the United Mexican States</t>
  </si>
  <si>
    <t>R080821 : amending Council Regulation (EC) No 1362/2000 as regards the opening of a Community tariff quota for bananas originating in Mexico</t>
  </si>
  <si>
    <t>R030312 : implementing for the Community the tariff provisions laid down in the Agreement establishing an association between the European Community and its Member States, of the one part, and the Republic of Chile, of the other part</t>
  </si>
  <si>
    <t>R162389 : amending Regulation (EU) No 1388/2013 opening and providing for the management of autonomous tariff quotas of the Union for certain agricultural and industrial products</t>
  </si>
  <si>
    <t>R120481 : laying down rules for the management of a tariff quota for high-quality beef</t>
  </si>
  <si>
    <t>R111093 : on the application of derogations from the rules of origin laid down in the Protocol on the definition of originating products attached to the Free Trade Agreement between the European Union and its Member States and Korea</t>
  </si>
  <si>
    <t>R172466 : amending Regulation (EU) No 1388/2013 opening and providing for the management of autonomous tariff quotas of the Union for certain agricultural and industrial products</t>
  </si>
  <si>
    <t>R180913 : Council Regulation (EU) 2018/913 of 25 June 2018 amending Regulation (EU) No 1388/2013 opening and providing for the management of autonomous tariff quotas of the Union for certain agricultural and industrial products</t>
  </si>
  <si>
    <t>R152265 : opening and providing for the management of autonomous Union tariff quotas for certain fishery products for the period 2016-2018</t>
  </si>
  <si>
    <t>R960440 : opening and providing for the administration of Community tariff quotas for certain mixtures of malt sprouts and barley screenings</t>
  </si>
  <si>
    <t>R130082 : laying down detailed rules for the application of an import tariff quota of dried boneless beef originating in Switzerland</t>
  </si>
  <si>
    <t>R180339 : amending and derogating from Regulation (EC) No 2535/2001 as regards the import licences for dairy products originating in Iceland</t>
  </si>
  <si>
    <t>R172200 : on the common organization of the market in fruit and vegetables</t>
  </si>
  <si>
    <t>R152405 : opening and providing for the management of EU tariff quotas for agricultural products originating in Ukraine</t>
  </si>
  <si>
    <t>R171566 : on the introduction of temporary autonomous trade measures for Ukraine supplementing the trade concessions available under the Association Agreement</t>
  </si>
  <si>
    <t>R140988 : opening and providing for the management of Union tariff quotas for agricultural products originating in the Republic of Moldova</t>
  </si>
  <si>
    <t>R140989 : opening and providing for the management of Union tariff quotas for agricultural products originating in Georgia</t>
  </si>
  <si>
    <t>R130977 : on the derogations from the rules of origin laid down in Annex II to the Agreement establishing an Association between the European Union and its Member States, on the one hand, and Central America on the other, that apply within quotas for certain products from Central America</t>
  </si>
  <si>
    <t>R131012 : on the derogations from the rules of origin laid down in Annex II to the Agreement establishing an Association between the European Union and its Member States, on the one hand, and Central America on the other, that apply within quotas for certain products from Costa Rica</t>
  </si>
  <si>
    <t>R131366 : on the derogations from the rules of origin laid down in Annex II to the Agreement establishing an Association between the European Union and its Member States, on the one hand, and Central America on the other, that apply within quotas for certain products from Guatemala</t>
  </si>
  <si>
    <t>R130975 : on the derogations from the rules of origin laid down in Annex II to the Agreement establishing an Association between the European Union and its Member States, on the one hand, and Central America on the other, that apply within quotas for certain products from Honduras</t>
  </si>
  <si>
    <t>R130976 : on the derogations from the rules of origin laid down in Annex II to the Agreement establishing an Association between the European Union and its Member States, on the one hand, and Central America on the other, that apply within quotas for certain products from Panama</t>
  </si>
  <si>
    <t>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t>
  </si>
  <si>
    <t>R130974 : on the derogations from the rules of origin laid down in Annex II to the Agreement establishing an Association between the European Union and its Member States, on the one hand, and Central America on the other, that apply within quotas for certain products from Nicaragua</t>
  </si>
  <si>
    <t>R130740 : on the derogations from the rules of origin laid down in Annex II to the Trade Agreement between the European Union and its Member States, of the one part, and Colombia and Peru, of the other part, that apply within quotas for certain products from Colombia</t>
  </si>
  <si>
    <t>R130404 : on the derogations from the rules of origin laid down in Annex II to the Trade Agreement between the European Union and its Member States, of the one part, and Colombia and Peru, of the other part, that apply within quotas for certain products from Peru</t>
  </si>
  <si>
    <t>R130405 : opening and providing for the administration of Union tariff quotas for agricultural products originating in Peru</t>
  </si>
  <si>
    <t>R130741 : opening and providing for the administration of Union tariff quotas for agricultural products originating in Colombia</t>
  </si>
  <si>
    <t>R130924 : opening and providing for the management of Union tariff quotas for agricultural products originating in Central America</t>
  </si>
  <si>
    <t>R130923 : opening and providing for the management of Union tariff quotas for agricultural products originating in Panama</t>
  </si>
  <si>
    <t>R130922 : opening and providing for the management of Union tariff quotas for agricultural products originating in Nicaragua</t>
  </si>
  <si>
    <t>R170120 : on the derogations from the rules of origin laid down in Annex II to the Trade Agreement between the European Union and its Member States, of the one part, and Colombia, Peru and Ecuador, of the other part, that apply within quotas for certain products from Ecuador</t>
  </si>
  <si>
    <t>R170754 : opening and providing for the management of Union tariff quotas for certain agricultural and processed agricultural products originating in Ecuador</t>
  </si>
  <si>
    <t>R180348 : on a temporary derogation from the rules of preferential origin laid down in Delegated Regulation (EU) 2015/2446 in respect of bicycles and other cycles produced in Cambodia regarding the use, under cumulation, of parts originating in Malaysia</t>
  </si>
  <si>
    <t>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t>
  </si>
  <si>
    <t>R171772 : opening and providing for the management of Union tariff quotas for certain agricultural products, processed agricultural products and fishery products originating in Canada</t>
  </si>
  <si>
    <t>R181013 : Commission Implementing Regulation (EU) 2018/1013 of 17 July 2018 imposing provisional safeguard measures with regard to imports of certain steel products</t>
  </si>
  <si>
    <t>R111354 : opening annual Union tariff quotas for sheep, goats, sheepmeat and goatmeat_x000D_
R180562 : amending Implementing Regulation (EU) No 1354/2011 opening annual Union tariff quotas for sheep, goats, sheepmeat and goatmeat</t>
  </si>
  <si>
    <t>R070759 : opening and providing for the administration of an import tariff quota of sausages originating in Iceland</t>
  </si>
  <si>
    <t>R180562 : amending Implementing Regulation (EU) No 1354/2011 opening annual Union tariff quotas for sheep, goats, sheepmeat and goatmeat_x000D_
R181206 : Commission Implementing Regulation (EU) 2018/1206 of 28 August 2018 opening and providing for the management of Union tariff quotas for sheep meat and goat meat and processed sheep meat originating in Iceland</t>
  </si>
  <si>
    <t>R060973 : amending Regulation (EC) No 1831/96 opening and providing for the administration of Community tariff quotas bound under GATT for certain fruit and vegetables and processed fruit and vegetable products from 1996_x000D_
R120812 : amending Council Regulation (EC) No 747/2001 as regards tariff quotas of the Union for certain agricultural and processed agricultural products originating in Morocco</t>
  </si>
  <si>
    <t>R040037 : amending Council Regulation (EC) No 747/2001 as regards the Community tariff quotas and reference quantities for certain agricultural products originating in Morocco_x000D_
R120812 : amending Council Regulation (EC) No 747/2001 as regards tariff quotas of the Union for certain agricultural and processed agricultural products originating in Morocco</t>
  </si>
  <si>
    <t>regulations</t>
  </si>
  <si>
    <t>Matt Lavis description</t>
  </si>
  <si>
    <t>Product description</t>
  </si>
  <si>
    <t>silver hake commodities</t>
  </si>
  <si>
    <t>cod commodities (dried or salted)</t>
  </si>
  <si>
    <t>herring commodities</t>
  </si>
  <si>
    <t>ferro-silicon commodities</t>
  </si>
  <si>
    <t>ferro-chromium commodities</t>
  </si>
  <si>
    <t>ferro-silico-manganese commodities</t>
  </si>
  <si>
    <t>orange juice commodities</t>
  </si>
  <si>
    <t>almonds (fresh or dried)</t>
  </si>
  <si>
    <t>fresh sweet cherries</t>
  </si>
  <si>
    <t>lemons</t>
  </si>
  <si>
    <t>dried onions</t>
  </si>
  <si>
    <t>minneolas</t>
  </si>
  <si>
    <t>high quality sweet oranges, fresh</t>
  </si>
  <si>
    <t>flax yarn</t>
  </si>
  <si>
    <t>Glass beads, imitation pearls etc.</t>
  </si>
  <si>
    <t>North African wines</t>
  </si>
  <si>
    <t>Commodities manufactured on handlooms</t>
  </si>
  <si>
    <t>Commodities manufactured on handlooms or hand-printed by the batik method</t>
  </si>
  <si>
    <t>certain handicraft products</t>
  </si>
  <si>
    <t>items made from jute</t>
  </si>
  <si>
    <t>floor coverings of coconut fibres</t>
  </si>
  <si>
    <t>textile articles made of jute</t>
  </si>
  <si>
    <t>Meat and edible offal, of the poultry of heading 0105, fresh, chilled or frozen</t>
  </si>
  <si>
    <t>sausages</t>
  </si>
  <si>
    <t>sheep or goatmeat</t>
  </si>
  <si>
    <t>tomatoes, fresh or chilled</t>
  </si>
  <si>
    <t>certain agricultural and processed agricultural products originating in Egypt</t>
  </si>
  <si>
    <t>certain agricultural products originating in Chile</t>
  </si>
  <si>
    <t>Voltage controlled frequency generator</t>
  </si>
  <si>
    <t>sheep meat and goat meat</t>
  </si>
  <si>
    <t>Cotton sewing thread</t>
  </si>
  <si>
    <t>cotton yarn</t>
  </si>
  <si>
    <t>certain fabrics and textiles</t>
  </si>
  <si>
    <t>Sewing thread of man-made staple fibres</t>
  </si>
  <si>
    <t xml:space="preserve"> Yarn (other than sewing thread) of synthetic staple fibres</t>
  </si>
  <si>
    <t>Yarn (other than sewing thread) of artificial staple fibres</t>
  </si>
  <si>
    <t>Yarn (other than sewing thread) of man-made staple fibres</t>
  </si>
  <si>
    <t>various silk yarn, wool, fine animal hair, woven and cotton products</t>
  </si>
  <si>
    <t>Assembly for GPS system having a position determination function, without display, and a weight of not more than 2,500g</t>
  </si>
  <si>
    <t>Glass web woven from glass fibre coated in plastic</t>
  </si>
  <si>
    <t>Unmounted glass lenses, prisms and cemented elements for use in the manufacture or repair of goods</t>
  </si>
  <si>
    <t>electric rectifier, with a capacity of not more than 1kVA, for use in the manufacture of appliances</t>
  </si>
  <si>
    <t>Dodecanedioic acid</t>
  </si>
  <si>
    <t>Polymers of vinyl acetate or of other vinyl esters</t>
  </si>
  <si>
    <t>Power supply boards</t>
  </si>
  <si>
    <t>acetic acid</t>
  </si>
  <si>
    <t>Polymers</t>
  </si>
  <si>
    <t>Cellular blocks of regenerated cellulose</t>
  </si>
  <si>
    <t>chemical products</t>
  </si>
  <si>
    <t>Octadecyl 3-(3,5-di-tert-butyl-4-hydroxyphenyl)propionate (CAS RN 2082-79-3)</t>
  </si>
  <si>
    <t>094001</t>
  </si>
  <si>
    <t>094002</t>
  </si>
  <si>
    <t>094003</t>
  </si>
  <si>
    <t>094004</t>
  </si>
  <si>
    <t>094015</t>
  </si>
  <si>
    <t>094020</t>
  </si>
  <si>
    <t>094032</t>
  </si>
  <si>
    <t>094038</t>
  </si>
  <si>
    <t>094057</t>
  </si>
  <si>
    <t>094058</t>
  </si>
  <si>
    <t>094067</t>
  </si>
  <si>
    <t>094068</t>
  </si>
  <si>
    <t>094069</t>
  </si>
  <si>
    <t>094070</t>
  </si>
  <si>
    <t>094079</t>
  </si>
  <si>
    <t>094091</t>
  </si>
  <si>
    <t>094092</t>
  </si>
  <si>
    <t>094099</t>
  </si>
  <si>
    <t>094100</t>
  </si>
  <si>
    <t>094102</t>
  </si>
  <si>
    <t>094104</t>
  </si>
  <si>
    <t>094105</t>
  </si>
  <si>
    <t>094106</t>
  </si>
  <si>
    <t>094112</t>
  </si>
  <si>
    <t>094116</t>
  </si>
  <si>
    <t>094117</t>
  </si>
  <si>
    <t>094118</t>
  </si>
  <si>
    <t>094119</t>
  </si>
  <si>
    <t>094123</t>
  </si>
  <si>
    <t>094124</t>
  </si>
  <si>
    <t>094125</t>
  </si>
  <si>
    <t>094126</t>
  </si>
  <si>
    <t>094127</t>
  </si>
  <si>
    <t>094128</t>
  </si>
  <si>
    <t>094129</t>
  </si>
  <si>
    <t>094130</t>
  </si>
  <si>
    <t>094131</t>
  </si>
  <si>
    <t>094133</t>
  </si>
  <si>
    <t>094138</t>
  </si>
  <si>
    <t>094148</t>
  </si>
  <si>
    <t>094149</t>
  </si>
  <si>
    <t>094150</t>
  </si>
  <si>
    <t>094152</t>
  </si>
  <si>
    <t>094153</t>
  </si>
  <si>
    <t>094154</t>
  </si>
  <si>
    <t>094155</t>
  </si>
  <si>
    <t>094157</t>
  </si>
  <si>
    <t>094158</t>
  </si>
  <si>
    <t>094166</t>
  </si>
  <si>
    <t>094168</t>
  </si>
  <si>
    <t>094169</t>
  </si>
  <si>
    <t>094170</t>
  </si>
  <si>
    <t>094179</t>
  </si>
  <si>
    <t>094181</t>
  </si>
  <si>
    <t>094182</t>
  </si>
  <si>
    <t>094193</t>
  </si>
  <si>
    <t>094194</t>
  </si>
  <si>
    <t>094195</t>
  </si>
  <si>
    <t>094198</t>
  </si>
  <si>
    <t>094199</t>
  </si>
  <si>
    <t>094200</t>
  </si>
  <si>
    <t>094203</t>
  </si>
  <si>
    <t>094205</t>
  </si>
  <si>
    <t>094206</t>
  </si>
  <si>
    <t>094211</t>
  </si>
  <si>
    <t>094212</t>
  </si>
  <si>
    <t>094213</t>
  </si>
  <si>
    <t>094214</t>
  </si>
  <si>
    <t>094215</t>
  </si>
  <si>
    <t>094216</t>
  </si>
  <si>
    <t>094217</t>
  </si>
  <si>
    <t>094218</t>
  </si>
  <si>
    <t>094228</t>
  </si>
  <si>
    <t>094229</t>
  </si>
  <si>
    <t>094251</t>
  </si>
  <si>
    <t>094252</t>
  </si>
  <si>
    <t>094253</t>
  </si>
  <si>
    <t>094254</t>
  </si>
  <si>
    <t>094255</t>
  </si>
  <si>
    <t>094256</t>
  </si>
  <si>
    <t>094257</t>
  </si>
  <si>
    <t>094258</t>
  </si>
  <si>
    <t>094259</t>
  </si>
  <si>
    <t>094260</t>
  </si>
  <si>
    <t>094261</t>
  </si>
  <si>
    <t>094262</t>
  </si>
  <si>
    <t>094263</t>
  </si>
  <si>
    <t>094264</t>
  </si>
  <si>
    <t>094265</t>
  </si>
  <si>
    <t>094270</t>
  </si>
  <si>
    <t>094271</t>
  </si>
  <si>
    <t>094272</t>
  </si>
  <si>
    <t>094273</t>
  </si>
  <si>
    <t>094274</t>
  </si>
  <si>
    <t>094275</t>
  </si>
  <si>
    <t>094276</t>
  </si>
  <si>
    <t>094280</t>
  </si>
  <si>
    <t>094281</t>
  </si>
  <si>
    <t>094282</t>
  </si>
  <si>
    <t>094306</t>
  </si>
  <si>
    <t>094307</t>
  </si>
  <si>
    <t>094308</t>
  </si>
  <si>
    <t>094317</t>
  </si>
  <si>
    <t>094318</t>
  </si>
  <si>
    <t>094319</t>
  </si>
  <si>
    <t>094320</t>
  </si>
  <si>
    <t>094321</t>
  </si>
  <si>
    <t>094324</t>
  </si>
  <si>
    <t>094325</t>
  </si>
  <si>
    <t>094326</t>
  </si>
  <si>
    <t>094327</t>
  </si>
  <si>
    <t>094329</t>
  </si>
  <si>
    <t>094401</t>
  </si>
  <si>
    <t>094402</t>
  </si>
  <si>
    <t>094410</t>
  </si>
  <si>
    <t>094411</t>
  </si>
  <si>
    <t>094412</t>
  </si>
  <si>
    <t>094420</t>
  </si>
  <si>
    <t>094421</t>
  </si>
  <si>
    <t>094422</t>
  </si>
  <si>
    <t>094450</t>
  </si>
  <si>
    <t>094451</t>
  </si>
  <si>
    <t>094452</t>
  </si>
  <si>
    <t>094453</t>
  </si>
  <si>
    <t>094454</t>
  </si>
  <si>
    <t>094455</t>
  </si>
  <si>
    <t>094460</t>
  </si>
  <si>
    <t>094504</t>
  </si>
  <si>
    <t>094505</t>
  </si>
  <si>
    <t>094514</t>
  </si>
  <si>
    <t>094515</t>
  </si>
  <si>
    <t>094517</t>
  </si>
  <si>
    <t>094521</t>
  </si>
  <si>
    <t>094522</t>
  </si>
  <si>
    <t>094590</t>
  </si>
  <si>
    <t>094591</t>
  </si>
  <si>
    <t>094592</t>
  </si>
  <si>
    <t>094593</t>
  </si>
  <si>
    <t>094594</t>
  </si>
  <si>
    <t>094595</t>
  </si>
  <si>
    <t>094596</t>
  </si>
  <si>
    <t>094599</t>
  </si>
  <si>
    <t>094600</t>
  </si>
  <si>
    <t>094601</t>
  </si>
  <si>
    <t>094602</t>
  </si>
  <si>
    <t>0202309047</t>
  </si>
  <si>
    <t>0202309048</t>
  </si>
  <si>
    <t>0201100021</t>
  </si>
  <si>
    <t>0201100029</t>
  </si>
  <si>
    <t>0201202021</t>
  </si>
  <si>
    <t>0201202029</t>
  </si>
  <si>
    <t>0201203021</t>
  </si>
  <si>
    <t>0201203029</t>
  </si>
  <si>
    <t>0201205021</t>
  </si>
  <si>
    <t>0201205029</t>
  </si>
  <si>
    <t>0201209011</t>
  </si>
  <si>
    <t>0201209015</t>
  </si>
  <si>
    <t>0201300031</t>
  </si>
  <si>
    <t>0201300039</t>
  </si>
  <si>
    <t>0202100011</t>
  </si>
  <si>
    <t>0202100015</t>
  </si>
  <si>
    <t>0202201011</t>
  </si>
  <si>
    <t>0202201015</t>
  </si>
  <si>
    <t>0202203011</t>
  </si>
  <si>
    <t>0202203015</t>
  </si>
  <si>
    <t>0202205011</t>
  </si>
  <si>
    <t>0202205015</t>
  </si>
  <si>
    <t>0202209011</t>
  </si>
  <si>
    <t>0202209015</t>
  </si>
  <si>
    <t>0202301011</t>
  </si>
  <si>
    <t>0202301015</t>
  </si>
  <si>
    <t>0202305011</t>
  </si>
  <si>
    <t>0202305015</t>
  </si>
  <si>
    <t>0202309011</t>
  </si>
  <si>
    <t>0202309015</t>
  </si>
  <si>
    <t>0206109511</t>
  </si>
  <si>
    <t>0206109515</t>
  </si>
  <si>
    <t>0206299111</t>
  </si>
  <si>
    <t>0206299115</t>
  </si>
  <si>
    <t>0206299121</t>
  </si>
  <si>
    <t>0206299129</t>
  </si>
  <si>
    <t>0202100000</t>
  </si>
  <si>
    <t>0202201000</t>
  </si>
  <si>
    <t>0202203081</t>
  </si>
  <si>
    <t>0202203082</t>
  </si>
  <si>
    <t>0202203083</t>
  </si>
  <si>
    <t>0202203084</t>
  </si>
  <si>
    <t>0202203085</t>
  </si>
  <si>
    <t>0202203086</t>
  </si>
  <si>
    <t>0202203087</t>
  </si>
  <si>
    <t>0202203088</t>
  </si>
  <si>
    <t>0202205000</t>
  </si>
  <si>
    <t>0202209000</t>
  </si>
  <si>
    <t>0202301081</t>
  </si>
  <si>
    <t>0202301082</t>
  </si>
  <si>
    <t>0202301083</t>
  </si>
  <si>
    <t>0202301084</t>
  </si>
  <si>
    <t>0202301085</t>
  </si>
  <si>
    <t>0202301086</t>
  </si>
  <si>
    <t>0202301087</t>
  </si>
  <si>
    <t>0202301088</t>
  </si>
  <si>
    <t>0202305081</t>
  </si>
  <si>
    <t>0202305082</t>
  </si>
  <si>
    <t>0202305083</t>
  </si>
  <si>
    <t>0202305084</t>
  </si>
  <si>
    <t>0202305085</t>
  </si>
  <si>
    <t>0202305086</t>
  </si>
  <si>
    <t>0202305087</t>
  </si>
  <si>
    <t>0202305088</t>
  </si>
  <si>
    <t>0202309041</t>
  </si>
  <si>
    <t>0202309042</t>
  </si>
  <si>
    <t>0202309043</t>
  </si>
  <si>
    <t>0202309044</t>
  </si>
  <si>
    <t>0202309045</t>
  </si>
  <si>
    <t>0202309046</t>
  </si>
  <si>
    <t>0202309070</t>
  </si>
  <si>
    <t>0202309075</t>
  </si>
  <si>
    <t>0202309080</t>
  </si>
  <si>
    <t>0202309090</t>
  </si>
  <si>
    <t>0206299133</t>
  </si>
  <si>
    <t>0206299135</t>
  </si>
  <si>
    <t>0206299137</t>
  </si>
  <si>
    <t>0206299138</t>
  </si>
  <si>
    <t>0206299141</t>
  </si>
  <si>
    <t>0206299142</t>
  </si>
  <si>
    <t>0206299144</t>
  </si>
  <si>
    <t>0206299145</t>
  </si>
  <si>
    <t>0206299151</t>
  </si>
  <si>
    <t>0206299159</t>
  </si>
  <si>
    <t>0206299161</t>
  </si>
  <si>
    <t>0206299169</t>
  </si>
  <si>
    <t>0206299171</t>
  </si>
  <si>
    <t>0206299179</t>
  </si>
  <si>
    <t>0206299191</t>
  </si>
  <si>
    <t>0206299199</t>
  </si>
  <si>
    <t>0201300041</t>
  </si>
  <si>
    <t>0201300049</t>
  </si>
  <si>
    <t>0407210000</t>
  </si>
  <si>
    <t>0407291000</t>
  </si>
  <si>
    <t>0407901000</t>
  </si>
  <si>
    <t>0207111000</t>
  </si>
  <si>
    <t>0207113000</t>
  </si>
  <si>
    <t>0207119000</t>
  </si>
  <si>
    <t>0207121000</t>
  </si>
  <si>
    <t>0207129000</t>
  </si>
  <si>
    <t>0207241000</t>
  </si>
  <si>
    <t>0207249000</t>
  </si>
  <si>
    <t>1006400010</t>
  </si>
  <si>
    <t>0207449100</t>
  </si>
  <si>
    <t>0207459300</t>
  </si>
  <si>
    <t>0207459500</t>
  </si>
  <si>
    <t>0207521000</t>
  </si>
  <si>
    <t>0207529000</t>
  </si>
  <si>
    <t>0207549100</t>
  </si>
  <si>
    <t>0207559300</t>
  </si>
  <si>
    <t>0207559500</t>
  </si>
  <si>
    <t>1001990040</t>
  </si>
  <si>
    <t>1001990050</t>
  </si>
  <si>
    <t>1001990060</t>
  </si>
  <si>
    <t>1001990092</t>
  </si>
  <si>
    <t>1003100000</t>
  </si>
  <si>
    <t>1003900030</t>
  </si>
  <si>
    <t>1003900090</t>
  </si>
  <si>
    <t>1005109000</t>
  </si>
  <si>
    <t>GY</t>
  </si>
  <si>
    <t>0401401010</t>
  </si>
  <si>
    <t>0401409010</t>
  </si>
  <si>
    <t>0401501110</t>
  </si>
  <si>
    <t>0401501910</t>
  </si>
  <si>
    <t>0401503110</t>
  </si>
  <si>
    <t>0401503910</t>
  </si>
  <si>
    <t>0401509110</t>
  </si>
  <si>
    <t>0401509910</t>
  </si>
  <si>
    <t>0201200000</t>
  </si>
  <si>
    <t>0202200000</t>
  </si>
  <si>
    <t>0405101120</t>
  </si>
  <si>
    <t>0405101920</t>
  </si>
  <si>
    <t>0405103020</t>
  </si>
  <si>
    <t>0102295110</t>
  </si>
  <si>
    <t>0102295991</t>
  </si>
  <si>
    <t>0102299110</t>
  </si>
  <si>
    <t>0102299991</t>
  </si>
  <si>
    <t>0201100092</t>
  </si>
  <si>
    <t>0201100094</t>
  </si>
  <si>
    <t>0201202092</t>
  </si>
  <si>
    <t>0201202094</t>
  </si>
  <si>
    <t>0201203092</t>
  </si>
  <si>
    <t>0201203094</t>
  </si>
  <si>
    <t>0201205092</t>
  </si>
  <si>
    <t>0201205094</t>
  </si>
  <si>
    <t>0210209011</t>
  </si>
  <si>
    <t>0210209015</t>
  </si>
  <si>
    <t>0102294100</t>
  </si>
  <si>
    <t>0102294900</t>
  </si>
  <si>
    <t>0102295100</t>
  </si>
  <si>
    <t>0102295900</t>
  </si>
  <si>
    <t>0102296100</t>
  </si>
  <si>
    <t>0102296900</t>
  </si>
  <si>
    <t>0102299100</t>
  </si>
  <si>
    <t>0102299900</t>
  </si>
  <si>
    <t>0102391010</t>
  </si>
  <si>
    <t>0102909110</t>
  </si>
  <si>
    <t>0210993910</t>
  </si>
  <si>
    <t>0404100200</t>
  </si>
  <si>
    <t>1602321100</t>
  </si>
  <si>
    <t>1602329000</t>
  </si>
  <si>
    <t>1602392900</t>
  </si>
  <si>
    <t>1602392100</t>
  </si>
  <si>
    <t>1602398510</t>
  </si>
  <si>
    <t>1602398590</t>
  </si>
  <si>
    <t>0207602110</t>
  </si>
  <si>
    <t>3502119000</t>
  </si>
  <si>
    <t>3502209100</t>
  </si>
  <si>
    <t>3502209900</t>
  </si>
  <si>
    <t>0201100098</t>
  </si>
  <si>
    <t>0201202098</t>
  </si>
  <si>
    <t>0201203098</t>
  </si>
  <si>
    <t>0201205098</t>
  </si>
  <si>
    <t>0201209099</t>
  </si>
  <si>
    <t>0201300090</t>
  </si>
  <si>
    <t>0206109599</t>
  </si>
  <si>
    <t>0202100099</t>
  </si>
  <si>
    <t>0202201099</t>
  </si>
  <si>
    <t>0202205099</t>
  </si>
  <si>
    <t>0202209099</t>
  </si>
  <si>
    <t>0210201090</t>
  </si>
  <si>
    <t>0210209099</t>
  </si>
  <si>
    <t>0210995190</t>
  </si>
  <si>
    <t>0210995990</t>
  </si>
  <si>
    <t>0210111100</t>
  </si>
  <si>
    <t>0210111900</t>
  </si>
  <si>
    <t>0210113100</t>
  </si>
  <si>
    <t>0210113900</t>
  </si>
  <si>
    <t>CU</t>
  </si>
  <si>
    <t>1701000000</t>
  </si>
  <si>
    <t>1702000000</t>
  </si>
  <si>
    <t>1702110000</t>
  </si>
  <si>
    <t>1702190000</t>
  </si>
  <si>
    <t>1702200000</t>
  </si>
  <si>
    <t>PY</t>
  </si>
  <si>
    <t>0406902120</t>
  </si>
  <si>
    <t>BD</t>
  </si>
  <si>
    <t>1006201100</t>
  </si>
  <si>
    <t>1006201300</t>
  </si>
  <si>
    <t>1006209200</t>
  </si>
  <si>
    <t>1006209400</t>
  </si>
  <si>
    <t>0402101900</t>
  </si>
  <si>
    <t>0406103010</t>
  </si>
  <si>
    <t>0406108010</t>
  </si>
  <si>
    <t>0406301010</t>
  </si>
  <si>
    <t>0406301020</t>
  </si>
  <si>
    <t>0406103090</t>
  </si>
  <si>
    <t>0406108080</t>
  </si>
  <si>
    <t>0406303100</t>
  </si>
  <si>
    <t>0406303900</t>
  </si>
  <si>
    <t>0406309000</t>
  </si>
  <si>
    <t>0406401000</t>
  </si>
  <si>
    <t>0406405000</t>
  </si>
  <si>
    <t>0406409000</t>
  </si>
  <si>
    <t>0406906310</t>
  </si>
  <si>
    <t>0406907510</t>
  </si>
  <si>
    <t>0406907690</t>
  </si>
  <si>
    <t>0406907910</t>
  </si>
  <si>
    <t>0406908190</t>
  </si>
  <si>
    <t>0405900000</t>
  </si>
  <si>
    <t>0401000000</t>
  </si>
  <si>
    <t>0403101100</t>
  </si>
  <si>
    <t>0403101300</t>
  </si>
  <si>
    <t>0403101900</t>
  </si>
  <si>
    <t>0403103100</t>
  </si>
  <si>
    <t>0403103300</t>
  </si>
  <si>
    <t>0403103900</t>
  </si>
  <si>
    <t>0403905100</t>
  </si>
  <si>
    <t>0403905300</t>
  </si>
  <si>
    <t>0403905900</t>
  </si>
  <si>
    <t>0403906100</t>
  </si>
  <si>
    <t>0403906300</t>
  </si>
  <si>
    <t>0403906900</t>
  </si>
  <si>
    <t>0403901100</t>
  </si>
  <si>
    <t>0403901300</t>
  </si>
  <si>
    <t>0403901900</t>
  </si>
  <si>
    <t>0403903100</t>
  </si>
  <si>
    <t>0403903300</t>
  </si>
  <si>
    <t>0403903900</t>
  </si>
  <si>
    <t>0404900000</t>
  </si>
  <si>
    <t>0405209000</t>
  </si>
  <si>
    <t>CA, US</t>
  </si>
  <si>
    <t>1008, AR, BR, CL, TH</t>
  </si>
  <si>
    <t>XK, XS</t>
  </si>
  <si>
    <t>1011, AR</t>
  </si>
  <si>
    <t>1011, AR, CL</t>
  </si>
  <si>
    <t>1011, CL</t>
  </si>
  <si>
    <t>1011, BR, CL</t>
  </si>
  <si>
    <t xml:space="preserve">0202309047, 0202309048, </t>
  </si>
  <si>
    <t xml:space="preserve">0201100021, 0201100029, 0201202021, 0201202029, 0201203021, 0201203029, 0201205021, 0201205029, 0201209011, 0201209015, 0201300031, 0201300039, 0202100011, 0202100015, 0202201011, 0202201015, 0202203011, 0202203015, 0202205011, 0202205015, 0202209011, 0202209015, 0202301011, 0202301015, 0202305011, 0202305015, 0202309011, 0202309015, 0206109511, 0206109515, 0206299111, 0206299115, 0206299121, 0206299129, </t>
  </si>
  <si>
    <t xml:space="preserve">0202100000, 0202201000, 0202203011, 0202203015, 0202203081, 0202203082, 0202203083, 0202203084, 0202203085, 0202203086, 0202203087, 0202203088, 0202205000, 0202209000, 0202301011, 0202301015, 0202301081, 0202301082, 0202301083, 0202301084, 0202301085, 0202301086, 0202301087, 0202301088, 0202305011, 0202305015, 0202305081, 0202305082, 0202305083, 0202305084, 0202305085, 0202305086, 0202305087, 0202305088, 0202309011, 0202309015, 0202309041, 0202309042, 0202309043, 0202309044, 0202309045, 0202309046, 0202309047, 0202309048, 0202309070, 0202309075, 0202309080, 0202309090, 0206299111, 0206299115, 0206299121, 0206299129, 0206299133, 0206299135, 0206299137, 0206299138, 0206299141, 0206299142, 0206299144, 0206299145, 0206299151, 0206299159, 0206299161, 0206299169, 0206299171, 0206299179, 0206299191, 0206299199, </t>
  </si>
  <si>
    <t xml:space="preserve">0201300041, 0201300049, 0202309047, 0202309048, </t>
  </si>
  <si>
    <t xml:space="preserve">0407210000, 0407291000, 0407901000, </t>
  </si>
  <si>
    <t xml:space="preserve">0206299111, 0206299115, 0206299141, 0206299142, 0206299144, 0206299145, </t>
  </si>
  <si>
    <t xml:space="preserve">1509100000, </t>
  </si>
  <si>
    <t xml:space="preserve">0203195515, 0203195525, 0203195530, 0203295520, 0203295530, 0203295592, </t>
  </si>
  <si>
    <t xml:space="preserve">0202203081, 0202203082, 0202301081, 0202301082, 0202305081, 0202305082, 0202309041, 0202309042, 0202309070, 0206299133, 0206299135, 0206299151, 0206299159, </t>
  </si>
  <si>
    <t xml:space="preserve">0202203083, 0202203084, 0202301083, 0202301084, 0202305083, 0202305084, 0202309043, 0202309044, 0202309075, 0206299137, 0206299138, 0206299161, 0206299169, </t>
  </si>
  <si>
    <t xml:space="preserve">0207111000, 0207113000, 0207119000, 0207121000, 0207129000, </t>
  </si>
  <si>
    <t xml:space="preserve">0207131000, 0207132000, 0207133000, 0207134000, 0207135000, 0207136000, 0207137000, 0207142000, 0207143000, 0207144000, 0207146000, </t>
  </si>
  <si>
    <t xml:space="preserve">0207141000, </t>
  </si>
  <si>
    <t xml:space="preserve">0207241000, 0207249000, 0207251000, 0207259000, 0207261000, 0207262000, 0207263000, 0207264000, 0207265000, 0207266000, 0207267000, 0207268000, 0207273000, 0207274000, 0207275000, 0207276000, 0207277000, </t>
  </si>
  <si>
    <t xml:space="preserve">1006400010, </t>
  </si>
  <si>
    <t xml:space="preserve">0207423000, 0207428000, 0207441000, 0207442100, 0207443100, 0207444100, 0207445100, 0207446100, 0207447100, 0207448100, 0207449100, 0207449900, 0207451000, 0207452100, 0207453100, 0207454100, 0207455100, 0207456100, 0207457100, 0207458100, 0207459300, 0207459500, 0207459900, 0207521000, 0207529000, 0207541000, 0207542100, 0207543100, 0207544100, 0207545100, 0207546100, 0207547100, 0207548100, 0207549100, 0207549900, 0207551000, 0207552100, 0207553100, 0207554100, 0207555100, 0207556100, 0207557100, 0207558100, 0207559300, 0207559500, 0207559900, </t>
  </si>
  <si>
    <t xml:space="preserve">0207271000, 0207273000, 0207274000, 0207275000, 0207276000, 0207277000, </t>
  </si>
  <si>
    <t xml:space="preserve">0703200000, </t>
  </si>
  <si>
    <t xml:space="preserve">1006300000, </t>
  </si>
  <si>
    <t xml:space="preserve">1001990040, 1001990050, 1001990060, 1001990092, </t>
  </si>
  <si>
    <t xml:space="preserve">1003100000, 1003900030, 1003900090, </t>
  </si>
  <si>
    <t xml:space="preserve">1005109000, 1005900000, </t>
  </si>
  <si>
    <t xml:space="preserve">1006200000, </t>
  </si>
  <si>
    <t xml:space="preserve">1006400000, </t>
  </si>
  <si>
    <t xml:space="preserve">0401401010, 0401409010, 0401501110, 0401501910, 0401503110, 0401503910, 0401509110, 0401509910, 0403100000, </t>
  </si>
  <si>
    <t xml:space="preserve">0711510000, 2003102000, 2003103000, </t>
  </si>
  <si>
    <t xml:space="preserve">0207111000, 0207113000, 0207119000, 0207121000, 0207129000, 0207131000, 0207132000, 0207133000, 0207134000, 0207135000, 0207136000, 0207137000, 0207141000, 0207142000, 0207143000, 0207144000, 0207145000, 0207146000, 0207147000, 0207241000, 0207249000, 0207251000, 0207259000, 0207261000, 0207262000, 0207263000, 0207264000, 0207265000, 0207266000, 0207267000, 0207268000, 0207271000, 0207272000, 0207273000, 0207274000, 0207275000, 0207276000, 0207277000, 0207278000, </t>
  </si>
  <si>
    <t xml:space="preserve">0406000000, </t>
  </si>
  <si>
    <t xml:space="preserve">0201200000, 0201300000, 0202200000, 0202300000, </t>
  </si>
  <si>
    <t xml:space="preserve">0405101120, 0405101920, 0405103020, </t>
  </si>
  <si>
    <t xml:space="preserve">0102295110, 0102295911, 0102295921, 0102295931, 0102295991, 0102299110, 0102299921, 0102299991, 0201100092, 0201100094, 0201202092, 0201202094, 0201203092, 0201203094, 0201205092, 0201205094, </t>
  </si>
  <si>
    <t xml:space="preserve">0210209011, 0210209015, </t>
  </si>
  <si>
    <t xml:space="preserve">0102294100, 0102294900, 0102295100, 0102295900, 0102296100, 0102296900, 0102299100, 0102299900, 0102391010, 0102909110, </t>
  </si>
  <si>
    <t xml:space="preserve">0405101100, 0405101900, </t>
  </si>
  <si>
    <t xml:space="preserve">0406105010, </t>
  </si>
  <si>
    <t xml:space="preserve">0210993910, </t>
  </si>
  <si>
    <t xml:space="preserve">1602321900, </t>
  </si>
  <si>
    <t xml:space="preserve">1602310000, </t>
  </si>
  <si>
    <t xml:space="preserve">0406103000, 0406105030, 0406105090, 0406108000, 0406200000, 0406300000, 0406400000, 0406900000, </t>
  </si>
  <si>
    <t xml:space="preserve">0404100000, </t>
  </si>
  <si>
    <t xml:space="preserve">0404100200, </t>
  </si>
  <si>
    <t xml:space="preserve">1602321100, </t>
  </si>
  <si>
    <t xml:space="preserve">1602323000, </t>
  </si>
  <si>
    <t xml:space="preserve">1602329000, </t>
  </si>
  <si>
    <t xml:space="preserve">1602392900, </t>
  </si>
  <si>
    <t xml:space="preserve">1602392100, </t>
  </si>
  <si>
    <t xml:space="preserve">1602398510, </t>
  </si>
  <si>
    <t xml:space="preserve">1602398590, </t>
  </si>
  <si>
    <t xml:space="preserve">0201000000, 0202000000, </t>
  </si>
  <si>
    <t xml:space="preserve">0203111000, 0203121100, 0203121900, 0203191100, 0203191300, 0203191500, 0203195500, 0203195900, 0203211000, 0203221100, 0203221900, 0203291100, 0203291300, 0203291500, 0203295500, 0203295900, </t>
  </si>
  <si>
    <t xml:space="preserve">0203111000, 0203121900, 0203191100, 0203191500, 0203195900, 0203211000, 0203221900, 0203291100, 0203291500, 0203295900, </t>
  </si>
  <si>
    <t xml:space="preserve">0207113000, 0207119000, 0207120000, 0207131000, 0207132000, 0207133000, 0207135000, 0207136000, 0207139900, 0207141000, 0207142000, 0207143000, 0207145000, 0207146000, 0207149900, 0207240000, 0207250000, 0207261000, 0207262000, 0207263000, 0207265000, 0207266000, 0207267000, 0207268000, 0207269900, 0207271000, 0207272000, 0207273000, 0207275000, 0207276000, 0207277000, 0207278000, 0207279900, 0207413000, 0207418000, 0207420000, 0207441000, 0207442100, 0207443100, 0207444100, 0207445100, 0207446100, 0207447100, 0207448100, 0207449900, 0207451000, 0207452100, 0207453100, 0207454100, 0207455100, 0207456100, 0207458100, 0207459900, 0207510000, 0207529000, 0207541000, 0207542100, 0207543100, 0207544100, 0207545100, 0207546100, 0207547100, 0207548100, 0207549900, 0207551000, 0207552100, 0207553100, 0207554100, 0207555100, 0207556100, 0207558100, 0207559900, 0207600500, 0207601000, 0207602110, 0207603100, 0207604100, 0207605100, 0207606100, 0207608100, 0207609900, 0210993910, 1602310000, 1602320000, 1602392100, </t>
  </si>
  <si>
    <t xml:space="preserve">0207120000, </t>
  </si>
  <si>
    <t xml:space="preserve">0407210000, 0407291000, 0407901000, 0408118000, 0408198100, 0408198900, 0408918000, 0408998000, 3502119000, 3502199000, 3502209100, 3502209900, </t>
  </si>
  <si>
    <t xml:space="preserve">1001990000, 1101001500, 1101009000, 1102909000, 1103119000, 1103206000, </t>
  </si>
  <si>
    <t xml:space="preserve">1005900000, 1102200000, 1103130000, 1103204000, 1104230000, </t>
  </si>
  <si>
    <t xml:space="preserve">1003900000, 1102901000, 1103202590, </t>
  </si>
  <si>
    <t xml:space="preserve">0201100029, 0201100094, 0201100098, 0201202029, 0201202094, 0201202098, 0201203029, 0201203094, 0201203098, 0201205029, 0201205094, 0201205098, 0201209015, 0201209099, 0201300039, 0201300049, 0201300090, 0206109515, 0206109599, </t>
  </si>
  <si>
    <t xml:space="preserve">0202100015, 0202100099, 0202201015, 0202201099, 0202203015, 0202203082, 0202203084, 0202203086, 0202203088, 0202205015, 0202205099, 0202209015, 0202209099, 0202301015, 0202301082, 0202301084, 0202301086, 0202301088, 0202305015, 0202305082, 0202305084, 0202305086, 0202305088, 0202309015, 0202309042, 0202309044, 0202309046, 0202309048, 0202309070, 0202309075, 0202309080, 0202309090, 0206299115, 0206299129, 0206299135, 0206299138, 0206299142, 0206299145, 0206299159, 0206299169, 0206299179, 0206299199, 0210201090, 0210209015, 0210209099, 0210995190, 0210995990, </t>
  </si>
  <si>
    <t xml:space="preserve">0203121100, 0203121900, 0203191100, 0203191300, 0203191500, 0203195500, 0203195900, 0203221100, 0203221900, 0203291100, 0203291300, 0203291500, 0203295500, 0203295900, 0210111100, 0210111900, 0210113100, 0210113900, </t>
  </si>
  <si>
    <t xml:space="preserve">1701131000, 1701141000, </t>
  </si>
  <si>
    <t xml:space="preserve">1701000000, </t>
  </si>
  <si>
    <t xml:space="preserve">1701000000, 1702000000, </t>
  </si>
  <si>
    <t xml:space="preserve">1701000000, 1702110000, 1702190000, 1702200000, 1702300000, 1702400000, 1702500000, 1702600000, 1702901000, 1702903000, 1702905000, 1702907100, 1702907500, 1702907900, 1702908000, 1702909500, </t>
  </si>
  <si>
    <t xml:space="preserve">0408118000, 0408198100, 0408198900, 0408918000, 0408998000, </t>
  </si>
  <si>
    <t xml:space="preserve">3502119000, 3502199000, </t>
  </si>
  <si>
    <t xml:space="preserve">0207141000, 0207145000, 0207147000, </t>
  </si>
  <si>
    <t xml:space="preserve">0207271000, 0207272000, 0207278000, </t>
  </si>
  <si>
    <t xml:space="preserve">0201300031, 0201300039, 0206109511, 0206109515, </t>
  </si>
  <si>
    <t xml:space="preserve">0201209011, 0201209015, 0201300031, 0201300039, 0202209011, 0202209015, 0202301011, 0202301015, 0202305011, 0202305015, 0202309011, 0202309015, 0206109511, 0206109515, 0206299111, 0206299115, 0206299121, 0206299129, </t>
  </si>
  <si>
    <t xml:space="preserve">0201300031, 0201300039, 0202309011, 0202309015, 0206109511, 0206109515, 0206299111, 0206299115, 0206299121, 0206299129, </t>
  </si>
  <si>
    <t xml:space="preserve">0201300031, 0201300039, 0202309011, 0202309015, </t>
  </si>
  <si>
    <t xml:space="preserve">0406902120, </t>
  </si>
  <si>
    <t xml:space="preserve">0406900100, </t>
  </si>
  <si>
    <t xml:space="preserve">1006103000, 1006105000, 1006107100, 1006107900, 1006201100, 1006201300, 1006201500, 1006201700, 1006209200, 1006209400, 1006209600, 1006209800, 1006300000, </t>
  </si>
  <si>
    <t xml:space="preserve">0402101900, </t>
  </si>
  <si>
    <t xml:space="preserve">0406103010, 0406105030, 0406108010, </t>
  </si>
  <si>
    <t xml:space="preserve">0406301010, 0406901300, </t>
  </si>
  <si>
    <t xml:space="preserve">0406301020, 0406901500, </t>
  </si>
  <si>
    <t xml:space="preserve">0406902100, </t>
  </si>
  <si>
    <t xml:space="preserve">0406103090, 0406105090, 0406108080, 0406200000, 0406303100, 0406303900, 0406309000, 0406401000, 0406405000, 0406409000, 0406901700, 0406901800, 0406902300, 0406902500, 0406902900, 0406903200, 0406903500, 0406903700, 0406903900, 0406905000, 0406906310, 0406906900, 0406907300, 0406907400, 0406907510, 0406907690, 0406907800, 0406907910, 0406908190, 0406908200, 0406908400, 0406908600, 0406908900, 0406909200, 0406909300, 0406909900, </t>
  </si>
  <si>
    <t xml:space="preserve">0405100000, 0405900000, </t>
  </si>
  <si>
    <t xml:space="preserve">0401000000, 0402910000, 0402990000, 0403101100, 0403101300, 0403101900, 0403103100, 0403103300, 0403103900, 0403905100, 0403905300, 0403905900, 0403906100, 0403906300, 0403906900, </t>
  </si>
  <si>
    <t xml:space="preserve">0402100000, 0402210000, 0402290000, 0403901100, 0403901300, 0403901900, 0403903100, 0403903300, 0403903900, 0404900000, </t>
  </si>
  <si>
    <t xml:space="preserve">0405100000, 0405209000, 0405900000, </t>
  </si>
  <si>
    <t>geographies</t>
  </si>
  <si>
    <t>Licensed</t>
  </si>
  <si>
    <t>strawberries</t>
  </si>
  <si>
    <t>Chard or white beet and cardoons</t>
  </si>
  <si>
    <t>corn cobs</t>
  </si>
  <si>
    <t>Pentaerythritol tetrakis(3-(3,5-di-tert-butyl-4-hydroxyphenyl)propionate)  (CAS RN 6683-19-8)</t>
  </si>
  <si>
    <t>Acetophenone (CAS RN 98-86-2)</t>
  </si>
  <si>
    <t>Sheets of polymethylmethacrylate</t>
  </si>
  <si>
    <t>Plates consisting of at least one layer of fibreglass fabric impregnated with epoxide resin</t>
  </si>
  <si>
    <t>Sweet cherries</t>
  </si>
  <si>
    <t>Soda flux calcinated diatomaceous earth</t>
  </si>
  <si>
    <t>Bike frames</t>
  </si>
  <si>
    <t>Poly(vinyl butyral)(CAS RN 63148-65-2)</t>
  </si>
  <si>
    <t>Printed circuit boards with LED diodes</t>
  </si>
  <si>
    <t>Menthol</t>
  </si>
  <si>
    <t>Ethyl trifluoroacetate (CAS RN 383-63-1)</t>
  </si>
  <si>
    <t>4,4'-Methanediyldianiline (CAS RN 101-77-9) in form of granules, for use in the manufacture of prepolymers</t>
  </si>
  <si>
    <t>Fluazinam (ISO) (CAS RN 79622-59-6), with a purity by weight of 98,5 % or more</t>
  </si>
  <si>
    <t>Plates or sheets consisting of
- a layer of a silicon nitride ceramic with a thickness of 0,32 mm (± 0,1 mm) or more but not more than 1,0 mm (± 0,1 mm) ,
- covered on both sides with a foil of refined copper with a thickness of 0,8 mm (± 0,1 mm) and
- on one side partially covered with a coating of silver</t>
  </si>
  <si>
    <t>Aluminium and magnesium alloy strip or foil</t>
  </si>
  <si>
    <t>Electric AC commutator motor, single-phase</t>
  </si>
  <si>
    <t>Solid extract of the residual, insoluble in aliphatic solvents, obtained during the extraction of rosin from wood</t>
  </si>
  <si>
    <t>Red snapper</t>
  </si>
  <si>
    <t>Cod</t>
  </si>
  <si>
    <t>Hake</t>
  </si>
  <si>
    <t>Cod etc.</t>
  </si>
  <si>
    <t>Squid products</t>
  </si>
  <si>
    <t>Cuttle fish and squid</t>
  </si>
  <si>
    <t>Tuna</t>
  </si>
  <si>
    <t>Herring - preserved in barrels</t>
  </si>
  <si>
    <t>Plywood of coniferous species</t>
  </si>
  <si>
    <t>Bread, pastry, cakes, biscuits and other bakers' wares</t>
  </si>
  <si>
    <t>Matzos, wafers and biscuits etc.</t>
  </si>
  <si>
    <t>Feedstuffs for fish</t>
  </si>
  <si>
    <t>bone-in and carcass lamb</t>
  </si>
  <si>
    <t>Indoor plants</t>
  </si>
  <si>
    <t>Prepared or preserved Albacore tuna (Thunnus alalunga)</t>
  </si>
  <si>
    <t>Fruit purees of pears, apricots, peaches (incl. nectarines) or mixtures (excluding tropical fruit) obtained by sieving then brought to the boil in a vacuum, the texture and chemical composition of which have not been changed by the heat treatment; pears, apricots, peaches (incl. nectarines) or mixtures (excluding tropical fruit), prepared or preserved, not containing added spirit</t>
  </si>
  <si>
    <t>Fruit purees of tropical fruit obtained by sieving then brought to the boil in a vacuum, the texture and chemical composition of which have not been changed by the heat treatment; tropical fruit, prepared or preserved, not containing added spirit</t>
  </si>
  <si>
    <t>Tungsten trioxide</t>
  </si>
  <si>
    <t>Refractory bricks</t>
  </si>
  <si>
    <t>Haddock - for processing</t>
  </si>
  <si>
    <t>Paraffin wax</t>
  </si>
  <si>
    <t>Frames and mountings for spectacles, goggles or the like, and parts thereof</t>
  </si>
  <si>
    <t>Azodi(formamide) (CAS RN 123-77-3)</t>
  </si>
  <si>
    <t>Magnesium raspings, turnings and granules, graded according to size; powders</t>
  </si>
  <si>
    <t>Chemical products or preparations, predominantly composed of organic compounds, not elsewhere specified or included</t>
  </si>
  <si>
    <t>Fungus of the species Auricularia polytricha, for the manufacture of prepared meals</t>
  </si>
  <si>
    <t>Aluminium alloy compressor wheel with: - a diameter of 20mm or more, but not more than 130mm, and - a weight of 5g or more, but not more than 800g for use in the manufacture of combustion engines</t>
  </si>
  <si>
    <t>S glass stratifils</t>
  </si>
  <si>
    <t>Pistons for suspension systems, having a diameter of not more than 55mm, of sintered steel</t>
  </si>
  <si>
    <t>E-fibre glass fabrics</t>
  </si>
  <si>
    <t>Cesium sulphate (CAS RN 10294-54-9) in solid form or as aqueous solution containing by weight more than 48% but not more than 52% of cesium sulphate</t>
  </si>
  <si>
    <t>Mixture of tertiary alkyldimethyl amines containing by weight: - 60|% or more but not more than 80|% of dodecyldimethylamine (CAS RN 112-18-5), and - 20|% or more but not more than 30|% of dimethyl(tetradecyl)amine (CAS RN 112-75-4)</t>
  </si>
  <si>
    <t>Dog or cat food</t>
  </si>
  <si>
    <t>Mixture of phytosterols, in the form of powder, containing by weight: - 75% or more of sterols,  - not more than 25% of stanols  for use in the manufacture of stanols/sterols or stanol/sterol esters</t>
  </si>
  <si>
    <t>Light air-cured tobacco</t>
  </si>
  <si>
    <t>Rosin and resin acids - Obtained from fresh oleoresins</t>
  </si>
  <si>
    <t>Sheep and goat meat</t>
  </si>
  <si>
    <t>Glucose and fructose syrup</t>
  </si>
  <si>
    <t>Ferro-chromium</t>
  </si>
  <si>
    <t>Glucose syrups</t>
  </si>
  <si>
    <t>Groats and meal</t>
  </si>
  <si>
    <t>Malt and wheat gluten</t>
  </si>
  <si>
    <t>Starch</t>
  </si>
  <si>
    <t>Bran, sharps and other residues, whether or not in the form of pellets, derived from the sifting, milling or other working of cereals or of leguminous plants</t>
  </si>
  <si>
    <t>Fruit juices (including grape must) and vegetable juices, unfermented and not containing added spirit, whether or not containing added sugar or other sweetening matter</t>
  </si>
  <si>
    <t>Dairy spreads</t>
  </si>
  <si>
    <t>Fructose, halva and loukhum and other sweet products</t>
  </si>
  <si>
    <t>Tapioca and substitutes therefor prepared from starch, in the form of flakes, grains, pearls, siftings or similar forms, Bulgur wheat</t>
  </si>
  <si>
    <t>Chocolate products</t>
  </si>
  <si>
    <t>Miscellaneous edible preparations</t>
  </si>
  <si>
    <t>Ethyl alcohol</t>
  </si>
  <si>
    <t>Artifical sweeteners</t>
  </si>
  <si>
    <t>Finishing agents, dye carriers etc.</t>
  </si>
  <si>
    <t>Tuna, skipjack and bonito (Sarda spp.)</t>
  </si>
  <si>
    <t>Trousers, bib and brace overalls, breeches and shorts of synthetic fibres</t>
  </si>
  <si>
    <t>Ignition wiring sets and other wiring sets</t>
  </si>
  <si>
    <t>Grape juice (including grape must)</t>
  </si>
  <si>
    <t>Cider apples</t>
  </si>
  <si>
    <t>Cereal groats and meal</t>
  </si>
  <si>
    <t>Men's or boys' shirts, knitted or crocheted - of cotton</t>
  </si>
  <si>
    <t>Men's or boys' shirts, knitted or crocheted - of other textile materials</t>
  </si>
  <si>
    <t>Women's or girls' blouses, shirts and shirt-blouses, knitted or crocheted - of cotton</t>
  </si>
  <si>
    <t>Underpants and briefs - Of cotton</t>
  </si>
  <si>
    <t>Underpants and briefs - Of other textile materials</t>
  </si>
  <si>
    <t>T-shirts, singlets and other vests, knitted or crocheted - of cotton</t>
  </si>
  <si>
    <t>Babies' garments and clothing accessories, knitted or crocheted - of cotton</t>
  </si>
  <si>
    <t>Women's or girls' swimwear - Of synthetic fibres</t>
  </si>
  <si>
    <t>Other garments, knitted or crocheted - Of man-made fibres</t>
  </si>
  <si>
    <t>Other made-up clothing accessories, knitted or crocheted; knitted or crocheted parts of garments or of clothing accessories</t>
  </si>
  <si>
    <t>Men's suits of wool of fine animal hair</t>
  </si>
  <si>
    <t>Men's suits of wool of synthetic fibres</t>
  </si>
  <si>
    <t>Men's Jackets and blazers - of synthetic fibres</t>
  </si>
  <si>
    <t>Men's Jackets and blazers - of wool or fine animal hair</t>
  </si>
  <si>
    <t>Wheat and meslin</t>
  </si>
  <si>
    <t>Barley</t>
  </si>
  <si>
    <t>Maize</t>
  </si>
  <si>
    <t>Trousers, bib and brace overalls, breeches and shorts - of wool or fine animal hair</t>
  </si>
  <si>
    <t>Trousers, bib and brace overalls, breeches and shorts - of synthetic fibres</t>
  </si>
  <si>
    <t>Jackets and blazers - of wool or fine animal hair</t>
  </si>
  <si>
    <t>Horse mackerel</t>
  </si>
  <si>
    <t>Buttermilk, curdled milk and cream, yogurt, kephir and other fermented or acidified milk and cream, whether or not concentrated or containing added sugar or other sweetening matter or flavoured or containing added fruit, nuts or cocoa (other)</t>
  </si>
  <si>
    <t>Mackerel - Of the species Scomber scombrus and Scomber japonicus</t>
  </si>
  <si>
    <t>Mackerel of the species Scomber scombrus or Scomber japonicus</t>
  </si>
  <si>
    <t>Mackerel</t>
  </si>
  <si>
    <t>Prepared or preserved fish - of anchovies</t>
  </si>
  <si>
    <t>Oysters, scallops and other shellfish</t>
  </si>
  <si>
    <t>Woven fabrics of cotton, containing 85% or more by weight of cotton, weighing not more than 200g/m2 - other fabrics</t>
  </si>
  <si>
    <t>Woven fabrics of synthetic filament yarn, including woven fabrics obtained from materials of heading 5404</t>
  </si>
  <si>
    <t>Synthetic monofilament of 67 decitex or more and of which no cross-sectional dimension exceeds 1mm; strip and the like (for example, artificial straw), of synthetic textile materials, of an apparent width not exceeding 5mm</t>
  </si>
  <si>
    <t>Waste (including noils, yarn waste and garnetted stock) of man-made fibres - Of synthetic fibres</t>
  </si>
  <si>
    <t>Waste (including noils, yarn waste and garnetted stock) of man-made fibres - PA6 and PA66</t>
  </si>
  <si>
    <t>polyester staple fibres, plain weave</t>
  </si>
  <si>
    <t>Single cotton yarn, of uncombed fibres</t>
  </si>
  <si>
    <t>Woven pile fabrics and chenille fabrics, other than fabrics of heading|5802|or 5806</t>
  </si>
  <si>
    <t>Linoleum, whether or not cut to shape; floor coverings consisting of a coating or covering applied on a textile backing, whether or not cut to shape</t>
  </si>
  <si>
    <t>Woven and laminated rubberised textile fabric</t>
  </si>
  <si>
    <t>Men's or boys' overcoats, car coats, capes, cloaks, anoraks (including ski jackets) - Of man-made fibres</t>
  </si>
  <si>
    <t>Overcoats, car coats, capes, cloaks and similar articles - of cotton</t>
  </si>
  <si>
    <t>Overcoats, car coats, capes, cloaks and similar articles - of man-made fibres</t>
  </si>
  <si>
    <t>Womes's ensembles - of cotton</t>
  </si>
  <si>
    <t>Men's ensembles - of cotton</t>
  </si>
  <si>
    <t>Womes's ensembles - of synthetic fibres</t>
  </si>
  <si>
    <t>Dresses - of cotton</t>
  </si>
  <si>
    <t>Dresses - of synthetic fibres</t>
  </si>
  <si>
    <t>Dresses - of artificial fibres</t>
  </si>
  <si>
    <t>Skirts and divided skirts - of synthetic fibres</t>
  </si>
  <si>
    <t>Trousers, bib and brace overalls, breeches and shorts - Of cotton</t>
  </si>
  <si>
    <t>Trousers, bib and brace overalls, breeches and shorts - Of synthetic fibres</t>
  </si>
  <si>
    <t>Men's or boys' shirts, knitted or crocheted - Of cotton</t>
  </si>
  <si>
    <t>Men's or boys' shirts, knitted or crocheted - Of man-made fibres</t>
  </si>
  <si>
    <t>Women's or girls' blouses, shirts and shirt-blouses, knitted or crocheted - of man-made fibres</t>
  </si>
  <si>
    <t>Briefs and panties - of cotton</t>
  </si>
  <si>
    <t>Briefs and panties - of man-made fibres</t>
  </si>
  <si>
    <t>Women's or girls' slips, petticoats, briefs, panties, nightdresses, pyjamas, negliges, bathrobes, dressing gowns and similar articles, knitted or crocheted - Of man-made fibres</t>
  </si>
  <si>
    <t>T-shirts, singlets and other vests, knitted or crocheted - of other textile materials</t>
  </si>
  <si>
    <t>Jerseys, pullovers, cardigans, waistcoats and similar articles, knitted or crocheted - of cotton</t>
  </si>
  <si>
    <t>Men's or boys' swimwear - of synthetic fibres</t>
  </si>
  <si>
    <t>Other pantyhose and tights - of synthetic fibres, measuring per single yarn less than 67|decitex</t>
  </si>
  <si>
    <t>Other pantyhose and tights - Of synthetic fibres, measuring per single yarn 67|decitex or more</t>
  </si>
  <si>
    <t>Pantyhose, tights, stockings, socks and other hosiery, including graduated compression hosiery (for example, stockings for varicose veins) and footwear without applied soles, knitted or crocheted - of synthetic fibres</t>
  </si>
  <si>
    <t>Men's overcoats, raincoats, car coats, capes, cloaks and similar articles - of man made fibres</t>
  </si>
  <si>
    <t>Women's overcoats, raincoats, car coats, capes, cloaks and similar articles - of man made fibres</t>
  </si>
  <si>
    <t>Women's overcoats, raincoats, car coats, capes, cloaks and similar articles - of cotton</t>
  </si>
  <si>
    <t>Women's overcoats, raincoats, car coats, capes, cloaks and similar articles - of man-made fibres</t>
  </si>
  <si>
    <t>Men's suits of wool of cotton</t>
  </si>
  <si>
    <t>Men's suits of synthetic fibres</t>
  </si>
  <si>
    <t>Trousers, bib and brace overalls, breeches and shorts - of cotton</t>
  </si>
  <si>
    <t>Jackets and blazers - of synthetic fibres</t>
  </si>
  <si>
    <t>Jackets and blazers - of artificial fibres</t>
  </si>
  <si>
    <t>Men's or boys' shirts - of cotton</t>
  </si>
  <si>
    <t>Men's or boys' shirts - of man-made fibres</t>
  </si>
  <si>
    <t>Men's or boys' shirts - of other textile materials</t>
  </si>
  <si>
    <t>Women's or girls' blouses, shirts and shirt-blouses - of cotton</t>
  </si>
  <si>
    <t>Women's or girls' blouses, shirts and shirt-blouses - of man-made fibres</t>
  </si>
  <si>
    <t>Women's or girls' blouses, shirts and shirt-blouses - of other textile materials</t>
  </si>
  <si>
    <t>Men's underpants and briefs - of cotton</t>
  </si>
  <si>
    <t>Men's underpants and briefs - of other textile materials</t>
  </si>
  <si>
    <t>Men's nightshirts and pyjamas - of cotton</t>
  </si>
  <si>
    <t>Men's nightshirts and pyjamas - of man-made fibres</t>
  </si>
  <si>
    <t>Men's or boys' singlets and other vests, underpants, briefs, nightshirts, pyjamas, bathrobes, dressing gowns and similar articles - other - of cotton</t>
  </si>
  <si>
    <t>Men's or boys' singlets and other vests, underpants, briefs, nightshirts, pyjamas, bathrobes, dressing gowns and similar articles - other - of other textile materials</t>
  </si>
  <si>
    <t>Women's nightdresses and pyjamas - of cotton</t>
  </si>
  <si>
    <t>Women's nightdresses and pyjamas - of man-made fibres</t>
  </si>
  <si>
    <t>Women's or girls' singlets and other vests, slips, petticoats, briefs, panties, nightdresses, pyjamas, negligees, bathrobes, dressing gowns and similar articles - Other - of cotton</t>
  </si>
  <si>
    <t>Women's or girls' singlets and other vests, slips, petticoats, briefs, panties, nightdresses, pyjamas, negligees, bathrobes, dressing gowns and similar articles - Other - of man-made fibres</t>
  </si>
  <si>
    <t>Babies' garments and clothing accessories - Of cotton</t>
  </si>
  <si>
    <t>Garments, made up of fabrics of heading|5602, 5603, 5903, 5906|or 5907 - Other men's or boys' garments</t>
  </si>
  <si>
    <t>Garments, made up of fabrics of heading|5602, 5603, 5903, 5906|or 5907 - Other women's or girls' garments</t>
  </si>
  <si>
    <t>Tracksuits, ski suits and swimwear; other garments - Other garments, men's or boys' - Of man-made fibres</t>
  </si>
  <si>
    <t>Tracksuits, ski suits and swimwear; other garments - Other garments, women's or girls' - of man-made fibres</t>
  </si>
  <si>
    <t>Brassieres</t>
  </si>
  <si>
    <t>Brassieres, girdles, corsets, braces, suspenders, garters and similar articles and parts thereof, whether or not knitted or crocheted - Other</t>
  </si>
  <si>
    <t>Miscellaneous flat-rolled products of iron or non-alloy steel</t>
  </si>
  <si>
    <t>Metal products</t>
  </si>
  <si>
    <t>Flat-rolled products of iron or non-alloy steel, of a width of 600|mm or more, cold-rolled (cold-reduced), not clad, plated or coated - In coils, not further worked than cold-rolled (cold-reduced)</t>
  </si>
  <si>
    <t>Bars and rods</t>
  </si>
  <si>
    <t>Other bars and rods of iron or non-alloy steel, not further worked than forged, hot-rolled, hot-drawn or hot-extruded, but including those twisted after rolling</t>
  </si>
  <si>
    <t>Metal products (including those coated with zinc)</t>
  </si>
  <si>
    <t>Other tubes, pipes and hollow profiles (for example, open seam or welded, riveted or similarly closed), of iron or steel - of square or rectangular cross-section</t>
  </si>
  <si>
    <t>Aluminium foil (whether or not printed or backed with paper, paperboard, plastics or similar backing materials) of a thickness (excluding any backing) not exceeding 0,2|mm - Backed</t>
  </si>
  <si>
    <t>Motor cars and other motor vehicles principally designed for the transport of persons (other than those of heading|8702), including station wagons and racing cars</t>
  </si>
  <si>
    <t xml:space="preserve">Milk and cream, not concentrated nor containing added sugar or other sweetening matter
</t>
  </si>
  <si>
    <t>Mushrooms and truffles</t>
  </si>
  <si>
    <t>Live bovine animals</t>
  </si>
  <si>
    <t>Edible offal of bovine animals, swine, sheep, goats, horses, asses, mules or hinnies, fresh, chilled or frozen</t>
  </si>
  <si>
    <t>Milk and cream, concentrated or containing added sugar or other sweetening matter / Buttermilk, curdled milk and cream, yogurt, kephir and other fermented or acidified milk and cream, whether or not concentrated or containing added sugar or other sweetening matter or flavoured or containing added fruit, nuts or cocoa</t>
  </si>
  <si>
    <t>Milk and cream, concentrated or containing added sugar or other sweetening matter - In powder, granules or other solid forms, of a fat content, by weight, not exceeding 1,5|%</t>
  </si>
  <si>
    <t>Whey and modified whey, whether or not concentrated or containing added sugar or other sweetening matter - In powder, granules or other solid forms</t>
  </si>
  <si>
    <t>Processed Emmentaler</t>
  </si>
  <si>
    <t>Processed Gruyere</t>
  </si>
  <si>
    <t>Other cheese - For processing</t>
  </si>
  <si>
    <t>Cheddar - Whole cheeses (of the conventional flat cylindrical shape of a net weight of not less than 33|kg but not more than 44|kg and cheeses in cubic blocks or in parallelepiped shape, of a net weight of 10|kg or more) of a minimum fat content of 50% by weight, in the dry matter, matured for at least three months</t>
  </si>
  <si>
    <t>Other fresh eggs - Of fowls of the species Gallus domesticus</t>
  </si>
  <si>
    <t>Egg yolks</t>
  </si>
  <si>
    <t>Other prepared or preserved meat, meat offal or blood - Of poultry of heading|0105</t>
  </si>
  <si>
    <t>Other prepared or preserved meat, meat offal or blood - Of fowls of the species Gallus domesticus</t>
  </si>
  <si>
    <t>Cane or beet sugar and chemically pure sucrose, in solid form</t>
  </si>
  <si>
    <t>Cane or beet sugar and chemically pure sucrose, in solid form + other sugars</t>
  </si>
  <si>
    <t>Egg albumin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</si>
</sst>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5" x14ac:knownFonts="1">
    <font>
      <sz val="11"/>
      <color theme="1"/>
      <name val="Calibri"/>
      <family val="2"/>
      <scheme val="minor"/>
    </font>
    <font>
      <sz val="11"/>
      <color theme="1"/>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s>
  <fills count="9">
    <fill>
      <patternFill patternType="none"/>
    </fill>
    <fill>
      <patternFill patternType="gray125"/>
    </fill>
    <fill>
      <patternFill patternType="solid">
        <fgColor rgb="FF002060"/>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1"/>
        <bgColor indexed="64"/>
      </patternFill>
    </fill>
    <fill>
      <patternFill patternType="solid">
        <fgColor theme="4"/>
        <bgColor theme="4"/>
      </patternFill>
    </fill>
  </fills>
  <borders count="14">
    <border>
      <left/>
      <right/>
      <top/>
      <bottom/>
      <diagonal/>
    </border>
    <border>
      <left/>
      <right/>
      <top style="thin">
        <color theme="4"/>
      </top>
      <bottom style="thin">
        <color theme="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indexed="64"/>
      </left>
      <right style="thin">
        <color indexed="64"/>
      </right>
      <top style="thin">
        <color indexed="64"/>
      </top>
      <bottom style="thin">
        <color indexed="6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s>
  <cellStyleXfs count="3">
    <xf numFmtId="0" fontId="0" fillId="0" borderId="0"/>
    <xf numFmtId="43" fontId="1" fillId="0" borderId="0" applyFont="0" applyFill="0" applyBorder="0" applyAlignment="0" applyProtection="0"/>
    <xf numFmtId="0" fontId="3" fillId="0" borderId="0" applyNumberFormat="0" applyFill="0" applyBorder="0" applyAlignment="0" applyProtection="0"/>
  </cellStyleXfs>
  <cellXfs count="71">
    <xf numFmtId="0" fontId="0" fillId="0" borderId="0" xfId="0"/>
    <xf numFmtId="0" fontId="0" fillId="0" borderId="0" xfId="0" applyAlignment="1">
      <alignment vertical="top" wrapText="1"/>
    </xf>
    <xf numFmtId="0" fontId="0" fillId="0" borderId="0" xfId="0" applyAlignment="1">
      <alignment horizontal="center" vertical="top" wrapText="1"/>
    </xf>
    <xf numFmtId="0" fontId="0" fillId="0" borderId="0" xfId="0" applyNumberFormat="1" applyAlignment="1">
      <alignment vertical="top" wrapText="1"/>
    </xf>
    <xf numFmtId="0" fontId="0" fillId="0" borderId="0" xfId="0" applyNumberFormat="1" applyAlignment="1">
      <alignment horizontal="center" vertical="top" wrapText="1"/>
    </xf>
    <xf numFmtId="0" fontId="2" fillId="2" borderId="0" xfId="0" applyFont="1" applyFill="1" applyAlignment="1">
      <alignment vertical="center" wrapText="1"/>
    </xf>
    <xf numFmtId="164" fontId="0" fillId="0" borderId="0" xfId="1" applyNumberFormat="1" applyFont="1" applyAlignment="1">
      <alignment vertical="top" wrapText="1"/>
    </xf>
    <xf numFmtId="14" fontId="0" fillId="0" borderId="0" xfId="0" applyNumberFormat="1" applyAlignment="1">
      <alignment horizontal="center" vertical="top" wrapText="1"/>
    </xf>
    <xf numFmtId="1" fontId="0" fillId="0" borderId="0" xfId="0" applyNumberFormat="1" applyAlignment="1">
      <alignment horizontal="center" vertical="top" wrapText="1"/>
    </xf>
    <xf numFmtId="0" fontId="0" fillId="0" borderId="0" xfId="0" applyNumberFormat="1"/>
    <xf numFmtId="0" fontId="0" fillId="0" borderId="0" xfId="0" applyAlignment="1">
      <alignment horizontal="center"/>
    </xf>
    <xf numFmtId="0" fontId="0" fillId="0" borderId="0" xfId="0" applyNumberFormat="1" applyAlignment="1">
      <alignment horizontal="center"/>
    </xf>
    <xf numFmtId="0" fontId="0" fillId="0" borderId="0" xfId="0" applyAlignment="1">
      <alignment wrapText="1"/>
    </xf>
    <xf numFmtId="49" fontId="0" fillId="0" borderId="0" xfId="0" applyNumberFormat="1" applyAlignment="1">
      <alignment vertical="top"/>
    </xf>
    <xf numFmtId="0" fontId="0" fillId="0" borderId="0" xfId="0" applyAlignment="1">
      <alignment vertical="top"/>
    </xf>
    <xf numFmtId="0" fontId="0" fillId="0" borderId="0" xfId="0" applyAlignment="1">
      <alignment horizontal="left" vertical="top" wrapText="1"/>
    </xf>
    <xf numFmtId="49" fontId="0" fillId="0" borderId="0" xfId="0" applyNumberFormat="1" applyAlignment="1">
      <alignment vertical="top" wrapText="1"/>
    </xf>
    <xf numFmtId="0" fontId="0" fillId="0" borderId="0" xfId="0" applyNumberFormat="1" applyAlignment="1">
      <alignment horizontal="left" vertical="top" wrapText="1"/>
    </xf>
    <xf numFmtId="0" fontId="2" fillId="2" borderId="0" xfId="0" applyFont="1" applyFill="1" applyAlignment="1">
      <alignment horizontal="center" vertical="center" wrapText="1"/>
    </xf>
    <xf numFmtId="14" fontId="2" fillId="3" borderId="0" xfId="0" applyNumberFormat="1" applyFont="1" applyFill="1" applyAlignment="1">
      <alignment horizontal="center" vertical="center" wrapText="1"/>
    </xf>
    <xf numFmtId="164" fontId="2" fillId="2" borderId="0" xfId="1" applyNumberFormat="1" applyFont="1" applyFill="1" applyAlignment="1">
      <alignment horizontal="center" vertical="center" wrapText="1"/>
    </xf>
    <xf numFmtId="164" fontId="2" fillId="3" borderId="0" xfId="1" applyNumberFormat="1" applyFont="1" applyFill="1" applyAlignment="1">
      <alignment horizontal="center" vertical="center" wrapText="1"/>
    </xf>
    <xf numFmtId="0" fontId="2" fillId="3" borderId="0" xfId="0" applyFont="1" applyFill="1" applyAlignment="1">
      <alignment horizontal="center" vertical="center" wrapText="1"/>
    </xf>
    <xf numFmtId="0" fontId="0" fillId="0" borderId="1" xfId="0" applyNumberFormat="1" applyFont="1" applyBorder="1" applyAlignment="1">
      <alignment vertical="top" wrapText="1"/>
    </xf>
    <xf numFmtId="0" fontId="0" fillId="6" borderId="2" xfId="0" applyNumberFormat="1" applyFont="1" applyFill="1" applyBorder="1"/>
    <xf numFmtId="0" fontId="0" fillId="6" borderId="3" xfId="0" applyNumberFormat="1" applyFont="1" applyFill="1" applyBorder="1"/>
    <xf numFmtId="0" fontId="0" fillId="6" borderId="4" xfId="0" applyNumberFormat="1" applyFont="1" applyFill="1" applyBorder="1"/>
    <xf numFmtId="0" fontId="4" fillId="5" borderId="5" xfId="0" applyFont="1" applyFill="1" applyBorder="1"/>
    <xf numFmtId="0" fontId="4" fillId="5" borderId="6" xfId="0" applyFont="1" applyFill="1" applyBorder="1"/>
    <xf numFmtId="0" fontId="4" fillId="5" borderId="7" xfId="0" applyFont="1" applyFill="1" applyBorder="1"/>
    <xf numFmtId="0" fontId="0" fillId="6" borderId="5" xfId="0" applyNumberFormat="1" applyFont="1" applyFill="1" applyBorder="1"/>
    <xf numFmtId="0" fontId="0" fillId="6" borderId="6" xfId="0" applyNumberFormat="1" applyFont="1" applyFill="1" applyBorder="1"/>
    <xf numFmtId="0" fontId="0" fillId="6" borderId="7" xfId="0" applyNumberFormat="1" applyFont="1" applyFill="1" applyBorder="1"/>
    <xf numFmtId="0" fontId="0" fillId="0" borderId="5" xfId="0" applyNumberFormat="1" applyFont="1" applyBorder="1"/>
    <xf numFmtId="0" fontId="0" fillId="0" borderId="6" xfId="0" applyNumberFormat="1" applyFont="1" applyBorder="1"/>
    <xf numFmtId="0" fontId="0" fillId="0" borderId="7" xfId="0" applyNumberFormat="1" applyFont="1" applyBorder="1"/>
    <xf numFmtId="0" fontId="4" fillId="7" borderId="8" xfId="0" applyFont="1" applyFill="1" applyBorder="1" applyAlignment="1">
      <alignment vertical="top"/>
    </xf>
    <xf numFmtId="0" fontId="4" fillId="7" borderId="8" xfId="0" applyFont="1" applyFill="1" applyBorder="1" applyAlignment="1">
      <alignment horizontal="left" vertical="top"/>
    </xf>
    <xf numFmtId="0" fontId="4" fillId="7" borderId="8" xfId="0" applyFont="1" applyFill="1" applyBorder="1" applyAlignment="1">
      <alignment horizontal="left" vertical="top" wrapText="1"/>
    </xf>
    <xf numFmtId="0" fontId="0" fillId="0" borderId="8" xfId="0" applyNumberFormat="1" applyBorder="1" applyAlignment="1">
      <alignment vertical="top"/>
    </xf>
    <xf numFmtId="0" fontId="0" fillId="0" borderId="8" xfId="0" applyBorder="1" applyAlignment="1">
      <alignment horizontal="left" vertical="top"/>
    </xf>
    <xf numFmtId="0" fontId="0" fillId="0" borderId="8" xfId="0" applyBorder="1" applyAlignment="1">
      <alignment horizontal="left" vertical="top" wrapText="1"/>
    </xf>
    <xf numFmtId="0" fontId="0" fillId="0" borderId="8" xfId="0" applyBorder="1" applyAlignment="1">
      <alignment vertical="top"/>
    </xf>
    <xf numFmtId="49" fontId="4" fillId="8" borderId="9" xfId="0" applyNumberFormat="1" applyFont="1" applyFill="1" applyBorder="1" applyAlignment="1">
      <alignment vertical="top" wrapText="1"/>
    </xf>
    <xf numFmtId="0" fontId="4" fillId="8" borderId="10" xfId="0" applyFont="1" applyFill="1" applyBorder="1" applyAlignment="1">
      <alignment vertical="top" wrapText="1"/>
    </xf>
    <xf numFmtId="0" fontId="3" fillId="0" borderId="9" xfId="2" applyFont="1" applyBorder="1" applyAlignment="1">
      <alignment vertical="top"/>
    </xf>
    <xf numFmtId="0" fontId="0" fillId="0" borderId="10" xfId="0" applyNumberFormat="1" applyFont="1" applyBorder="1" applyAlignment="1">
      <alignment vertical="top" wrapText="1"/>
    </xf>
    <xf numFmtId="0" fontId="0" fillId="0" borderId="11" xfId="0" applyNumberFormat="1" applyFont="1" applyBorder="1" applyAlignment="1">
      <alignment vertical="top" wrapText="1"/>
    </xf>
    <xf numFmtId="0" fontId="0" fillId="0" borderId="0" xfId="0" applyNumberFormat="1" applyFont="1" applyBorder="1" applyAlignment="1">
      <alignment vertical="top" wrapText="1"/>
    </xf>
    <xf numFmtId="0" fontId="3" fillId="0" borderId="12" xfId="2" applyFont="1" applyBorder="1" applyAlignment="1">
      <alignment vertical="top"/>
    </xf>
    <xf numFmtId="0" fontId="0" fillId="0" borderId="13" xfId="0" applyNumberFormat="1" applyFont="1" applyBorder="1" applyAlignment="1">
      <alignment vertical="top" wrapText="1"/>
    </xf>
    <xf numFmtId="0" fontId="4" fillId="4" borderId="10" xfId="0" applyFont="1" applyFill="1" applyBorder="1" applyAlignment="1">
      <alignment vertical="top" wrapText="1"/>
    </xf>
    <xf numFmtId="164" fontId="4" fillId="4" borderId="10" xfId="1" applyNumberFormat="1" applyFont="1" applyFill="1" applyBorder="1" applyAlignment="1">
      <alignment vertical="top" wrapText="1"/>
    </xf>
    <xf numFmtId="0" fontId="4" fillId="8" borderId="11" xfId="0" applyFont="1" applyFill="1" applyBorder="1" applyAlignment="1">
      <alignment vertical="top" wrapText="1"/>
    </xf>
    <xf numFmtId="164" fontId="0" fillId="0" borderId="10" xfId="1" applyNumberFormat="1" applyFont="1" applyBorder="1" applyAlignment="1">
      <alignment vertical="top" wrapText="1"/>
    </xf>
    <xf numFmtId="14" fontId="4" fillId="4" borderId="10" xfId="0" applyNumberFormat="1" applyFont="1" applyFill="1" applyBorder="1" applyAlignment="1">
      <alignment horizontal="center" vertical="top" wrapText="1"/>
    </xf>
    <xf numFmtId="1" fontId="4" fillId="4" borderId="10" xfId="0" applyNumberFormat="1" applyFont="1" applyFill="1" applyBorder="1" applyAlignment="1">
      <alignment horizontal="center" vertical="top" wrapText="1"/>
    </xf>
    <xf numFmtId="164" fontId="4" fillId="8" borderId="10" xfId="1" applyNumberFormat="1" applyFont="1" applyFill="1" applyBorder="1" applyAlignment="1">
      <alignment vertical="top" wrapText="1"/>
    </xf>
    <xf numFmtId="0" fontId="4" fillId="8" borderId="10" xfId="0" applyFont="1" applyFill="1" applyBorder="1" applyAlignment="1">
      <alignment horizontal="center" vertical="top" wrapText="1"/>
    </xf>
    <xf numFmtId="0" fontId="0" fillId="0" borderId="10" xfId="0" applyFont="1" applyBorder="1" applyAlignment="1">
      <alignment horizontal="left" vertical="top" wrapText="1"/>
    </xf>
    <xf numFmtId="14" fontId="0" fillId="0" borderId="10" xfId="0" applyNumberFormat="1" applyFont="1" applyBorder="1" applyAlignment="1">
      <alignment horizontal="center" vertical="top" wrapText="1"/>
    </xf>
    <xf numFmtId="1" fontId="0" fillId="0" borderId="10" xfId="0" applyNumberFormat="1" applyFont="1" applyBorder="1" applyAlignment="1">
      <alignment horizontal="center" vertical="top" wrapText="1"/>
    </xf>
    <xf numFmtId="0" fontId="0" fillId="0" borderId="10" xfId="0" applyNumberFormat="1" applyFont="1" applyBorder="1" applyAlignment="1">
      <alignment horizontal="center" vertical="top" wrapText="1"/>
    </xf>
    <xf numFmtId="0" fontId="0" fillId="0" borderId="10" xfId="0" applyFont="1" applyBorder="1" applyAlignment="1">
      <alignment horizontal="center" vertical="top" wrapText="1"/>
    </xf>
    <xf numFmtId="164" fontId="0" fillId="0" borderId="1" xfId="1" applyNumberFormat="1" applyFont="1" applyBorder="1" applyAlignment="1">
      <alignment vertical="top" wrapText="1"/>
    </xf>
    <xf numFmtId="0" fontId="0" fillId="0" borderId="1" xfId="0" applyFont="1" applyBorder="1" applyAlignment="1">
      <alignment horizontal="left" vertical="top" wrapText="1"/>
    </xf>
    <xf numFmtId="14" fontId="0" fillId="0" borderId="1" xfId="0" applyNumberFormat="1" applyFont="1" applyBorder="1" applyAlignment="1">
      <alignment horizontal="center" vertical="top" wrapText="1"/>
    </xf>
    <xf numFmtId="1" fontId="0" fillId="0" borderId="1" xfId="0" applyNumberFormat="1" applyFont="1" applyBorder="1" applyAlignment="1">
      <alignment horizontal="center" vertical="top" wrapText="1"/>
    </xf>
    <xf numFmtId="0" fontId="0" fillId="0" borderId="1" xfId="0" applyNumberFormat="1" applyFont="1" applyBorder="1" applyAlignment="1">
      <alignment horizontal="center" vertical="top" wrapText="1"/>
    </xf>
    <xf numFmtId="0" fontId="0" fillId="0" borderId="1" xfId="0" applyFont="1" applyBorder="1" applyAlignment="1">
      <alignment horizontal="center" vertical="top" wrapText="1"/>
    </xf>
    <xf numFmtId="0" fontId="0" fillId="0" borderId="1" xfId="0" applyBorder="1" applyAlignment="1">
      <alignment vertical="top" wrapText="1"/>
    </xf>
  </cellXfs>
  <cellStyles count="3">
    <cellStyle name="Comma" xfId="1" builtinId="3"/>
    <cellStyle name="Hyperlink" xfId="2" builtinId="8"/>
    <cellStyle name="Normal" xfId="0" builtinId="0"/>
  </cellStyles>
  <dxfs count="37">
    <dxf>
      <numFmt numFmtId="0" formatCode="General"/>
      <alignment horizontal="general"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30" formatCode="@"/>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wrapText="1" indent="0" justifyLastLine="0" shrinkToFit="0" readingOrder="0"/>
    </dxf>
    <dxf>
      <numFmt numFmtId="30" formatCode="@"/>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alignment horizontal="general" vertical="top" textRotation="0" wrapText="1" indent="0" justifyLastLine="0" shrinkToFit="0" readingOrder="0"/>
    </dxf>
    <dxf>
      <numFmt numFmtId="30" formatCode="@"/>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0" indent="0" justifyLastLine="0" shrinkToFit="0" readingOrder="0"/>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00000000-0016-0000-0200-000001000000}" autoFormatId="16" applyNumberFormats="0" applyBorderFormats="0" applyFontFormats="0" applyPatternFormats="0" applyAlignmentFormats="0" applyWidthHeightFormats="0">
  <queryTableRefresh nextId="6" unboundColumnsRight="1">
    <queryTableFields count="4">
      <queryTableField id="1" name="ordernumber" tableColumnId="1"/>
      <queryTableField id="2" name="regulation_id" tableColumnId="2"/>
      <queryTableField id="3" name="title" tableColumnId="3"/>
      <queryTableField id="5" dataBound="0"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0400-000002000000}" autoFormatId="16" applyNumberFormats="0" applyBorderFormats="0" applyFontFormats="0" applyPatternFormats="0" applyAlignmentFormats="0" applyWidthHeightFormats="0">
  <queryTableRefresh nextId="5" unboundColumnsRight="1">
    <queryTableFields count="4">
      <queryTableField id="1" name="ordernumber" tableColumnId="1"/>
      <queryTableField id="2" name="goods_nomenclature_item_id" tableColumnId="2"/>
      <queryTableField id="3" name="description"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7" xr16:uid="{00000000-0016-0000-0600-000003000000}" autoFormatId="16" applyNumberFormats="0" applyBorderFormats="0" applyFontFormats="0" applyPatternFormats="0" applyAlignmentFormats="0" applyWidthHeightFormats="0">
  <queryTableRefresh nextId="7" unboundColumnsRight="1">
    <queryTableFields count="6">
      <queryTableField id="1" name="quota_order_number_id" tableColumnId="1"/>
      <queryTableField id="2" name="geographical_area_id" tableColumnId="2"/>
      <queryTableField id="3" name="origin" tableColumnId="3"/>
      <queryTableField id="4" name="excluded_orgin_id" tableColumnId="4"/>
      <queryTableField id="5" name="excluded_orgin" tableColumnId="5"/>
      <queryTableField id="6" dataBound="0"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8" xr16:uid="{00000000-0016-0000-0800-000004000000}" autoFormatId="16" applyNumberFormats="0" applyBorderFormats="0" applyFontFormats="0" applyPatternFormats="0" applyAlignmentFormats="0" applyWidthHeightFormats="0">
  <queryTableRefresh nextId="6" unboundColumnsRight="2">
    <queryTableFields count="5">
      <queryTableField id="1" name="quota_order_number_id" tableColumnId="1"/>
      <queryTableField id="2" name="geographical_area_id" tableColumnId="2"/>
      <queryTableField id="3" name="description" tableColumnId="3"/>
      <queryTableField id="4" dataBound="0" tableColumnId="4"/>
      <queryTableField id="5" dataBound="0"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0900-000005000000}" autoFormatId="16" applyNumberFormats="0" applyBorderFormats="0" applyFontFormats="0" applyPatternFormats="0" applyAlignmentFormats="0" applyWidthHeightFormats="0">
  <queryTableRefresh nextId="5">
    <queryTableFields count="4">
      <queryTableField id="1" name="ordernumber" tableColumnId="1"/>
      <queryTableField id="2" name="regulation_id" tableColumnId="2"/>
      <queryTableField id="4" dataBound="0" tableColumnId="4"/>
      <queryTableField id="3" name="title"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92E7D2D-2277-452E-880B-8F3663D87994}" name="Table16" displayName="Table16" ref="A1:B1005" totalsRowShown="0">
  <autoFilter ref="A1:B1005" xr:uid="{05006C75-47D2-44A1-9F7A-DEA868226149}"/>
  <tableColumns count="2">
    <tableColumn id="1" xr3:uid="{274B8C76-B1B9-481D-B245-EDD00238CE41}" name="quota_order_number_id" dataDxfId="35"/>
    <tableColumn id="2" xr3:uid="{A24D6905-3171-440C-ACE0-8E5A96B582AC}" name="regulations" dataDxfId="3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895CA4-3BB0-44F8-B014-BB629378583B}" name="quota_regulations__2" displayName="quota_regulations__2" ref="A1:D1053" tableType="queryTable" totalsRowShown="0" headerRowDxfId="33" dataDxfId="32">
  <autoFilter ref="A1:D1053" xr:uid="{5EFBC2E5-845F-4E0A-89FA-C1C5A13D8646}"/>
  <tableColumns count="4">
    <tableColumn id="1" xr3:uid="{67AC12EC-28BF-4B59-8C59-FEE42F1F81C5}" uniqueName="1" name="ordernumber" queryTableFieldId="1" dataDxfId="31"/>
    <tableColumn id="2" xr3:uid="{196DF434-9478-4E86-BAA7-2F4774C23B8C}" uniqueName="2" name="regulation_id" queryTableFieldId="2" dataDxfId="30"/>
    <tableColumn id="3" xr3:uid="{50519F63-FBA5-434D-8DC7-28F5CDF0753E}" uniqueName="3" name="title" queryTableFieldId="3" dataDxfId="29"/>
    <tableColumn id="5" xr3:uid="{19EF612E-D5A9-4909-B9F0-958B85AECBA1}" uniqueName="5" name="concat" queryTableFieldId="5" dataDxfId="28">
      <calculatedColumnFormula>CONCATENATE(B2, " : ", C2)</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4F7CBC-CD2B-4760-9A6E-79B3D622B4A1}" name="Table10" displayName="Table10" ref="A1:B971" totalsRowShown="0" headerRowDxfId="27" dataDxfId="26">
  <autoFilter ref="A1:B971" xr:uid="{C14130DA-EA9E-4573-A8DA-DB43571D9330}"/>
  <tableColumns count="2">
    <tableColumn id="1" xr3:uid="{7A04156E-0FCD-4D96-92D9-3B3803F1C620}" name="quota_order_number_id" dataDxfId="25"/>
    <tableColumn id="2" xr3:uid="{D2A5BD0E-464C-4186-9FAC-E152C928B8D5}" name="goods_commodities" dataDxfId="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5B815B7-5DF1-4DD4-8E44-2E819A2077FF}" name="quota_commodities" displayName="quota_commodities" ref="A1:D5104" tableType="queryTable" totalsRowShown="0">
  <autoFilter ref="A1:D5104" xr:uid="{68E11762-67CF-4EEC-868B-8B4AA6419894}"/>
  <tableColumns count="4">
    <tableColumn id="1" xr3:uid="{84CD1E97-2DC8-4408-8F08-76057DDDB72A}" uniqueName="1" name="ordernumber" queryTableFieldId="1" dataDxfId="23"/>
    <tableColumn id="2" xr3:uid="{C5F2ACB0-01CB-4F9A-95DC-E64B3AE5A3F2}" uniqueName="2" name="goods_nomenclature_item_id" queryTableFieldId="2" dataDxfId="22"/>
    <tableColumn id="3" xr3:uid="{2E9E5C95-DE53-495C-9BB1-AB70657EE1DF}" uniqueName="3" name="description" queryTableFieldId="3" dataDxfId="21"/>
    <tableColumn id="4" xr3:uid="{14519B24-0887-4B85-B13B-AAAF19D72966}" uniqueName="4" name="concat" queryTableFieldId="4" dataDxfId="20">
      <calculatedColumnFormula>CONCATENATE(quota_commodities[[#This Row],[goods_nomenclature_item_id]], " - ", quota_commodities[[#This Row],[description]])</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7464683-BB42-4663-AAEF-5DEC51436503}" name="Table8" displayName="Table8" ref="A1:B31" totalsRowShown="0">
  <autoFilter ref="A1:B31" xr:uid="{D1DD0EF7-7172-432A-9CFC-74E6B90DE359}"/>
  <tableColumns count="2">
    <tableColumn id="1" xr3:uid="{82872680-5F84-4238-A185-022744C3A835}" name="quota_order_number_id" dataDxfId="19"/>
    <tableColumn id="2" xr3:uid="{3262481A-FAD4-4840-AC28-1FE7ADCC76E6}" name="geographical_area_ids" dataDxfId="18"/>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22BCF3-F009-4AB4-ACE7-1A93E64B8551}" name="quota_origin_exclusions__2" displayName="quota_origin_exclusions__2" ref="A1:F272" tableType="queryTable" totalsRowShown="0">
  <autoFilter ref="A1:F272" xr:uid="{75AC44D2-B595-4EBE-8BA8-66DC9DC6ACFC}"/>
  <tableColumns count="6">
    <tableColumn id="1" xr3:uid="{9B270C43-8177-4AC1-8180-E08540E9A214}" uniqueName="1" name="quota_order_number_id" queryTableFieldId="1" dataDxfId="17"/>
    <tableColumn id="2" xr3:uid="{E3550887-1079-4674-BE95-A006CA966753}" uniqueName="2" name="geographical_area_id" queryTableFieldId="2" dataDxfId="16"/>
    <tableColumn id="3" xr3:uid="{4E64E803-A73D-45B3-8545-DA943E107D97}" uniqueName="3" name="origin" queryTableFieldId="3" dataDxfId="15"/>
    <tableColumn id="4" xr3:uid="{02C83DB1-2E7C-473A-AE17-C76F6FD38558}" uniqueName="4" name="excluded_orgin_id" queryTableFieldId="4" dataDxfId="14"/>
    <tableColumn id="5" xr3:uid="{8B2B9059-42B2-479B-940C-66B526FF4E87}" uniqueName="5" name="excluded_orgin" queryTableFieldId="5" dataDxfId="13"/>
    <tableColumn id="6" xr3:uid="{82CA0E8E-0789-4D76-A591-7A822BE880F9}" uniqueName="6" name="Concatenated" queryTableFieldId="6" dataDxfId="12">
      <calculatedColumnFormula>CONCATENATE(D2, " (", E2, ") excluded from ", B2, " (", C2, ")")</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A288A2-6197-49E6-9F70-044CC1030079}" name="Table5" displayName="Table5" ref="A1:B1348" totalsRowShown="0">
  <autoFilter ref="A1:B1348" xr:uid="{EBEE2F72-34C5-4689-9299-8A96BE154020}"/>
  <tableColumns count="2">
    <tableColumn id="1" xr3:uid="{6C43E314-A89D-4AAB-BD0D-4D62653078A0}" name="quota_order_number_id" dataDxfId="11"/>
    <tableColumn id="2" xr3:uid="{B250C928-2005-41D8-920B-19BB78659B7A}" name="geographical_area_ids"/>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F071F3-8692-4E12-8825-8ABBC8E1D0E2}" name="quota_origins" displayName="quota_origins" ref="A1:E1378" tableType="queryTable" totalsRowShown="0">
  <tableColumns count="5">
    <tableColumn id="1" xr3:uid="{D1DC10C1-D166-472B-9C31-9217FC6EC2B1}" uniqueName="1" name="quota_order_number_id" queryTableFieldId="1" dataDxfId="10"/>
    <tableColumn id="2" xr3:uid="{67C71357-FBA4-4C8A-8C4D-3D4530E7A89F}" uniqueName="2" name="geographical_area_id" queryTableFieldId="2" dataDxfId="9"/>
    <tableColumn id="3" xr3:uid="{E52A954E-BAEC-4420-BFC0-5801E2F01CD4}" uniqueName="3" name="description" queryTableFieldId="3" dataDxfId="8"/>
    <tableColumn id="4" xr3:uid="{41C5EBC4-A327-41A1-BD2A-2DF6D1FC02EF}" uniqueName="4" name="count" queryTableFieldId="4" dataDxfId="7">
      <calculatedColumnFormula>COUNTIF(A:A, A2)</calculatedColumnFormula>
    </tableColumn>
    <tableColumn id="5" xr3:uid="{DB22CB0E-5563-40B1-89A9-C8E1F681C4B1}" uniqueName="5" name="concatenated" queryTableFieldId="5" dataDxfId="6">
      <calculatedColumnFormula xml:space="preserve"> CONCATENATE(B2," : ", C2)</calculatedColumnFormula>
    </tableColumn>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67C228-254D-443E-96A1-1EC6AF72B20B}" name="quota_regulations2" displayName="quota_regulations2" ref="A1:D1054" tableType="queryTable" totalsRowShown="0" headerRowDxfId="5" dataDxfId="4">
  <autoFilter ref="A1:D1054" xr:uid="{24940A1D-4A09-4204-B746-A391EC1F0EF4}"/>
  <tableColumns count="4">
    <tableColumn id="1" xr3:uid="{86EBD178-92F6-4316-8BA9-6A8948C52859}" uniqueName="1" name="ordernumber" queryTableFieldId="1" dataDxfId="3"/>
    <tableColumn id="2" xr3:uid="{281690F7-58EC-4986-B5E0-661E02F7376C}" uniqueName="2" name="regulation_id" queryTableFieldId="2" dataDxfId="2"/>
    <tableColumn id="4" xr3:uid="{D653CBFF-7416-431D-BC30-BFAF558DCAC5}" uniqueName="4" name="regulation_count" queryTableFieldId="4" dataDxfId="1">
      <calculatedColumnFormula>COUNTIF(A:A, A2)</calculatedColumnFormula>
    </tableColumn>
    <tableColumn id="3" xr3:uid="{CB67F9C8-E8DC-4BA4-98E4-B4D78622538B}" uniqueName="3" name="title" queryTableFieldId="3"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github.com/mattlavis-transform/create_quota_sheet/raw/master/word/090676.docx" TargetMode="External"/><Relationship Id="rId671" Type="http://schemas.openxmlformats.org/officeDocument/2006/relationships/hyperlink" Target="https://github.com/mattlavis-transform/create_quota_sheet/raw/master/word/092913.docx" TargetMode="External"/><Relationship Id="rId769" Type="http://schemas.openxmlformats.org/officeDocument/2006/relationships/hyperlink" Target="https://github.com/mattlavis-transform/create_quota_sheet/raw/master/word/097063.docx" TargetMode="External"/><Relationship Id="rId976" Type="http://schemas.openxmlformats.org/officeDocument/2006/relationships/hyperlink" Target="https://github.com/mattlavis-transform/create_quota_sheet/raw/master/word/098337.docx" TargetMode="External"/><Relationship Id="rId21" Type="http://schemas.openxmlformats.org/officeDocument/2006/relationships/hyperlink" Target="https://github.com/mattlavis-transform/create_quota_sheet/raw/master/word/090051.docx" TargetMode="External"/><Relationship Id="rId324" Type="http://schemas.openxmlformats.org/officeDocument/2006/relationships/hyperlink" Target="https://github.com/mattlavis-transform/create_quota_sheet/raw/master/word/091217.docx" TargetMode="External"/><Relationship Id="rId531" Type="http://schemas.openxmlformats.org/officeDocument/2006/relationships/hyperlink" Target="https://github.com/mattlavis-transform/create_quota_sheet/raw/master/word/092459.docx" TargetMode="External"/><Relationship Id="rId629" Type="http://schemas.openxmlformats.org/officeDocument/2006/relationships/hyperlink" Target="https://github.com/mattlavis-transform/create_quota_sheet/raw/master/word/092826.docx" TargetMode="External"/><Relationship Id="rId170" Type="http://schemas.openxmlformats.org/officeDocument/2006/relationships/hyperlink" Target="https://github.com/mattlavis-transform/create_quota_sheet/raw/master/word/090745.docx" TargetMode="External"/><Relationship Id="rId836" Type="http://schemas.openxmlformats.org/officeDocument/2006/relationships/hyperlink" Target="https://github.com/mattlavis-transform/create_quota_sheet/raw/master/word/097132.docx" TargetMode="External"/><Relationship Id="rId1021" Type="http://schemas.openxmlformats.org/officeDocument/2006/relationships/hyperlink" Target="https://github.com/mattlavis-transform/create_quota_sheet/raw/master/word/098517.docx" TargetMode="External"/><Relationship Id="rId268" Type="http://schemas.openxmlformats.org/officeDocument/2006/relationships/hyperlink" Target="https://github.com/mattlavis-transform/create_quota_sheet/raw/master/word/091104.docx" TargetMode="External"/><Relationship Id="rId475" Type="http://schemas.openxmlformats.org/officeDocument/2006/relationships/hyperlink" Target="https://github.com/mattlavis-transform/create_quota_sheet/raw/master/word/091928.docx" TargetMode="External"/><Relationship Id="rId682" Type="http://schemas.openxmlformats.org/officeDocument/2006/relationships/hyperlink" Target="https://github.com/mattlavis-transform/create_quota_sheet/raw/master/word/096701.docx" TargetMode="External"/><Relationship Id="rId903" Type="http://schemas.openxmlformats.org/officeDocument/2006/relationships/hyperlink" Target="https://github.com/mattlavis-transform/create_quota_sheet/raw/master/word/097236.docx" TargetMode="External"/><Relationship Id="rId32" Type="http://schemas.openxmlformats.org/officeDocument/2006/relationships/hyperlink" Target="https://github.com/mattlavis-transform/create_quota_sheet/raw/master/word/090062.docx" TargetMode="External"/><Relationship Id="rId128" Type="http://schemas.openxmlformats.org/officeDocument/2006/relationships/hyperlink" Target="https://github.com/mattlavis-transform/create_quota_sheet/raw/master/word/090703.docx" TargetMode="External"/><Relationship Id="rId335" Type="http://schemas.openxmlformats.org/officeDocument/2006/relationships/hyperlink" Target="https://github.com/mattlavis-transform/create_quota_sheet/raw/master/word/091333.docx" TargetMode="External"/><Relationship Id="rId542" Type="http://schemas.openxmlformats.org/officeDocument/2006/relationships/hyperlink" Target="https://github.com/mattlavis-transform/create_quota_sheet/raw/master/word/092634.docx" TargetMode="External"/><Relationship Id="rId987" Type="http://schemas.openxmlformats.org/officeDocument/2006/relationships/hyperlink" Target="https://github.com/mattlavis-transform/create_quota_sheet/raw/master/word/098348.docx" TargetMode="External"/><Relationship Id="rId181" Type="http://schemas.openxmlformats.org/officeDocument/2006/relationships/hyperlink" Target="https://github.com/mattlavis-transform/create_quota_sheet/raw/master/word/090762.docx" TargetMode="External"/><Relationship Id="rId402" Type="http://schemas.openxmlformats.org/officeDocument/2006/relationships/hyperlink" Target="https://github.com/mattlavis-transform/create_quota_sheet/raw/master/word/091625.docx" TargetMode="External"/><Relationship Id="rId847" Type="http://schemas.openxmlformats.org/officeDocument/2006/relationships/hyperlink" Target="https://github.com/mattlavis-transform/create_quota_sheet/raw/master/word/097144.docx" TargetMode="External"/><Relationship Id="rId279" Type="http://schemas.openxmlformats.org/officeDocument/2006/relationships/hyperlink" Target="https://github.com/mattlavis-transform/create_quota_sheet/raw/master/word/091104.docx" TargetMode="External"/><Relationship Id="rId486" Type="http://schemas.openxmlformats.org/officeDocument/2006/relationships/hyperlink" Target="https://github.com/mattlavis-transform/create_quota_sheet/raw/master/word/092013.docx" TargetMode="External"/><Relationship Id="rId693" Type="http://schemas.openxmlformats.org/officeDocument/2006/relationships/hyperlink" Target="https://github.com/mattlavis-transform/create_quota_sheet/raw/master/word/096712.docx" TargetMode="External"/><Relationship Id="rId707" Type="http://schemas.openxmlformats.org/officeDocument/2006/relationships/hyperlink" Target="https://github.com/mattlavis-transform/create_quota_sheet/raw/master/word/096726.docx" TargetMode="External"/><Relationship Id="rId914" Type="http://schemas.openxmlformats.org/officeDocument/2006/relationships/hyperlink" Target="https://github.com/mattlavis-transform/create_quota_sheet/raw/master/word/097311.docx" TargetMode="External"/><Relationship Id="rId43" Type="http://schemas.openxmlformats.org/officeDocument/2006/relationships/hyperlink" Target="https://github.com/mattlavis-transform/create_quota_sheet/raw/master/word/090084.docx" TargetMode="External"/><Relationship Id="rId139" Type="http://schemas.openxmlformats.org/officeDocument/2006/relationships/hyperlink" Target="https://github.com/mattlavis-transform/create_quota_sheet/raw/master/word/090714.docx" TargetMode="External"/><Relationship Id="rId346" Type="http://schemas.openxmlformats.org/officeDocument/2006/relationships/hyperlink" Target="https://github.com/mattlavis-transform/create_quota_sheet/raw/master/word/091373.docx" TargetMode="External"/><Relationship Id="rId553" Type="http://schemas.openxmlformats.org/officeDocument/2006/relationships/hyperlink" Target="https://github.com/mattlavis-transform/create_quota_sheet/raw/master/word/092649.docx" TargetMode="External"/><Relationship Id="rId760" Type="http://schemas.openxmlformats.org/officeDocument/2006/relationships/hyperlink" Target="https://github.com/mattlavis-transform/create_quota_sheet/raw/master/word/097054.docx" TargetMode="External"/><Relationship Id="rId998" Type="http://schemas.openxmlformats.org/officeDocument/2006/relationships/hyperlink" Target="https://github.com/mattlavis-transform/create_quota_sheet/raw/master/word/098359.docx" TargetMode="External"/><Relationship Id="rId192" Type="http://schemas.openxmlformats.org/officeDocument/2006/relationships/hyperlink" Target="https://github.com/mattlavis-transform/create_quota_sheet/raw/master/word/090784.docx" TargetMode="External"/><Relationship Id="rId206" Type="http://schemas.openxmlformats.org/officeDocument/2006/relationships/hyperlink" Target="https://github.com/mattlavis-transform/create_quota_sheet/raw/master/word/090811.docx" TargetMode="External"/><Relationship Id="rId413" Type="http://schemas.openxmlformats.org/officeDocument/2006/relationships/hyperlink" Target="https://github.com/mattlavis-transform/create_quota_sheet/raw/master/word/091787.docx" TargetMode="External"/><Relationship Id="rId858" Type="http://schemas.openxmlformats.org/officeDocument/2006/relationships/hyperlink" Target="https://github.com/mattlavis-transform/create_quota_sheet/raw/master/word/097173.docx" TargetMode="External"/><Relationship Id="rId497" Type="http://schemas.openxmlformats.org/officeDocument/2006/relationships/hyperlink" Target="https://github.com/mattlavis-transform/create_quota_sheet/raw/master/word/092112.docx" TargetMode="External"/><Relationship Id="rId620" Type="http://schemas.openxmlformats.org/officeDocument/2006/relationships/hyperlink" Target="https://github.com/mattlavis-transform/create_quota_sheet/raw/master/word/092800.docx" TargetMode="External"/><Relationship Id="rId718" Type="http://schemas.openxmlformats.org/officeDocument/2006/relationships/hyperlink" Target="https://github.com/mattlavis-transform/create_quota_sheet/raw/master/word/096805.docx" TargetMode="External"/><Relationship Id="rId925" Type="http://schemas.openxmlformats.org/officeDocument/2006/relationships/hyperlink" Target="https://github.com/mattlavis-transform/create_quota_sheet/raw/master/word/097510.docx" TargetMode="External"/><Relationship Id="rId357" Type="http://schemas.openxmlformats.org/officeDocument/2006/relationships/hyperlink" Target="https://github.com/mattlavis-transform/create_quota_sheet/raw/master/word/091500.docx" TargetMode="External"/><Relationship Id="rId54" Type="http://schemas.openxmlformats.org/officeDocument/2006/relationships/hyperlink" Target="https://github.com/mattlavis-transform/create_quota_sheet/raw/master/word/090095.docx" TargetMode="External"/><Relationship Id="rId217" Type="http://schemas.openxmlformats.org/officeDocument/2006/relationships/hyperlink" Target="https://github.com/mattlavis-transform/create_quota_sheet/raw/master/word/090833.docx" TargetMode="External"/><Relationship Id="rId564" Type="http://schemas.openxmlformats.org/officeDocument/2006/relationships/hyperlink" Target="https://github.com/mattlavis-transform/create_quota_sheet/raw/master/word/092672.docx" TargetMode="External"/><Relationship Id="rId771" Type="http://schemas.openxmlformats.org/officeDocument/2006/relationships/hyperlink" Target="https://github.com/mattlavis-transform/create_quota_sheet/raw/master/word/097065.docx" TargetMode="External"/><Relationship Id="rId869" Type="http://schemas.openxmlformats.org/officeDocument/2006/relationships/hyperlink" Target="https://github.com/mattlavis-transform/create_quota_sheet/raw/master/word/097196.docx" TargetMode="External"/><Relationship Id="rId424" Type="http://schemas.openxmlformats.org/officeDocument/2006/relationships/hyperlink" Target="https://github.com/mattlavis-transform/create_quota_sheet/raw/master/word/091798.docx" TargetMode="External"/><Relationship Id="rId631" Type="http://schemas.openxmlformats.org/officeDocument/2006/relationships/hyperlink" Target="https://github.com/mattlavis-transform/create_quota_sheet/raw/master/word/092829.docx" TargetMode="External"/><Relationship Id="rId729" Type="http://schemas.openxmlformats.org/officeDocument/2006/relationships/hyperlink" Target="https://github.com/mattlavis-transform/create_quota_sheet/raw/master/word/097023.docx" TargetMode="External"/><Relationship Id="rId270" Type="http://schemas.openxmlformats.org/officeDocument/2006/relationships/hyperlink" Target="https://github.com/mattlavis-transform/create_quota_sheet/raw/master/word/091104.docx" TargetMode="External"/><Relationship Id="rId936" Type="http://schemas.openxmlformats.org/officeDocument/2006/relationships/hyperlink" Target="https://github.com/mattlavis-transform/create_quota_sheet/raw/master/word/097533.docx" TargetMode="External"/><Relationship Id="rId65" Type="http://schemas.openxmlformats.org/officeDocument/2006/relationships/hyperlink" Target="https://github.com/mattlavis-transform/create_quota_sheet/raw/master/word/090113.docx" TargetMode="External"/><Relationship Id="rId130" Type="http://schemas.openxmlformats.org/officeDocument/2006/relationships/hyperlink" Target="https://github.com/mattlavis-transform/create_quota_sheet/raw/master/word/090705.docx" TargetMode="External"/><Relationship Id="rId368" Type="http://schemas.openxmlformats.org/officeDocument/2006/relationships/hyperlink" Target="https://github.com/mattlavis-transform/create_quota_sheet/raw/master/word/091516.docx" TargetMode="External"/><Relationship Id="rId575" Type="http://schemas.openxmlformats.org/officeDocument/2006/relationships/hyperlink" Target="https://github.com/mattlavis-transform/create_quota_sheet/raw/master/word/092686.docx" TargetMode="External"/><Relationship Id="rId782" Type="http://schemas.openxmlformats.org/officeDocument/2006/relationships/hyperlink" Target="https://github.com/mattlavis-transform/create_quota_sheet/raw/master/word/097076.docx" TargetMode="External"/><Relationship Id="rId228" Type="http://schemas.openxmlformats.org/officeDocument/2006/relationships/hyperlink" Target="https://github.com/mattlavis-transform/create_quota_sheet/raw/master/word/090930.docx" TargetMode="External"/><Relationship Id="rId435" Type="http://schemas.openxmlformats.org/officeDocument/2006/relationships/hyperlink" Target="https://github.com/mattlavis-transform/create_quota_sheet/raw/master/word/091826.docx" TargetMode="External"/><Relationship Id="rId642" Type="http://schemas.openxmlformats.org/officeDocument/2006/relationships/hyperlink" Target="https://github.com/mattlavis-transform/create_quota_sheet/raw/master/word/092846.docx" TargetMode="External"/><Relationship Id="rId281" Type="http://schemas.openxmlformats.org/officeDocument/2006/relationships/hyperlink" Target="https://github.com/mattlavis-transform/create_quota_sheet/raw/master/word/091118.docx" TargetMode="External"/><Relationship Id="rId502" Type="http://schemas.openxmlformats.org/officeDocument/2006/relationships/hyperlink" Target="https://github.com/mattlavis-transform/create_quota_sheet/raw/master/word/092120.docx" TargetMode="External"/><Relationship Id="rId947" Type="http://schemas.openxmlformats.org/officeDocument/2006/relationships/hyperlink" Target="https://github.com/mattlavis-transform/create_quota_sheet/raw/master/word/098308.docx" TargetMode="External"/><Relationship Id="rId76" Type="http://schemas.openxmlformats.org/officeDocument/2006/relationships/hyperlink" Target="https://github.com/mattlavis-transform/create_quota_sheet/raw/master/word/090126.docx" TargetMode="External"/><Relationship Id="rId141" Type="http://schemas.openxmlformats.org/officeDocument/2006/relationships/hyperlink" Target="https://github.com/mattlavis-transform/create_quota_sheet/raw/master/word/090716.docx" TargetMode="External"/><Relationship Id="rId379" Type="http://schemas.openxmlformats.org/officeDocument/2006/relationships/hyperlink" Target="https://github.com/mattlavis-transform/create_quota_sheet/raw/master/word/091545.docx" TargetMode="External"/><Relationship Id="rId586" Type="http://schemas.openxmlformats.org/officeDocument/2006/relationships/hyperlink" Target="https://github.com/mattlavis-transform/create_quota_sheet/raw/master/word/092710.docx" TargetMode="External"/><Relationship Id="rId793" Type="http://schemas.openxmlformats.org/officeDocument/2006/relationships/hyperlink" Target="https://github.com/mattlavis-transform/create_quota_sheet/raw/master/word/097088.docx" TargetMode="External"/><Relationship Id="rId807" Type="http://schemas.openxmlformats.org/officeDocument/2006/relationships/hyperlink" Target="https://github.com/mattlavis-transform/create_quota_sheet/raw/master/word/097102.docx" TargetMode="External"/><Relationship Id="rId7" Type="http://schemas.openxmlformats.org/officeDocument/2006/relationships/hyperlink" Target="https://github.com/mattlavis-transform/create_quota_sheet/raw/master/word/090023.docx" TargetMode="External"/><Relationship Id="rId239" Type="http://schemas.openxmlformats.org/officeDocument/2006/relationships/hyperlink" Target="https://github.com/mattlavis-transform/create_quota_sheet/raw/master/word/090941.docx" TargetMode="External"/><Relationship Id="rId446" Type="http://schemas.openxmlformats.org/officeDocument/2006/relationships/hyperlink" Target="https://github.com/mattlavis-transform/create_quota_sheet/raw/master/word/091845.docx" TargetMode="External"/><Relationship Id="rId653" Type="http://schemas.openxmlformats.org/officeDocument/2006/relationships/hyperlink" Target="https://github.com/mattlavis-transform/create_quota_sheet/raw/master/word/092866.docx" TargetMode="External"/><Relationship Id="rId292" Type="http://schemas.openxmlformats.org/officeDocument/2006/relationships/hyperlink" Target="https://github.com/mattlavis-transform/create_quota_sheet/raw/master/word/091177.docx" TargetMode="External"/><Relationship Id="rId306" Type="http://schemas.openxmlformats.org/officeDocument/2006/relationships/hyperlink" Target="https://github.com/mattlavis-transform/create_quota_sheet/raw/master/word/091193.docx" TargetMode="External"/><Relationship Id="rId860" Type="http://schemas.openxmlformats.org/officeDocument/2006/relationships/hyperlink" Target="https://github.com/mattlavis-transform/create_quota_sheet/raw/master/word/097175.docx" TargetMode="External"/><Relationship Id="rId958" Type="http://schemas.openxmlformats.org/officeDocument/2006/relationships/hyperlink" Target="https://github.com/mattlavis-transform/create_quota_sheet/raw/master/word/098319.docx" TargetMode="External"/><Relationship Id="rId87" Type="http://schemas.openxmlformats.org/officeDocument/2006/relationships/hyperlink" Target="https://github.com/mattlavis-transform/create_quota_sheet/raw/master/word/090211.docx" TargetMode="External"/><Relationship Id="rId513" Type="http://schemas.openxmlformats.org/officeDocument/2006/relationships/hyperlink" Target="https://github.com/mattlavis-transform/create_quota_sheet/raw/master/word/092178.docx" TargetMode="External"/><Relationship Id="rId597" Type="http://schemas.openxmlformats.org/officeDocument/2006/relationships/hyperlink" Target="https://github.com/mattlavis-transform/create_quota_sheet/raw/master/word/092748.docx" TargetMode="External"/><Relationship Id="rId720" Type="http://schemas.openxmlformats.org/officeDocument/2006/relationships/hyperlink" Target="https://github.com/mattlavis-transform/create_quota_sheet/raw/master/word/097014.docx" TargetMode="External"/><Relationship Id="rId818" Type="http://schemas.openxmlformats.org/officeDocument/2006/relationships/hyperlink" Target="https://github.com/mattlavis-transform/create_quota_sheet/raw/master/word/097114.docx" TargetMode="External"/><Relationship Id="rId152" Type="http://schemas.openxmlformats.org/officeDocument/2006/relationships/hyperlink" Target="https://github.com/mattlavis-transform/create_quota_sheet/raw/master/word/090727.docx" TargetMode="External"/><Relationship Id="rId457" Type="http://schemas.openxmlformats.org/officeDocument/2006/relationships/hyperlink" Target="https://github.com/mattlavis-transform/create_quota_sheet/raw/master/word/091867.docx" TargetMode="External"/><Relationship Id="rId1003" Type="http://schemas.openxmlformats.org/officeDocument/2006/relationships/hyperlink" Target="https://github.com/mattlavis-transform/create_quota_sheet/raw/master/word/098402.docx" TargetMode="External"/><Relationship Id="rId664" Type="http://schemas.openxmlformats.org/officeDocument/2006/relationships/hyperlink" Target="https://github.com/mattlavis-transform/create_quota_sheet/raw/master/word/092903.docx" TargetMode="External"/><Relationship Id="rId871" Type="http://schemas.openxmlformats.org/officeDocument/2006/relationships/hyperlink" Target="https://github.com/mattlavis-transform/create_quota_sheet/raw/master/word/097198.docx" TargetMode="External"/><Relationship Id="rId969" Type="http://schemas.openxmlformats.org/officeDocument/2006/relationships/hyperlink" Target="https://github.com/mattlavis-transform/create_quota_sheet/raw/master/word/098330.docx" TargetMode="External"/><Relationship Id="rId14" Type="http://schemas.openxmlformats.org/officeDocument/2006/relationships/hyperlink" Target="https://github.com/mattlavis-transform/create_quota_sheet/raw/master/word/090041.docx" TargetMode="External"/><Relationship Id="rId317" Type="http://schemas.openxmlformats.org/officeDocument/2006/relationships/hyperlink" Target="https://github.com/mattlavis-transform/create_quota_sheet/raw/master/word/091203.docx" TargetMode="External"/><Relationship Id="rId524" Type="http://schemas.openxmlformats.org/officeDocument/2006/relationships/hyperlink" Target="https://github.com/mattlavis-transform/create_quota_sheet/raw/master/word/092452.docx" TargetMode="External"/><Relationship Id="rId731" Type="http://schemas.openxmlformats.org/officeDocument/2006/relationships/hyperlink" Target="https://github.com/mattlavis-transform/create_quota_sheet/raw/master/word/097025.docx" TargetMode="External"/><Relationship Id="rId98" Type="http://schemas.openxmlformats.org/officeDocument/2006/relationships/hyperlink" Target="https://github.com/mattlavis-transform/create_quota_sheet/raw/master/word/090229.docx" TargetMode="External"/><Relationship Id="rId163" Type="http://schemas.openxmlformats.org/officeDocument/2006/relationships/hyperlink" Target="https://github.com/mattlavis-transform/create_quota_sheet/raw/master/word/090738.docx" TargetMode="External"/><Relationship Id="rId370" Type="http://schemas.openxmlformats.org/officeDocument/2006/relationships/hyperlink" Target="https://github.com/mattlavis-transform/create_quota_sheet/raw/master/word/091520.docx" TargetMode="External"/><Relationship Id="rId829" Type="http://schemas.openxmlformats.org/officeDocument/2006/relationships/hyperlink" Target="https://github.com/mattlavis-transform/create_quota_sheet/raw/master/word/097125.docx" TargetMode="External"/><Relationship Id="rId1014" Type="http://schemas.openxmlformats.org/officeDocument/2006/relationships/hyperlink" Target="https://github.com/mattlavis-transform/create_quota_sheet/raw/master/word/098508.docx" TargetMode="External"/><Relationship Id="rId230" Type="http://schemas.openxmlformats.org/officeDocument/2006/relationships/hyperlink" Target="https://github.com/mattlavis-transform/create_quota_sheet/raw/master/word/090932.docx" TargetMode="External"/><Relationship Id="rId468" Type="http://schemas.openxmlformats.org/officeDocument/2006/relationships/hyperlink" Target="https://github.com/mattlavis-transform/create_quota_sheet/raw/master/word/091921.docx" TargetMode="External"/><Relationship Id="rId675" Type="http://schemas.openxmlformats.org/officeDocument/2006/relationships/hyperlink" Target="https://github.com/mattlavis-transform/create_quota_sheet/raw/master/word/092933.docx" TargetMode="External"/><Relationship Id="rId882" Type="http://schemas.openxmlformats.org/officeDocument/2006/relationships/hyperlink" Target="https://github.com/mattlavis-transform/create_quota_sheet/raw/master/word/097213.docx" TargetMode="External"/><Relationship Id="rId25" Type="http://schemas.openxmlformats.org/officeDocument/2006/relationships/hyperlink" Target="https://github.com/mattlavis-transform/create_quota_sheet/raw/master/word/090055.docx" TargetMode="External"/><Relationship Id="rId328" Type="http://schemas.openxmlformats.org/officeDocument/2006/relationships/hyperlink" Target="https://github.com/mattlavis-transform/create_quota_sheet/raw/master/word/091300.docx" TargetMode="External"/><Relationship Id="rId535" Type="http://schemas.openxmlformats.org/officeDocument/2006/relationships/hyperlink" Target="https://github.com/mattlavis-transform/create_quota_sheet/raw/master/word/092602.docx" TargetMode="External"/><Relationship Id="rId742" Type="http://schemas.openxmlformats.org/officeDocument/2006/relationships/hyperlink" Target="https://github.com/mattlavis-transform/create_quota_sheet/raw/master/word/097036.docx" TargetMode="External"/><Relationship Id="rId174" Type="http://schemas.openxmlformats.org/officeDocument/2006/relationships/hyperlink" Target="https://github.com/mattlavis-transform/create_quota_sheet/raw/master/word/090750.docx" TargetMode="External"/><Relationship Id="rId381" Type="http://schemas.openxmlformats.org/officeDocument/2006/relationships/hyperlink" Target="https://github.com/mattlavis-transform/create_quota_sheet/raw/master/word/091558.docx" TargetMode="External"/><Relationship Id="rId602" Type="http://schemas.openxmlformats.org/officeDocument/2006/relationships/hyperlink" Target="https://github.com/mattlavis-transform/create_quota_sheet/raw/master/word/092761.docx" TargetMode="External"/><Relationship Id="rId1025" Type="http://schemas.openxmlformats.org/officeDocument/2006/relationships/hyperlink" Target="https://github.com/mattlavis-transform/create_quota_sheet/raw/master/word/098522.docx" TargetMode="External"/><Relationship Id="rId241" Type="http://schemas.openxmlformats.org/officeDocument/2006/relationships/hyperlink" Target="https://github.com/mattlavis-transform/create_quota_sheet/raw/master/word/090943.docx" TargetMode="External"/><Relationship Id="rId479" Type="http://schemas.openxmlformats.org/officeDocument/2006/relationships/hyperlink" Target="https://github.com/mattlavis-transform/create_quota_sheet/raw/master/word/091934.docx" TargetMode="External"/><Relationship Id="rId686" Type="http://schemas.openxmlformats.org/officeDocument/2006/relationships/hyperlink" Target="https://github.com/mattlavis-transform/create_quota_sheet/raw/master/word/096705.docx" TargetMode="External"/><Relationship Id="rId893" Type="http://schemas.openxmlformats.org/officeDocument/2006/relationships/hyperlink" Target="https://github.com/mattlavis-transform/create_quota_sheet/raw/master/word/097224.docx" TargetMode="External"/><Relationship Id="rId907" Type="http://schemas.openxmlformats.org/officeDocument/2006/relationships/hyperlink" Target="https://github.com/mattlavis-transform/create_quota_sheet/raw/master/word/097302.docx" TargetMode="External"/><Relationship Id="rId36" Type="http://schemas.openxmlformats.org/officeDocument/2006/relationships/hyperlink" Target="https://github.com/mattlavis-transform/create_quota_sheet/raw/master/word/090071.docx" TargetMode="External"/><Relationship Id="rId339" Type="http://schemas.openxmlformats.org/officeDocument/2006/relationships/hyperlink" Target="https://github.com/mattlavis-transform/create_quota_sheet/raw/master/word/091354.docx" TargetMode="External"/><Relationship Id="rId546" Type="http://schemas.openxmlformats.org/officeDocument/2006/relationships/hyperlink" Target="https://github.com/mattlavis-transform/create_quota_sheet/raw/master/word/092641.docx" TargetMode="External"/><Relationship Id="rId753" Type="http://schemas.openxmlformats.org/officeDocument/2006/relationships/hyperlink" Target="https://github.com/mattlavis-transform/create_quota_sheet/raw/master/word/097047.docx" TargetMode="External"/><Relationship Id="rId101" Type="http://schemas.openxmlformats.org/officeDocument/2006/relationships/hyperlink" Target="https://github.com/mattlavis-transform/create_quota_sheet/raw/master/word/090232.docx" TargetMode="External"/><Relationship Id="rId185" Type="http://schemas.openxmlformats.org/officeDocument/2006/relationships/hyperlink" Target="https://github.com/mattlavis-transform/create_quota_sheet/raw/master/word/090772.docx" TargetMode="External"/><Relationship Id="rId406" Type="http://schemas.openxmlformats.org/officeDocument/2006/relationships/hyperlink" Target="https://github.com/mattlavis-transform/create_quota_sheet/raw/master/word/091712.docx" TargetMode="External"/><Relationship Id="rId960" Type="http://schemas.openxmlformats.org/officeDocument/2006/relationships/hyperlink" Target="https://github.com/mattlavis-transform/create_quota_sheet/raw/master/word/098321.docx" TargetMode="External"/><Relationship Id="rId392" Type="http://schemas.openxmlformats.org/officeDocument/2006/relationships/hyperlink" Target="https://github.com/mattlavis-transform/create_quota_sheet/raw/master/word/091595.docx" TargetMode="External"/><Relationship Id="rId613" Type="http://schemas.openxmlformats.org/officeDocument/2006/relationships/hyperlink" Target="https://github.com/mattlavis-transform/create_quota_sheet/raw/master/word/092786.docx" TargetMode="External"/><Relationship Id="rId697" Type="http://schemas.openxmlformats.org/officeDocument/2006/relationships/hyperlink" Target="https://github.com/mattlavis-transform/create_quota_sheet/raw/master/word/096716.docx" TargetMode="External"/><Relationship Id="rId820" Type="http://schemas.openxmlformats.org/officeDocument/2006/relationships/hyperlink" Target="https://github.com/mattlavis-transform/create_quota_sheet/raw/master/word/097116.docx" TargetMode="External"/><Relationship Id="rId918" Type="http://schemas.openxmlformats.org/officeDocument/2006/relationships/hyperlink" Target="https://github.com/mattlavis-transform/create_quota_sheet/raw/master/word/097503.docx" TargetMode="External"/><Relationship Id="rId252" Type="http://schemas.openxmlformats.org/officeDocument/2006/relationships/hyperlink" Target="https://github.com/mattlavis-transform/create_quota_sheet/raw/master/word/091006.docx" TargetMode="External"/><Relationship Id="rId47" Type="http://schemas.openxmlformats.org/officeDocument/2006/relationships/hyperlink" Target="https://github.com/mattlavis-transform/create_quota_sheet/raw/master/word/090088.docx" TargetMode="External"/><Relationship Id="rId112" Type="http://schemas.openxmlformats.org/officeDocument/2006/relationships/hyperlink" Target="https://github.com/mattlavis-transform/create_quota_sheet/raw/master/word/090244.docx" TargetMode="External"/><Relationship Id="rId557" Type="http://schemas.openxmlformats.org/officeDocument/2006/relationships/hyperlink" Target="https://github.com/mattlavis-transform/create_quota_sheet/raw/master/word/092659.docx" TargetMode="External"/><Relationship Id="rId764" Type="http://schemas.openxmlformats.org/officeDocument/2006/relationships/hyperlink" Target="https://github.com/mattlavis-transform/create_quota_sheet/raw/master/word/097058.docx" TargetMode="External"/><Relationship Id="rId971" Type="http://schemas.openxmlformats.org/officeDocument/2006/relationships/hyperlink" Target="https://github.com/mattlavis-transform/create_quota_sheet/raw/master/word/098332.docx" TargetMode="External"/><Relationship Id="rId196" Type="http://schemas.openxmlformats.org/officeDocument/2006/relationships/hyperlink" Target="https://github.com/mattlavis-transform/create_quota_sheet/raw/master/word/090792.docx" TargetMode="External"/><Relationship Id="rId417" Type="http://schemas.openxmlformats.org/officeDocument/2006/relationships/hyperlink" Target="https://github.com/mattlavis-transform/create_quota_sheet/raw/master/word/091791.docx" TargetMode="External"/><Relationship Id="rId624" Type="http://schemas.openxmlformats.org/officeDocument/2006/relationships/hyperlink" Target="https://github.com/mattlavis-transform/create_quota_sheet/raw/master/word/092812.docx" TargetMode="External"/><Relationship Id="rId831" Type="http://schemas.openxmlformats.org/officeDocument/2006/relationships/hyperlink" Target="https://github.com/mattlavis-transform/create_quota_sheet/raw/master/word/097127.docx" TargetMode="External"/><Relationship Id="rId263" Type="http://schemas.openxmlformats.org/officeDocument/2006/relationships/hyperlink" Target="https://github.com/mattlavis-transform/create_quota_sheet/raw/master/word/091023.docx" TargetMode="External"/><Relationship Id="rId470" Type="http://schemas.openxmlformats.org/officeDocument/2006/relationships/hyperlink" Target="https://github.com/mattlavis-transform/create_quota_sheet/raw/master/word/091923.docx" TargetMode="External"/><Relationship Id="rId929" Type="http://schemas.openxmlformats.org/officeDocument/2006/relationships/hyperlink" Target="https://github.com/mattlavis-transform/create_quota_sheet/raw/master/word/097526.docx" TargetMode="External"/><Relationship Id="rId58" Type="http://schemas.openxmlformats.org/officeDocument/2006/relationships/hyperlink" Target="https://github.com/mattlavis-transform/create_quota_sheet/raw/master/word/090101.docx" TargetMode="External"/><Relationship Id="rId123" Type="http://schemas.openxmlformats.org/officeDocument/2006/relationships/hyperlink" Target="https://github.com/mattlavis-transform/create_quota_sheet/raw/master/word/090692.docx" TargetMode="External"/><Relationship Id="rId330" Type="http://schemas.openxmlformats.org/officeDocument/2006/relationships/hyperlink" Target="https://github.com/mattlavis-transform/create_quota_sheet/raw/master/word/091303.docx" TargetMode="External"/><Relationship Id="rId568" Type="http://schemas.openxmlformats.org/officeDocument/2006/relationships/hyperlink" Target="https://github.com/mattlavis-transform/create_quota_sheet/raw/master/word/092676.docx" TargetMode="External"/><Relationship Id="rId775" Type="http://schemas.openxmlformats.org/officeDocument/2006/relationships/hyperlink" Target="https://github.com/mattlavis-transform/create_quota_sheet/raw/master/word/097069.docx" TargetMode="External"/><Relationship Id="rId982" Type="http://schemas.openxmlformats.org/officeDocument/2006/relationships/hyperlink" Target="https://github.com/mattlavis-transform/create_quota_sheet/raw/master/word/098343.docx" TargetMode="External"/><Relationship Id="rId428" Type="http://schemas.openxmlformats.org/officeDocument/2006/relationships/hyperlink" Target="https://github.com/mattlavis-transform/create_quota_sheet/raw/master/word/091804.docx" TargetMode="External"/><Relationship Id="rId635" Type="http://schemas.openxmlformats.org/officeDocument/2006/relationships/hyperlink" Target="https://github.com/mattlavis-transform/create_quota_sheet/raw/master/word/092835.docx" TargetMode="External"/><Relationship Id="rId842" Type="http://schemas.openxmlformats.org/officeDocument/2006/relationships/hyperlink" Target="https://github.com/mattlavis-transform/create_quota_sheet/raw/master/word/097138.docx" TargetMode="External"/><Relationship Id="rId274" Type="http://schemas.openxmlformats.org/officeDocument/2006/relationships/hyperlink" Target="https://github.com/mattlavis-transform/create_quota_sheet/raw/master/word/091104.docx" TargetMode="External"/><Relationship Id="rId481" Type="http://schemas.openxmlformats.org/officeDocument/2006/relationships/hyperlink" Target="https://github.com/mattlavis-transform/create_quota_sheet/raw/master/word/091936.docx" TargetMode="External"/><Relationship Id="rId702" Type="http://schemas.openxmlformats.org/officeDocument/2006/relationships/hyperlink" Target="https://github.com/mattlavis-transform/create_quota_sheet/raw/master/word/096721.docx" TargetMode="External"/><Relationship Id="rId69" Type="http://schemas.openxmlformats.org/officeDocument/2006/relationships/hyperlink" Target="https://github.com/mattlavis-transform/create_quota_sheet/raw/master/word/090119.docx" TargetMode="External"/><Relationship Id="rId134" Type="http://schemas.openxmlformats.org/officeDocument/2006/relationships/hyperlink" Target="https://github.com/mattlavis-transform/create_quota_sheet/raw/master/word/090709.docx" TargetMode="External"/><Relationship Id="rId579" Type="http://schemas.openxmlformats.org/officeDocument/2006/relationships/hyperlink" Target="https://github.com/mattlavis-transform/create_quota_sheet/raw/master/word/092695.docx" TargetMode="External"/><Relationship Id="rId786" Type="http://schemas.openxmlformats.org/officeDocument/2006/relationships/hyperlink" Target="https://github.com/mattlavis-transform/create_quota_sheet/raw/master/word/097081.docx" TargetMode="External"/><Relationship Id="rId993" Type="http://schemas.openxmlformats.org/officeDocument/2006/relationships/hyperlink" Target="https://github.com/mattlavis-transform/create_quota_sheet/raw/master/word/098354.docx" TargetMode="External"/><Relationship Id="rId341" Type="http://schemas.openxmlformats.org/officeDocument/2006/relationships/hyperlink" Target="https://github.com/mattlavis-transform/create_quota_sheet/raw/master/word/091368.docx" TargetMode="External"/><Relationship Id="rId439" Type="http://schemas.openxmlformats.org/officeDocument/2006/relationships/hyperlink" Target="https://github.com/mattlavis-transform/create_quota_sheet/raw/master/word/091833.docx" TargetMode="External"/><Relationship Id="rId646" Type="http://schemas.openxmlformats.org/officeDocument/2006/relationships/hyperlink" Target="https://github.com/mattlavis-transform/create_quota_sheet/raw/master/word/092851.docx" TargetMode="External"/><Relationship Id="rId201" Type="http://schemas.openxmlformats.org/officeDocument/2006/relationships/hyperlink" Target="https://github.com/mattlavis-transform/create_quota_sheet/raw/master/word/090797.docx" TargetMode="External"/><Relationship Id="rId285" Type="http://schemas.openxmlformats.org/officeDocument/2006/relationships/hyperlink" Target="https://github.com/mattlavis-transform/create_quota_sheet/raw/master/word/091166.docx" TargetMode="External"/><Relationship Id="rId506" Type="http://schemas.openxmlformats.org/officeDocument/2006/relationships/hyperlink" Target="https://github.com/mattlavis-transform/create_quota_sheet/raw/master/word/092126.docx" TargetMode="External"/><Relationship Id="rId853" Type="http://schemas.openxmlformats.org/officeDocument/2006/relationships/hyperlink" Target="https://github.com/mattlavis-transform/create_quota_sheet/raw/master/word/097162.docx" TargetMode="External"/><Relationship Id="rId492" Type="http://schemas.openxmlformats.org/officeDocument/2006/relationships/hyperlink" Target="https://github.com/mattlavis-transform/create_quota_sheet/raw/master/word/092105.docx" TargetMode="External"/><Relationship Id="rId713" Type="http://schemas.openxmlformats.org/officeDocument/2006/relationships/hyperlink" Target="https://github.com/mattlavis-transform/create_quota_sheet/raw/master/word/096800.docx" TargetMode="External"/><Relationship Id="rId797" Type="http://schemas.openxmlformats.org/officeDocument/2006/relationships/hyperlink" Target="https://github.com/mattlavis-transform/create_quota_sheet/raw/master/word/097092.docx" TargetMode="External"/><Relationship Id="rId920" Type="http://schemas.openxmlformats.org/officeDocument/2006/relationships/hyperlink" Target="https://github.com/mattlavis-transform/create_quota_sheet/raw/master/word/097505.docx" TargetMode="External"/><Relationship Id="rId145" Type="http://schemas.openxmlformats.org/officeDocument/2006/relationships/hyperlink" Target="https://github.com/mattlavis-transform/create_quota_sheet/raw/master/word/090720.docx" TargetMode="External"/><Relationship Id="rId352" Type="http://schemas.openxmlformats.org/officeDocument/2006/relationships/hyperlink" Target="https://github.com/mattlavis-transform/create_quota_sheet/raw/master/word/091379.docx" TargetMode="External"/><Relationship Id="rId212" Type="http://schemas.openxmlformats.org/officeDocument/2006/relationships/hyperlink" Target="https://github.com/mattlavis-transform/create_quota_sheet/raw/master/word/090819.docx" TargetMode="External"/><Relationship Id="rId254" Type="http://schemas.openxmlformats.org/officeDocument/2006/relationships/hyperlink" Target="https://github.com/mattlavis-transform/create_quota_sheet/raw/master/word/091008.docx" TargetMode="External"/><Relationship Id="rId657" Type="http://schemas.openxmlformats.org/officeDocument/2006/relationships/hyperlink" Target="https://github.com/mattlavis-transform/create_quota_sheet/raw/master/word/092874.docx" TargetMode="External"/><Relationship Id="rId699" Type="http://schemas.openxmlformats.org/officeDocument/2006/relationships/hyperlink" Target="https://github.com/mattlavis-transform/create_quota_sheet/raw/master/word/096718.docx" TargetMode="External"/><Relationship Id="rId864" Type="http://schemas.openxmlformats.org/officeDocument/2006/relationships/hyperlink" Target="https://github.com/mattlavis-transform/create_quota_sheet/raw/master/word/097179.docx" TargetMode="External"/><Relationship Id="rId49" Type="http://schemas.openxmlformats.org/officeDocument/2006/relationships/hyperlink" Target="https://github.com/mattlavis-transform/create_quota_sheet/raw/master/word/090090.docx" TargetMode="External"/><Relationship Id="rId114" Type="http://schemas.openxmlformats.org/officeDocument/2006/relationships/hyperlink" Target="https://github.com/mattlavis-transform/create_quota_sheet/raw/master/word/090672.docx" TargetMode="External"/><Relationship Id="rId296" Type="http://schemas.openxmlformats.org/officeDocument/2006/relationships/hyperlink" Target="https://github.com/mattlavis-transform/create_quota_sheet/raw/master/word/091181.docx" TargetMode="External"/><Relationship Id="rId461" Type="http://schemas.openxmlformats.org/officeDocument/2006/relationships/hyperlink" Target="https://github.com/mattlavis-transform/create_quota_sheet/raw/master/word/091881.docx" TargetMode="External"/><Relationship Id="rId517" Type="http://schemas.openxmlformats.org/officeDocument/2006/relationships/hyperlink" Target="https://github.com/mattlavis-transform/create_quota_sheet/raw/master/word/092202.docx" TargetMode="External"/><Relationship Id="rId559" Type="http://schemas.openxmlformats.org/officeDocument/2006/relationships/hyperlink" Target="https://github.com/mattlavis-transform/create_quota_sheet/raw/master/word/092662.docx" TargetMode="External"/><Relationship Id="rId724" Type="http://schemas.openxmlformats.org/officeDocument/2006/relationships/hyperlink" Target="https://github.com/mattlavis-transform/create_quota_sheet/raw/master/word/097018.docx" TargetMode="External"/><Relationship Id="rId766" Type="http://schemas.openxmlformats.org/officeDocument/2006/relationships/hyperlink" Target="https://github.com/mattlavis-transform/create_quota_sheet/raw/master/word/097060.docx" TargetMode="External"/><Relationship Id="rId931" Type="http://schemas.openxmlformats.org/officeDocument/2006/relationships/hyperlink" Target="https://github.com/mattlavis-transform/create_quota_sheet/raw/master/word/097528.docx" TargetMode="External"/><Relationship Id="rId60" Type="http://schemas.openxmlformats.org/officeDocument/2006/relationships/hyperlink" Target="https://github.com/mattlavis-transform/create_quota_sheet/raw/master/word/090104.docx" TargetMode="External"/><Relationship Id="rId156" Type="http://schemas.openxmlformats.org/officeDocument/2006/relationships/hyperlink" Target="https://github.com/mattlavis-transform/create_quota_sheet/raw/master/word/090731.docx" TargetMode="External"/><Relationship Id="rId198" Type="http://schemas.openxmlformats.org/officeDocument/2006/relationships/hyperlink" Target="https://github.com/mattlavis-transform/create_quota_sheet/raw/master/word/090794.docx" TargetMode="External"/><Relationship Id="rId321" Type="http://schemas.openxmlformats.org/officeDocument/2006/relationships/hyperlink" Target="https://github.com/mattlavis-transform/create_quota_sheet/raw/master/word/091211.docx" TargetMode="External"/><Relationship Id="rId363" Type="http://schemas.openxmlformats.org/officeDocument/2006/relationships/hyperlink" Target="https://github.com/mattlavis-transform/create_quota_sheet/raw/master/word/091506.docx" TargetMode="External"/><Relationship Id="rId419" Type="http://schemas.openxmlformats.org/officeDocument/2006/relationships/hyperlink" Target="https://github.com/mattlavis-transform/create_quota_sheet/raw/master/word/091793.docx" TargetMode="External"/><Relationship Id="rId570" Type="http://schemas.openxmlformats.org/officeDocument/2006/relationships/hyperlink" Target="https://github.com/mattlavis-transform/create_quota_sheet/raw/master/word/092681.docx" TargetMode="External"/><Relationship Id="rId626" Type="http://schemas.openxmlformats.org/officeDocument/2006/relationships/hyperlink" Target="https://github.com/mattlavis-transform/create_quota_sheet/raw/master/word/092816.docx" TargetMode="External"/><Relationship Id="rId973" Type="http://schemas.openxmlformats.org/officeDocument/2006/relationships/hyperlink" Target="https://github.com/mattlavis-transform/create_quota_sheet/raw/master/word/098334.docx" TargetMode="External"/><Relationship Id="rId1007" Type="http://schemas.openxmlformats.org/officeDocument/2006/relationships/hyperlink" Target="https://github.com/mattlavis-transform/create_quota_sheet/raw/master/word/098501.docx" TargetMode="External"/><Relationship Id="rId223" Type="http://schemas.openxmlformats.org/officeDocument/2006/relationships/hyperlink" Target="https://github.com/mattlavis-transform/create_quota_sheet/raw/master/word/090925.docx" TargetMode="External"/><Relationship Id="rId430" Type="http://schemas.openxmlformats.org/officeDocument/2006/relationships/hyperlink" Target="https://github.com/mattlavis-transform/create_quota_sheet/raw/master/word/091808.docx" TargetMode="External"/><Relationship Id="rId668" Type="http://schemas.openxmlformats.org/officeDocument/2006/relationships/hyperlink" Target="https://github.com/mattlavis-transform/create_quota_sheet/raw/master/word/092908.docx" TargetMode="External"/><Relationship Id="rId833" Type="http://schemas.openxmlformats.org/officeDocument/2006/relationships/hyperlink" Target="https://github.com/mattlavis-transform/create_quota_sheet/raw/master/word/097129.docx" TargetMode="External"/><Relationship Id="rId875" Type="http://schemas.openxmlformats.org/officeDocument/2006/relationships/hyperlink" Target="https://github.com/mattlavis-transform/create_quota_sheet/raw/master/word/097202.docx" TargetMode="External"/><Relationship Id="rId18" Type="http://schemas.openxmlformats.org/officeDocument/2006/relationships/hyperlink" Target="https://github.com/mattlavis-transform/create_quota_sheet/raw/master/word/090047.docx" TargetMode="External"/><Relationship Id="rId265" Type="http://schemas.openxmlformats.org/officeDocument/2006/relationships/hyperlink" Target="https://github.com/mattlavis-transform/create_quota_sheet/raw/master/word/091101.docx" TargetMode="External"/><Relationship Id="rId472" Type="http://schemas.openxmlformats.org/officeDocument/2006/relationships/hyperlink" Target="https://github.com/mattlavis-transform/create_quota_sheet/raw/master/word/091925.docx" TargetMode="External"/><Relationship Id="rId528" Type="http://schemas.openxmlformats.org/officeDocument/2006/relationships/hyperlink" Target="https://github.com/mattlavis-transform/create_quota_sheet/raw/master/word/092456.docx" TargetMode="External"/><Relationship Id="rId735" Type="http://schemas.openxmlformats.org/officeDocument/2006/relationships/hyperlink" Target="https://github.com/mattlavis-transform/create_quota_sheet/raw/master/word/097029.docx" TargetMode="External"/><Relationship Id="rId900" Type="http://schemas.openxmlformats.org/officeDocument/2006/relationships/hyperlink" Target="https://github.com/mattlavis-transform/create_quota_sheet/raw/master/word/097233.docx" TargetMode="External"/><Relationship Id="rId942" Type="http://schemas.openxmlformats.org/officeDocument/2006/relationships/hyperlink" Target="https://github.com/mattlavis-transform/create_quota_sheet/raw/master/word/098303.docx" TargetMode="External"/><Relationship Id="rId125" Type="http://schemas.openxmlformats.org/officeDocument/2006/relationships/hyperlink" Target="https://github.com/mattlavis-transform/create_quota_sheet/raw/master/word/090700.docx" TargetMode="External"/><Relationship Id="rId167" Type="http://schemas.openxmlformats.org/officeDocument/2006/relationships/hyperlink" Target="https://github.com/mattlavis-transform/create_quota_sheet/raw/master/word/090742.docx" TargetMode="External"/><Relationship Id="rId332" Type="http://schemas.openxmlformats.org/officeDocument/2006/relationships/hyperlink" Target="https://github.com/mattlavis-transform/create_quota_sheet/raw/master/word/091306.docx" TargetMode="External"/><Relationship Id="rId374" Type="http://schemas.openxmlformats.org/officeDocument/2006/relationships/hyperlink" Target="https://github.com/mattlavis-transform/create_quota_sheet/raw/master/word/091526.docx" TargetMode="External"/><Relationship Id="rId581" Type="http://schemas.openxmlformats.org/officeDocument/2006/relationships/hyperlink" Target="https://github.com/mattlavis-transform/create_quota_sheet/raw/master/word/092697.docx" TargetMode="External"/><Relationship Id="rId777" Type="http://schemas.openxmlformats.org/officeDocument/2006/relationships/hyperlink" Target="https://github.com/mattlavis-transform/create_quota_sheet/raw/master/word/097071.docx" TargetMode="External"/><Relationship Id="rId984" Type="http://schemas.openxmlformats.org/officeDocument/2006/relationships/hyperlink" Target="https://github.com/mattlavis-transform/create_quota_sheet/raw/master/word/098345.docx" TargetMode="External"/><Relationship Id="rId1018" Type="http://schemas.openxmlformats.org/officeDocument/2006/relationships/hyperlink" Target="https://github.com/mattlavis-transform/create_quota_sheet/raw/master/word/098514.docx" TargetMode="External"/><Relationship Id="rId71" Type="http://schemas.openxmlformats.org/officeDocument/2006/relationships/hyperlink" Target="https://github.com/mattlavis-transform/create_quota_sheet/raw/master/word/090121.docx" TargetMode="External"/><Relationship Id="rId234" Type="http://schemas.openxmlformats.org/officeDocument/2006/relationships/hyperlink" Target="https://github.com/mattlavis-transform/create_quota_sheet/raw/master/word/090936.docx" TargetMode="External"/><Relationship Id="rId637" Type="http://schemas.openxmlformats.org/officeDocument/2006/relationships/hyperlink" Target="https://github.com/mattlavis-transform/create_quota_sheet/raw/master/word/092837.docx" TargetMode="External"/><Relationship Id="rId679" Type="http://schemas.openxmlformats.org/officeDocument/2006/relationships/hyperlink" Target="https://github.com/mattlavis-transform/create_quota_sheet/raw/master/word/092972.docx" TargetMode="External"/><Relationship Id="rId802" Type="http://schemas.openxmlformats.org/officeDocument/2006/relationships/hyperlink" Target="https://github.com/mattlavis-transform/create_quota_sheet/raw/master/word/097097.docx" TargetMode="External"/><Relationship Id="rId844" Type="http://schemas.openxmlformats.org/officeDocument/2006/relationships/hyperlink" Target="https://github.com/mattlavis-transform/create_quota_sheet/raw/master/word/097141.docx" TargetMode="External"/><Relationship Id="rId886" Type="http://schemas.openxmlformats.org/officeDocument/2006/relationships/hyperlink" Target="https://github.com/mattlavis-transform/create_quota_sheet/raw/master/word/097217.docx" TargetMode="External"/><Relationship Id="rId2" Type="http://schemas.openxmlformats.org/officeDocument/2006/relationships/hyperlink" Target="https://github.com/mattlavis-transform/create_quota_sheet/raw/master/word/090007.docx" TargetMode="External"/><Relationship Id="rId29" Type="http://schemas.openxmlformats.org/officeDocument/2006/relationships/hyperlink" Target="https://github.com/mattlavis-transform/create_quota_sheet/raw/master/word/090059.docx" TargetMode="External"/><Relationship Id="rId276" Type="http://schemas.openxmlformats.org/officeDocument/2006/relationships/hyperlink" Target="https://github.com/mattlavis-transform/create_quota_sheet/raw/master/word/091104.docx" TargetMode="External"/><Relationship Id="rId441" Type="http://schemas.openxmlformats.org/officeDocument/2006/relationships/hyperlink" Target="https://github.com/mattlavis-transform/create_quota_sheet/raw/master/word/091835.docx" TargetMode="External"/><Relationship Id="rId483" Type="http://schemas.openxmlformats.org/officeDocument/2006/relationships/hyperlink" Target="https://github.com/mattlavis-transform/create_quota_sheet/raw/master/word/092003.docx" TargetMode="External"/><Relationship Id="rId539" Type="http://schemas.openxmlformats.org/officeDocument/2006/relationships/hyperlink" Target="https://github.com/mattlavis-transform/create_quota_sheet/raw/master/word/092629.docx" TargetMode="External"/><Relationship Id="rId690" Type="http://schemas.openxmlformats.org/officeDocument/2006/relationships/hyperlink" Target="https://github.com/mattlavis-transform/create_quota_sheet/raw/master/word/096709.docx" TargetMode="External"/><Relationship Id="rId704" Type="http://schemas.openxmlformats.org/officeDocument/2006/relationships/hyperlink" Target="https://github.com/mattlavis-transform/create_quota_sheet/raw/master/word/096723.docx" TargetMode="External"/><Relationship Id="rId746" Type="http://schemas.openxmlformats.org/officeDocument/2006/relationships/hyperlink" Target="https://github.com/mattlavis-transform/create_quota_sheet/raw/master/word/097040.docx" TargetMode="External"/><Relationship Id="rId911" Type="http://schemas.openxmlformats.org/officeDocument/2006/relationships/hyperlink" Target="https://github.com/mattlavis-transform/create_quota_sheet/raw/master/word/097306.docx" TargetMode="External"/><Relationship Id="rId40" Type="http://schemas.openxmlformats.org/officeDocument/2006/relationships/hyperlink" Target="https://github.com/mattlavis-transform/create_quota_sheet/raw/master/word/090075.docx" TargetMode="External"/><Relationship Id="rId136" Type="http://schemas.openxmlformats.org/officeDocument/2006/relationships/hyperlink" Target="https://github.com/mattlavis-transform/create_quota_sheet/raw/master/word/090711.docx" TargetMode="External"/><Relationship Id="rId178" Type="http://schemas.openxmlformats.org/officeDocument/2006/relationships/hyperlink" Target="https://github.com/mattlavis-transform/create_quota_sheet/raw/master/word/090757.docx" TargetMode="External"/><Relationship Id="rId301" Type="http://schemas.openxmlformats.org/officeDocument/2006/relationships/hyperlink" Target="https://github.com/mattlavis-transform/create_quota_sheet/raw/master/word/091186.docx" TargetMode="External"/><Relationship Id="rId343" Type="http://schemas.openxmlformats.org/officeDocument/2006/relationships/hyperlink" Target="https://github.com/mattlavis-transform/create_quota_sheet/raw/master/word/091370.docx" TargetMode="External"/><Relationship Id="rId550" Type="http://schemas.openxmlformats.org/officeDocument/2006/relationships/hyperlink" Target="https://github.com/mattlavis-transform/create_quota_sheet/raw/master/word/092646.docx" TargetMode="External"/><Relationship Id="rId788" Type="http://schemas.openxmlformats.org/officeDocument/2006/relationships/hyperlink" Target="https://github.com/mattlavis-transform/create_quota_sheet/raw/master/word/097083.docx" TargetMode="External"/><Relationship Id="rId953" Type="http://schemas.openxmlformats.org/officeDocument/2006/relationships/hyperlink" Target="https://github.com/mattlavis-transform/create_quota_sheet/raw/master/word/098314.docx" TargetMode="External"/><Relationship Id="rId995" Type="http://schemas.openxmlformats.org/officeDocument/2006/relationships/hyperlink" Target="https://github.com/mattlavis-transform/create_quota_sheet/raw/master/word/098356.docx" TargetMode="External"/><Relationship Id="rId1029" Type="http://schemas.openxmlformats.org/officeDocument/2006/relationships/hyperlink" Target="https://github.com/mattlavis-transform/create_quota_sheet/raw/master/word/098528.docx" TargetMode="External"/><Relationship Id="rId82" Type="http://schemas.openxmlformats.org/officeDocument/2006/relationships/hyperlink" Target="https://github.com/mattlavis-transform/create_quota_sheet/raw/master/word/090132.docx" TargetMode="External"/><Relationship Id="rId203" Type="http://schemas.openxmlformats.org/officeDocument/2006/relationships/hyperlink" Target="https://github.com/mattlavis-transform/create_quota_sheet/raw/master/word/090799.docx" TargetMode="External"/><Relationship Id="rId385" Type="http://schemas.openxmlformats.org/officeDocument/2006/relationships/hyperlink" Target="https://github.com/mattlavis-transform/create_quota_sheet/raw/master/word/091571.docx" TargetMode="External"/><Relationship Id="rId592" Type="http://schemas.openxmlformats.org/officeDocument/2006/relationships/hyperlink" Target="https://github.com/mattlavis-transform/create_quota_sheet/raw/master/word/092730.docx" TargetMode="External"/><Relationship Id="rId606" Type="http://schemas.openxmlformats.org/officeDocument/2006/relationships/hyperlink" Target="https://github.com/mattlavis-transform/create_quota_sheet/raw/master/word/092770.docx" TargetMode="External"/><Relationship Id="rId648" Type="http://schemas.openxmlformats.org/officeDocument/2006/relationships/hyperlink" Target="https://github.com/mattlavis-transform/create_quota_sheet/raw/master/word/092854.docx" TargetMode="External"/><Relationship Id="rId813" Type="http://schemas.openxmlformats.org/officeDocument/2006/relationships/hyperlink" Target="https://github.com/mattlavis-transform/create_quota_sheet/raw/master/word/097109.docx" TargetMode="External"/><Relationship Id="rId855" Type="http://schemas.openxmlformats.org/officeDocument/2006/relationships/hyperlink" Target="https://github.com/mattlavis-transform/create_quota_sheet/raw/master/word/097170.docx" TargetMode="External"/><Relationship Id="rId245" Type="http://schemas.openxmlformats.org/officeDocument/2006/relationships/hyperlink" Target="https://github.com/mattlavis-transform/create_quota_sheet/raw/master/word/090948.docx" TargetMode="External"/><Relationship Id="rId287" Type="http://schemas.openxmlformats.org/officeDocument/2006/relationships/hyperlink" Target="https://github.com/mattlavis-transform/create_quota_sheet/raw/master/word/091172.docx" TargetMode="External"/><Relationship Id="rId410" Type="http://schemas.openxmlformats.org/officeDocument/2006/relationships/hyperlink" Target="https://github.com/mattlavis-transform/create_quota_sheet/raw/master/word/091784.docx" TargetMode="External"/><Relationship Id="rId452" Type="http://schemas.openxmlformats.org/officeDocument/2006/relationships/hyperlink" Target="https://github.com/mattlavis-transform/create_quota_sheet/raw/master/word/091857.docx" TargetMode="External"/><Relationship Id="rId494" Type="http://schemas.openxmlformats.org/officeDocument/2006/relationships/hyperlink" Target="https://github.com/mattlavis-transform/create_quota_sheet/raw/master/word/092109.docx" TargetMode="External"/><Relationship Id="rId508" Type="http://schemas.openxmlformats.org/officeDocument/2006/relationships/hyperlink" Target="https://github.com/mattlavis-transform/create_quota_sheet/raw/master/word/092130.docx" TargetMode="External"/><Relationship Id="rId715" Type="http://schemas.openxmlformats.org/officeDocument/2006/relationships/hyperlink" Target="https://github.com/mattlavis-transform/create_quota_sheet/raw/master/word/096802.docx" TargetMode="External"/><Relationship Id="rId897" Type="http://schemas.openxmlformats.org/officeDocument/2006/relationships/hyperlink" Target="https://github.com/mattlavis-transform/create_quota_sheet/raw/master/word/097230.docx" TargetMode="External"/><Relationship Id="rId922" Type="http://schemas.openxmlformats.org/officeDocument/2006/relationships/hyperlink" Target="https://github.com/mattlavis-transform/create_quota_sheet/raw/master/word/097507.docx" TargetMode="External"/><Relationship Id="rId105" Type="http://schemas.openxmlformats.org/officeDocument/2006/relationships/hyperlink" Target="https://github.com/mattlavis-transform/create_quota_sheet/raw/master/word/090236.docx" TargetMode="External"/><Relationship Id="rId147" Type="http://schemas.openxmlformats.org/officeDocument/2006/relationships/hyperlink" Target="https://github.com/mattlavis-transform/create_quota_sheet/raw/master/word/090722.docx" TargetMode="External"/><Relationship Id="rId312" Type="http://schemas.openxmlformats.org/officeDocument/2006/relationships/hyperlink" Target="https://github.com/mattlavis-transform/create_quota_sheet/raw/master/word/091193.docx" TargetMode="External"/><Relationship Id="rId354" Type="http://schemas.openxmlformats.org/officeDocument/2006/relationships/hyperlink" Target="https://github.com/mattlavis-transform/create_quota_sheet/raw/master/word/091397.docx" TargetMode="External"/><Relationship Id="rId757" Type="http://schemas.openxmlformats.org/officeDocument/2006/relationships/hyperlink" Target="https://github.com/mattlavis-transform/create_quota_sheet/raw/master/word/097051.docx" TargetMode="External"/><Relationship Id="rId799" Type="http://schemas.openxmlformats.org/officeDocument/2006/relationships/hyperlink" Target="https://github.com/mattlavis-transform/create_quota_sheet/raw/master/word/097094.docx" TargetMode="External"/><Relationship Id="rId964" Type="http://schemas.openxmlformats.org/officeDocument/2006/relationships/hyperlink" Target="https://github.com/mattlavis-transform/create_quota_sheet/raw/master/word/098325.docx" TargetMode="External"/><Relationship Id="rId51" Type="http://schemas.openxmlformats.org/officeDocument/2006/relationships/hyperlink" Target="https://github.com/mattlavis-transform/create_quota_sheet/raw/master/word/090092.docx" TargetMode="External"/><Relationship Id="rId93" Type="http://schemas.openxmlformats.org/officeDocument/2006/relationships/hyperlink" Target="https://github.com/mattlavis-transform/create_quota_sheet/raw/master/word/090221.docx" TargetMode="External"/><Relationship Id="rId189" Type="http://schemas.openxmlformats.org/officeDocument/2006/relationships/hyperlink" Target="https://github.com/mattlavis-transform/create_quota_sheet/raw/master/word/090781.docx" TargetMode="External"/><Relationship Id="rId396" Type="http://schemas.openxmlformats.org/officeDocument/2006/relationships/hyperlink" Target="https://github.com/mattlavis-transform/create_quota_sheet/raw/master/word/091599.docx" TargetMode="External"/><Relationship Id="rId561" Type="http://schemas.openxmlformats.org/officeDocument/2006/relationships/hyperlink" Target="https://github.com/mattlavis-transform/create_quota_sheet/raw/master/word/092665.docx" TargetMode="External"/><Relationship Id="rId617" Type="http://schemas.openxmlformats.org/officeDocument/2006/relationships/hyperlink" Target="https://github.com/mattlavis-transform/create_quota_sheet/raw/master/word/092794.docx" TargetMode="External"/><Relationship Id="rId659" Type="http://schemas.openxmlformats.org/officeDocument/2006/relationships/hyperlink" Target="https://github.com/mattlavis-transform/create_quota_sheet/raw/master/word/092878.docx" TargetMode="External"/><Relationship Id="rId824" Type="http://schemas.openxmlformats.org/officeDocument/2006/relationships/hyperlink" Target="https://github.com/mattlavis-transform/create_quota_sheet/raw/master/word/097120.docx" TargetMode="External"/><Relationship Id="rId866" Type="http://schemas.openxmlformats.org/officeDocument/2006/relationships/hyperlink" Target="https://github.com/mattlavis-transform/create_quota_sheet/raw/master/word/097193.docx" TargetMode="External"/><Relationship Id="rId214" Type="http://schemas.openxmlformats.org/officeDocument/2006/relationships/hyperlink" Target="https://github.com/mattlavis-transform/create_quota_sheet/raw/master/word/090830.docx" TargetMode="External"/><Relationship Id="rId256" Type="http://schemas.openxmlformats.org/officeDocument/2006/relationships/hyperlink" Target="https://github.com/mattlavis-transform/create_quota_sheet/raw/master/word/091010.docx" TargetMode="External"/><Relationship Id="rId298" Type="http://schemas.openxmlformats.org/officeDocument/2006/relationships/hyperlink" Target="https://github.com/mattlavis-transform/create_quota_sheet/raw/master/word/091183.docx" TargetMode="External"/><Relationship Id="rId421" Type="http://schemas.openxmlformats.org/officeDocument/2006/relationships/hyperlink" Target="https://github.com/mattlavis-transform/create_quota_sheet/raw/master/word/091795.docx" TargetMode="External"/><Relationship Id="rId463" Type="http://schemas.openxmlformats.org/officeDocument/2006/relationships/hyperlink" Target="https://github.com/mattlavis-transform/create_quota_sheet/raw/master/word/091885.docx" TargetMode="External"/><Relationship Id="rId519" Type="http://schemas.openxmlformats.org/officeDocument/2006/relationships/hyperlink" Target="https://github.com/mattlavis-transform/create_quota_sheet/raw/master/word/092202.docx" TargetMode="External"/><Relationship Id="rId670" Type="http://schemas.openxmlformats.org/officeDocument/2006/relationships/hyperlink" Target="https://github.com/mattlavis-transform/create_quota_sheet/raw/master/word/092910.docx" TargetMode="External"/><Relationship Id="rId116" Type="http://schemas.openxmlformats.org/officeDocument/2006/relationships/hyperlink" Target="https://github.com/mattlavis-transform/create_quota_sheet/raw/master/word/090675.docx" TargetMode="External"/><Relationship Id="rId158" Type="http://schemas.openxmlformats.org/officeDocument/2006/relationships/hyperlink" Target="https://github.com/mattlavis-transform/create_quota_sheet/raw/master/word/090733.docx" TargetMode="External"/><Relationship Id="rId323" Type="http://schemas.openxmlformats.org/officeDocument/2006/relationships/hyperlink" Target="https://github.com/mattlavis-transform/create_quota_sheet/raw/master/word/091215.docx" TargetMode="External"/><Relationship Id="rId530" Type="http://schemas.openxmlformats.org/officeDocument/2006/relationships/hyperlink" Target="https://github.com/mattlavis-transform/create_quota_sheet/raw/master/word/092458.docx" TargetMode="External"/><Relationship Id="rId726" Type="http://schemas.openxmlformats.org/officeDocument/2006/relationships/hyperlink" Target="https://github.com/mattlavis-transform/create_quota_sheet/raw/master/word/097020.docx" TargetMode="External"/><Relationship Id="rId768" Type="http://schemas.openxmlformats.org/officeDocument/2006/relationships/hyperlink" Target="https://github.com/mattlavis-transform/create_quota_sheet/raw/master/word/097062.docx" TargetMode="External"/><Relationship Id="rId933" Type="http://schemas.openxmlformats.org/officeDocument/2006/relationships/hyperlink" Target="https://github.com/mattlavis-transform/create_quota_sheet/raw/master/word/097530.docx" TargetMode="External"/><Relationship Id="rId975" Type="http://schemas.openxmlformats.org/officeDocument/2006/relationships/hyperlink" Target="https://github.com/mattlavis-transform/create_quota_sheet/raw/master/word/098336.docx" TargetMode="External"/><Relationship Id="rId1009" Type="http://schemas.openxmlformats.org/officeDocument/2006/relationships/hyperlink" Target="https://github.com/mattlavis-transform/create_quota_sheet/raw/master/word/098503.docx" TargetMode="External"/><Relationship Id="rId20" Type="http://schemas.openxmlformats.org/officeDocument/2006/relationships/hyperlink" Target="https://github.com/mattlavis-transform/create_quota_sheet/raw/master/word/090050.docx" TargetMode="External"/><Relationship Id="rId62" Type="http://schemas.openxmlformats.org/officeDocument/2006/relationships/hyperlink" Target="https://github.com/mattlavis-transform/create_quota_sheet/raw/master/word/090107.docx" TargetMode="External"/><Relationship Id="rId365" Type="http://schemas.openxmlformats.org/officeDocument/2006/relationships/hyperlink" Target="https://github.com/mattlavis-transform/create_quota_sheet/raw/master/word/091512.docx" TargetMode="External"/><Relationship Id="rId572" Type="http://schemas.openxmlformats.org/officeDocument/2006/relationships/hyperlink" Target="https://github.com/mattlavis-transform/create_quota_sheet/raw/master/word/092683.docx" TargetMode="External"/><Relationship Id="rId628" Type="http://schemas.openxmlformats.org/officeDocument/2006/relationships/hyperlink" Target="https://github.com/mattlavis-transform/create_quota_sheet/raw/master/word/092824.docx" TargetMode="External"/><Relationship Id="rId835" Type="http://schemas.openxmlformats.org/officeDocument/2006/relationships/hyperlink" Target="https://github.com/mattlavis-transform/create_quota_sheet/raw/master/word/097131.docx" TargetMode="External"/><Relationship Id="rId225" Type="http://schemas.openxmlformats.org/officeDocument/2006/relationships/hyperlink" Target="https://github.com/mattlavis-transform/create_quota_sheet/raw/master/word/090927.docx" TargetMode="External"/><Relationship Id="rId267" Type="http://schemas.openxmlformats.org/officeDocument/2006/relationships/hyperlink" Target="https://github.com/mattlavis-transform/create_quota_sheet/raw/master/word/091104.docx" TargetMode="External"/><Relationship Id="rId432" Type="http://schemas.openxmlformats.org/officeDocument/2006/relationships/hyperlink" Target="https://github.com/mattlavis-transform/create_quota_sheet/raw/master/word/091820.docx" TargetMode="External"/><Relationship Id="rId474" Type="http://schemas.openxmlformats.org/officeDocument/2006/relationships/hyperlink" Target="https://github.com/mattlavis-transform/create_quota_sheet/raw/master/word/091927.docx" TargetMode="External"/><Relationship Id="rId877" Type="http://schemas.openxmlformats.org/officeDocument/2006/relationships/hyperlink" Target="https://github.com/mattlavis-transform/create_quota_sheet/raw/master/word/097204.docx" TargetMode="External"/><Relationship Id="rId1020" Type="http://schemas.openxmlformats.org/officeDocument/2006/relationships/hyperlink" Target="https://github.com/mattlavis-transform/create_quota_sheet/raw/master/word/098516.docx" TargetMode="External"/><Relationship Id="rId127" Type="http://schemas.openxmlformats.org/officeDocument/2006/relationships/hyperlink" Target="https://github.com/mattlavis-transform/create_quota_sheet/raw/master/word/090702.docx" TargetMode="External"/><Relationship Id="rId681" Type="http://schemas.openxmlformats.org/officeDocument/2006/relationships/hyperlink" Target="https://github.com/mattlavis-transform/create_quota_sheet/raw/master/word/096700.docx" TargetMode="External"/><Relationship Id="rId737" Type="http://schemas.openxmlformats.org/officeDocument/2006/relationships/hyperlink" Target="https://github.com/mattlavis-transform/create_quota_sheet/raw/master/word/097031.docx" TargetMode="External"/><Relationship Id="rId779" Type="http://schemas.openxmlformats.org/officeDocument/2006/relationships/hyperlink" Target="https://github.com/mattlavis-transform/create_quota_sheet/raw/master/word/097073.docx" TargetMode="External"/><Relationship Id="rId902" Type="http://schemas.openxmlformats.org/officeDocument/2006/relationships/hyperlink" Target="https://github.com/mattlavis-transform/create_quota_sheet/raw/master/word/097235.docx" TargetMode="External"/><Relationship Id="rId944" Type="http://schemas.openxmlformats.org/officeDocument/2006/relationships/hyperlink" Target="https://github.com/mattlavis-transform/create_quota_sheet/raw/master/word/098305.docx" TargetMode="External"/><Relationship Id="rId986" Type="http://schemas.openxmlformats.org/officeDocument/2006/relationships/hyperlink" Target="https://github.com/mattlavis-transform/create_quota_sheet/raw/master/word/098347.docx" TargetMode="External"/><Relationship Id="rId31" Type="http://schemas.openxmlformats.org/officeDocument/2006/relationships/hyperlink" Target="https://github.com/mattlavis-transform/create_quota_sheet/raw/master/word/090061.docx" TargetMode="External"/><Relationship Id="rId73" Type="http://schemas.openxmlformats.org/officeDocument/2006/relationships/hyperlink" Target="https://github.com/mattlavis-transform/create_quota_sheet/raw/master/word/090123.docx" TargetMode="External"/><Relationship Id="rId169" Type="http://schemas.openxmlformats.org/officeDocument/2006/relationships/hyperlink" Target="https://github.com/mattlavis-transform/create_quota_sheet/raw/master/word/090744.docx" TargetMode="External"/><Relationship Id="rId334" Type="http://schemas.openxmlformats.org/officeDocument/2006/relationships/hyperlink" Target="https://github.com/mattlavis-transform/create_quota_sheet/raw/master/word/091331.docx" TargetMode="External"/><Relationship Id="rId376" Type="http://schemas.openxmlformats.org/officeDocument/2006/relationships/hyperlink" Target="https://github.com/mattlavis-transform/create_quota_sheet/raw/master/word/091528.docx" TargetMode="External"/><Relationship Id="rId541" Type="http://schemas.openxmlformats.org/officeDocument/2006/relationships/hyperlink" Target="https://github.com/mattlavis-transform/create_quota_sheet/raw/master/word/092633.docx" TargetMode="External"/><Relationship Id="rId583" Type="http://schemas.openxmlformats.org/officeDocument/2006/relationships/hyperlink" Target="https://github.com/mattlavis-transform/create_quota_sheet/raw/master/word/092700.docx" TargetMode="External"/><Relationship Id="rId639" Type="http://schemas.openxmlformats.org/officeDocument/2006/relationships/hyperlink" Target="https://github.com/mattlavis-transform/create_quota_sheet/raw/master/word/092840.docx" TargetMode="External"/><Relationship Id="rId790" Type="http://schemas.openxmlformats.org/officeDocument/2006/relationships/hyperlink" Target="https://github.com/mattlavis-transform/create_quota_sheet/raw/master/word/097085.docx" TargetMode="External"/><Relationship Id="rId804" Type="http://schemas.openxmlformats.org/officeDocument/2006/relationships/hyperlink" Target="https://github.com/mattlavis-transform/create_quota_sheet/raw/master/word/097099.docx" TargetMode="External"/><Relationship Id="rId4" Type="http://schemas.openxmlformats.org/officeDocument/2006/relationships/hyperlink" Target="https://github.com/mattlavis-transform/create_quota_sheet/raw/master/word/090013.docx" TargetMode="External"/><Relationship Id="rId180" Type="http://schemas.openxmlformats.org/officeDocument/2006/relationships/hyperlink" Target="https://github.com/mattlavis-transform/create_quota_sheet/raw/master/word/090761.docx" TargetMode="External"/><Relationship Id="rId236" Type="http://schemas.openxmlformats.org/officeDocument/2006/relationships/hyperlink" Target="https://github.com/mattlavis-transform/create_quota_sheet/raw/master/word/090938.docx" TargetMode="External"/><Relationship Id="rId278" Type="http://schemas.openxmlformats.org/officeDocument/2006/relationships/hyperlink" Target="https://github.com/mattlavis-transform/create_quota_sheet/raw/master/word/091104.docx" TargetMode="External"/><Relationship Id="rId401" Type="http://schemas.openxmlformats.org/officeDocument/2006/relationships/hyperlink" Target="https://github.com/mattlavis-transform/create_quota_sheet/raw/master/word/091624.docx" TargetMode="External"/><Relationship Id="rId443" Type="http://schemas.openxmlformats.org/officeDocument/2006/relationships/hyperlink" Target="https://github.com/mattlavis-transform/create_quota_sheet/raw/master/word/091839.docx" TargetMode="External"/><Relationship Id="rId650" Type="http://schemas.openxmlformats.org/officeDocument/2006/relationships/hyperlink" Target="https://github.com/mattlavis-transform/create_quota_sheet/raw/master/word/092858.docx" TargetMode="External"/><Relationship Id="rId846" Type="http://schemas.openxmlformats.org/officeDocument/2006/relationships/hyperlink" Target="https://github.com/mattlavis-transform/create_quota_sheet/raw/master/word/097143.docx" TargetMode="External"/><Relationship Id="rId888" Type="http://schemas.openxmlformats.org/officeDocument/2006/relationships/hyperlink" Target="https://github.com/mattlavis-transform/create_quota_sheet/raw/master/word/097219.docx" TargetMode="External"/><Relationship Id="rId303" Type="http://schemas.openxmlformats.org/officeDocument/2006/relationships/hyperlink" Target="https://github.com/mattlavis-transform/create_quota_sheet/raw/master/word/091193.docx" TargetMode="External"/><Relationship Id="rId485" Type="http://schemas.openxmlformats.org/officeDocument/2006/relationships/hyperlink" Target="https://github.com/mattlavis-transform/create_quota_sheet/raw/master/word/092012.docx" TargetMode="External"/><Relationship Id="rId692" Type="http://schemas.openxmlformats.org/officeDocument/2006/relationships/hyperlink" Target="https://github.com/mattlavis-transform/create_quota_sheet/raw/master/word/096711.docx" TargetMode="External"/><Relationship Id="rId706" Type="http://schemas.openxmlformats.org/officeDocument/2006/relationships/hyperlink" Target="https://github.com/mattlavis-transform/create_quota_sheet/raw/master/word/096725.docx" TargetMode="External"/><Relationship Id="rId748" Type="http://schemas.openxmlformats.org/officeDocument/2006/relationships/hyperlink" Target="https://github.com/mattlavis-transform/create_quota_sheet/raw/master/word/097042.docx" TargetMode="External"/><Relationship Id="rId913" Type="http://schemas.openxmlformats.org/officeDocument/2006/relationships/hyperlink" Target="https://github.com/mattlavis-transform/create_quota_sheet/raw/master/word/097310.docx" TargetMode="External"/><Relationship Id="rId955" Type="http://schemas.openxmlformats.org/officeDocument/2006/relationships/hyperlink" Target="https://github.com/mattlavis-transform/create_quota_sheet/raw/master/word/098316.docx" TargetMode="External"/><Relationship Id="rId42" Type="http://schemas.openxmlformats.org/officeDocument/2006/relationships/hyperlink" Target="https://github.com/mattlavis-transform/create_quota_sheet/raw/master/word/090083.docx" TargetMode="External"/><Relationship Id="rId84" Type="http://schemas.openxmlformats.org/officeDocument/2006/relationships/hyperlink" Target="https://github.com/mattlavis-transform/create_quota_sheet/raw/master/word/090204.docx" TargetMode="External"/><Relationship Id="rId138" Type="http://schemas.openxmlformats.org/officeDocument/2006/relationships/hyperlink" Target="https://github.com/mattlavis-transform/create_quota_sheet/raw/master/word/090713.docx" TargetMode="External"/><Relationship Id="rId345" Type="http://schemas.openxmlformats.org/officeDocument/2006/relationships/hyperlink" Target="https://github.com/mattlavis-transform/create_quota_sheet/raw/master/word/091372.docx" TargetMode="External"/><Relationship Id="rId387" Type="http://schemas.openxmlformats.org/officeDocument/2006/relationships/hyperlink" Target="https://github.com/mattlavis-transform/create_quota_sheet/raw/master/word/091573.docx" TargetMode="External"/><Relationship Id="rId510" Type="http://schemas.openxmlformats.org/officeDocument/2006/relationships/hyperlink" Target="https://github.com/mattlavis-transform/create_quota_sheet/raw/master/word/092132.docx" TargetMode="External"/><Relationship Id="rId552" Type="http://schemas.openxmlformats.org/officeDocument/2006/relationships/hyperlink" Target="https://github.com/mattlavis-transform/create_quota_sheet/raw/master/word/092648.docx" TargetMode="External"/><Relationship Id="rId594" Type="http://schemas.openxmlformats.org/officeDocument/2006/relationships/hyperlink" Target="https://github.com/mattlavis-transform/create_quota_sheet/raw/master/word/092734.docx" TargetMode="External"/><Relationship Id="rId608" Type="http://schemas.openxmlformats.org/officeDocument/2006/relationships/hyperlink" Target="https://github.com/mattlavis-transform/create_quota_sheet/raw/master/word/092774.docx" TargetMode="External"/><Relationship Id="rId815" Type="http://schemas.openxmlformats.org/officeDocument/2006/relationships/hyperlink" Target="https://github.com/mattlavis-transform/create_quota_sheet/raw/master/word/097111.docx" TargetMode="External"/><Relationship Id="rId997" Type="http://schemas.openxmlformats.org/officeDocument/2006/relationships/hyperlink" Target="https://github.com/mattlavis-transform/create_quota_sheet/raw/master/word/098358.docx" TargetMode="External"/><Relationship Id="rId191" Type="http://schemas.openxmlformats.org/officeDocument/2006/relationships/hyperlink" Target="https://github.com/mattlavis-transform/create_quota_sheet/raw/master/word/090783.docx" TargetMode="External"/><Relationship Id="rId205" Type="http://schemas.openxmlformats.org/officeDocument/2006/relationships/hyperlink" Target="https://github.com/mattlavis-transform/create_quota_sheet/raw/master/word/090810.docx" TargetMode="External"/><Relationship Id="rId247" Type="http://schemas.openxmlformats.org/officeDocument/2006/relationships/hyperlink" Target="https://github.com/mattlavis-transform/create_quota_sheet/raw/master/word/091001.docx" TargetMode="External"/><Relationship Id="rId412" Type="http://schemas.openxmlformats.org/officeDocument/2006/relationships/hyperlink" Target="https://github.com/mattlavis-transform/create_quota_sheet/raw/master/word/091786.docx" TargetMode="External"/><Relationship Id="rId857" Type="http://schemas.openxmlformats.org/officeDocument/2006/relationships/hyperlink" Target="https://github.com/mattlavis-transform/create_quota_sheet/raw/master/word/097172.docx" TargetMode="External"/><Relationship Id="rId899" Type="http://schemas.openxmlformats.org/officeDocument/2006/relationships/hyperlink" Target="https://github.com/mattlavis-transform/create_quota_sheet/raw/master/word/097232.docx" TargetMode="External"/><Relationship Id="rId1000" Type="http://schemas.openxmlformats.org/officeDocument/2006/relationships/hyperlink" Target="https://github.com/mattlavis-transform/create_quota_sheet/raw/master/word/098361.docx" TargetMode="External"/><Relationship Id="rId107" Type="http://schemas.openxmlformats.org/officeDocument/2006/relationships/hyperlink" Target="https://github.com/mattlavis-transform/create_quota_sheet/raw/master/word/090238.docx" TargetMode="External"/><Relationship Id="rId289" Type="http://schemas.openxmlformats.org/officeDocument/2006/relationships/hyperlink" Target="https://github.com/mattlavis-transform/create_quota_sheet/raw/master/word/091174.docx" TargetMode="External"/><Relationship Id="rId454" Type="http://schemas.openxmlformats.org/officeDocument/2006/relationships/hyperlink" Target="https://github.com/mattlavis-transform/create_quota_sheet/raw/master/word/091861.docx" TargetMode="External"/><Relationship Id="rId496" Type="http://schemas.openxmlformats.org/officeDocument/2006/relationships/hyperlink" Target="https://github.com/mattlavis-transform/create_quota_sheet/raw/master/word/092111.docx" TargetMode="External"/><Relationship Id="rId661" Type="http://schemas.openxmlformats.org/officeDocument/2006/relationships/hyperlink" Target="https://github.com/mattlavis-transform/create_quota_sheet/raw/master/word/092886.docx" TargetMode="External"/><Relationship Id="rId717" Type="http://schemas.openxmlformats.org/officeDocument/2006/relationships/hyperlink" Target="https://github.com/mattlavis-transform/create_quota_sheet/raw/master/word/096804.docx" TargetMode="External"/><Relationship Id="rId759" Type="http://schemas.openxmlformats.org/officeDocument/2006/relationships/hyperlink" Target="https://github.com/mattlavis-transform/create_quota_sheet/raw/master/word/097053.docx" TargetMode="External"/><Relationship Id="rId924" Type="http://schemas.openxmlformats.org/officeDocument/2006/relationships/hyperlink" Target="https://github.com/mattlavis-transform/create_quota_sheet/raw/master/word/097509.docx" TargetMode="External"/><Relationship Id="rId966" Type="http://schemas.openxmlformats.org/officeDocument/2006/relationships/hyperlink" Target="https://github.com/mattlavis-transform/create_quota_sheet/raw/master/word/098327.docx" TargetMode="External"/><Relationship Id="rId11" Type="http://schemas.openxmlformats.org/officeDocument/2006/relationships/hyperlink" Target="https://github.com/mattlavis-transform/create_quota_sheet/raw/master/word/090035.docx" TargetMode="External"/><Relationship Id="rId53" Type="http://schemas.openxmlformats.org/officeDocument/2006/relationships/hyperlink" Target="https://github.com/mattlavis-transform/create_quota_sheet/raw/master/word/090094.docx" TargetMode="External"/><Relationship Id="rId149" Type="http://schemas.openxmlformats.org/officeDocument/2006/relationships/hyperlink" Target="https://github.com/mattlavis-transform/create_quota_sheet/raw/master/word/090724.docx" TargetMode="External"/><Relationship Id="rId314" Type="http://schemas.openxmlformats.org/officeDocument/2006/relationships/hyperlink" Target="https://github.com/mattlavis-transform/create_quota_sheet/raw/master/word/091193.docx" TargetMode="External"/><Relationship Id="rId356" Type="http://schemas.openxmlformats.org/officeDocument/2006/relationships/hyperlink" Target="https://github.com/mattlavis-transform/create_quota_sheet/raw/master/word/091399.docx" TargetMode="External"/><Relationship Id="rId398" Type="http://schemas.openxmlformats.org/officeDocument/2006/relationships/hyperlink" Target="https://github.com/mattlavis-transform/create_quota_sheet/raw/master/word/091618.docx" TargetMode="External"/><Relationship Id="rId521" Type="http://schemas.openxmlformats.org/officeDocument/2006/relationships/hyperlink" Target="https://github.com/mattlavis-transform/create_quota_sheet/raw/master/word/092202.docx" TargetMode="External"/><Relationship Id="rId563" Type="http://schemas.openxmlformats.org/officeDocument/2006/relationships/hyperlink" Target="https://github.com/mattlavis-transform/create_quota_sheet/raw/master/word/092671.docx" TargetMode="External"/><Relationship Id="rId619" Type="http://schemas.openxmlformats.org/officeDocument/2006/relationships/hyperlink" Target="https://github.com/mattlavis-transform/create_quota_sheet/raw/master/word/092799.docx" TargetMode="External"/><Relationship Id="rId770" Type="http://schemas.openxmlformats.org/officeDocument/2006/relationships/hyperlink" Target="https://github.com/mattlavis-transform/create_quota_sheet/raw/master/word/097064.docx" TargetMode="External"/><Relationship Id="rId95" Type="http://schemas.openxmlformats.org/officeDocument/2006/relationships/hyperlink" Target="https://github.com/mattlavis-transform/create_quota_sheet/raw/master/word/090225.docx" TargetMode="External"/><Relationship Id="rId160" Type="http://schemas.openxmlformats.org/officeDocument/2006/relationships/hyperlink" Target="https://github.com/mattlavis-transform/create_quota_sheet/raw/master/word/090735.docx" TargetMode="External"/><Relationship Id="rId216" Type="http://schemas.openxmlformats.org/officeDocument/2006/relationships/hyperlink" Target="https://github.com/mattlavis-transform/create_quota_sheet/raw/master/word/090832.docx" TargetMode="External"/><Relationship Id="rId423" Type="http://schemas.openxmlformats.org/officeDocument/2006/relationships/hyperlink" Target="https://github.com/mattlavis-transform/create_quota_sheet/raw/master/word/091797.docx" TargetMode="External"/><Relationship Id="rId826" Type="http://schemas.openxmlformats.org/officeDocument/2006/relationships/hyperlink" Target="https://github.com/mattlavis-transform/create_quota_sheet/raw/master/word/097122.docx" TargetMode="External"/><Relationship Id="rId868" Type="http://schemas.openxmlformats.org/officeDocument/2006/relationships/hyperlink" Target="https://github.com/mattlavis-transform/create_quota_sheet/raw/master/word/097195.docx" TargetMode="External"/><Relationship Id="rId1011" Type="http://schemas.openxmlformats.org/officeDocument/2006/relationships/hyperlink" Target="https://github.com/mattlavis-transform/create_quota_sheet/raw/master/word/098505.docx" TargetMode="External"/><Relationship Id="rId258" Type="http://schemas.openxmlformats.org/officeDocument/2006/relationships/hyperlink" Target="https://github.com/mattlavis-transform/create_quota_sheet/raw/master/word/091012.docx" TargetMode="External"/><Relationship Id="rId465" Type="http://schemas.openxmlformats.org/officeDocument/2006/relationships/hyperlink" Target="https://github.com/mattlavis-transform/create_quota_sheet/raw/master/word/091892.docx" TargetMode="External"/><Relationship Id="rId630" Type="http://schemas.openxmlformats.org/officeDocument/2006/relationships/hyperlink" Target="https://github.com/mattlavis-transform/create_quota_sheet/raw/master/word/092828.docx" TargetMode="External"/><Relationship Id="rId672" Type="http://schemas.openxmlformats.org/officeDocument/2006/relationships/hyperlink" Target="https://github.com/mattlavis-transform/create_quota_sheet/raw/master/word/092928.docx" TargetMode="External"/><Relationship Id="rId728" Type="http://schemas.openxmlformats.org/officeDocument/2006/relationships/hyperlink" Target="https://github.com/mattlavis-transform/create_quota_sheet/raw/master/word/097022.docx" TargetMode="External"/><Relationship Id="rId935" Type="http://schemas.openxmlformats.org/officeDocument/2006/relationships/hyperlink" Target="https://github.com/mattlavis-transform/create_quota_sheet/raw/master/word/097532.docx" TargetMode="External"/><Relationship Id="rId22" Type="http://schemas.openxmlformats.org/officeDocument/2006/relationships/hyperlink" Target="https://github.com/mattlavis-transform/create_quota_sheet/raw/master/word/090052.docx" TargetMode="External"/><Relationship Id="rId64" Type="http://schemas.openxmlformats.org/officeDocument/2006/relationships/hyperlink" Target="https://github.com/mattlavis-transform/create_quota_sheet/raw/master/word/090111.docx" TargetMode="External"/><Relationship Id="rId118" Type="http://schemas.openxmlformats.org/officeDocument/2006/relationships/hyperlink" Target="https://github.com/mattlavis-transform/create_quota_sheet/raw/master/word/090679.docx" TargetMode="External"/><Relationship Id="rId325" Type="http://schemas.openxmlformats.org/officeDocument/2006/relationships/hyperlink" Target="https://github.com/mattlavis-transform/create_quota_sheet/raw/master/word/091218.docx" TargetMode="External"/><Relationship Id="rId367" Type="http://schemas.openxmlformats.org/officeDocument/2006/relationships/hyperlink" Target="https://github.com/mattlavis-transform/create_quota_sheet/raw/master/word/091514.docx" TargetMode="External"/><Relationship Id="rId532" Type="http://schemas.openxmlformats.org/officeDocument/2006/relationships/hyperlink" Target="https://github.com/mattlavis-transform/create_quota_sheet/raw/master/word/092460.docx" TargetMode="External"/><Relationship Id="rId574" Type="http://schemas.openxmlformats.org/officeDocument/2006/relationships/hyperlink" Target="https://github.com/mattlavis-transform/create_quota_sheet/raw/master/word/092685.docx" TargetMode="External"/><Relationship Id="rId977" Type="http://schemas.openxmlformats.org/officeDocument/2006/relationships/hyperlink" Target="https://github.com/mattlavis-transform/create_quota_sheet/raw/master/word/098338.docx" TargetMode="External"/><Relationship Id="rId171" Type="http://schemas.openxmlformats.org/officeDocument/2006/relationships/hyperlink" Target="https://github.com/mattlavis-transform/create_quota_sheet/raw/master/word/090746.docx" TargetMode="External"/><Relationship Id="rId227" Type="http://schemas.openxmlformats.org/officeDocument/2006/relationships/hyperlink" Target="https://github.com/mattlavis-transform/create_quota_sheet/raw/master/word/090929.docx" TargetMode="External"/><Relationship Id="rId781" Type="http://schemas.openxmlformats.org/officeDocument/2006/relationships/hyperlink" Target="https://github.com/mattlavis-transform/create_quota_sheet/raw/master/word/097075.docx" TargetMode="External"/><Relationship Id="rId837" Type="http://schemas.openxmlformats.org/officeDocument/2006/relationships/hyperlink" Target="https://github.com/mattlavis-transform/create_quota_sheet/raw/master/word/097133.docx" TargetMode="External"/><Relationship Id="rId879" Type="http://schemas.openxmlformats.org/officeDocument/2006/relationships/hyperlink" Target="https://github.com/mattlavis-transform/create_quota_sheet/raw/master/word/097210.docx" TargetMode="External"/><Relationship Id="rId1022" Type="http://schemas.openxmlformats.org/officeDocument/2006/relationships/hyperlink" Target="https://github.com/mattlavis-transform/create_quota_sheet/raw/master/word/098518.docx" TargetMode="External"/><Relationship Id="rId269" Type="http://schemas.openxmlformats.org/officeDocument/2006/relationships/hyperlink" Target="https://github.com/mattlavis-transform/create_quota_sheet/raw/master/word/091104.docx" TargetMode="External"/><Relationship Id="rId434" Type="http://schemas.openxmlformats.org/officeDocument/2006/relationships/hyperlink" Target="https://github.com/mattlavis-transform/create_quota_sheet/raw/master/word/091824.docx" TargetMode="External"/><Relationship Id="rId476" Type="http://schemas.openxmlformats.org/officeDocument/2006/relationships/hyperlink" Target="https://github.com/mattlavis-transform/create_quota_sheet/raw/master/word/091931.docx" TargetMode="External"/><Relationship Id="rId641" Type="http://schemas.openxmlformats.org/officeDocument/2006/relationships/hyperlink" Target="https://github.com/mattlavis-transform/create_quota_sheet/raw/master/word/092844.docx" TargetMode="External"/><Relationship Id="rId683" Type="http://schemas.openxmlformats.org/officeDocument/2006/relationships/hyperlink" Target="https://github.com/mattlavis-transform/create_quota_sheet/raw/master/word/096702.docx" TargetMode="External"/><Relationship Id="rId739" Type="http://schemas.openxmlformats.org/officeDocument/2006/relationships/hyperlink" Target="https://github.com/mattlavis-transform/create_quota_sheet/raw/master/word/097033.docx" TargetMode="External"/><Relationship Id="rId890" Type="http://schemas.openxmlformats.org/officeDocument/2006/relationships/hyperlink" Target="https://github.com/mattlavis-transform/create_quota_sheet/raw/master/word/097221.docx" TargetMode="External"/><Relationship Id="rId904" Type="http://schemas.openxmlformats.org/officeDocument/2006/relationships/hyperlink" Target="https://github.com/mattlavis-transform/create_quota_sheet/raw/master/word/097237.docx" TargetMode="External"/><Relationship Id="rId33" Type="http://schemas.openxmlformats.org/officeDocument/2006/relationships/hyperlink" Target="https://github.com/mattlavis-transform/create_quota_sheet/raw/master/word/090063.docx" TargetMode="External"/><Relationship Id="rId129" Type="http://schemas.openxmlformats.org/officeDocument/2006/relationships/hyperlink" Target="https://github.com/mattlavis-transform/create_quota_sheet/raw/master/word/090704.docx" TargetMode="External"/><Relationship Id="rId280" Type="http://schemas.openxmlformats.org/officeDocument/2006/relationships/hyperlink" Target="https://github.com/mattlavis-transform/create_quota_sheet/raw/master/word/091104.docx" TargetMode="External"/><Relationship Id="rId336" Type="http://schemas.openxmlformats.org/officeDocument/2006/relationships/hyperlink" Target="https://github.com/mattlavis-transform/create_quota_sheet/raw/master/word/091341.docx" TargetMode="External"/><Relationship Id="rId501" Type="http://schemas.openxmlformats.org/officeDocument/2006/relationships/hyperlink" Target="https://github.com/mattlavis-transform/create_quota_sheet/raw/master/word/092119.docx" TargetMode="External"/><Relationship Id="rId543" Type="http://schemas.openxmlformats.org/officeDocument/2006/relationships/hyperlink" Target="https://github.com/mattlavis-transform/create_quota_sheet/raw/master/word/092637.docx" TargetMode="External"/><Relationship Id="rId946" Type="http://schemas.openxmlformats.org/officeDocument/2006/relationships/hyperlink" Target="https://github.com/mattlavis-transform/create_quota_sheet/raw/master/word/098307.docx" TargetMode="External"/><Relationship Id="rId988" Type="http://schemas.openxmlformats.org/officeDocument/2006/relationships/hyperlink" Target="https://github.com/mattlavis-transform/create_quota_sheet/raw/master/word/098349.docx" TargetMode="External"/><Relationship Id="rId75" Type="http://schemas.openxmlformats.org/officeDocument/2006/relationships/hyperlink" Target="https://github.com/mattlavis-transform/create_quota_sheet/raw/master/word/090125.docx" TargetMode="External"/><Relationship Id="rId140" Type="http://schemas.openxmlformats.org/officeDocument/2006/relationships/hyperlink" Target="https://github.com/mattlavis-transform/create_quota_sheet/raw/master/word/090715.docx" TargetMode="External"/><Relationship Id="rId182" Type="http://schemas.openxmlformats.org/officeDocument/2006/relationships/hyperlink" Target="https://github.com/mattlavis-transform/create_quota_sheet/raw/master/word/090764.docx" TargetMode="External"/><Relationship Id="rId378" Type="http://schemas.openxmlformats.org/officeDocument/2006/relationships/hyperlink" Target="https://github.com/mattlavis-transform/create_quota_sheet/raw/master/word/091530.docx" TargetMode="External"/><Relationship Id="rId403" Type="http://schemas.openxmlformats.org/officeDocument/2006/relationships/hyperlink" Target="https://github.com/mattlavis-transform/create_quota_sheet/raw/master/word/091641.docx" TargetMode="External"/><Relationship Id="rId585" Type="http://schemas.openxmlformats.org/officeDocument/2006/relationships/hyperlink" Target="https://github.com/mattlavis-transform/create_quota_sheet/raw/master/word/092708.docx" TargetMode="External"/><Relationship Id="rId750" Type="http://schemas.openxmlformats.org/officeDocument/2006/relationships/hyperlink" Target="https://github.com/mattlavis-transform/create_quota_sheet/raw/master/word/097044.docx" TargetMode="External"/><Relationship Id="rId792" Type="http://schemas.openxmlformats.org/officeDocument/2006/relationships/hyperlink" Target="https://github.com/mattlavis-transform/create_quota_sheet/raw/master/word/097087.docx" TargetMode="External"/><Relationship Id="rId806" Type="http://schemas.openxmlformats.org/officeDocument/2006/relationships/hyperlink" Target="https://github.com/mattlavis-transform/create_quota_sheet/raw/master/word/097101.docx" TargetMode="External"/><Relationship Id="rId848" Type="http://schemas.openxmlformats.org/officeDocument/2006/relationships/hyperlink" Target="https://github.com/mattlavis-transform/create_quota_sheet/raw/master/word/097145.docx" TargetMode="External"/><Relationship Id="rId6" Type="http://schemas.openxmlformats.org/officeDocument/2006/relationships/hyperlink" Target="https://github.com/mattlavis-transform/create_quota_sheet/raw/master/word/090021.docx" TargetMode="External"/><Relationship Id="rId238" Type="http://schemas.openxmlformats.org/officeDocument/2006/relationships/hyperlink" Target="https://github.com/mattlavis-transform/create_quota_sheet/raw/master/word/090940.docx" TargetMode="External"/><Relationship Id="rId445" Type="http://schemas.openxmlformats.org/officeDocument/2006/relationships/hyperlink" Target="https://github.com/mattlavis-transform/create_quota_sheet/raw/master/word/091843.docx" TargetMode="External"/><Relationship Id="rId487" Type="http://schemas.openxmlformats.org/officeDocument/2006/relationships/hyperlink" Target="https://github.com/mattlavis-transform/create_quota_sheet/raw/master/word/092014.docx" TargetMode="External"/><Relationship Id="rId610" Type="http://schemas.openxmlformats.org/officeDocument/2006/relationships/hyperlink" Target="https://github.com/mattlavis-transform/create_quota_sheet/raw/master/word/092777.docx" TargetMode="External"/><Relationship Id="rId652" Type="http://schemas.openxmlformats.org/officeDocument/2006/relationships/hyperlink" Target="https://github.com/mattlavis-transform/create_quota_sheet/raw/master/word/092864.docx" TargetMode="External"/><Relationship Id="rId694" Type="http://schemas.openxmlformats.org/officeDocument/2006/relationships/hyperlink" Target="https://github.com/mattlavis-transform/create_quota_sheet/raw/master/word/096713.docx" TargetMode="External"/><Relationship Id="rId708" Type="http://schemas.openxmlformats.org/officeDocument/2006/relationships/hyperlink" Target="https://github.com/mattlavis-transform/create_quota_sheet/raw/master/word/096750.docx" TargetMode="External"/><Relationship Id="rId915" Type="http://schemas.openxmlformats.org/officeDocument/2006/relationships/hyperlink" Target="https://github.com/mattlavis-transform/create_quota_sheet/raw/master/word/097315.docx" TargetMode="External"/><Relationship Id="rId291" Type="http://schemas.openxmlformats.org/officeDocument/2006/relationships/hyperlink" Target="https://github.com/mattlavis-transform/create_quota_sheet/raw/master/word/091176.docx" TargetMode="External"/><Relationship Id="rId305" Type="http://schemas.openxmlformats.org/officeDocument/2006/relationships/hyperlink" Target="https://github.com/mattlavis-transform/create_quota_sheet/raw/master/word/091193.docx" TargetMode="External"/><Relationship Id="rId347" Type="http://schemas.openxmlformats.org/officeDocument/2006/relationships/hyperlink" Target="https://github.com/mattlavis-transform/create_quota_sheet/raw/master/word/091374.docx" TargetMode="External"/><Relationship Id="rId512" Type="http://schemas.openxmlformats.org/officeDocument/2006/relationships/hyperlink" Target="https://github.com/mattlavis-transform/create_quota_sheet/raw/master/word/092175.docx" TargetMode="External"/><Relationship Id="rId957" Type="http://schemas.openxmlformats.org/officeDocument/2006/relationships/hyperlink" Target="https://github.com/mattlavis-transform/create_quota_sheet/raw/master/word/098318.docx" TargetMode="External"/><Relationship Id="rId999" Type="http://schemas.openxmlformats.org/officeDocument/2006/relationships/hyperlink" Target="https://github.com/mattlavis-transform/create_quota_sheet/raw/master/word/098360.docx" TargetMode="External"/><Relationship Id="rId44" Type="http://schemas.openxmlformats.org/officeDocument/2006/relationships/hyperlink" Target="https://github.com/mattlavis-transform/create_quota_sheet/raw/master/word/090085.docx" TargetMode="External"/><Relationship Id="rId86" Type="http://schemas.openxmlformats.org/officeDocument/2006/relationships/hyperlink" Target="https://github.com/mattlavis-transform/create_quota_sheet/raw/master/word/090208.docx" TargetMode="External"/><Relationship Id="rId151" Type="http://schemas.openxmlformats.org/officeDocument/2006/relationships/hyperlink" Target="https://github.com/mattlavis-transform/create_quota_sheet/raw/master/word/090726.docx" TargetMode="External"/><Relationship Id="rId389" Type="http://schemas.openxmlformats.org/officeDocument/2006/relationships/hyperlink" Target="https://github.com/mattlavis-transform/create_quota_sheet/raw/master/word/091577.docx" TargetMode="External"/><Relationship Id="rId554" Type="http://schemas.openxmlformats.org/officeDocument/2006/relationships/hyperlink" Target="https://github.com/mattlavis-transform/create_quota_sheet/raw/master/word/092650.docx" TargetMode="External"/><Relationship Id="rId596" Type="http://schemas.openxmlformats.org/officeDocument/2006/relationships/hyperlink" Target="https://github.com/mattlavis-transform/create_quota_sheet/raw/master/word/092746.docx" TargetMode="External"/><Relationship Id="rId761" Type="http://schemas.openxmlformats.org/officeDocument/2006/relationships/hyperlink" Target="https://github.com/mattlavis-transform/create_quota_sheet/raw/master/word/097055.docx" TargetMode="External"/><Relationship Id="rId817" Type="http://schemas.openxmlformats.org/officeDocument/2006/relationships/hyperlink" Target="https://github.com/mattlavis-transform/create_quota_sheet/raw/master/word/097113.docx" TargetMode="External"/><Relationship Id="rId859" Type="http://schemas.openxmlformats.org/officeDocument/2006/relationships/hyperlink" Target="https://github.com/mattlavis-transform/create_quota_sheet/raw/master/word/097174.docx" TargetMode="External"/><Relationship Id="rId1002" Type="http://schemas.openxmlformats.org/officeDocument/2006/relationships/hyperlink" Target="https://github.com/mattlavis-transform/create_quota_sheet/raw/master/word/098401.docx" TargetMode="External"/><Relationship Id="rId193" Type="http://schemas.openxmlformats.org/officeDocument/2006/relationships/hyperlink" Target="https://github.com/mattlavis-transform/create_quota_sheet/raw/master/word/090786.docx" TargetMode="External"/><Relationship Id="rId207" Type="http://schemas.openxmlformats.org/officeDocument/2006/relationships/hyperlink" Target="https://github.com/mattlavis-transform/create_quota_sheet/raw/master/word/090812.docx" TargetMode="External"/><Relationship Id="rId249" Type="http://schemas.openxmlformats.org/officeDocument/2006/relationships/hyperlink" Target="https://github.com/mattlavis-transform/create_quota_sheet/raw/master/word/091003.docx" TargetMode="External"/><Relationship Id="rId414" Type="http://schemas.openxmlformats.org/officeDocument/2006/relationships/hyperlink" Target="https://github.com/mattlavis-transform/create_quota_sheet/raw/master/word/091788.docx" TargetMode="External"/><Relationship Id="rId456" Type="http://schemas.openxmlformats.org/officeDocument/2006/relationships/hyperlink" Target="https://github.com/mattlavis-transform/create_quota_sheet/raw/master/word/091865.docx" TargetMode="External"/><Relationship Id="rId498" Type="http://schemas.openxmlformats.org/officeDocument/2006/relationships/hyperlink" Target="https://github.com/mattlavis-transform/create_quota_sheet/raw/master/word/092115.docx" TargetMode="External"/><Relationship Id="rId621" Type="http://schemas.openxmlformats.org/officeDocument/2006/relationships/hyperlink" Target="https://github.com/mattlavis-transform/create_quota_sheet/raw/master/word/092802.docx" TargetMode="External"/><Relationship Id="rId663" Type="http://schemas.openxmlformats.org/officeDocument/2006/relationships/hyperlink" Target="https://github.com/mattlavis-transform/create_quota_sheet/raw/master/word/092889.docx" TargetMode="External"/><Relationship Id="rId870" Type="http://schemas.openxmlformats.org/officeDocument/2006/relationships/hyperlink" Target="https://github.com/mattlavis-transform/create_quota_sheet/raw/master/word/097197.docx" TargetMode="External"/><Relationship Id="rId13" Type="http://schemas.openxmlformats.org/officeDocument/2006/relationships/hyperlink" Target="https://github.com/mattlavis-transform/create_quota_sheet/raw/master/word/090040.docx" TargetMode="External"/><Relationship Id="rId109" Type="http://schemas.openxmlformats.org/officeDocument/2006/relationships/hyperlink" Target="https://github.com/mattlavis-transform/create_quota_sheet/raw/master/word/090240.docx" TargetMode="External"/><Relationship Id="rId260" Type="http://schemas.openxmlformats.org/officeDocument/2006/relationships/hyperlink" Target="https://github.com/mattlavis-transform/create_quota_sheet/raw/master/word/091014.docx" TargetMode="External"/><Relationship Id="rId316" Type="http://schemas.openxmlformats.org/officeDocument/2006/relationships/hyperlink" Target="https://github.com/mattlavis-transform/create_quota_sheet/raw/master/word/091201.docx" TargetMode="External"/><Relationship Id="rId523" Type="http://schemas.openxmlformats.org/officeDocument/2006/relationships/hyperlink" Target="https://github.com/mattlavis-transform/create_quota_sheet/raw/master/word/092451.docx" TargetMode="External"/><Relationship Id="rId719" Type="http://schemas.openxmlformats.org/officeDocument/2006/relationships/hyperlink" Target="https://github.com/mattlavis-transform/create_quota_sheet/raw/master/word/096820.docx" TargetMode="External"/><Relationship Id="rId926" Type="http://schemas.openxmlformats.org/officeDocument/2006/relationships/hyperlink" Target="https://github.com/mattlavis-transform/create_quota_sheet/raw/master/word/097511.docx" TargetMode="External"/><Relationship Id="rId968" Type="http://schemas.openxmlformats.org/officeDocument/2006/relationships/hyperlink" Target="https://github.com/mattlavis-transform/create_quota_sheet/raw/master/word/098329.docx" TargetMode="External"/><Relationship Id="rId55" Type="http://schemas.openxmlformats.org/officeDocument/2006/relationships/hyperlink" Target="https://github.com/mattlavis-transform/create_quota_sheet/raw/master/word/090096.docx" TargetMode="External"/><Relationship Id="rId97" Type="http://schemas.openxmlformats.org/officeDocument/2006/relationships/hyperlink" Target="https://github.com/mattlavis-transform/create_quota_sheet/raw/master/word/090228.docx" TargetMode="External"/><Relationship Id="rId120" Type="http://schemas.openxmlformats.org/officeDocument/2006/relationships/hyperlink" Target="https://github.com/mattlavis-transform/create_quota_sheet/raw/master/word/090689.docx" TargetMode="External"/><Relationship Id="rId358" Type="http://schemas.openxmlformats.org/officeDocument/2006/relationships/hyperlink" Target="https://github.com/mattlavis-transform/create_quota_sheet/raw/master/word/091501.docx" TargetMode="External"/><Relationship Id="rId565" Type="http://schemas.openxmlformats.org/officeDocument/2006/relationships/hyperlink" Target="https://github.com/mattlavis-transform/create_quota_sheet/raw/master/word/092673.docx" TargetMode="External"/><Relationship Id="rId730" Type="http://schemas.openxmlformats.org/officeDocument/2006/relationships/hyperlink" Target="https://github.com/mattlavis-transform/create_quota_sheet/raw/master/word/097024.docx" TargetMode="External"/><Relationship Id="rId772" Type="http://schemas.openxmlformats.org/officeDocument/2006/relationships/hyperlink" Target="https://github.com/mattlavis-transform/create_quota_sheet/raw/master/word/097066.docx" TargetMode="External"/><Relationship Id="rId828" Type="http://schemas.openxmlformats.org/officeDocument/2006/relationships/hyperlink" Target="https://github.com/mattlavis-transform/create_quota_sheet/raw/master/word/097124.docx" TargetMode="External"/><Relationship Id="rId1013" Type="http://schemas.openxmlformats.org/officeDocument/2006/relationships/hyperlink" Target="https://github.com/mattlavis-transform/create_quota_sheet/raw/master/word/098507.docx" TargetMode="External"/><Relationship Id="rId162" Type="http://schemas.openxmlformats.org/officeDocument/2006/relationships/hyperlink" Target="https://github.com/mattlavis-transform/create_quota_sheet/raw/master/word/090737.docx" TargetMode="External"/><Relationship Id="rId218" Type="http://schemas.openxmlformats.org/officeDocument/2006/relationships/hyperlink" Target="https://github.com/mattlavis-transform/create_quota_sheet/raw/master/word/090919.docx" TargetMode="External"/><Relationship Id="rId425" Type="http://schemas.openxmlformats.org/officeDocument/2006/relationships/hyperlink" Target="https://github.com/mattlavis-transform/create_quota_sheet/raw/master/word/091799.docx" TargetMode="External"/><Relationship Id="rId467" Type="http://schemas.openxmlformats.org/officeDocument/2006/relationships/hyperlink" Target="https://github.com/mattlavis-transform/create_quota_sheet/raw/master/word/091894.docx" TargetMode="External"/><Relationship Id="rId632" Type="http://schemas.openxmlformats.org/officeDocument/2006/relationships/hyperlink" Target="https://github.com/mattlavis-transform/create_quota_sheet/raw/master/word/092830.docx" TargetMode="External"/><Relationship Id="rId271" Type="http://schemas.openxmlformats.org/officeDocument/2006/relationships/hyperlink" Target="https://github.com/mattlavis-transform/create_quota_sheet/raw/master/word/091104.docx" TargetMode="External"/><Relationship Id="rId674" Type="http://schemas.openxmlformats.org/officeDocument/2006/relationships/hyperlink" Target="https://github.com/mattlavis-transform/create_quota_sheet/raw/master/word/092932.docx" TargetMode="External"/><Relationship Id="rId881" Type="http://schemas.openxmlformats.org/officeDocument/2006/relationships/hyperlink" Target="https://github.com/mattlavis-transform/create_quota_sheet/raw/master/word/097212.docx" TargetMode="External"/><Relationship Id="rId937" Type="http://schemas.openxmlformats.org/officeDocument/2006/relationships/hyperlink" Target="https://github.com/mattlavis-transform/create_quota_sheet/raw/master/word/097534.docx" TargetMode="External"/><Relationship Id="rId979" Type="http://schemas.openxmlformats.org/officeDocument/2006/relationships/hyperlink" Target="https://github.com/mattlavis-transform/create_quota_sheet/raw/master/word/098340.docx" TargetMode="External"/><Relationship Id="rId24" Type="http://schemas.openxmlformats.org/officeDocument/2006/relationships/hyperlink" Target="https://github.com/mattlavis-transform/create_quota_sheet/raw/master/word/090054.docx" TargetMode="External"/><Relationship Id="rId66" Type="http://schemas.openxmlformats.org/officeDocument/2006/relationships/hyperlink" Target="https://github.com/mattlavis-transform/create_quota_sheet/raw/master/word/090114.docx" TargetMode="External"/><Relationship Id="rId131" Type="http://schemas.openxmlformats.org/officeDocument/2006/relationships/hyperlink" Target="https://github.com/mattlavis-transform/create_quota_sheet/raw/master/word/090706.docx" TargetMode="External"/><Relationship Id="rId327" Type="http://schemas.openxmlformats.org/officeDocument/2006/relationships/hyperlink" Target="https://github.com/mattlavis-transform/create_quota_sheet/raw/master/word/091220.docx" TargetMode="External"/><Relationship Id="rId369" Type="http://schemas.openxmlformats.org/officeDocument/2006/relationships/hyperlink" Target="https://github.com/mattlavis-transform/create_quota_sheet/raw/master/word/091518.docx" TargetMode="External"/><Relationship Id="rId534" Type="http://schemas.openxmlformats.org/officeDocument/2006/relationships/hyperlink" Target="https://github.com/mattlavis-transform/create_quota_sheet/raw/master/word/092501.docx" TargetMode="External"/><Relationship Id="rId576" Type="http://schemas.openxmlformats.org/officeDocument/2006/relationships/hyperlink" Target="https://github.com/mattlavis-transform/create_quota_sheet/raw/master/word/092688.docx" TargetMode="External"/><Relationship Id="rId741" Type="http://schemas.openxmlformats.org/officeDocument/2006/relationships/hyperlink" Target="https://github.com/mattlavis-transform/create_quota_sheet/raw/master/word/097035.docx" TargetMode="External"/><Relationship Id="rId783" Type="http://schemas.openxmlformats.org/officeDocument/2006/relationships/hyperlink" Target="https://github.com/mattlavis-transform/create_quota_sheet/raw/master/word/097078.docx" TargetMode="External"/><Relationship Id="rId839" Type="http://schemas.openxmlformats.org/officeDocument/2006/relationships/hyperlink" Target="https://github.com/mattlavis-transform/create_quota_sheet/raw/master/word/097135.docx" TargetMode="External"/><Relationship Id="rId990" Type="http://schemas.openxmlformats.org/officeDocument/2006/relationships/hyperlink" Target="https://github.com/mattlavis-transform/create_quota_sheet/raw/master/word/098351.docx" TargetMode="External"/><Relationship Id="rId173" Type="http://schemas.openxmlformats.org/officeDocument/2006/relationships/hyperlink" Target="https://github.com/mattlavis-transform/create_quota_sheet/raw/master/word/090749.docx" TargetMode="External"/><Relationship Id="rId229" Type="http://schemas.openxmlformats.org/officeDocument/2006/relationships/hyperlink" Target="https://github.com/mattlavis-transform/create_quota_sheet/raw/master/word/090931.docx" TargetMode="External"/><Relationship Id="rId380" Type="http://schemas.openxmlformats.org/officeDocument/2006/relationships/hyperlink" Target="https://github.com/mattlavis-transform/create_quota_sheet/raw/master/word/091546.docx" TargetMode="External"/><Relationship Id="rId436" Type="http://schemas.openxmlformats.org/officeDocument/2006/relationships/hyperlink" Target="https://github.com/mattlavis-transform/create_quota_sheet/raw/master/word/091829.docx" TargetMode="External"/><Relationship Id="rId601" Type="http://schemas.openxmlformats.org/officeDocument/2006/relationships/hyperlink" Target="https://github.com/mattlavis-transform/create_quota_sheet/raw/master/word/092760.docx" TargetMode="External"/><Relationship Id="rId643" Type="http://schemas.openxmlformats.org/officeDocument/2006/relationships/hyperlink" Target="https://github.com/mattlavis-transform/create_quota_sheet/raw/master/word/092848.docx" TargetMode="External"/><Relationship Id="rId1024" Type="http://schemas.openxmlformats.org/officeDocument/2006/relationships/hyperlink" Target="https://github.com/mattlavis-transform/create_quota_sheet/raw/master/word/098521.docx" TargetMode="External"/><Relationship Id="rId240" Type="http://schemas.openxmlformats.org/officeDocument/2006/relationships/hyperlink" Target="https://github.com/mattlavis-transform/create_quota_sheet/raw/master/word/090942.docx" TargetMode="External"/><Relationship Id="rId478" Type="http://schemas.openxmlformats.org/officeDocument/2006/relationships/hyperlink" Target="https://github.com/mattlavis-transform/create_quota_sheet/raw/master/word/091933.docx" TargetMode="External"/><Relationship Id="rId685" Type="http://schemas.openxmlformats.org/officeDocument/2006/relationships/hyperlink" Target="https://github.com/mattlavis-transform/create_quota_sheet/raw/master/word/096704.docx" TargetMode="External"/><Relationship Id="rId850" Type="http://schemas.openxmlformats.org/officeDocument/2006/relationships/hyperlink" Target="https://github.com/mattlavis-transform/create_quota_sheet/raw/master/word/097147.docx" TargetMode="External"/><Relationship Id="rId892" Type="http://schemas.openxmlformats.org/officeDocument/2006/relationships/hyperlink" Target="https://github.com/mattlavis-transform/create_quota_sheet/raw/master/word/097223.docx" TargetMode="External"/><Relationship Id="rId906" Type="http://schemas.openxmlformats.org/officeDocument/2006/relationships/hyperlink" Target="https://github.com/mattlavis-transform/create_quota_sheet/raw/master/word/097301.docx" TargetMode="External"/><Relationship Id="rId948" Type="http://schemas.openxmlformats.org/officeDocument/2006/relationships/hyperlink" Target="https://github.com/mattlavis-transform/create_quota_sheet/raw/master/word/098309.docx" TargetMode="External"/><Relationship Id="rId35" Type="http://schemas.openxmlformats.org/officeDocument/2006/relationships/hyperlink" Target="https://github.com/mattlavis-transform/create_quota_sheet/raw/master/word/090070.docx" TargetMode="External"/><Relationship Id="rId77" Type="http://schemas.openxmlformats.org/officeDocument/2006/relationships/hyperlink" Target="https://github.com/mattlavis-transform/create_quota_sheet/raw/master/word/090127.docx" TargetMode="External"/><Relationship Id="rId100" Type="http://schemas.openxmlformats.org/officeDocument/2006/relationships/hyperlink" Target="https://github.com/mattlavis-transform/create_quota_sheet/raw/master/word/090231.docx" TargetMode="External"/><Relationship Id="rId282" Type="http://schemas.openxmlformats.org/officeDocument/2006/relationships/hyperlink" Target="https://github.com/mattlavis-transform/create_quota_sheet/raw/master/word/091133.docx" TargetMode="External"/><Relationship Id="rId338" Type="http://schemas.openxmlformats.org/officeDocument/2006/relationships/hyperlink" Target="https://github.com/mattlavis-transform/create_quota_sheet/raw/master/word/091353.docx" TargetMode="External"/><Relationship Id="rId503" Type="http://schemas.openxmlformats.org/officeDocument/2006/relationships/hyperlink" Target="https://github.com/mattlavis-transform/create_quota_sheet/raw/master/word/092121.docx" TargetMode="External"/><Relationship Id="rId545" Type="http://schemas.openxmlformats.org/officeDocument/2006/relationships/hyperlink" Target="https://github.com/mattlavis-transform/create_quota_sheet/raw/master/word/092639.docx" TargetMode="External"/><Relationship Id="rId587" Type="http://schemas.openxmlformats.org/officeDocument/2006/relationships/hyperlink" Target="https://github.com/mattlavis-transform/create_quota_sheet/raw/master/word/092721.docx" TargetMode="External"/><Relationship Id="rId710" Type="http://schemas.openxmlformats.org/officeDocument/2006/relationships/hyperlink" Target="https://github.com/mattlavis-transform/create_quota_sheet/raw/master/word/096752.docx" TargetMode="External"/><Relationship Id="rId752" Type="http://schemas.openxmlformats.org/officeDocument/2006/relationships/hyperlink" Target="https://github.com/mattlavis-transform/create_quota_sheet/raw/master/word/097046.docx" TargetMode="External"/><Relationship Id="rId808" Type="http://schemas.openxmlformats.org/officeDocument/2006/relationships/hyperlink" Target="https://github.com/mattlavis-transform/create_quota_sheet/raw/master/word/097103.docx" TargetMode="External"/><Relationship Id="rId8" Type="http://schemas.openxmlformats.org/officeDocument/2006/relationships/hyperlink" Target="https://github.com/mattlavis-transform/create_quota_sheet/raw/master/word/090025.docx" TargetMode="External"/><Relationship Id="rId142" Type="http://schemas.openxmlformats.org/officeDocument/2006/relationships/hyperlink" Target="https://github.com/mattlavis-transform/create_quota_sheet/raw/master/word/090717.docx" TargetMode="External"/><Relationship Id="rId184" Type="http://schemas.openxmlformats.org/officeDocument/2006/relationships/hyperlink" Target="https://github.com/mattlavis-transform/create_quota_sheet/raw/master/word/090771.docx" TargetMode="External"/><Relationship Id="rId391" Type="http://schemas.openxmlformats.org/officeDocument/2006/relationships/hyperlink" Target="https://github.com/mattlavis-transform/create_quota_sheet/raw/master/word/091594.docx" TargetMode="External"/><Relationship Id="rId405" Type="http://schemas.openxmlformats.org/officeDocument/2006/relationships/hyperlink" Target="https://github.com/mattlavis-transform/create_quota_sheet/raw/master/word/091648.docx" TargetMode="External"/><Relationship Id="rId447" Type="http://schemas.openxmlformats.org/officeDocument/2006/relationships/hyperlink" Target="https://github.com/mattlavis-transform/create_quota_sheet/raw/master/word/091849.docx" TargetMode="External"/><Relationship Id="rId612" Type="http://schemas.openxmlformats.org/officeDocument/2006/relationships/hyperlink" Target="https://github.com/mattlavis-transform/create_quota_sheet/raw/master/word/092785.docx" TargetMode="External"/><Relationship Id="rId794" Type="http://schemas.openxmlformats.org/officeDocument/2006/relationships/hyperlink" Target="https://github.com/mattlavis-transform/create_quota_sheet/raw/master/word/097089.docx" TargetMode="External"/><Relationship Id="rId251" Type="http://schemas.openxmlformats.org/officeDocument/2006/relationships/hyperlink" Target="https://github.com/mattlavis-transform/create_quota_sheet/raw/master/word/091005.docx" TargetMode="External"/><Relationship Id="rId489" Type="http://schemas.openxmlformats.org/officeDocument/2006/relationships/hyperlink" Target="https://github.com/mattlavis-transform/create_quota_sheet/raw/master/word/092016.docx" TargetMode="External"/><Relationship Id="rId654" Type="http://schemas.openxmlformats.org/officeDocument/2006/relationships/hyperlink" Target="https://github.com/mattlavis-transform/create_quota_sheet/raw/master/word/092868.docx" TargetMode="External"/><Relationship Id="rId696" Type="http://schemas.openxmlformats.org/officeDocument/2006/relationships/hyperlink" Target="https://github.com/mattlavis-transform/create_quota_sheet/raw/master/word/096715.docx" TargetMode="External"/><Relationship Id="rId861" Type="http://schemas.openxmlformats.org/officeDocument/2006/relationships/hyperlink" Target="https://github.com/mattlavis-transform/create_quota_sheet/raw/master/word/097176.docx" TargetMode="External"/><Relationship Id="rId917" Type="http://schemas.openxmlformats.org/officeDocument/2006/relationships/hyperlink" Target="https://github.com/mattlavis-transform/create_quota_sheet/raw/master/word/097502.docx" TargetMode="External"/><Relationship Id="rId959" Type="http://schemas.openxmlformats.org/officeDocument/2006/relationships/hyperlink" Target="https://github.com/mattlavis-transform/create_quota_sheet/raw/master/word/098320.docx" TargetMode="External"/><Relationship Id="rId46" Type="http://schemas.openxmlformats.org/officeDocument/2006/relationships/hyperlink" Target="https://github.com/mattlavis-transform/create_quota_sheet/raw/master/word/090087.docx" TargetMode="External"/><Relationship Id="rId293" Type="http://schemas.openxmlformats.org/officeDocument/2006/relationships/hyperlink" Target="https://github.com/mattlavis-transform/create_quota_sheet/raw/master/word/091178.docx" TargetMode="External"/><Relationship Id="rId307" Type="http://schemas.openxmlformats.org/officeDocument/2006/relationships/hyperlink" Target="https://github.com/mattlavis-transform/create_quota_sheet/raw/master/word/091193.docx" TargetMode="External"/><Relationship Id="rId349" Type="http://schemas.openxmlformats.org/officeDocument/2006/relationships/hyperlink" Target="https://github.com/mattlavis-transform/create_quota_sheet/raw/master/word/091376.docx" TargetMode="External"/><Relationship Id="rId514" Type="http://schemas.openxmlformats.org/officeDocument/2006/relationships/hyperlink" Target="https://github.com/mattlavis-transform/create_quota_sheet/raw/master/word/092179.docx" TargetMode="External"/><Relationship Id="rId556" Type="http://schemas.openxmlformats.org/officeDocument/2006/relationships/hyperlink" Target="https://github.com/mattlavis-transform/create_quota_sheet/raw/master/word/092658.docx" TargetMode="External"/><Relationship Id="rId721" Type="http://schemas.openxmlformats.org/officeDocument/2006/relationships/hyperlink" Target="https://github.com/mattlavis-transform/create_quota_sheet/raw/master/word/097015.docx" TargetMode="External"/><Relationship Id="rId763" Type="http://schemas.openxmlformats.org/officeDocument/2006/relationships/hyperlink" Target="https://github.com/mattlavis-transform/create_quota_sheet/raw/master/word/097057.docx" TargetMode="External"/><Relationship Id="rId88" Type="http://schemas.openxmlformats.org/officeDocument/2006/relationships/hyperlink" Target="https://github.com/mattlavis-transform/create_quota_sheet/raw/master/word/090212.docx" TargetMode="External"/><Relationship Id="rId111" Type="http://schemas.openxmlformats.org/officeDocument/2006/relationships/hyperlink" Target="https://github.com/mattlavis-transform/create_quota_sheet/raw/master/word/090243.docx" TargetMode="External"/><Relationship Id="rId153" Type="http://schemas.openxmlformats.org/officeDocument/2006/relationships/hyperlink" Target="https://github.com/mattlavis-transform/create_quota_sheet/raw/master/word/090728.docx" TargetMode="External"/><Relationship Id="rId195" Type="http://schemas.openxmlformats.org/officeDocument/2006/relationships/hyperlink" Target="https://github.com/mattlavis-transform/create_quota_sheet/raw/master/word/090790.docx" TargetMode="External"/><Relationship Id="rId209" Type="http://schemas.openxmlformats.org/officeDocument/2006/relationships/hyperlink" Target="https://github.com/mattlavis-transform/create_quota_sheet/raw/master/word/090816.docx" TargetMode="External"/><Relationship Id="rId360" Type="http://schemas.openxmlformats.org/officeDocument/2006/relationships/hyperlink" Target="https://github.com/mattlavis-transform/create_quota_sheet/raw/master/word/091503.docx" TargetMode="External"/><Relationship Id="rId416" Type="http://schemas.openxmlformats.org/officeDocument/2006/relationships/hyperlink" Target="https://github.com/mattlavis-transform/create_quota_sheet/raw/master/word/091790.docx" TargetMode="External"/><Relationship Id="rId598" Type="http://schemas.openxmlformats.org/officeDocument/2006/relationships/hyperlink" Target="https://github.com/mattlavis-transform/create_quota_sheet/raw/master/word/092750.docx" TargetMode="External"/><Relationship Id="rId819" Type="http://schemas.openxmlformats.org/officeDocument/2006/relationships/hyperlink" Target="https://github.com/mattlavis-transform/create_quota_sheet/raw/master/word/097115.docx" TargetMode="External"/><Relationship Id="rId970" Type="http://schemas.openxmlformats.org/officeDocument/2006/relationships/hyperlink" Target="https://github.com/mattlavis-transform/create_quota_sheet/raw/master/word/098331.docx" TargetMode="External"/><Relationship Id="rId1004" Type="http://schemas.openxmlformats.org/officeDocument/2006/relationships/hyperlink" Target="https://github.com/mattlavis-transform/create_quota_sheet/raw/master/word/098403.docx" TargetMode="External"/><Relationship Id="rId220" Type="http://schemas.openxmlformats.org/officeDocument/2006/relationships/hyperlink" Target="https://github.com/mattlavis-transform/create_quota_sheet/raw/master/word/090922.docx" TargetMode="External"/><Relationship Id="rId458" Type="http://schemas.openxmlformats.org/officeDocument/2006/relationships/hyperlink" Target="https://github.com/mattlavis-transform/create_quota_sheet/raw/master/word/091875.docx" TargetMode="External"/><Relationship Id="rId623" Type="http://schemas.openxmlformats.org/officeDocument/2006/relationships/hyperlink" Target="https://github.com/mattlavis-transform/create_quota_sheet/raw/master/word/092808.docx" TargetMode="External"/><Relationship Id="rId665" Type="http://schemas.openxmlformats.org/officeDocument/2006/relationships/hyperlink" Target="https://github.com/mattlavis-transform/create_quota_sheet/raw/master/word/092905.docx" TargetMode="External"/><Relationship Id="rId830" Type="http://schemas.openxmlformats.org/officeDocument/2006/relationships/hyperlink" Target="https://github.com/mattlavis-transform/create_quota_sheet/raw/master/word/097126.docx" TargetMode="External"/><Relationship Id="rId872" Type="http://schemas.openxmlformats.org/officeDocument/2006/relationships/hyperlink" Target="https://github.com/mattlavis-transform/create_quota_sheet/raw/master/word/097199.docx" TargetMode="External"/><Relationship Id="rId928" Type="http://schemas.openxmlformats.org/officeDocument/2006/relationships/hyperlink" Target="https://github.com/mattlavis-transform/create_quota_sheet/raw/master/word/097525.docx" TargetMode="External"/><Relationship Id="rId15" Type="http://schemas.openxmlformats.org/officeDocument/2006/relationships/hyperlink" Target="https://github.com/mattlavis-transform/create_quota_sheet/raw/master/word/090043.docx" TargetMode="External"/><Relationship Id="rId57" Type="http://schemas.openxmlformats.org/officeDocument/2006/relationships/hyperlink" Target="https://github.com/mattlavis-transform/create_quota_sheet/raw/master/word/090098.docx" TargetMode="External"/><Relationship Id="rId262" Type="http://schemas.openxmlformats.org/officeDocument/2006/relationships/hyperlink" Target="https://github.com/mattlavis-transform/create_quota_sheet/raw/master/word/091022.docx" TargetMode="External"/><Relationship Id="rId318" Type="http://schemas.openxmlformats.org/officeDocument/2006/relationships/hyperlink" Target="https://github.com/mattlavis-transform/create_quota_sheet/raw/master/word/091205.docx" TargetMode="External"/><Relationship Id="rId525" Type="http://schemas.openxmlformats.org/officeDocument/2006/relationships/hyperlink" Target="https://github.com/mattlavis-transform/create_quota_sheet/raw/master/word/092453.docx" TargetMode="External"/><Relationship Id="rId567" Type="http://schemas.openxmlformats.org/officeDocument/2006/relationships/hyperlink" Target="https://github.com/mattlavis-transform/create_quota_sheet/raw/master/word/092675.docx" TargetMode="External"/><Relationship Id="rId732" Type="http://schemas.openxmlformats.org/officeDocument/2006/relationships/hyperlink" Target="https://github.com/mattlavis-transform/create_quota_sheet/raw/master/word/097026.docx" TargetMode="External"/><Relationship Id="rId99" Type="http://schemas.openxmlformats.org/officeDocument/2006/relationships/hyperlink" Target="https://github.com/mattlavis-transform/create_quota_sheet/raw/master/word/090230.docx" TargetMode="External"/><Relationship Id="rId122" Type="http://schemas.openxmlformats.org/officeDocument/2006/relationships/hyperlink" Target="https://github.com/mattlavis-transform/create_quota_sheet/raw/master/word/090691.docx" TargetMode="External"/><Relationship Id="rId164" Type="http://schemas.openxmlformats.org/officeDocument/2006/relationships/hyperlink" Target="https://github.com/mattlavis-transform/create_quota_sheet/raw/master/word/090739.docx" TargetMode="External"/><Relationship Id="rId371" Type="http://schemas.openxmlformats.org/officeDocument/2006/relationships/hyperlink" Target="https://github.com/mattlavis-transform/create_quota_sheet/raw/master/word/091522.docx" TargetMode="External"/><Relationship Id="rId774" Type="http://schemas.openxmlformats.org/officeDocument/2006/relationships/hyperlink" Target="https://github.com/mattlavis-transform/create_quota_sheet/raw/master/word/097068.docx" TargetMode="External"/><Relationship Id="rId981" Type="http://schemas.openxmlformats.org/officeDocument/2006/relationships/hyperlink" Target="https://github.com/mattlavis-transform/create_quota_sheet/raw/master/word/098342.docx" TargetMode="External"/><Relationship Id="rId1015" Type="http://schemas.openxmlformats.org/officeDocument/2006/relationships/hyperlink" Target="https://github.com/mattlavis-transform/create_quota_sheet/raw/master/word/098509.docx" TargetMode="External"/><Relationship Id="rId427" Type="http://schemas.openxmlformats.org/officeDocument/2006/relationships/hyperlink" Target="https://github.com/mattlavis-transform/create_quota_sheet/raw/master/word/091802.docx" TargetMode="External"/><Relationship Id="rId469" Type="http://schemas.openxmlformats.org/officeDocument/2006/relationships/hyperlink" Target="https://github.com/mattlavis-transform/create_quota_sheet/raw/master/word/091922.docx" TargetMode="External"/><Relationship Id="rId634" Type="http://schemas.openxmlformats.org/officeDocument/2006/relationships/hyperlink" Target="https://github.com/mattlavis-transform/create_quota_sheet/raw/master/word/092834.docx" TargetMode="External"/><Relationship Id="rId676" Type="http://schemas.openxmlformats.org/officeDocument/2006/relationships/hyperlink" Target="https://github.com/mattlavis-transform/create_quota_sheet/raw/master/word/092935.docx" TargetMode="External"/><Relationship Id="rId841" Type="http://schemas.openxmlformats.org/officeDocument/2006/relationships/hyperlink" Target="https://github.com/mattlavis-transform/create_quota_sheet/raw/master/word/097137.docx" TargetMode="External"/><Relationship Id="rId883" Type="http://schemas.openxmlformats.org/officeDocument/2006/relationships/hyperlink" Target="https://github.com/mattlavis-transform/create_quota_sheet/raw/master/word/097214.docx" TargetMode="External"/><Relationship Id="rId26" Type="http://schemas.openxmlformats.org/officeDocument/2006/relationships/hyperlink" Target="https://github.com/mattlavis-transform/create_quota_sheet/raw/master/word/090056.docx" TargetMode="External"/><Relationship Id="rId231" Type="http://schemas.openxmlformats.org/officeDocument/2006/relationships/hyperlink" Target="https://github.com/mattlavis-transform/create_quota_sheet/raw/master/word/090933.docx" TargetMode="External"/><Relationship Id="rId273" Type="http://schemas.openxmlformats.org/officeDocument/2006/relationships/hyperlink" Target="https://github.com/mattlavis-transform/create_quota_sheet/raw/master/word/091104.docx" TargetMode="External"/><Relationship Id="rId329" Type="http://schemas.openxmlformats.org/officeDocument/2006/relationships/hyperlink" Target="https://github.com/mattlavis-transform/create_quota_sheet/raw/master/word/091302.docx" TargetMode="External"/><Relationship Id="rId480" Type="http://schemas.openxmlformats.org/officeDocument/2006/relationships/hyperlink" Target="https://github.com/mattlavis-transform/create_quota_sheet/raw/master/word/091935.docx" TargetMode="External"/><Relationship Id="rId536" Type="http://schemas.openxmlformats.org/officeDocument/2006/relationships/hyperlink" Target="https://github.com/mattlavis-transform/create_quota_sheet/raw/master/word/092620.docx" TargetMode="External"/><Relationship Id="rId701" Type="http://schemas.openxmlformats.org/officeDocument/2006/relationships/hyperlink" Target="https://github.com/mattlavis-transform/create_quota_sheet/raw/master/word/096720.docx" TargetMode="External"/><Relationship Id="rId939" Type="http://schemas.openxmlformats.org/officeDocument/2006/relationships/hyperlink" Target="https://github.com/mattlavis-transform/create_quota_sheet/raw/master/word/098300.docx" TargetMode="External"/><Relationship Id="rId68" Type="http://schemas.openxmlformats.org/officeDocument/2006/relationships/hyperlink" Target="https://github.com/mattlavis-transform/create_quota_sheet/raw/master/word/090118.docx" TargetMode="External"/><Relationship Id="rId133" Type="http://schemas.openxmlformats.org/officeDocument/2006/relationships/hyperlink" Target="https://github.com/mattlavis-transform/create_quota_sheet/raw/master/word/090708.docx" TargetMode="External"/><Relationship Id="rId175" Type="http://schemas.openxmlformats.org/officeDocument/2006/relationships/hyperlink" Target="https://github.com/mattlavis-transform/create_quota_sheet/raw/master/word/090751.docx" TargetMode="External"/><Relationship Id="rId340" Type="http://schemas.openxmlformats.org/officeDocument/2006/relationships/hyperlink" Target="https://github.com/mattlavis-transform/create_quota_sheet/raw/master/word/091361.docx" TargetMode="External"/><Relationship Id="rId578" Type="http://schemas.openxmlformats.org/officeDocument/2006/relationships/hyperlink" Target="https://github.com/mattlavis-transform/create_quota_sheet/raw/master/word/092694.docx" TargetMode="External"/><Relationship Id="rId743" Type="http://schemas.openxmlformats.org/officeDocument/2006/relationships/hyperlink" Target="https://github.com/mattlavis-transform/create_quota_sheet/raw/master/word/097037.docx" TargetMode="External"/><Relationship Id="rId785" Type="http://schemas.openxmlformats.org/officeDocument/2006/relationships/hyperlink" Target="https://github.com/mattlavis-transform/create_quota_sheet/raw/master/word/097080.docx" TargetMode="External"/><Relationship Id="rId950" Type="http://schemas.openxmlformats.org/officeDocument/2006/relationships/hyperlink" Target="https://github.com/mattlavis-transform/create_quota_sheet/raw/master/word/098311.docx" TargetMode="External"/><Relationship Id="rId992" Type="http://schemas.openxmlformats.org/officeDocument/2006/relationships/hyperlink" Target="https://github.com/mattlavis-transform/create_quota_sheet/raw/master/word/098353.docx" TargetMode="External"/><Relationship Id="rId1026" Type="http://schemas.openxmlformats.org/officeDocument/2006/relationships/hyperlink" Target="https://github.com/mattlavis-transform/create_quota_sheet/raw/master/word/098523.docx" TargetMode="External"/><Relationship Id="rId200" Type="http://schemas.openxmlformats.org/officeDocument/2006/relationships/hyperlink" Target="https://github.com/mattlavis-transform/create_quota_sheet/raw/master/word/090796.docx" TargetMode="External"/><Relationship Id="rId382" Type="http://schemas.openxmlformats.org/officeDocument/2006/relationships/hyperlink" Target="https://github.com/mattlavis-transform/create_quota_sheet/raw/master/word/091559.docx" TargetMode="External"/><Relationship Id="rId438" Type="http://schemas.openxmlformats.org/officeDocument/2006/relationships/hyperlink" Target="https://github.com/mattlavis-transform/create_quota_sheet/raw/master/word/091831.docx" TargetMode="External"/><Relationship Id="rId603" Type="http://schemas.openxmlformats.org/officeDocument/2006/relationships/hyperlink" Target="https://github.com/mattlavis-transform/create_quota_sheet/raw/master/word/092763.docx" TargetMode="External"/><Relationship Id="rId645" Type="http://schemas.openxmlformats.org/officeDocument/2006/relationships/hyperlink" Target="https://github.com/mattlavis-transform/create_quota_sheet/raw/master/word/092850.docx" TargetMode="External"/><Relationship Id="rId687" Type="http://schemas.openxmlformats.org/officeDocument/2006/relationships/hyperlink" Target="https://github.com/mattlavis-transform/create_quota_sheet/raw/master/word/096706.docx" TargetMode="External"/><Relationship Id="rId810" Type="http://schemas.openxmlformats.org/officeDocument/2006/relationships/hyperlink" Target="https://github.com/mattlavis-transform/create_quota_sheet/raw/master/word/097106.docx" TargetMode="External"/><Relationship Id="rId852" Type="http://schemas.openxmlformats.org/officeDocument/2006/relationships/hyperlink" Target="https://github.com/mattlavis-transform/create_quota_sheet/raw/master/word/097161.docx" TargetMode="External"/><Relationship Id="rId908" Type="http://schemas.openxmlformats.org/officeDocument/2006/relationships/hyperlink" Target="https://github.com/mattlavis-transform/create_quota_sheet/raw/master/word/097303.docx" TargetMode="External"/><Relationship Id="rId242" Type="http://schemas.openxmlformats.org/officeDocument/2006/relationships/hyperlink" Target="https://github.com/mattlavis-transform/create_quota_sheet/raw/master/word/090944.docx" TargetMode="External"/><Relationship Id="rId284" Type="http://schemas.openxmlformats.org/officeDocument/2006/relationships/hyperlink" Target="https://github.com/mattlavis-transform/create_quota_sheet/raw/master/word/091152.docx" TargetMode="External"/><Relationship Id="rId491" Type="http://schemas.openxmlformats.org/officeDocument/2006/relationships/hyperlink" Target="https://github.com/mattlavis-transform/create_quota_sheet/raw/master/word/092102.docx" TargetMode="External"/><Relationship Id="rId505" Type="http://schemas.openxmlformats.org/officeDocument/2006/relationships/hyperlink" Target="https://github.com/mattlavis-transform/create_quota_sheet/raw/master/word/092125.docx" TargetMode="External"/><Relationship Id="rId712" Type="http://schemas.openxmlformats.org/officeDocument/2006/relationships/hyperlink" Target="https://github.com/mattlavis-transform/create_quota_sheet/raw/master/word/096754.docx" TargetMode="External"/><Relationship Id="rId894" Type="http://schemas.openxmlformats.org/officeDocument/2006/relationships/hyperlink" Target="https://github.com/mattlavis-transform/create_quota_sheet/raw/master/word/097225.docx" TargetMode="External"/><Relationship Id="rId37" Type="http://schemas.openxmlformats.org/officeDocument/2006/relationships/hyperlink" Target="https://github.com/mattlavis-transform/create_quota_sheet/raw/master/word/090072.docx" TargetMode="External"/><Relationship Id="rId79" Type="http://schemas.openxmlformats.org/officeDocument/2006/relationships/hyperlink" Target="https://github.com/mattlavis-transform/create_quota_sheet/raw/master/word/090129.docx" TargetMode="External"/><Relationship Id="rId102" Type="http://schemas.openxmlformats.org/officeDocument/2006/relationships/hyperlink" Target="https://github.com/mattlavis-transform/create_quota_sheet/raw/master/word/090233.docx" TargetMode="External"/><Relationship Id="rId144" Type="http://schemas.openxmlformats.org/officeDocument/2006/relationships/hyperlink" Target="https://github.com/mattlavis-transform/create_quota_sheet/raw/master/word/090719.docx" TargetMode="External"/><Relationship Id="rId547" Type="http://schemas.openxmlformats.org/officeDocument/2006/relationships/hyperlink" Target="https://github.com/mattlavis-transform/create_quota_sheet/raw/master/word/092643.docx" TargetMode="External"/><Relationship Id="rId589" Type="http://schemas.openxmlformats.org/officeDocument/2006/relationships/hyperlink" Target="https://github.com/mattlavis-transform/create_quota_sheet/raw/master/word/092723.docx" TargetMode="External"/><Relationship Id="rId754" Type="http://schemas.openxmlformats.org/officeDocument/2006/relationships/hyperlink" Target="https://github.com/mattlavis-transform/create_quota_sheet/raw/master/word/097048.docx" TargetMode="External"/><Relationship Id="rId796" Type="http://schemas.openxmlformats.org/officeDocument/2006/relationships/hyperlink" Target="https://github.com/mattlavis-transform/create_quota_sheet/raw/master/word/097091.docx" TargetMode="External"/><Relationship Id="rId961" Type="http://schemas.openxmlformats.org/officeDocument/2006/relationships/hyperlink" Target="https://github.com/mattlavis-transform/create_quota_sheet/raw/master/word/098322.docx" TargetMode="External"/><Relationship Id="rId90" Type="http://schemas.openxmlformats.org/officeDocument/2006/relationships/hyperlink" Target="https://github.com/mattlavis-transform/create_quota_sheet/raw/master/word/090214.docx" TargetMode="External"/><Relationship Id="rId186" Type="http://schemas.openxmlformats.org/officeDocument/2006/relationships/hyperlink" Target="https://github.com/mattlavis-transform/create_quota_sheet/raw/master/word/090774.docx" TargetMode="External"/><Relationship Id="rId351" Type="http://schemas.openxmlformats.org/officeDocument/2006/relationships/hyperlink" Target="https://github.com/mattlavis-transform/create_quota_sheet/raw/master/word/091378.docx" TargetMode="External"/><Relationship Id="rId393" Type="http://schemas.openxmlformats.org/officeDocument/2006/relationships/hyperlink" Target="https://github.com/mattlavis-transform/create_quota_sheet/raw/master/word/091596.docx" TargetMode="External"/><Relationship Id="rId407" Type="http://schemas.openxmlformats.org/officeDocument/2006/relationships/hyperlink" Target="https://github.com/mattlavis-transform/create_quota_sheet/raw/master/word/091783.docx" TargetMode="External"/><Relationship Id="rId449" Type="http://schemas.openxmlformats.org/officeDocument/2006/relationships/hyperlink" Target="https://github.com/mattlavis-transform/create_quota_sheet/raw/master/word/091853.docx" TargetMode="External"/><Relationship Id="rId614" Type="http://schemas.openxmlformats.org/officeDocument/2006/relationships/hyperlink" Target="https://github.com/mattlavis-transform/create_quota_sheet/raw/master/word/092788.docx" TargetMode="External"/><Relationship Id="rId656" Type="http://schemas.openxmlformats.org/officeDocument/2006/relationships/hyperlink" Target="https://github.com/mattlavis-transform/create_quota_sheet/raw/master/word/092872.docx" TargetMode="External"/><Relationship Id="rId821" Type="http://schemas.openxmlformats.org/officeDocument/2006/relationships/hyperlink" Target="https://github.com/mattlavis-transform/create_quota_sheet/raw/master/word/097117.docx" TargetMode="External"/><Relationship Id="rId863" Type="http://schemas.openxmlformats.org/officeDocument/2006/relationships/hyperlink" Target="https://github.com/mattlavis-transform/create_quota_sheet/raw/master/word/097178.docx" TargetMode="External"/><Relationship Id="rId211" Type="http://schemas.openxmlformats.org/officeDocument/2006/relationships/hyperlink" Target="https://github.com/mattlavis-transform/create_quota_sheet/raw/master/word/090818.docx" TargetMode="External"/><Relationship Id="rId253" Type="http://schemas.openxmlformats.org/officeDocument/2006/relationships/hyperlink" Target="https://github.com/mattlavis-transform/create_quota_sheet/raw/master/word/091007.docx" TargetMode="External"/><Relationship Id="rId295" Type="http://schemas.openxmlformats.org/officeDocument/2006/relationships/hyperlink" Target="https://github.com/mattlavis-transform/create_quota_sheet/raw/master/word/091180.docx" TargetMode="External"/><Relationship Id="rId309" Type="http://schemas.openxmlformats.org/officeDocument/2006/relationships/hyperlink" Target="https://github.com/mattlavis-transform/create_quota_sheet/raw/master/word/091193.docx" TargetMode="External"/><Relationship Id="rId460" Type="http://schemas.openxmlformats.org/officeDocument/2006/relationships/hyperlink" Target="https://github.com/mattlavis-transform/create_quota_sheet/raw/master/word/091879.docx" TargetMode="External"/><Relationship Id="rId516" Type="http://schemas.openxmlformats.org/officeDocument/2006/relationships/hyperlink" Target="https://github.com/mattlavis-transform/create_quota_sheet/raw/master/word/092202.docx" TargetMode="External"/><Relationship Id="rId698" Type="http://schemas.openxmlformats.org/officeDocument/2006/relationships/hyperlink" Target="https://github.com/mattlavis-transform/create_quota_sheet/raw/master/word/096717.docx" TargetMode="External"/><Relationship Id="rId919" Type="http://schemas.openxmlformats.org/officeDocument/2006/relationships/hyperlink" Target="https://github.com/mattlavis-transform/create_quota_sheet/raw/master/word/097504.docx" TargetMode="External"/><Relationship Id="rId48" Type="http://schemas.openxmlformats.org/officeDocument/2006/relationships/hyperlink" Target="https://github.com/mattlavis-transform/create_quota_sheet/raw/master/word/090089.docx" TargetMode="External"/><Relationship Id="rId113" Type="http://schemas.openxmlformats.org/officeDocument/2006/relationships/hyperlink" Target="https://github.com/mattlavis-transform/create_quota_sheet/raw/master/word/090671.docx" TargetMode="External"/><Relationship Id="rId320" Type="http://schemas.openxmlformats.org/officeDocument/2006/relationships/hyperlink" Target="https://github.com/mattlavis-transform/create_quota_sheet/raw/master/word/091209.docx" TargetMode="External"/><Relationship Id="rId558" Type="http://schemas.openxmlformats.org/officeDocument/2006/relationships/hyperlink" Target="https://github.com/mattlavis-transform/create_quota_sheet/raw/master/word/092661.docx" TargetMode="External"/><Relationship Id="rId723" Type="http://schemas.openxmlformats.org/officeDocument/2006/relationships/hyperlink" Target="https://github.com/mattlavis-transform/create_quota_sheet/raw/master/word/097017.docx" TargetMode="External"/><Relationship Id="rId765" Type="http://schemas.openxmlformats.org/officeDocument/2006/relationships/hyperlink" Target="https://github.com/mattlavis-transform/create_quota_sheet/raw/master/word/097059.docx" TargetMode="External"/><Relationship Id="rId930" Type="http://schemas.openxmlformats.org/officeDocument/2006/relationships/hyperlink" Target="https://github.com/mattlavis-transform/create_quota_sheet/raw/master/word/097527.docx" TargetMode="External"/><Relationship Id="rId972" Type="http://schemas.openxmlformats.org/officeDocument/2006/relationships/hyperlink" Target="https://github.com/mattlavis-transform/create_quota_sheet/raw/master/word/098333.docx" TargetMode="External"/><Relationship Id="rId1006" Type="http://schemas.openxmlformats.org/officeDocument/2006/relationships/hyperlink" Target="https://github.com/mattlavis-transform/create_quota_sheet/raw/master/word/098405.docx" TargetMode="External"/><Relationship Id="rId155" Type="http://schemas.openxmlformats.org/officeDocument/2006/relationships/hyperlink" Target="https://github.com/mattlavis-transform/create_quota_sheet/raw/master/word/090730.docx" TargetMode="External"/><Relationship Id="rId197" Type="http://schemas.openxmlformats.org/officeDocument/2006/relationships/hyperlink" Target="https://github.com/mattlavis-transform/create_quota_sheet/raw/master/word/090793.docx" TargetMode="External"/><Relationship Id="rId362" Type="http://schemas.openxmlformats.org/officeDocument/2006/relationships/hyperlink" Target="https://github.com/mattlavis-transform/create_quota_sheet/raw/master/word/091505.docx" TargetMode="External"/><Relationship Id="rId418" Type="http://schemas.openxmlformats.org/officeDocument/2006/relationships/hyperlink" Target="https://github.com/mattlavis-transform/create_quota_sheet/raw/master/word/091792.docx" TargetMode="External"/><Relationship Id="rId625" Type="http://schemas.openxmlformats.org/officeDocument/2006/relationships/hyperlink" Target="https://github.com/mattlavis-transform/create_quota_sheet/raw/master/word/092814.docx" TargetMode="External"/><Relationship Id="rId832" Type="http://schemas.openxmlformats.org/officeDocument/2006/relationships/hyperlink" Target="https://github.com/mattlavis-transform/create_quota_sheet/raw/master/word/097128.docx" TargetMode="External"/><Relationship Id="rId222" Type="http://schemas.openxmlformats.org/officeDocument/2006/relationships/hyperlink" Target="https://github.com/mattlavis-transform/create_quota_sheet/raw/master/word/090924.docx" TargetMode="External"/><Relationship Id="rId264" Type="http://schemas.openxmlformats.org/officeDocument/2006/relationships/hyperlink" Target="https://github.com/mattlavis-transform/create_quota_sheet/raw/master/word/091100.docx" TargetMode="External"/><Relationship Id="rId471" Type="http://schemas.openxmlformats.org/officeDocument/2006/relationships/hyperlink" Target="https://github.com/mattlavis-transform/create_quota_sheet/raw/master/word/091924.docx" TargetMode="External"/><Relationship Id="rId667" Type="http://schemas.openxmlformats.org/officeDocument/2006/relationships/hyperlink" Target="https://github.com/mattlavis-transform/create_quota_sheet/raw/master/word/092907.docx" TargetMode="External"/><Relationship Id="rId874" Type="http://schemas.openxmlformats.org/officeDocument/2006/relationships/hyperlink" Target="https://github.com/mattlavis-transform/create_quota_sheet/raw/master/word/097201.docx" TargetMode="External"/><Relationship Id="rId17" Type="http://schemas.openxmlformats.org/officeDocument/2006/relationships/hyperlink" Target="https://github.com/mattlavis-transform/create_quota_sheet/raw/master/word/090046.docx" TargetMode="External"/><Relationship Id="rId59" Type="http://schemas.openxmlformats.org/officeDocument/2006/relationships/hyperlink" Target="https://github.com/mattlavis-transform/create_quota_sheet/raw/master/word/090103.docx" TargetMode="External"/><Relationship Id="rId124" Type="http://schemas.openxmlformats.org/officeDocument/2006/relationships/hyperlink" Target="https://github.com/mattlavis-transform/create_quota_sheet/raw/master/word/090693.docx" TargetMode="External"/><Relationship Id="rId527" Type="http://schemas.openxmlformats.org/officeDocument/2006/relationships/hyperlink" Target="https://github.com/mattlavis-transform/create_quota_sheet/raw/master/word/092455.docx" TargetMode="External"/><Relationship Id="rId569" Type="http://schemas.openxmlformats.org/officeDocument/2006/relationships/hyperlink" Target="https://github.com/mattlavis-transform/create_quota_sheet/raw/master/word/092679.docx" TargetMode="External"/><Relationship Id="rId734" Type="http://schemas.openxmlformats.org/officeDocument/2006/relationships/hyperlink" Target="https://github.com/mattlavis-transform/create_quota_sheet/raw/master/word/097028.docx" TargetMode="External"/><Relationship Id="rId776" Type="http://schemas.openxmlformats.org/officeDocument/2006/relationships/hyperlink" Target="https://github.com/mattlavis-transform/create_quota_sheet/raw/master/word/097070.docx" TargetMode="External"/><Relationship Id="rId941" Type="http://schemas.openxmlformats.org/officeDocument/2006/relationships/hyperlink" Target="https://github.com/mattlavis-transform/create_quota_sheet/raw/master/word/098302.docx" TargetMode="External"/><Relationship Id="rId983" Type="http://schemas.openxmlformats.org/officeDocument/2006/relationships/hyperlink" Target="https://github.com/mattlavis-transform/create_quota_sheet/raw/master/word/098344.docx" TargetMode="External"/><Relationship Id="rId70" Type="http://schemas.openxmlformats.org/officeDocument/2006/relationships/hyperlink" Target="https://github.com/mattlavis-transform/create_quota_sheet/raw/master/word/090120.docx" TargetMode="External"/><Relationship Id="rId166" Type="http://schemas.openxmlformats.org/officeDocument/2006/relationships/hyperlink" Target="https://github.com/mattlavis-transform/create_quota_sheet/raw/master/word/090741.docx" TargetMode="External"/><Relationship Id="rId331" Type="http://schemas.openxmlformats.org/officeDocument/2006/relationships/hyperlink" Target="https://github.com/mattlavis-transform/create_quota_sheet/raw/master/word/091304.docx" TargetMode="External"/><Relationship Id="rId373" Type="http://schemas.openxmlformats.org/officeDocument/2006/relationships/hyperlink" Target="https://github.com/mattlavis-transform/create_quota_sheet/raw/master/word/091525.docx" TargetMode="External"/><Relationship Id="rId429" Type="http://schemas.openxmlformats.org/officeDocument/2006/relationships/hyperlink" Target="https://github.com/mattlavis-transform/create_quota_sheet/raw/master/word/091806.docx" TargetMode="External"/><Relationship Id="rId580" Type="http://schemas.openxmlformats.org/officeDocument/2006/relationships/hyperlink" Target="https://github.com/mattlavis-transform/create_quota_sheet/raw/master/word/092696.docx" TargetMode="External"/><Relationship Id="rId636" Type="http://schemas.openxmlformats.org/officeDocument/2006/relationships/hyperlink" Target="https://github.com/mattlavis-transform/create_quota_sheet/raw/master/word/092836.docx" TargetMode="External"/><Relationship Id="rId801" Type="http://schemas.openxmlformats.org/officeDocument/2006/relationships/hyperlink" Target="https://github.com/mattlavis-transform/create_quota_sheet/raw/master/word/097096.docx" TargetMode="External"/><Relationship Id="rId1017" Type="http://schemas.openxmlformats.org/officeDocument/2006/relationships/hyperlink" Target="https://github.com/mattlavis-transform/create_quota_sheet/raw/master/word/098513.docx" TargetMode="External"/><Relationship Id="rId1" Type="http://schemas.openxmlformats.org/officeDocument/2006/relationships/hyperlink" Target="https://github.com/mattlavis-transform/create_quota_sheet/raw/master/word/090006.docx" TargetMode="External"/><Relationship Id="rId233" Type="http://schemas.openxmlformats.org/officeDocument/2006/relationships/hyperlink" Target="https://github.com/mattlavis-transform/create_quota_sheet/raw/master/word/090935.docx" TargetMode="External"/><Relationship Id="rId440" Type="http://schemas.openxmlformats.org/officeDocument/2006/relationships/hyperlink" Target="https://github.com/mattlavis-transform/create_quota_sheet/raw/master/word/091834.docx" TargetMode="External"/><Relationship Id="rId678" Type="http://schemas.openxmlformats.org/officeDocument/2006/relationships/hyperlink" Target="https://github.com/mattlavis-transform/create_quota_sheet/raw/master/word/092955.docx" TargetMode="External"/><Relationship Id="rId843" Type="http://schemas.openxmlformats.org/officeDocument/2006/relationships/hyperlink" Target="https://github.com/mattlavis-transform/create_quota_sheet/raw/master/word/097140.docx" TargetMode="External"/><Relationship Id="rId885" Type="http://schemas.openxmlformats.org/officeDocument/2006/relationships/hyperlink" Target="https://github.com/mattlavis-transform/create_quota_sheet/raw/master/word/097216.docx" TargetMode="External"/><Relationship Id="rId28" Type="http://schemas.openxmlformats.org/officeDocument/2006/relationships/hyperlink" Target="https://github.com/mattlavis-transform/create_quota_sheet/raw/master/word/090058.docx" TargetMode="External"/><Relationship Id="rId275" Type="http://schemas.openxmlformats.org/officeDocument/2006/relationships/hyperlink" Target="https://github.com/mattlavis-transform/create_quota_sheet/raw/master/word/091104.docx" TargetMode="External"/><Relationship Id="rId300" Type="http://schemas.openxmlformats.org/officeDocument/2006/relationships/hyperlink" Target="https://github.com/mattlavis-transform/create_quota_sheet/raw/master/word/091185.docx" TargetMode="External"/><Relationship Id="rId482" Type="http://schemas.openxmlformats.org/officeDocument/2006/relationships/hyperlink" Target="https://github.com/mattlavis-transform/create_quota_sheet/raw/master/word/091944.docx" TargetMode="External"/><Relationship Id="rId538" Type="http://schemas.openxmlformats.org/officeDocument/2006/relationships/hyperlink" Target="https://github.com/mattlavis-transform/create_quota_sheet/raw/master/word/092628.docx" TargetMode="External"/><Relationship Id="rId703" Type="http://schemas.openxmlformats.org/officeDocument/2006/relationships/hyperlink" Target="https://github.com/mattlavis-transform/create_quota_sheet/raw/master/word/096722.docx" TargetMode="External"/><Relationship Id="rId745" Type="http://schemas.openxmlformats.org/officeDocument/2006/relationships/hyperlink" Target="https://github.com/mattlavis-transform/create_quota_sheet/raw/master/word/097039.docx" TargetMode="External"/><Relationship Id="rId910" Type="http://schemas.openxmlformats.org/officeDocument/2006/relationships/hyperlink" Target="https://github.com/mattlavis-transform/create_quota_sheet/raw/master/word/097305.docx" TargetMode="External"/><Relationship Id="rId952" Type="http://schemas.openxmlformats.org/officeDocument/2006/relationships/hyperlink" Target="https://github.com/mattlavis-transform/create_quota_sheet/raw/master/word/098313.docx" TargetMode="External"/><Relationship Id="rId81" Type="http://schemas.openxmlformats.org/officeDocument/2006/relationships/hyperlink" Target="https://github.com/mattlavis-transform/create_quota_sheet/raw/master/word/090131.docx" TargetMode="External"/><Relationship Id="rId135" Type="http://schemas.openxmlformats.org/officeDocument/2006/relationships/hyperlink" Target="https://github.com/mattlavis-transform/create_quota_sheet/raw/master/word/090710.docx" TargetMode="External"/><Relationship Id="rId177" Type="http://schemas.openxmlformats.org/officeDocument/2006/relationships/hyperlink" Target="https://github.com/mattlavis-transform/create_quota_sheet/raw/master/word/090756.docx" TargetMode="External"/><Relationship Id="rId342" Type="http://schemas.openxmlformats.org/officeDocument/2006/relationships/hyperlink" Target="https://github.com/mattlavis-transform/create_quota_sheet/raw/master/word/091369.docx" TargetMode="External"/><Relationship Id="rId384" Type="http://schemas.openxmlformats.org/officeDocument/2006/relationships/hyperlink" Target="https://github.com/mattlavis-transform/create_quota_sheet/raw/master/word/091570.docx" TargetMode="External"/><Relationship Id="rId591" Type="http://schemas.openxmlformats.org/officeDocument/2006/relationships/hyperlink" Target="https://github.com/mattlavis-transform/create_quota_sheet/raw/master/word/092728.docx" TargetMode="External"/><Relationship Id="rId605" Type="http://schemas.openxmlformats.org/officeDocument/2006/relationships/hyperlink" Target="https://github.com/mattlavis-transform/create_quota_sheet/raw/master/word/092769.docx" TargetMode="External"/><Relationship Id="rId787" Type="http://schemas.openxmlformats.org/officeDocument/2006/relationships/hyperlink" Target="https://github.com/mattlavis-transform/create_quota_sheet/raw/master/word/097082.docx" TargetMode="External"/><Relationship Id="rId812" Type="http://schemas.openxmlformats.org/officeDocument/2006/relationships/hyperlink" Target="https://github.com/mattlavis-transform/create_quota_sheet/raw/master/word/097108.docx" TargetMode="External"/><Relationship Id="rId994" Type="http://schemas.openxmlformats.org/officeDocument/2006/relationships/hyperlink" Target="https://github.com/mattlavis-transform/create_quota_sheet/raw/master/word/098355.docx" TargetMode="External"/><Relationship Id="rId1028" Type="http://schemas.openxmlformats.org/officeDocument/2006/relationships/hyperlink" Target="https://github.com/mattlavis-transform/create_quota_sheet/raw/master/word/098526.docx" TargetMode="External"/><Relationship Id="rId202" Type="http://schemas.openxmlformats.org/officeDocument/2006/relationships/hyperlink" Target="https://github.com/mattlavis-transform/create_quota_sheet/raw/master/word/090798.docx" TargetMode="External"/><Relationship Id="rId244" Type="http://schemas.openxmlformats.org/officeDocument/2006/relationships/hyperlink" Target="https://github.com/mattlavis-transform/create_quota_sheet/raw/master/word/090946.docx" TargetMode="External"/><Relationship Id="rId647" Type="http://schemas.openxmlformats.org/officeDocument/2006/relationships/hyperlink" Target="https://github.com/mattlavis-transform/create_quota_sheet/raw/master/word/092852.docx" TargetMode="External"/><Relationship Id="rId689" Type="http://schemas.openxmlformats.org/officeDocument/2006/relationships/hyperlink" Target="https://github.com/mattlavis-transform/create_quota_sheet/raw/master/word/096708.docx" TargetMode="External"/><Relationship Id="rId854" Type="http://schemas.openxmlformats.org/officeDocument/2006/relationships/hyperlink" Target="https://github.com/mattlavis-transform/create_quota_sheet/raw/master/word/097163.docx" TargetMode="External"/><Relationship Id="rId896" Type="http://schemas.openxmlformats.org/officeDocument/2006/relationships/hyperlink" Target="https://github.com/mattlavis-transform/create_quota_sheet/raw/master/word/097227.docx" TargetMode="External"/><Relationship Id="rId39" Type="http://schemas.openxmlformats.org/officeDocument/2006/relationships/hyperlink" Target="https://github.com/mattlavis-transform/create_quota_sheet/raw/master/word/090074.docx" TargetMode="External"/><Relationship Id="rId286" Type="http://schemas.openxmlformats.org/officeDocument/2006/relationships/hyperlink" Target="https://github.com/mattlavis-transform/create_quota_sheet/raw/master/word/091171.docx" TargetMode="External"/><Relationship Id="rId451" Type="http://schemas.openxmlformats.org/officeDocument/2006/relationships/hyperlink" Target="https://github.com/mattlavis-transform/create_quota_sheet/raw/master/word/091855.docx" TargetMode="External"/><Relationship Id="rId493" Type="http://schemas.openxmlformats.org/officeDocument/2006/relationships/hyperlink" Target="https://github.com/mattlavis-transform/create_quota_sheet/raw/master/word/092106.docx" TargetMode="External"/><Relationship Id="rId507" Type="http://schemas.openxmlformats.org/officeDocument/2006/relationships/hyperlink" Target="https://github.com/mattlavis-transform/create_quota_sheet/raw/master/word/092129.docx" TargetMode="External"/><Relationship Id="rId549" Type="http://schemas.openxmlformats.org/officeDocument/2006/relationships/hyperlink" Target="https://github.com/mattlavis-transform/create_quota_sheet/raw/master/word/092645.docx" TargetMode="External"/><Relationship Id="rId714" Type="http://schemas.openxmlformats.org/officeDocument/2006/relationships/hyperlink" Target="https://github.com/mattlavis-transform/create_quota_sheet/raw/master/word/096801.docx" TargetMode="External"/><Relationship Id="rId756" Type="http://schemas.openxmlformats.org/officeDocument/2006/relationships/hyperlink" Target="https://github.com/mattlavis-transform/create_quota_sheet/raw/master/word/097050.docx" TargetMode="External"/><Relationship Id="rId921" Type="http://schemas.openxmlformats.org/officeDocument/2006/relationships/hyperlink" Target="https://github.com/mattlavis-transform/create_quota_sheet/raw/master/word/097506.docx" TargetMode="External"/><Relationship Id="rId50" Type="http://schemas.openxmlformats.org/officeDocument/2006/relationships/hyperlink" Target="https://github.com/mattlavis-transform/create_quota_sheet/raw/master/word/090091.docx" TargetMode="External"/><Relationship Id="rId104" Type="http://schemas.openxmlformats.org/officeDocument/2006/relationships/hyperlink" Target="https://github.com/mattlavis-transform/create_quota_sheet/raw/master/word/090235.docx" TargetMode="External"/><Relationship Id="rId146" Type="http://schemas.openxmlformats.org/officeDocument/2006/relationships/hyperlink" Target="https://github.com/mattlavis-transform/create_quota_sheet/raw/master/word/090721.docx" TargetMode="External"/><Relationship Id="rId188" Type="http://schemas.openxmlformats.org/officeDocument/2006/relationships/hyperlink" Target="https://github.com/mattlavis-transform/create_quota_sheet/raw/master/word/090779.docx" TargetMode="External"/><Relationship Id="rId311" Type="http://schemas.openxmlformats.org/officeDocument/2006/relationships/hyperlink" Target="https://github.com/mattlavis-transform/create_quota_sheet/raw/master/word/091193.docx" TargetMode="External"/><Relationship Id="rId353" Type="http://schemas.openxmlformats.org/officeDocument/2006/relationships/hyperlink" Target="https://github.com/mattlavis-transform/create_quota_sheet/raw/master/word/091380.docx" TargetMode="External"/><Relationship Id="rId395" Type="http://schemas.openxmlformats.org/officeDocument/2006/relationships/hyperlink" Target="https://github.com/mattlavis-transform/create_quota_sheet/raw/master/word/091598.docx" TargetMode="External"/><Relationship Id="rId409" Type="http://schemas.openxmlformats.org/officeDocument/2006/relationships/hyperlink" Target="https://github.com/mattlavis-transform/create_quota_sheet/raw/master/word/091784.docx" TargetMode="External"/><Relationship Id="rId560" Type="http://schemas.openxmlformats.org/officeDocument/2006/relationships/hyperlink" Target="https://github.com/mattlavis-transform/create_quota_sheet/raw/master/word/092664.docx" TargetMode="External"/><Relationship Id="rId798" Type="http://schemas.openxmlformats.org/officeDocument/2006/relationships/hyperlink" Target="https://github.com/mattlavis-transform/create_quota_sheet/raw/master/word/097093.docx" TargetMode="External"/><Relationship Id="rId963" Type="http://schemas.openxmlformats.org/officeDocument/2006/relationships/hyperlink" Target="https://github.com/mattlavis-transform/create_quota_sheet/raw/master/word/098324.docx" TargetMode="External"/><Relationship Id="rId92" Type="http://schemas.openxmlformats.org/officeDocument/2006/relationships/hyperlink" Target="https://github.com/mattlavis-transform/create_quota_sheet/raw/master/word/090219.docx" TargetMode="External"/><Relationship Id="rId213" Type="http://schemas.openxmlformats.org/officeDocument/2006/relationships/hyperlink" Target="https://github.com/mattlavis-transform/create_quota_sheet/raw/master/word/090820.docx" TargetMode="External"/><Relationship Id="rId420" Type="http://schemas.openxmlformats.org/officeDocument/2006/relationships/hyperlink" Target="https://github.com/mattlavis-transform/create_quota_sheet/raw/master/word/091794.docx" TargetMode="External"/><Relationship Id="rId616" Type="http://schemas.openxmlformats.org/officeDocument/2006/relationships/hyperlink" Target="https://github.com/mattlavis-transform/create_quota_sheet/raw/master/word/092792.docx" TargetMode="External"/><Relationship Id="rId658" Type="http://schemas.openxmlformats.org/officeDocument/2006/relationships/hyperlink" Target="https://github.com/mattlavis-transform/create_quota_sheet/raw/master/word/092876.docx" TargetMode="External"/><Relationship Id="rId823" Type="http://schemas.openxmlformats.org/officeDocument/2006/relationships/hyperlink" Target="https://github.com/mattlavis-transform/create_quota_sheet/raw/master/word/097119.docx" TargetMode="External"/><Relationship Id="rId865" Type="http://schemas.openxmlformats.org/officeDocument/2006/relationships/hyperlink" Target="https://github.com/mattlavis-transform/create_quota_sheet/raw/master/word/097192.docx" TargetMode="External"/><Relationship Id="rId255" Type="http://schemas.openxmlformats.org/officeDocument/2006/relationships/hyperlink" Target="https://github.com/mattlavis-transform/create_quota_sheet/raw/master/word/091009.docx" TargetMode="External"/><Relationship Id="rId297" Type="http://schemas.openxmlformats.org/officeDocument/2006/relationships/hyperlink" Target="https://github.com/mattlavis-transform/create_quota_sheet/raw/master/word/091182.docx" TargetMode="External"/><Relationship Id="rId462" Type="http://schemas.openxmlformats.org/officeDocument/2006/relationships/hyperlink" Target="https://github.com/mattlavis-transform/create_quota_sheet/raw/master/word/091883.docx" TargetMode="External"/><Relationship Id="rId518" Type="http://schemas.openxmlformats.org/officeDocument/2006/relationships/hyperlink" Target="https://github.com/mattlavis-transform/create_quota_sheet/raw/master/word/092202.docx" TargetMode="External"/><Relationship Id="rId725" Type="http://schemas.openxmlformats.org/officeDocument/2006/relationships/hyperlink" Target="https://github.com/mattlavis-transform/create_quota_sheet/raw/master/word/097019.docx" TargetMode="External"/><Relationship Id="rId932" Type="http://schemas.openxmlformats.org/officeDocument/2006/relationships/hyperlink" Target="https://github.com/mattlavis-transform/create_quota_sheet/raw/master/word/097529.docx" TargetMode="External"/><Relationship Id="rId115" Type="http://schemas.openxmlformats.org/officeDocument/2006/relationships/hyperlink" Target="https://github.com/mattlavis-transform/create_quota_sheet/raw/master/word/090674.docx" TargetMode="External"/><Relationship Id="rId157" Type="http://schemas.openxmlformats.org/officeDocument/2006/relationships/hyperlink" Target="https://github.com/mattlavis-transform/create_quota_sheet/raw/master/word/090732.docx" TargetMode="External"/><Relationship Id="rId322" Type="http://schemas.openxmlformats.org/officeDocument/2006/relationships/hyperlink" Target="https://github.com/mattlavis-transform/create_quota_sheet/raw/master/word/091213.docx" TargetMode="External"/><Relationship Id="rId364" Type="http://schemas.openxmlformats.org/officeDocument/2006/relationships/hyperlink" Target="https://github.com/mattlavis-transform/create_quota_sheet/raw/master/word/091508.docx" TargetMode="External"/><Relationship Id="rId767" Type="http://schemas.openxmlformats.org/officeDocument/2006/relationships/hyperlink" Target="https://github.com/mattlavis-transform/create_quota_sheet/raw/master/word/097061.docx" TargetMode="External"/><Relationship Id="rId974" Type="http://schemas.openxmlformats.org/officeDocument/2006/relationships/hyperlink" Target="https://github.com/mattlavis-transform/create_quota_sheet/raw/master/word/098335.docx" TargetMode="External"/><Relationship Id="rId1008" Type="http://schemas.openxmlformats.org/officeDocument/2006/relationships/hyperlink" Target="https://github.com/mattlavis-transform/create_quota_sheet/raw/master/word/098502.docx" TargetMode="External"/><Relationship Id="rId61" Type="http://schemas.openxmlformats.org/officeDocument/2006/relationships/hyperlink" Target="https://github.com/mattlavis-transform/create_quota_sheet/raw/master/word/090106.docx" TargetMode="External"/><Relationship Id="rId199" Type="http://schemas.openxmlformats.org/officeDocument/2006/relationships/hyperlink" Target="https://github.com/mattlavis-transform/create_quota_sheet/raw/master/word/090795.docx" TargetMode="External"/><Relationship Id="rId571" Type="http://schemas.openxmlformats.org/officeDocument/2006/relationships/hyperlink" Target="https://github.com/mattlavis-transform/create_quota_sheet/raw/master/word/092682.docx" TargetMode="External"/><Relationship Id="rId627" Type="http://schemas.openxmlformats.org/officeDocument/2006/relationships/hyperlink" Target="https://github.com/mattlavis-transform/create_quota_sheet/raw/master/word/092818.docx" TargetMode="External"/><Relationship Id="rId669" Type="http://schemas.openxmlformats.org/officeDocument/2006/relationships/hyperlink" Target="https://github.com/mattlavis-transform/create_quota_sheet/raw/master/word/092909.docx" TargetMode="External"/><Relationship Id="rId834" Type="http://schemas.openxmlformats.org/officeDocument/2006/relationships/hyperlink" Target="https://github.com/mattlavis-transform/create_quota_sheet/raw/master/word/097130.docx" TargetMode="External"/><Relationship Id="rId876" Type="http://schemas.openxmlformats.org/officeDocument/2006/relationships/hyperlink" Target="https://github.com/mattlavis-transform/create_quota_sheet/raw/master/word/097203.docx" TargetMode="External"/><Relationship Id="rId19" Type="http://schemas.openxmlformats.org/officeDocument/2006/relationships/hyperlink" Target="https://github.com/mattlavis-transform/create_quota_sheet/raw/master/word/090048.docx" TargetMode="External"/><Relationship Id="rId224" Type="http://schemas.openxmlformats.org/officeDocument/2006/relationships/hyperlink" Target="https://github.com/mattlavis-transform/create_quota_sheet/raw/master/word/090926.docx" TargetMode="External"/><Relationship Id="rId266" Type="http://schemas.openxmlformats.org/officeDocument/2006/relationships/hyperlink" Target="https://github.com/mattlavis-transform/create_quota_sheet/raw/master/word/091103.docx" TargetMode="External"/><Relationship Id="rId431" Type="http://schemas.openxmlformats.org/officeDocument/2006/relationships/hyperlink" Target="https://github.com/mattlavis-transform/create_quota_sheet/raw/master/word/091818.docx" TargetMode="External"/><Relationship Id="rId473" Type="http://schemas.openxmlformats.org/officeDocument/2006/relationships/hyperlink" Target="https://github.com/mattlavis-transform/create_quota_sheet/raw/master/word/091926.docx" TargetMode="External"/><Relationship Id="rId529" Type="http://schemas.openxmlformats.org/officeDocument/2006/relationships/hyperlink" Target="https://github.com/mattlavis-transform/create_quota_sheet/raw/master/word/092457.docx" TargetMode="External"/><Relationship Id="rId680" Type="http://schemas.openxmlformats.org/officeDocument/2006/relationships/hyperlink" Target="https://github.com/mattlavis-transform/create_quota_sheet/raw/master/word/092975.docx" TargetMode="External"/><Relationship Id="rId736" Type="http://schemas.openxmlformats.org/officeDocument/2006/relationships/hyperlink" Target="https://github.com/mattlavis-transform/create_quota_sheet/raw/master/word/097030.docx" TargetMode="External"/><Relationship Id="rId901" Type="http://schemas.openxmlformats.org/officeDocument/2006/relationships/hyperlink" Target="https://github.com/mattlavis-transform/create_quota_sheet/raw/master/word/097234.docx" TargetMode="External"/><Relationship Id="rId30" Type="http://schemas.openxmlformats.org/officeDocument/2006/relationships/hyperlink" Target="https://github.com/mattlavis-transform/create_quota_sheet/raw/master/word/090060.docx" TargetMode="External"/><Relationship Id="rId126" Type="http://schemas.openxmlformats.org/officeDocument/2006/relationships/hyperlink" Target="https://github.com/mattlavis-transform/create_quota_sheet/raw/master/word/090701.docx" TargetMode="External"/><Relationship Id="rId168" Type="http://schemas.openxmlformats.org/officeDocument/2006/relationships/hyperlink" Target="https://github.com/mattlavis-transform/create_quota_sheet/raw/master/word/090743.docx" TargetMode="External"/><Relationship Id="rId333" Type="http://schemas.openxmlformats.org/officeDocument/2006/relationships/hyperlink" Target="https://github.com/mattlavis-transform/create_quota_sheet/raw/master/word/091323.docx" TargetMode="External"/><Relationship Id="rId540" Type="http://schemas.openxmlformats.org/officeDocument/2006/relationships/hyperlink" Target="https://github.com/mattlavis-transform/create_quota_sheet/raw/master/word/092631.docx" TargetMode="External"/><Relationship Id="rId778" Type="http://schemas.openxmlformats.org/officeDocument/2006/relationships/hyperlink" Target="https://github.com/mattlavis-transform/create_quota_sheet/raw/master/word/097072.docx" TargetMode="External"/><Relationship Id="rId943" Type="http://schemas.openxmlformats.org/officeDocument/2006/relationships/hyperlink" Target="https://github.com/mattlavis-transform/create_quota_sheet/raw/master/word/098304.docx" TargetMode="External"/><Relationship Id="rId985" Type="http://schemas.openxmlformats.org/officeDocument/2006/relationships/hyperlink" Target="https://github.com/mattlavis-transform/create_quota_sheet/raw/master/word/098346.docx" TargetMode="External"/><Relationship Id="rId1019" Type="http://schemas.openxmlformats.org/officeDocument/2006/relationships/hyperlink" Target="https://github.com/mattlavis-transform/create_quota_sheet/raw/master/word/098515.docx" TargetMode="External"/><Relationship Id="rId72" Type="http://schemas.openxmlformats.org/officeDocument/2006/relationships/hyperlink" Target="https://github.com/mattlavis-transform/create_quota_sheet/raw/master/word/090122.docx" TargetMode="External"/><Relationship Id="rId375" Type="http://schemas.openxmlformats.org/officeDocument/2006/relationships/hyperlink" Target="https://github.com/mattlavis-transform/create_quota_sheet/raw/master/word/091527.docx" TargetMode="External"/><Relationship Id="rId582" Type="http://schemas.openxmlformats.org/officeDocument/2006/relationships/hyperlink" Target="https://github.com/mattlavis-transform/create_quota_sheet/raw/master/word/092698.docx" TargetMode="External"/><Relationship Id="rId638" Type="http://schemas.openxmlformats.org/officeDocument/2006/relationships/hyperlink" Target="https://github.com/mattlavis-transform/create_quota_sheet/raw/master/word/092838.docx" TargetMode="External"/><Relationship Id="rId803" Type="http://schemas.openxmlformats.org/officeDocument/2006/relationships/hyperlink" Target="https://github.com/mattlavis-transform/create_quota_sheet/raw/master/word/097098.docx" TargetMode="External"/><Relationship Id="rId845" Type="http://schemas.openxmlformats.org/officeDocument/2006/relationships/hyperlink" Target="https://github.com/mattlavis-transform/create_quota_sheet/raw/master/word/097142.docx" TargetMode="External"/><Relationship Id="rId1030" Type="http://schemas.openxmlformats.org/officeDocument/2006/relationships/printerSettings" Target="../printerSettings/printerSettings1.bin"/><Relationship Id="rId3" Type="http://schemas.openxmlformats.org/officeDocument/2006/relationships/hyperlink" Target="https://github.com/mattlavis-transform/create_quota_sheet/raw/master/word/090009.docx" TargetMode="External"/><Relationship Id="rId235" Type="http://schemas.openxmlformats.org/officeDocument/2006/relationships/hyperlink" Target="https://github.com/mattlavis-transform/create_quota_sheet/raw/master/word/090937.docx" TargetMode="External"/><Relationship Id="rId277" Type="http://schemas.openxmlformats.org/officeDocument/2006/relationships/hyperlink" Target="https://github.com/mattlavis-transform/create_quota_sheet/raw/master/word/091104.docx" TargetMode="External"/><Relationship Id="rId400" Type="http://schemas.openxmlformats.org/officeDocument/2006/relationships/hyperlink" Target="https://github.com/mattlavis-transform/create_quota_sheet/raw/master/word/091623.docx" TargetMode="External"/><Relationship Id="rId442" Type="http://schemas.openxmlformats.org/officeDocument/2006/relationships/hyperlink" Target="https://github.com/mattlavis-transform/create_quota_sheet/raw/master/word/091837.docx" TargetMode="External"/><Relationship Id="rId484" Type="http://schemas.openxmlformats.org/officeDocument/2006/relationships/hyperlink" Target="https://github.com/mattlavis-transform/create_quota_sheet/raw/master/word/092011.docx" TargetMode="External"/><Relationship Id="rId705" Type="http://schemas.openxmlformats.org/officeDocument/2006/relationships/hyperlink" Target="https://github.com/mattlavis-transform/create_quota_sheet/raw/master/word/096724.docx" TargetMode="External"/><Relationship Id="rId887" Type="http://schemas.openxmlformats.org/officeDocument/2006/relationships/hyperlink" Target="https://github.com/mattlavis-transform/create_quota_sheet/raw/master/word/097218.docx" TargetMode="External"/><Relationship Id="rId137" Type="http://schemas.openxmlformats.org/officeDocument/2006/relationships/hyperlink" Target="https://github.com/mattlavis-transform/create_quota_sheet/raw/master/word/090712.docx" TargetMode="External"/><Relationship Id="rId302" Type="http://schemas.openxmlformats.org/officeDocument/2006/relationships/hyperlink" Target="https://github.com/mattlavis-transform/create_quota_sheet/raw/master/word/091187.docx" TargetMode="External"/><Relationship Id="rId344" Type="http://schemas.openxmlformats.org/officeDocument/2006/relationships/hyperlink" Target="https://github.com/mattlavis-transform/create_quota_sheet/raw/master/word/091371.docx" TargetMode="External"/><Relationship Id="rId691" Type="http://schemas.openxmlformats.org/officeDocument/2006/relationships/hyperlink" Target="https://github.com/mattlavis-transform/create_quota_sheet/raw/master/word/096710.docx" TargetMode="External"/><Relationship Id="rId747" Type="http://schemas.openxmlformats.org/officeDocument/2006/relationships/hyperlink" Target="https://github.com/mattlavis-transform/create_quota_sheet/raw/master/word/097041.docx" TargetMode="External"/><Relationship Id="rId789" Type="http://schemas.openxmlformats.org/officeDocument/2006/relationships/hyperlink" Target="https://github.com/mattlavis-transform/create_quota_sheet/raw/master/word/097084.docx" TargetMode="External"/><Relationship Id="rId912" Type="http://schemas.openxmlformats.org/officeDocument/2006/relationships/hyperlink" Target="https://github.com/mattlavis-transform/create_quota_sheet/raw/master/word/097307.docx" TargetMode="External"/><Relationship Id="rId954" Type="http://schemas.openxmlformats.org/officeDocument/2006/relationships/hyperlink" Target="https://github.com/mattlavis-transform/create_quota_sheet/raw/master/word/098315.docx" TargetMode="External"/><Relationship Id="rId996" Type="http://schemas.openxmlformats.org/officeDocument/2006/relationships/hyperlink" Target="https://github.com/mattlavis-transform/create_quota_sheet/raw/master/word/098357.docx" TargetMode="External"/><Relationship Id="rId41" Type="http://schemas.openxmlformats.org/officeDocument/2006/relationships/hyperlink" Target="https://github.com/mattlavis-transform/create_quota_sheet/raw/master/word/090076.docx" TargetMode="External"/><Relationship Id="rId83" Type="http://schemas.openxmlformats.org/officeDocument/2006/relationships/hyperlink" Target="https://github.com/mattlavis-transform/create_quota_sheet/raw/master/word/090202.docx" TargetMode="External"/><Relationship Id="rId179" Type="http://schemas.openxmlformats.org/officeDocument/2006/relationships/hyperlink" Target="https://github.com/mattlavis-transform/create_quota_sheet/raw/master/word/090759.docx" TargetMode="External"/><Relationship Id="rId386" Type="http://schemas.openxmlformats.org/officeDocument/2006/relationships/hyperlink" Target="https://github.com/mattlavis-transform/create_quota_sheet/raw/master/word/091572.docx" TargetMode="External"/><Relationship Id="rId551" Type="http://schemas.openxmlformats.org/officeDocument/2006/relationships/hyperlink" Target="https://github.com/mattlavis-transform/create_quota_sheet/raw/master/word/092647.docx" TargetMode="External"/><Relationship Id="rId593" Type="http://schemas.openxmlformats.org/officeDocument/2006/relationships/hyperlink" Target="https://github.com/mattlavis-transform/create_quota_sheet/raw/master/word/092732.docx" TargetMode="External"/><Relationship Id="rId607" Type="http://schemas.openxmlformats.org/officeDocument/2006/relationships/hyperlink" Target="https://github.com/mattlavis-transform/create_quota_sheet/raw/master/word/092772.docx" TargetMode="External"/><Relationship Id="rId649" Type="http://schemas.openxmlformats.org/officeDocument/2006/relationships/hyperlink" Target="https://github.com/mattlavis-transform/create_quota_sheet/raw/master/word/092856.docx" TargetMode="External"/><Relationship Id="rId814" Type="http://schemas.openxmlformats.org/officeDocument/2006/relationships/hyperlink" Target="https://github.com/mattlavis-transform/create_quota_sheet/raw/master/word/097110.docx" TargetMode="External"/><Relationship Id="rId856" Type="http://schemas.openxmlformats.org/officeDocument/2006/relationships/hyperlink" Target="https://github.com/mattlavis-transform/create_quota_sheet/raw/master/word/097171.docx" TargetMode="External"/><Relationship Id="rId190" Type="http://schemas.openxmlformats.org/officeDocument/2006/relationships/hyperlink" Target="https://github.com/mattlavis-transform/create_quota_sheet/raw/master/word/090782.docx" TargetMode="External"/><Relationship Id="rId204" Type="http://schemas.openxmlformats.org/officeDocument/2006/relationships/hyperlink" Target="https://github.com/mattlavis-transform/create_quota_sheet/raw/master/word/090809.docx" TargetMode="External"/><Relationship Id="rId246" Type="http://schemas.openxmlformats.org/officeDocument/2006/relationships/hyperlink" Target="https://github.com/mattlavis-transform/create_quota_sheet/raw/master/word/090950.docx" TargetMode="External"/><Relationship Id="rId288" Type="http://schemas.openxmlformats.org/officeDocument/2006/relationships/hyperlink" Target="https://github.com/mattlavis-transform/create_quota_sheet/raw/master/word/091173.docx" TargetMode="External"/><Relationship Id="rId411" Type="http://schemas.openxmlformats.org/officeDocument/2006/relationships/hyperlink" Target="https://github.com/mattlavis-transform/create_quota_sheet/raw/master/word/091785.docx" TargetMode="External"/><Relationship Id="rId453" Type="http://schemas.openxmlformats.org/officeDocument/2006/relationships/hyperlink" Target="https://github.com/mattlavis-transform/create_quota_sheet/raw/master/word/091859.docx" TargetMode="External"/><Relationship Id="rId509" Type="http://schemas.openxmlformats.org/officeDocument/2006/relationships/hyperlink" Target="https://github.com/mattlavis-transform/create_quota_sheet/raw/master/word/092131.docx" TargetMode="External"/><Relationship Id="rId660" Type="http://schemas.openxmlformats.org/officeDocument/2006/relationships/hyperlink" Target="https://github.com/mattlavis-transform/create_quota_sheet/raw/master/word/092880.docx" TargetMode="External"/><Relationship Id="rId898" Type="http://schemas.openxmlformats.org/officeDocument/2006/relationships/hyperlink" Target="https://github.com/mattlavis-transform/create_quota_sheet/raw/master/word/097231.docx" TargetMode="External"/><Relationship Id="rId106" Type="http://schemas.openxmlformats.org/officeDocument/2006/relationships/hyperlink" Target="https://github.com/mattlavis-transform/create_quota_sheet/raw/master/word/090237.docx" TargetMode="External"/><Relationship Id="rId313" Type="http://schemas.openxmlformats.org/officeDocument/2006/relationships/hyperlink" Target="https://github.com/mattlavis-transform/create_quota_sheet/raw/master/word/091193.docx" TargetMode="External"/><Relationship Id="rId495" Type="http://schemas.openxmlformats.org/officeDocument/2006/relationships/hyperlink" Target="https://github.com/mattlavis-transform/create_quota_sheet/raw/master/word/092110.docx" TargetMode="External"/><Relationship Id="rId716" Type="http://schemas.openxmlformats.org/officeDocument/2006/relationships/hyperlink" Target="https://github.com/mattlavis-transform/create_quota_sheet/raw/master/word/096803.docx" TargetMode="External"/><Relationship Id="rId758" Type="http://schemas.openxmlformats.org/officeDocument/2006/relationships/hyperlink" Target="https://github.com/mattlavis-transform/create_quota_sheet/raw/master/word/097052.docx" TargetMode="External"/><Relationship Id="rId923" Type="http://schemas.openxmlformats.org/officeDocument/2006/relationships/hyperlink" Target="https://github.com/mattlavis-transform/create_quota_sheet/raw/master/word/097508.docx" TargetMode="External"/><Relationship Id="rId965" Type="http://schemas.openxmlformats.org/officeDocument/2006/relationships/hyperlink" Target="https://github.com/mattlavis-transform/create_quota_sheet/raw/master/word/098326.docx" TargetMode="External"/><Relationship Id="rId10" Type="http://schemas.openxmlformats.org/officeDocument/2006/relationships/hyperlink" Target="https://github.com/mattlavis-transform/create_quota_sheet/raw/master/word/090033.docx" TargetMode="External"/><Relationship Id="rId52" Type="http://schemas.openxmlformats.org/officeDocument/2006/relationships/hyperlink" Target="https://github.com/mattlavis-transform/create_quota_sheet/raw/master/word/090093.docx" TargetMode="External"/><Relationship Id="rId94" Type="http://schemas.openxmlformats.org/officeDocument/2006/relationships/hyperlink" Target="https://github.com/mattlavis-transform/create_quota_sheet/raw/master/word/090223.docx" TargetMode="External"/><Relationship Id="rId148" Type="http://schemas.openxmlformats.org/officeDocument/2006/relationships/hyperlink" Target="https://github.com/mattlavis-transform/create_quota_sheet/raw/master/word/090723.docx" TargetMode="External"/><Relationship Id="rId355" Type="http://schemas.openxmlformats.org/officeDocument/2006/relationships/hyperlink" Target="https://github.com/mattlavis-transform/create_quota_sheet/raw/master/word/091398.docx" TargetMode="External"/><Relationship Id="rId397" Type="http://schemas.openxmlformats.org/officeDocument/2006/relationships/hyperlink" Target="https://github.com/mattlavis-transform/create_quota_sheet/raw/master/word/091600.docx" TargetMode="External"/><Relationship Id="rId520" Type="http://schemas.openxmlformats.org/officeDocument/2006/relationships/hyperlink" Target="https://github.com/mattlavis-transform/create_quota_sheet/raw/master/word/092202.docx" TargetMode="External"/><Relationship Id="rId562" Type="http://schemas.openxmlformats.org/officeDocument/2006/relationships/hyperlink" Target="https://github.com/mattlavis-transform/create_quota_sheet/raw/master/word/092668.docx" TargetMode="External"/><Relationship Id="rId618" Type="http://schemas.openxmlformats.org/officeDocument/2006/relationships/hyperlink" Target="https://github.com/mattlavis-transform/create_quota_sheet/raw/master/word/092798.docx" TargetMode="External"/><Relationship Id="rId825" Type="http://schemas.openxmlformats.org/officeDocument/2006/relationships/hyperlink" Target="https://github.com/mattlavis-transform/create_quota_sheet/raw/master/word/097121.docx" TargetMode="External"/><Relationship Id="rId215" Type="http://schemas.openxmlformats.org/officeDocument/2006/relationships/hyperlink" Target="https://github.com/mattlavis-transform/create_quota_sheet/raw/master/word/090831.docx" TargetMode="External"/><Relationship Id="rId257" Type="http://schemas.openxmlformats.org/officeDocument/2006/relationships/hyperlink" Target="https://github.com/mattlavis-transform/create_quota_sheet/raw/master/word/091011.docx" TargetMode="External"/><Relationship Id="rId422" Type="http://schemas.openxmlformats.org/officeDocument/2006/relationships/hyperlink" Target="https://github.com/mattlavis-transform/create_quota_sheet/raw/master/word/091796.docx" TargetMode="External"/><Relationship Id="rId464" Type="http://schemas.openxmlformats.org/officeDocument/2006/relationships/hyperlink" Target="https://github.com/mattlavis-transform/create_quota_sheet/raw/master/word/091887.docx" TargetMode="External"/><Relationship Id="rId867" Type="http://schemas.openxmlformats.org/officeDocument/2006/relationships/hyperlink" Target="https://github.com/mattlavis-transform/create_quota_sheet/raw/master/word/097194.docx" TargetMode="External"/><Relationship Id="rId1010" Type="http://schemas.openxmlformats.org/officeDocument/2006/relationships/hyperlink" Target="https://github.com/mattlavis-transform/create_quota_sheet/raw/master/word/098504.docx" TargetMode="External"/><Relationship Id="rId299" Type="http://schemas.openxmlformats.org/officeDocument/2006/relationships/hyperlink" Target="https://github.com/mattlavis-transform/create_quota_sheet/raw/master/word/091184.docx" TargetMode="External"/><Relationship Id="rId727" Type="http://schemas.openxmlformats.org/officeDocument/2006/relationships/hyperlink" Target="https://github.com/mattlavis-transform/create_quota_sheet/raw/master/word/097021.docx" TargetMode="External"/><Relationship Id="rId934" Type="http://schemas.openxmlformats.org/officeDocument/2006/relationships/hyperlink" Target="https://github.com/mattlavis-transform/create_quota_sheet/raw/master/word/097531.docx" TargetMode="External"/><Relationship Id="rId63" Type="http://schemas.openxmlformats.org/officeDocument/2006/relationships/hyperlink" Target="https://github.com/mattlavis-transform/create_quota_sheet/raw/master/word/090109.docx" TargetMode="External"/><Relationship Id="rId159" Type="http://schemas.openxmlformats.org/officeDocument/2006/relationships/hyperlink" Target="https://github.com/mattlavis-transform/create_quota_sheet/raw/master/word/090734.docx" TargetMode="External"/><Relationship Id="rId366" Type="http://schemas.openxmlformats.org/officeDocument/2006/relationships/hyperlink" Target="https://github.com/mattlavis-transform/create_quota_sheet/raw/master/word/091513.docx" TargetMode="External"/><Relationship Id="rId573" Type="http://schemas.openxmlformats.org/officeDocument/2006/relationships/hyperlink" Target="https://github.com/mattlavis-transform/create_quota_sheet/raw/master/word/092684.docx" TargetMode="External"/><Relationship Id="rId780" Type="http://schemas.openxmlformats.org/officeDocument/2006/relationships/hyperlink" Target="https://github.com/mattlavis-transform/create_quota_sheet/raw/master/word/097074.docx" TargetMode="External"/><Relationship Id="rId226" Type="http://schemas.openxmlformats.org/officeDocument/2006/relationships/hyperlink" Target="https://github.com/mattlavis-transform/create_quota_sheet/raw/master/word/090928.docx" TargetMode="External"/><Relationship Id="rId433" Type="http://schemas.openxmlformats.org/officeDocument/2006/relationships/hyperlink" Target="https://github.com/mattlavis-transform/create_quota_sheet/raw/master/word/091822.docx" TargetMode="External"/><Relationship Id="rId878" Type="http://schemas.openxmlformats.org/officeDocument/2006/relationships/hyperlink" Target="https://github.com/mattlavis-transform/create_quota_sheet/raw/master/word/097205.docx" TargetMode="External"/><Relationship Id="rId640" Type="http://schemas.openxmlformats.org/officeDocument/2006/relationships/hyperlink" Target="https://github.com/mattlavis-transform/create_quota_sheet/raw/master/word/092842.docx" TargetMode="External"/><Relationship Id="rId738" Type="http://schemas.openxmlformats.org/officeDocument/2006/relationships/hyperlink" Target="https://github.com/mattlavis-transform/create_quota_sheet/raw/master/word/097032.docx" TargetMode="External"/><Relationship Id="rId945" Type="http://schemas.openxmlformats.org/officeDocument/2006/relationships/hyperlink" Target="https://github.com/mattlavis-transform/create_quota_sheet/raw/master/word/098306.docx" TargetMode="External"/><Relationship Id="rId74" Type="http://schemas.openxmlformats.org/officeDocument/2006/relationships/hyperlink" Target="https://github.com/mattlavis-transform/create_quota_sheet/raw/master/word/090124.docx" TargetMode="External"/><Relationship Id="rId377" Type="http://schemas.openxmlformats.org/officeDocument/2006/relationships/hyperlink" Target="https://github.com/mattlavis-transform/create_quota_sheet/raw/master/word/091529.docx" TargetMode="External"/><Relationship Id="rId500" Type="http://schemas.openxmlformats.org/officeDocument/2006/relationships/hyperlink" Target="https://github.com/mattlavis-transform/create_quota_sheet/raw/master/word/092118.docx" TargetMode="External"/><Relationship Id="rId584" Type="http://schemas.openxmlformats.org/officeDocument/2006/relationships/hyperlink" Target="https://github.com/mattlavis-transform/create_quota_sheet/raw/master/word/092704.docx" TargetMode="External"/><Relationship Id="rId805" Type="http://schemas.openxmlformats.org/officeDocument/2006/relationships/hyperlink" Target="https://github.com/mattlavis-transform/create_quota_sheet/raw/master/word/097100.docx" TargetMode="External"/><Relationship Id="rId5" Type="http://schemas.openxmlformats.org/officeDocument/2006/relationships/hyperlink" Target="https://github.com/mattlavis-transform/create_quota_sheet/raw/master/word/090019.docx" TargetMode="External"/><Relationship Id="rId237" Type="http://schemas.openxmlformats.org/officeDocument/2006/relationships/hyperlink" Target="https://github.com/mattlavis-transform/create_quota_sheet/raw/master/word/090939.docx" TargetMode="External"/><Relationship Id="rId791" Type="http://schemas.openxmlformats.org/officeDocument/2006/relationships/hyperlink" Target="https://github.com/mattlavis-transform/create_quota_sheet/raw/master/word/097086.docx" TargetMode="External"/><Relationship Id="rId889" Type="http://schemas.openxmlformats.org/officeDocument/2006/relationships/hyperlink" Target="https://github.com/mattlavis-transform/create_quota_sheet/raw/master/word/097220.docx" TargetMode="External"/><Relationship Id="rId444" Type="http://schemas.openxmlformats.org/officeDocument/2006/relationships/hyperlink" Target="https://github.com/mattlavis-transform/create_quota_sheet/raw/master/word/091841.docx" TargetMode="External"/><Relationship Id="rId651" Type="http://schemas.openxmlformats.org/officeDocument/2006/relationships/hyperlink" Target="https://github.com/mattlavis-transform/create_quota_sheet/raw/master/word/092860.docx" TargetMode="External"/><Relationship Id="rId749" Type="http://schemas.openxmlformats.org/officeDocument/2006/relationships/hyperlink" Target="https://github.com/mattlavis-transform/create_quota_sheet/raw/master/word/097043.docx" TargetMode="External"/><Relationship Id="rId290" Type="http://schemas.openxmlformats.org/officeDocument/2006/relationships/hyperlink" Target="https://github.com/mattlavis-transform/create_quota_sheet/raw/master/word/091175.docx" TargetMode="External"/><Relationship Id="rId304" Type="http://schemas.openxmlformats.org/officeDocument/2006/relationships/hyperlink" Target="https://github.com/mattlavis-transform/create_quota_sheet/raw/master/word/091193.docx" TargetMode="External"/><Relationship Id="rId388" Type="http://schemas.openxmlformats.org/officeDocument/2006/relationships/hyperlink" Target="https://github.com/mattlavis-transform/create_quota_sheet/raw/master/word/091575.docx" TargetMode="External"/><Relationship Id="rId511" Type="http://schemas.openxmlformats.org/officeDocument/2006/relationships/hyperlink" Target="https://github.com/mattlavis-transform/create_quota_sheet/raw/master/word/092171.docx" TargetMode="External"/><Relationship Id="rId609" Type="http://schemas.openxmlformats.org/officeDocument/2006/relationships/hyperlink" Target="https://github.com/mattlavis-transform/create_quota_sheet/raw/master/word/092776.docx" TargetMode="External"/><Relationship Id="rId956" Type="http://schemas.openxmlformats.org/officeDocument/2006/relationships/hyperlink" Target="https://github.com/mattlavis-transform/create_quota_sheet/raw/master/word/098317.docx" TargetMode="External"/><Relationship Id="rId85" Type="http://schemas.openxmlformats.org/officeDocument/2006/relationships/hyperlink" Target="https://github.com/mattlavis-transform/create_quota_sheet/raw/master/word/090206.docx" TargetMode="External"/><Relationship Id="rId150" Type="http://schemas.openxmlformats.org/officeDocument/2006/relationships/hyperlink" Target="https://github.com/mattlavis-transform/create_quota_sheet/raw/master/word/090725.docx" TargetMode="External"/><Relationship Id="rId595" Type="http://schemas.openxmlformats.org/officeDocument/2006/relationships/hyperlink" Target="https://github.com/mattlavis-transform/create_quota_sheet/raw/master/word/092736.docx" TargetMode="External"/><Relationship Id="rId816" Type="http://schemas.openxmlformats.org/officeDocument/2006/relationships/hyperlink" Target="https://github.com/mattlavis-transform/create_quota_sheet/raw/master/word/097112.docx" TargetMode="External"/><Relationship Id="rId1001" Type="http://schemas.openxmlformats.org/officeDocument/2006/relationships/hyperlink" Target="https://github.com/mattlavis-transform/create_quota_sheet/raw/master/word/098400.docx" TargetMode="External"/><Relationship Id="rId248" Type="http://schemas.openxmlformats.org/officeDocument/2006/relationships/hyperlink" Target="https://github.com/mattlavis-transform/create_quota_sheet/raw/master/word/091002.docx" TargetMode="External"/><Relationship Id="rId455" Type="http://schemas.openxmlformats.org/officeDocument/2006/relationships/hyperlink" Target="https://github.com/mattlavis-transform/create_quota_sheet/raw/master/word/091863.docx" TargetMode="External"/><Relationship Id="rId662" Type="http://schemas.openxmlformats.org/officeDocument/2006/relationships/hyperlink" Target="https://github.com/mattlavis-transform/create_quota_sheet/raw/master/word/092888.docx" TargetMode="External"/><Relationship Id="rId12" Type="http://schemas.openxmlformats.org/officeDocument/2006/relationships/hyperlink" Target="https://github.com/mattlavis-transform/create_quota_sheet/raw/master/word/090039.docx" TargetMode="External"/><Relationship Id="rId108" Type="http://schemas.openxmlformats.org/officeDocument/2006/relationships/hyperlink" Target="https://github.com/mattlavis-transform/create_quota_sheet/raw/master/word/090239.docx" TargetMode="External"/><Relationship Id="rId315" Type="http://schemas.openxmlformats.org/officeDocument/2006/relationships/hyperlink" Target="https://github.com/mattlavis-transform/create_quota_sheet/raw/master/word/091193.docx" TargetMode="External"/><Relationship Id="rId522" Type="http://schemas.openxmlformats.org/officeDocument/2006/relationships/hyperlink" Target="https://github.com/mattlavis-transform/create_quota_sheet/raw/master/word/092450.docx" TargetMode="External"/><Relationship Id="rId967" Type="http://schemas.openxmlformats.org/officeDocument/2006/relationships/hyperlink" Target="https://github.com/mattlavis-transform/create_quota_sheet/raw/master/word/098328.docx" TargetMode="External"/><Relationship Id="rId96" Type="http://schemas.openxmlformats.org/officeDocument/2006/relationships/hyperlink" Target="https://github.com/mattlavis-transform/create_quota_sheet/raw/master/word/090227.docx" TargetMode="External"/><Relationship Id="rId161" Type="http://schemas.openxmlformats.org/officeDocument/2006/relationships/hyperlink" Target="https://github.com/mattlavis-transform/create_quota_sheet/raw/master/word/090736.docx" TargetMode="External"/><Relationship Id="rId399" Type="http://schemas.openxmlformats.org/officeDocument/2006/relationships/hyperlink" Target="https://github.com/mattlavis-transform/create_quota_sheet/raw/master/word/091619.docx" TargetMode="External"/><Relationship Id="rId827" Type="http://schemas.openxmlformats.org/officeDocument/2006/relationships/hyperlink" Target="https://github.com/mattlavis-transform/create_quota_sheet/raw/master/word/097123.docx" TargetMode="External"/><Relationship Id="rId1012" Type="http://schemas.openxmlformats.org/officeDocument/2006/relationships/hyperlink" Target="https://github.com/mattlavis-transform/create_quota_sheet/raw/master/word/098506.docx" TargetMode="External"/><Relationship Id="rId259" Type="http://schemas.openxmlformats.org/officeDocument/2006/relationships/hyperlink" Target="https://github.com/mattlavis-transform/create_quota_sheet/raw/master/word/091013.docx" TargetMode="External"/><Relationship Id="rId466" Type="http://schemas.openxmlformats.org/officeDocument/2006/relationships/hyperlink" Target="https://github.com/mattlavis-transform/create_quota_sheet/raw/master/word/091893.docx" TargetMode="External"/><Relationship Id="rId673" Type="http://schemas.openxmlformats.org/officeDocument/2006/relationships/hyperlink" Target="https://github.com/mattlavis-transform/create_quota_sheet/raw/master/word/092929.docx" TargetMode="External"/><Relationship Id="rId880" Type="http://schemas.openxmlformats.org/officeDocument/2006/relationships/hyperlink" Target="https://github.com/mattlavis-transform/create_quota_sheet/raw/master/word/097211.docx" TargetMode="External"/><Relationship Id="rId23" Type="http://schemas.openxmlformats.org/officeDocument/2006/relationships/hyperlink" Target="https://github.com/mattlavis-transform/create_quota_sheet/raw/master/word/090053.docx" TargetMode="External"/><Relationship Id="rId119" Type="http://schemas.openxmlformats.org/officeDocument/2006/relationships/hyperlink" Target="https://github.com/mattlavis-transform/create_quota_sheet/raw/master/word/090681.docx" TargetMode="External"/><Relationship Id="rId326" Type="http://schemas.openxmlformats.org/officeDocument/2006/relationships/hyperlink" Target="https://github.com/mattlavis-transform/create_quota_sheet/raw/master/word/091219.docx" TargetMode="External"/><Relationship Id="rId533" Type="http://schemas.openxmlformats.org/officeDocument/2006/relationships/hyperlink" Target="https://github.com/mattlavis-transform/create_quota_sheet/raw/master/word/092461.docx" TargetMode="External"/><Relationship Id="rId978" Type="http://schemas.openxmlformats.org/officeDocument/2006/relationships/hyperlink" Target="https://github.com/mattlavis-transform/create_quota_sheet/raw/master/word/098339.docx" TargetMode="External"/><Relationship Id="rId740" Type="http://schemas.openxmlformats.org/officeDocument/2006/relationships/hyperlink" Target="https://github.com/mattlavis-transform/create_quota_sheet/raw/master/word/097034.docx" TargetMode="External"/><Relationship Id="rId838" Type="http://schemas.openxmlformats.org/officeDocument/2006/relationships/hyperlink" Target="https://github.com/mattlavis-transform/create_quota_sheet/raw/master/word/097134.docx" TargetMode="External"/><Relationship Id="rId1023" Type="http://schemas.openxmlformats.org/officeDocument/2006/relationships/hyperlink" Target="https://github.com/mattlavis-transform/create_quota_sheet/raw/master/word/098520.docx" TargetMode="External"/><Relationship Id="rId172" Type="http://schemas.openxmlformats.org/officeDocument/2006/relationships/hyperlink" Target="https://github.com/mattlavis-transform/create_quota_sheet/raw/master/word/090748.docx" TargetMode="External"/><Relationship Id="rId477" Type="http://schemas.openxmlformats.org/officeDocument/2006/relationships/hyperlink" Target="https://github.com/mattlavis-transform/create_quota_sheet/raw/master/word/091932.docx" TargetMode="External"/><Relationship Id="rId600" Type="http://schemas.openxmlformats.org/officeDocument/2006/relationships/hyperlink" Target="https://github.com/mattlavis-transform/create_quota_sheet/raw/master/word/092759.docx" TargetMode="External"/><Relationship Id="rId684" Type="http://schemas.openxmlformats.org/officeDocument/2006/relationships/hyperlink" Target="https://github.com/mattlavis-transform/create_quota_sheet/raw/master/word/096703.docx" TargetMode="External"/><Relationship Id="rId337" Type="http://schemas.openxmlformats.org/officeDocument/2006/relationships/hyperlink" Target="https://github.com/mattlavis-transform/create_quota_sheet/raw/master/word/091342.docx" TargetMode="External"/><Relationship Id="rId891" Type="http://schemas.openxmlformats.org/officeDocument/2006/relationships/hyperlink" Target="https://github.com/mattlavis-transform/create_quota_sheet/raw/master/word/097222.docx" TargetMode="External"/><Relationship Id="rId905" Type="http://schemas.openxmlformats.org/officeDocument/2006/relationships/hyperlink" Target="https://github.com/mattlavis-transform/create_quota_sheet/raw/master/word/097300.docx" TargetMode="External"/><Relationship Id="rId989" Type="http://schemas.openxmlformats.org/officeDocument/2006/relationships/hyperlink" Target="https://github.com/mattlavis-transform/create_quota_sheet/raw/master/word/098350.docx" TargetMode="External"/><Relationship Id="rId34" Type="http://schemas.openxmlformats.org/officeDocument/2006/relationships/hyperlink" Target="https://github.com/mattlavis-transform/create_quota_sheet/raw/master/word/090067.docx" TargetMode="External"/><Relationship Id="rId544" Type="http://schemas.openxmlformats.org/officeDocument/2006/relationships/hyperlink" Target="https://github.com/mattlavis-transform/create_quota_sheet/raw/master/word/092638.docx" TargetMode="External"/><Relationship Id="rId751" Type="http://schemas.openxmlformats.org/officeDocument/2006/relationships/hyperlink" Target="https://github.com/mattlavis-transform/create_quota_sheet/raw/master/word/097045.docx" TargetMode="External"/><Relationship Id="rId849" Type="http://schemas.openxmlformats.org/officeDocument/2006/relationships/hyperlink" Target="https://github.com/mattlavis-transform/create_quota_sheet/raw/master/word/097146.docx" TargetMode="External"/><Relationship Id="rId183" Type="http://schemas.openxmlformats.org/officeDocument/2006/relationships/hyperlink" Target="https://github.com/mattlavis-transform/create_quota_sheet/raw/master/word/090765.docx" TargetMode="External"/><Relationship Id="rId390" Type="http://schemas.openxmlformats.org/officeDocument/2006/relationships/hyperlink" Target="https://github.com/mattlavis-transform/create_quota_sheet/raw/master/word/091592.docx" TargetMode="External"/><Relationship Id="rId404" Type="http://schemas.openxmlformats.org/officeDocument/2006/relationships/hyperlink" Target="https://github.com/mattlavis-transform/create_quota_sheet/raw/master/word/091647.docx" TargetMode="External"/><Relationship Id="rId611" Type="http://schemas.openxmlformats.org/officeDocument/2006/relationships/hyperlink" Target="https://github.com/mattlavis-transform/create_quota_sheet/raw/master/word/092778.docx" TargetMode="External"/><Relationship Id="rId250" Type="http://schemas.openxmlformats.org/officeDocument/2006/relationships/hyperlink" Target="https://github.com/mattlavis-transform/create_quota_sheet/raw/master/word/091004.docx" TargetMode="External"/><Relationship Id="rId488" Type="http://schemas.openxmlformats.org/officeDocument/2006/relationships/hyperlink" Target="https://github.com/mattlavis-transform/create_quota_sheet/raw/master/word/092015.docx" TargetMode="External"/><Relationship Id="rId695" Type="http://schemas.openxmlformats.org/officeDocument/2006/relationships/hyperlink" Target="https://github.com/mattlavis-transform/create_quota_sheet/raw/master/word/096714.docx" TargetMode="External"/><Relationship Id="rId709" Type="http://schemas.openxmlformats.org/officeDocument/2006/relationships/hyperlink" Target="https://github.com/mattlavis-transform/create_quota_sheet/raw/master/word/096751.docx" TargetMode="External"/><Relationship Id="rId916" Type="http://schemas.openxmlformats.org/officeDocument/2006/relationships/hyperlink" Target="https://github.com/mattlavis-transform/create_quota_sheet/raw/master/word/097501.docx" TargetMode="External"/><Relationship Id="rId45" Type="http://schemas.openxmlformats.org/officeDocument/2006/relationships/hyperlink" Target="https://github.com/mattlavis-transform/create_quota_sheet/raw/master/word/090086.docx" TargetMode="External"/><Relationship Id="rId110" Type="http://schemas.openxmlformats.org/officeDocument/2006/relationships/hyperlink" Target="https://github.com/mattlavis-transform/create_quota_sheet/raw/master/word/090242.docx" TargetMode="External"/><Relationship Id="rId348" Type="http://schemas.openxmlformats.org/officeDocument/2006/relationships/hyperlink" Target="https://github.com/mattlavis-transform/create_quota_sheet/raw/master/word/091375.docx" TargetMode="External"/><Relationship Id="rId555" Type="http://schemas.openxmlformats.org/officeDocument/2006/relationships/hyperlink" Target="https://github.com/mattlavis-transform/create_quota_sheet/raw/master/word/092652.docx" TargetMode="External"/><Relationship Id="rId762" Type="http://schemas.openxmlformats.org/officeDocument/2006/relationships/hyperlink" Target="https://github.com/mattlavis-transform/create_quota_sheet/raw/master/word/097056.docx" TargetMode="External"/><Relationship Id="rId194" Type="http://schemas.openxmlformats.org/officeDocument/2006/relationships/hyperlink" Target="https://github.com/mattlavis-transform/create_quota_sheet/raw/master/word/090787.docx" TargetMode="External"/><Relationship Id="rId208" Type="http://schemas.openxmlformats.org/officeDocument/2006/relationships/hyperlink" Target="https://github.com/mattlavis-transform/create_quota_sheet/raw/master/word/090815.docx" TargetMode="External"/><Relationship Id="rId415" Type="http://schemas.openxmlformats.org/officeDocument/2006/relationships/hyperlink" Target="https://github.com/mattlavis-transform/create_quota_sheet/raw/master/word/091789.docx" TargetMode="External"/><Relationship Id="rId622" Type="http://schemas.openxmlformats.org/officeDocument/2006/relationships/hyperlink" Target="https://github.com/mattlavis-transform/create_quota_sheet/raw/master/word/092806.docx" TargetMode="External"/><Relationship Id="rId261" Type="http://schemas.openxmlformats.org/officeDocument/2006/relationships/hyperlink" Target="https://github.com/mattlavis-transform/create_quota_sheet/raw/master/word/091021.docx" TargetMode="External"/><Relationship Id="rId499" Type="http://schemas.openxmlformats.org/officeDocument/2006/relationships/hyperlink" Target="https://github.com/mattlavis-transform/create_quota_sheet/raw/master/word/092116.docx" TargetMode="External"/><Relationship Id="rId927" Type="http://schemas.openxmlformats.org/officeDocument/2006/relationships/hyperlink" Target="https://github.com/mattlavis-transform/create_quota_sheet/raw/master/word/097512.docx" TargetMode="External"/><Relationship Id="rId56" Type="http://schemas.openxmlformats.org/officeDocument/2006/relationships/hyperlink" Target="https://github.com/mattlavis-transform/create_quota_sheet/raw/master/word/090097.docx" TargetMode="External"/><Relationship Id="rId359" Type="http://schemas.openxmlformats.org/officeDocument/2006/relationships/hyperlink" Target="https://github.com/mattlavis-transform/create_quota_sheet/raw/master/word/091502.docx" TargetMode="External"/><Relationship Id="rId566" Type="http://schemas.openxmlformats.org/officeDocument/2006/relationships/hyperlink" Target="https://github.com/mattlavis-transform/create_quota_sheet/raw/master/word/092674.docx" TargetMode="External"/><Relationship Id="rId773" Type="http://schemas.openxmlformats.org/officeDocument/2006/relationships/hyperlink" Target="https://github.com/mattlavis-transform/create_quota_sheet/raw/master/word/097067.docx" TargetMode="External"/><Relationship Id="rId121" Type="http://schemas.openxmlformats.org/officeDocument/2006/relationships/hyperlink" Target="https://github.com/mattlavis-transform/create_quota_sheet/raw/master/word/090690.docx" TargetMode="External"/><Relationship Id="rId219" Type="http://schemas.openxmlformats.org/officeDocument/2006/relationships/hyperlink" Target="https://github.com/mattlavis-transform/create_quota_sheet/raw/master/word/090921.docx" TargetMode="External"/><Relationship Id="rId426" Type="http://schemas.openxmlformats.org/officeDocument/2006/relationships/hyperlink" Target="https://github.com/mattlavis-transform/create_quota_sheet/raw/master/word/091801.docx" TargetMode="External"/><Relationship Id="rId633" Type="http://schemas.openxmlformats.org/officeDocument/2006/relationships/hyperlink" Target="https://github.com/mattlavis-transform/create_quota_sheet/raw/master/word/092832.docx" TargetMode="External"/><Relationship Id="rId980" Type="http://schemas.openxmlformats.org/officeDocument/2006/relationships/hyperlink" Target="https://github.com/mattlavis-transform/create_quota_sheet/raw/master/word/098341.docx" TargetMode="External"/><Relationship Id="rId840" Type="http://schemas.openxmlformats.org/officeDocument/2006/relationships/hyperlink" Target="https://github.com/mattlavis-transform/create_quota_sheet/raw/master/word/097136.docx" TargetMode="External"/><Relationship Id="rId938" Type="http://schemas.openxmlformats.org/officeDocument/2006/relationships/hyperlink" Target="https://github.com/mattlavis-transform/create_quota_sheet/raw/master/word/098094.docx" TargetMode="External"/><Relationship Id="rId67" Type="http://schemas.openxmlformats.org/officeDocument/2006/relationships/hyperlink" Target="https://github.com/mattlavis-transform/create_quota_sheet/raw/master/word/090115.docx" TargetMode="External"/><Relationship Id="rId272" Type="http://schemas.openxmlformats.org/officeDocument/2006/relationships/hyperlink" Target="https://github.com/mattlavis-transform/create_quota_sheet/raw/master/word/091104.docx" TargetMode="External"/><Relationship Id="rId577" Type="http://schemas.openxmlformats.org/officeDocument/2006/relationships/hyperlink" Target="https://github.com/mattlavis-transform/create_quota_sheet/raw/master/word/092690.docx" TargetMode="External"/><Relationship Id="rId700" Type="http://schemas.openxmlformats.org/officeDocument/2006/relationships/hyperlink" Target="https://github.com/mattlavis-transform/create_quota_sheet/raw/master/word/096719.docx" TargetMode="External"/><Relationship Id="rId132" Type="http://schemas.openxmlformats.org/officeDocument/2006/relationships/hyperlink" Target="https://github.com/mattlavis-transform/create_quota_sheet/raw/master/word/090707.docx" TargetMode="External"/><Relationship Id="rId784" Type="http://schemas.openxmlformats.org/officeDocument/2006/relationships/hyperlink" Target="https://github.com/mattlavis-transform/create_quota_sheet/raw/master/word/097079.docx" TargetMode="External"/><Relationship Id="rId991" Type="http://schemas.openxmlformats.org/officeDocument/2006/relationships/hyperlink" Target="https://github.com/mattlavis-transform/create_quota_sheet/raw/master/word/098352.docx" TargetMode="External"/><Relationship Id="rId437" Type="http://schemas.openxmlformats.org/officeDocument/2006/relationships/hyperlink" Target="https://github.com/mattlavis-transform/create_quota_sheet/raw/master/word/091830.docx" TargetMode="External"/><Relationship Id="rId644" Type="http://schemas.openxmlformats.org/officeDocument/2006/relationships/hyperlink" Target="https://github.com/mattlavis-transform/create_quota_sheet/raw/master/word/092849.docx" TargetMode="External"/><Relationship Id="rId851" Type="http://schemas.openxmlformats.org/officeDocument/2006/relationships/hyperlink" Target="https://github.com/mattlavis-transform/create_quota_sheet/raw/master/word/097148.docx" TargetMode="External"/><Relationship Id="rId283" Type="http://schemas.openxmlformats.org/officeDocument/2006/relationships/hyperlink" Target="https://github.com/mattlavis-transform/create_quota_sheet/raw/master/word/091137.docx" TargetMode="External"/><Relationship Id="rId490" Type="http://schemas.openxmlformats.org/officeDocument/2006/relationships/hyperlink" Target="https://github.com/mattlavis-transform/create_quota_sheet/raw/master/word/092101.docx" TargetMode="External"/><Relationship Id="rId504" Type="http://schemas.openxmlformats.org/officeDocument/2006/relationships/hyperlink" Target="https://github.com/mattlavis-transform/create_quota_sheet/raw/master/word/092122.docx" TargetMode="External"/><Relationship Id="rId711" Type="http://schemas.openxmlformats.org/officeDocument/2006/relationships/hyperlink" Target="https://github.com/mattlavis-transform/create_quota_sheet/raw/master/word/096753.docx" TargetMode="External"/><Relationship Id="rId949" Type="http://schemas.openxmlformats.org/officeDocument/2006/relationships/hyperlink" Target="https://github.com/mattlavis-transform/create_quota_sheet/raw/master/word/098310.docx" TargetMode="External"/><Relationship Id="rId78" Type="http://schemas.openxmlformats.org/officeDocument/2006/relationships/hyperlink" Target="https://github.com/mattlavis-transform/create_quota_sheet/raw/master/word/090128.docx" TargetMode="External"/><Relationship Id="rId143" Type="http://schemas.openxmlformats.org/officeDocument/2006/relationships/hyperlink" Target="https://github.com/mattlavis-transform/create_quota_sheet/raw/master/word/090718.docx" TargetMode="External"/><Relationship Id="rId350" Type="http://schemas.openxmlformats.org/officeDocument/2006/relationships/hyperlink" Target="https://github.com/mattlavis-transform/create_quota_sheet/raw/master/word/091377.docx" TargetMode="External"/><Relationship Id="rId588" Type="http://schemas.openxmlformats.org/officeDocument/2006/relationships/hyperlink" Target="https://github.com/mattlavis-transform/create_quota_sheet/raw/master/word/092722.docx" TargetMode="External"/><Relationship Id="rId795" Type="http://schemas.openxmlformats.org/officeDocument/2006/relationships/hyperlink" Target="https://github.com/mattlavis-transform/create_quota_sheet/raw/master/word/097090.docx" TargetMode="External"/><Relationship Id="rId809" Type="http://schemas.openxmlformats.org/officeDocument/2006/relationships/hyperlink" Target="https://github.com/mattlavis-transform/create_quota_sheet/raw/master/word/097105.docx" TargetMode="External"/><Relationship Id="rId9" Type="http://schemas.openxmlformats.org/officeDocument/2006/relationships/hyperlink" Target="https://github.com/mattlavis-transform/create_quota_sheet/raw/master/word/090027.docx" TargetMode="External"/><Relationship Id="rId210" Type="http://schemas.openxmlformats.org/officeDocument/2006/relationships/hyperlink" Target="https://github.com/mattlavis-transform/create_quota_sheet/raw/master/word/090817.docx" TargetMode="External"/><Relationship Id="rId448" Type="http://schemas.openxmlformats.org/officeDocument/2006/relationships/hyperlink" Target="https://github.com/mattlavis-transform/create_quota_sheet/raw/master/word/091851.docx" TargetMode="External"/><Relationship Id="rId655" Type="http://schemas.openxmlformats.org/officeDocument/2006/relationships/hyperlink" Target="https://github.com/mattlavis-transform/create_quota_sheet/raw/master/word/092870.docx" TargetMode="External"/><Relationship Id="rId862" Type="http://schemas.openxmlformats.org/officeDocument/2006/relationships/hyperlink" Target="https://github.com/mattlavis-transform/create_quota_sheet/raw/master/word/097177.docx" TargetMode="External"/><Relationship Id="rId294" Type="http://schemas.openxmlformats.org/officeDocument/2006/relationships/hyperlink" Target="https://github.com/mattlavis-transform/create_quota_sheet/raw/master/word/091179.docx" TargetMode="External"/><Relationship Id="rId308" Type="http://schemas.openxmlformats.org/officeDocument/2006/relationships/hyperlink" Target="https://github.com/mattlavis-transform/create_quota_sheet/raw/master/word/091193.docx" TargetMode="External"/><Relationship Id="rId515" Type="http://schemas.openxmlformats.org/officeDocument/2006/relationships/hyperlink" Target="https://github.com/mattlavis-transform/create_quota_sheet/raw/master/word/092181.docx" TargetMode="External"/><Relationship Id="rId722" Type="http://schemas.openxmlformats.org/officeDocument/2006/relationships/hyperlink" Target="https://github.com/mattlavis-transform/create_quota_sheet/raw/master/word/097016.docx" TargetMode="External"/><Relationship Id="rId89" Type="http://schemas.openxmlformats.org/officeDocument/2006/relationships/hyperlink" Target="https://github.com/mattlavis-transform/create_quota_sheet/raw/master/word/090213.docx" TargetMode="External"/><Relationship Id="rId154" Type="http://schemas.openxmlformats.org/officeDocument/2006/relationships/hyperlink" Target="https://github.com/mattlavis-transform/create_quota_sheet/raw/master/word/090729.docx" TargetMode="External"/><Relationship Id="rId361" Type="http://schemas.openxmlformats.org/officeDocument/2006/relationships/hyperlink" Target="https://github.com/mattlavis-transform/create_quota_sheet/raw/master/word/091504.docx" TargetMode="External"/><Relationship Id="rId599" Type="http://schemas.openxmlformats.org/officeDocument/2006/relationships/hyperlink" Target="https://github.com/mattlavis-transform/create_quota_sheet/raw/master/word/092754.docx" TargetMode="External"/><Relationship Id="rId1005" Type="http://schemas.openxmlformats.org/officeDocument/2006/relationships/hyperlink" Target="https://github.com/mattlavis-transform/create_quota_sheet/raw/master/word/098404.docx" TargetMode="External"/><Relationship Id="rId459" Type="http://schemas.openxmlformats.org/officeDocument/2006/relationships/hyperlink" Target="https://github.com/mattlavis-transform/create_quota_sheet/raw/master/word/091877.docx" TargetMode="External"/><Relationship Id="rId666" Type="http://schemas.openxmlformats.org/officeDocument/2006/relationships/hyperlink" Target="https://github.com/mattlavis-transform/create_quota_sheet/raw/master/word/092906.docx" TargetMode="External"/><Relationship Id="rId873" Type="http://schemas.openxmlformats.org/officeDocument/2006/relationships/hyperlink" Target="https://github.com/mattlavis-transform/create_quota_sheet/raw/master/word/097200.docx" TargetMode="External"/><Relationship Id="rId16" Type="http://schemas.openxmlformats.org/officeDocument/2006/relationships/hyperlink" Target="https://github.com/mattlavis-transform/create_quota_sheet/raw/master/word/090045.docx" TargetMode="External"/><Relationship Id="rId221" Type="http://schemas.openxmlformats.org/officeDocument/2006/relationships/hyperlink" Target="https://github.com/mattlavis-transform/create_quota_sheet/raw/master/word/090923.docx" TargetMode="External"/><Relationship Id="rId319" Type="http://schemas.openxmlformats.org/officeDocument/2006/relationships/hyperlink" Target="https://github.com/mattlavis-transform/create_quota_sheet/raw/master/word/091207.docx" TargetMode="External"/><Relationship Id="rId526" Type="http://schemas.openxmlformats.org/officeDocument/2006/relationships/hyperlink" Target="https://github.com/mattlavis-transform/create_quota_sheet/raw/master/word/092454.docx" TargetMode="External"/><Relationship Id="rId733" Type="http://schemas.openxmlformats.org/officeDocument/2006/relationships/hyperlink" Target="https://github.com/mattlavis-transform/create_quota_sheet/raw/master/word/097027.docx" TargetMode="External"/><Relationship Id="rId940" Type="http://schemas.openxmlformats.org/officeDocument/2006/relationships/hyperlink" Target="https://github.com/mattlavis-transform/create_quota_sheet/raw/master/word/098301.docx" TargetMode="External"/><Relationship Id="rId1016" Type="http://schemas.openxmlformats.org/officeDocument/2006/relationships/hyperlink" Target="https://github.com/mattlavis-transform/create_quota_sheet/raw/master/word/098512.docx" TargetMode="External"/><Relationship Id="rId165" Type="http://schemas.openxmlformats.org/officeDocument/2006/relationships/hyperlink" Target="https://github.com/mattlavis-transform/create_quota_sheet/raw/master/word/090740.docx" TargetMode="External"/><Relationship Id="rId372" Type="http://schemas.openxmlformats.org/officeDocument/2006/relationships/hyperlink" Target="https://github.com/mattlavis-transform/create_quota_sheet/raw/master/word/091524.docx" TargetMode="External"/><Relationship Id="rId677" Type="http://schemas.openxmlformats.org/officeDocument/2006/relationships/hyperlink" Target="https://github.com/mattlavis-transform/create_quota_sheet/raw/master/word/092945.docx" TargetMode="External"/><Relationship Id="rId800" Type="http://schemas.openxmlformats.org/officeDocument/2006/relationships/hyperlink" Target="https://github.com/mattlavis-transform/create_quota_sheet/raw/master/word/097095.docx" TargetMode="External"/><Relationship Id="rId232" Type="http://schemas.openxmlformats.org/officeDocument/2006/relationships/hyperlink" Target="https://github.com/mattlavis-transform/create_quota_sheet/raw/master/word/090934.docx" TargetMode="External"/><Relationship Id="rId884" Type="http://schemas.openxmlformats.org/officeDocument/2006/relationships/hyperlink" Target="https://github.com/mattlavis-transform/create_quota_sheet/raw/master/word/097215.docx" TargetMode="External"/><Relationship Id="rId27" Type="http://schemas.openxmlformats.org/officeDocument/2006/relationships/hyperlink" Target="https://github.com/mattlavis-transform/create_quota_sheet/raw/master/word/090057.docx" TargetMode="External"/><Relationship Id="rId537" Type="http://schemas.openxmlformats.org/officeDocument/2006/relationships/hyperlink" Target="https://github.com/mattlavis-transform/create_quota_sheet/raw/master/word/092624.docx" TargetMode="External"/><Relationship Id="rId744" Type="http://schemas.openxmlformats.org/officeDocument/2006/relationships/hyperlink" Target="https://github.com/mattlavis-transform/create_quota_sheet/raw/master/word/097038.docx" TargetMode="External"/><Relationship Id="rId951" Type="http://schemas.openxmlformats.org/officeDocument/2006/relationships/hyperlink" Target="https://github.com/mattlavis-transform/create_quota_sheet/raw/master/word/098312.docx" TargetMode="External"/><Relationship Id="rId80" Type="http://schemas.openxmlformats.org/officeDocument/2006/relationships/hyperlink" Target="https://github.com/mattlavis-transform/create_quota_sheet/raw/master/word/090130.docx" TargetMode="External"/><Relationship Id="rId176" Type="http://schemas.openxmlformats.org/officeDocument/2006/relationships/hyperlink" Target="https://github.com/mattlavis-transform/create_quota_sheet/raw/master/word/090752.docx" TargetMode="External"/><Relationship Id="rId383" Type="http://schemas.openxmlformats.org/officeDocument/2006/relationships/hyperlink" Target="https://github.com/mattlavis-transform/create_quota_sheet/raw/master/word/091560.docx" TargetMode="External"/><Relationship Id="rId590" Type="http://schemas.openxmlformats.org/officeDocument/2006/relationships/hyperlink" Target="https://github.com/mattlavis-transform/create_quota_sheet/raw/master/word/092726.docx" TargetMode="External"/><Relationship Id="rId604" Type="http://schemas.openxmlformats.org/officeDocument/2006/relationships/hyperlink" Target="https://github.com/mattlavis-transform/create_quota_sheet/raw/master/word/092765.docx" TargetMode="External"/><Relationship Id="rId811" Type="http://schemas.openxmlformats.org/officeDocument/2006/relationships/hyperlink" Target="https://github.com/mattlavis-transform/create_quota_sheet/raw/master/word/097107.docx" TargetMode="External"/><Relationship Id="rId1027" Type="http://schemas.openxmlformats.org/officeDocument/2006/relationships/hyperlink" Target="https://github.com/mattlavis-transform/create_quota_sheet/raw/master/word/098525.docx" TargetMode="External"/><Relationship Id="rId243" Type="http://schemas.openxmlformats.org/officeDocument/2006/relationships/hyperlink" Target="https://github.com/mattlavis-transform/create_quota_sheet/raw/master/word/090945.docx" TargetMode="External"/><Relationship Id="rId450" Type="http://schemas.openxmlformats.org/officeDocument/2006/relationships/hyperlink" Target="https://github.com/mattlavis-transform/create_quota_sheet/raw/master/word/091854.docx" TargetMode="External"/><Relationship Id="rId688" Type="http://schemas.openxmlformats.org/officeDocument/2006/relationships/hyperlink" Target="https://github.com/mattlavis-transform/create_quota_sheet/raw/master/word/096707.docx" TargetMode="External"/><Relationship Id="rId895" Type="http://schemas.openxmlformats.org/officeDocument/2006/relationships/hyperlink" Target="https://github.com/mattlavis-transform/create_quota_sheet/raw/master/word/097226.docx" TargetMode="External"/><Relationship Id="rId909" Type="http://schemas.openxmlformats.org/officeDocument/2006/relationships/hyperlink" Target="https://github.com/mattlavis-transform/create_quota_sheet/raw/master/word/097304.docx" TargetMode="External"/><Relationship Id="rId38" Type="http://schemas.openxmlformats.org/officeDocument/2006/relationships/hyperlink" Target="https://github.com/mattlavis-transform/create_quota_sheet/raw/master/word/090073.docx" TargetMode="External"/><Relationship Id="rId103" Type="http://schemas.openxmlformats.org/officeDocument/2006/relationships/hyperlink" Target="https://github.com/mattlavis-transform/create_quota_sheet/raw/master/word/090234.docx" TargetMode="External"/><Relationship Id="rId310" Type="http://schemas.openxmlformats.org/officeDocument/2006/relationships/hyperlink" Target="https://github.com/mattlavis-transform/create_quota_sheet/raw/master/word/091193.docx" TargetMode="External"/><Relationship Id="rId548" Type="http://schemas.openxmlformats.org/officeDocument/2006/relationships/hyperlink" Target="https://github.com/mattlavis-transform/create_quota_sheet/raw/master/word/092644.docx" TargetMode="External"/><Relationship Id="rId755" Type="http://schemas.openxmlformats.org/officeDocument/2006/relationships/hyperlink" Target="https://github.com/mattlavis-transform/create_quota_sheet/raw/master/word/097049.docx" TargetMode="External"/><Relationship Id="rId962" Type="http://schemas.openxmlformats.org/officeDocument/2006/relationships/hyperlink" Target="https://github.com/mattlavis-transform/create_quota_sheet/raw/master/word/098323.docx" TargetMode="External"/><Relationship Id="rId91" Type="http://schemas.openxmlformats.org/officeDocument/2006/relationships/hyperlink" Target="https://github.com/mattlavis-transform/create_quota_sheet/raw/master/word/090215.docx" TargetMode="External"/><Relationship Id="rId187" Type="http://schemas.openxmlformats.org/officeDocument/2006/relationships/hyperlink" Target="https://github.com/mattlavis-transform/create_quota_sheet/raw/master/word/090776.docx" TargetMode="External"/><Relationship Id="rId394" Type="http://schemas.openxmlformats.org/officeDocument/2006/relationships/hyperlink" Target="https://github.com/mattlavis-transform/create_quota_sheet/raw/master/word/091597.docx" TargetMode="External"/><Relationship Id="rId408" Type="http://schemas.openxmlformats.org/officeDocument/2006/relationships/hyperlink" Target="https://github.com/mattlavis-transform/create_quota_sheet/raw/master/word/091783.docx" TargetMode="External"/><Relationship Id="rId615" Type="http://schemas.openxmlformats.org/officeDocument/2006/relationships/hyperlink" Target="https://github.com/mattlavis-transform/create_quota_sheet/raw/master/word/092790.docx" TargetMode="External"/><Relationship Id="rId822" Type="http://schemas.openxmlformats.org/officeDocument/2006/relationships/hyperlink" Target="https://github.com/mattlavis-transform/create_quota_sheet/raw/master/word/097118.docx"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79D9-A816-4D17-85BC-7FF53FC03EE5}">
  <sheetPr codeName="Sheet2">
    <tabColor theme="4"/>
  </sheetPr>
  <dimension ref="A1:AJ1183"/>
  <sheetViews>
    <sheetView tabSelected="1" topLeftCell="M1" zoomScale="80" zoomScaleNormal="80" workbookViewId="0">
      <pane ySplit="2" topLeftCell="A45" activePane="bottomLeft" state="frozen"/>
      <selection pane="bottomLeft" activeCell="U45" sqref="U45"/>
    </sheetView>
  </sheetViews>
  <sheetFormatPr defaultRowHeight="15" x14ac:dyDescent="0.25"/>
  <cols>
    <col min="1" max="1" width="15.28515625" style="16" bestFit="1" customWidth="1"/>
    <col min="2" max="2" width="20.85546875" style="1" customWidth="1"/>
    <col min="3" max="3" width="32.7109375" style="1" customWidth="1"/>
    <col min="4" max="4" width="86" style="1" customWidth="1"/>
    <col min="5" max="5" width="63.85546875" style="1" customWidth="1"/>
    <col min="6" max="6" width="22.140625" style="1" customWidth="1"/>
    <col min="7" max="7" width="23.5703125" style="7" customWidth="1"/>
    <col min="8" max="8" width="23" style="7" customWidth="1"/>
    <col min="9" max="9" width="11.5703125" style="8" customWidth="1"/>
    <col min="10" max="10" width="15.7109375" style="8" customWidth="1"/>
    <col min="11" max="11" width="16.85546875" style="6" customWidth="1"/>
    <col min="12" max="12" width="24.7109375" style="2" customWidth="1"/>
    <col min="13" max="13" width="23.85546875" style="2" customWidth="1"/>
    <col min="14" max="14" width="16.85546875" style="2" customWidth="1"/>
    <col min="15" max="15" width="21.140625" style="2" customWidth="1"/>
    <col min="16" max="16" width="19.7109375" style="1" customWidth="1"/>
    <col min="17" max="17" width="27.140625" style="1" customWidth="1"/>
    <col min="18" max="20" width="59.7109375" style="1" customWidth="1"/>
    <col min="21" max="21" width="47" style="1" customWidth="1"/>
    <col min="22" max="22" width="79.85546875" style="1" hidden="1" customWidth="1"/>
    <col min="23" max="23" width="32.7109375" style="1" hidden="1" customWidth="1"/>
    <col min="24" max="24" width="33.140625" style="1" hidden="1" customWidth="1"/>
    <col min="25" max="25" width="22" style="1" hidden="1" customWidth="1"/>
    <col min="26" max="26" width="13.85546875" style="6" hidden="1" customWidth="1"/>
    <col min="27" max="27" width="7" style="1" hidden="1" customWidth="1"/>
    <col min="28" max="28" width="10.42578125" style="1" hidden="1" customWidth="1"/>
    <col min="29" max="29" width="32.7109375" style="1" hidden="1" customWidth="1"/>
    <col min="30" max="30" width="13.5703125" style="1" hidden="1" customWidth="1"/>
    <col min="31" max="31" width="27.5703125" style="1" hidden="1" customWidth="1"/>
    <col min="32" max="32" width="81.140625" style="1" hidden="1" customWidth="1"/>
    <col min="33" max="16384" width="9.140625" style="1"/>
  </cols>
  <sheetData>
    <row r="1" spans="1:36" s="5" customFormat="1" ht="75" x14ac:dyDescent="0.25">
      <c r="A1" s="18" t="s">
        <v>1978</v>
      </c>
      <c r="B1" s="18"/>
      <c r="C1" s="18"/>
      <c r="D1" s="18"/>
      <c r="E1" s="18"/>
      <c r="F1" s="18"/>
      <c r="G1" s="19" t="s">
        <v>1979</v>
      </c>
      <c r="H1" s="19"/>
      <c r="I1" s="19"/>
      <c r="J1" s="19"/>
      <c r="K1" s="20" t="s">
        <v>1980</v>
      </c>
      <c r="L1" s="20"/>
      <c r="M1" s="20"/>
      <c r="N1" s="20"/>
      <c r="O1" s="20"/>
      <c r="P1" s="20"/>
      <c r="Q1" s="20"/>
      <c r="R1" s="22" t="s">
        <v>1984</v>
      </c>
      <c r="S1" s="22"/>
      <c r="T1" s="22"/>
      <c r="U1" s="22"/>
      <c r="V1" s="22"/>
      <c r="W1" s="18" t="s">
        <v>1981</v>
      </c>
      <c r="X1" s="22" t="s">
        <v>1985</v>
      </c>
      <c r="Y1" s="18" t="s">
        <v>1982</v>
      </c>
      <c r="Z1" s="21" t="s">
        <v>1986</v>
      </c>
      <c r="AA1" s="21"/>
      <c r="AB1" s="18" t="s">
        <v>1983</v>
      </c>
      <c r="AC1" s="18"/>
      <c r="AD1" s="18"/>
      <c r="AE1" s="18"/>
      <c r="AF1" s="18"/>
      <c r="AJ1" s="18"/>
    </row>
    <row r="2" spans="1:36" ht="30" x14ac:dyDescent="0.25">
      <c r="A2" s="43" t="s">
        <v>0</v>
      </c>
      <c r="B2" s="44" t="s">
        <v>2560</v>
      </c>
      <c r="C2" s="44" t="s">
        <v>2561</v>
      </c>
      <c r="D2" s="44" t="s">
        <v>7007</v>
      </c>
      <c r="E2" s="44" t="s">
        <v>7008</v>
      </c>
      <c r="F2" s="44" t="s">
        <v>2431</v>
      </c>
      <c r="G2" s="55" t="s">
        <v>2432</v>
      </c>
      <c r="H2" s="55" t="s">
        <v>2433</v>
      </c>
      <c r="I2" s="56" t="s">
        <v>1975</v>
      </c>
      <c r="J2" s="56" t="s">
        <v>1976</v>
      </c>
      <c r="K2" s="57" t="s">
        <v>2434</v>
      </c>
      <c r="L2" s="58" t="s">
        <v>2435</v>
      </c>
      <c r="M2" s="58" t="s">
        <v>2436</v>
      </c>
      <c r="N2" s="58" t="s">
        <v>2437</v>
      </c>
      <c r="O2" s="58" t="s">
        <v>2438</v>
      </c>
      <c r="P2" s="44" t="s">
        <v>2439</v>
      </c>
      <c r="Q2" s="44" t="s">
        <v>2440</v>
      </c>
      <c r="R2" s="51" t="s">
        <v>1989</v>
      </c>
      <c r="S2" s="51" t="s">
        <v>1987</v>
      </c>
      <c r="T2" s="51" t="s">
        <v>7122</v>
      </c>
      <c r="U2" s="51" t="s">
        <v>7121</v>
      </c>
      <c r="V2" s="51" t="s">
        <v>1977</v>
      </c>
      <c r="W2" s="44" t="s">
        <v>2441</v>
      </c>
      <c r="X2" s="51" t="s">
        <v>1388</v>
      </c>
      <c r="Y2" s="44" t="s">
        <v>2442</v>
      </c>
      <c r="Z2" s="52" t="s">
        <v>1389</v>
      </c>
      <c r="AA2" s="51" t="s">
        <v>1390</v>
      </c>
      <c r="AB2" s="44" t="s">
        <v>1391</v>
      </c>
      <c r="AC2" s="44" t="s">
        <v>1392</v>
      </c>
      <c r="AD2" s="44" t="s">
        <v>1393</v>
      </c>
      <c r="AE2" s="44" t="s">
        <v>1394</v>
      </c>
      <c r="AF2" s="53" t="s">
        <v>1395</v>
      </c>
    </row>
    <row r="3" spans="1:36" ht="75" x14ac:dyDescent="0.25">
      <c r="A3" s="45" t="s">
        <v>15</v>
      </c>
      <c r="B3" s="46" t="str">
        <f>VLOOKUP($A3, Table5[], 2, FALSE)</f>
        <v>1011 : ERGA OMNES</v>
      </c>
      <c r="C3" s="46" t="str">
        <f>IF(ISNA(VLOOKUP($A3, Table8[], 2, FALSE)), "", VLOOKUP($A3, Table8[], 2, FALSE))</f>
        <v/>
      </c>
      <c r="D3" s="46" t="str">
        <f>IF(ISNA(VLOOKUP($A3, Table10[], 2, FALSE)), "", VLOOKUP($A3, Table10[], 2, FALSE))</f>
        <v/>
      </c>
      <c r="E3" s="46" t="str">
        <f>IF(ISNA(VLOOKUP($A3, Table16[], 2, FALSE)), "", VLOOKUP($A3, Table16[], 2, FALSE))</f>
        <v>R961831 : opening and providing for the administration of Community tariff quotas bound under GAIT for certain fruit and vegetables and processed fruit and vegetable products from 1996</v>
      </c>
      <c r="F3" s="59">
        <v>13179</v>
      </c>
      <c r="G3" s="60">
        <v>43132</v>
      </c>
      <c r="H3" s="60">
        <v>43220</v>
      </c>
      <c r="I3" s="61">
        <f>'quota master'!$H3-'quota master'!$G3+1</f>
        <v>89</v>
      </c>
      <c r="J3" s="61" t="str">
        <f>describe_period('quota master'!$I3, 'quota master'!$G3, 'quota master'!$H3)</f>
        <v>Quarter</v>
      </c>
      <c r="K3" s="54">
        <v>20000000</v>
      </c>
      <c r="L3" s="62" t="s">
        <v>2</v>
      </c>
      <c r="M3" s="63">
        <v>3</v>
      </c>
      <c r="N3" s="62" t="s">
        <v>11</v>
      </c>
      <c r="O3" s="63">
        <v>90</v>
      </c>
      <c r="P3" s="46" t="s">
        <v>4</v>
      </c>
      <c r="Q3" s="46" t="s">
        <v>4</v>
      </c>
      <c r="R3" s="46" t="s">
        <v>16</v>
      </c>
      <c r="S3" s="46" t="s">
        <v>15</v>
      </c>
      <c r="T3" s="46" t="s">
        <v>7135</v>
      </c>
      <c r="U3" s="46" t="str">
        <f>GetQuotaDescription('quota master'!$A3, 'quota master'!$B3, 'quota master'!$AB3, 'quota master'!$T3)</f>
        <v>FCFS Quota number 090025 for geography 1011 : ERGA OMNES on high quality sweet oranges, fresh</v>
      </c>
      <c r="V3" s="46" t="s">
        <v>1406</v>
      </c>
      <c r="W3" s="46" t="s">
        <v>4</v>
      </c>
      <c r="X3" s="46" t="s">
        <v>1397</v>
      </c>
      <c r="Y3" s="46" t="s">
        <v>1407</v>
      </c>
      <c r="Z3" s="54">
        <v>20000000</v>
      </c>
      <c r="AA3" s="46" t="s">
        <v>2</v>
      </c>
      <c r="AB3" s="46" t="s">
        <v>1399</v>
      </c>
      <c r="AC3" s="46" t="s">
        <v>1400</v>
      </c>
      <c r="AD3" s="46" t="s">
        <v>1401</v>
      </c>
      <c r="AE3" s="46" t="s">
        <v>1408</v>
      </c>
      <c r="AF3" s="47" t="s">
        <v>4</v>
      </c>
    </row>
    <row r="4" spans="1:36" ht="75" x14ac:dyDescent="0.25">
      <c r="A4" s="45" t="s">
        <v>17</v>
      </c>
      <c r="B4" s="46" t="str">
        <f>VLOOKUP($A4, Table5[], 2, FALSE)</f>
        <v>1011 : ERGA OMNES</v>
      </c>
      <c r="C4" s="46" t="str">
        <f>IF(ISNA(VLOOKUP($A4, Table8[], 2, FALSE)), "", VLOOKUP($A4, Table8[], 2, FALSE))</f>
        <v/>
      </c>
      <c r="D4" s="46" t="str">
        <f>IF(ISNA(VLOOKUP($A4, Table10[], 2, FALSE)), "", VLOOKUP($A4, Table10[], 2, FALSE))</f>
        <v/>
      </c>
      <c r="E4" s="46" t="str">
        <f>IF(ISNA(VLOOKUP($A4, Table16[], 2, FALSE)), "", VLOOKUP($A4, Table16[], 2, FALSE))</f>
        <v>R961831 : opening and providing for the administration of Community tariff quotas bound under GAIT for certain fruit and vegetables and processed fruit and vegetable products from 1996</v>
      </c>
      <c r="F4" s="59">
        <v>13180</v>
      </c>
      <c r="G4" s="60">
        <v>43132</v>
      </c>
      <c r="H4" s="60">
        <v>43220</v>
      </c>
      <c r="I4" s="61">
        <f>'quota master'!$H4-'quota master'!$G4+1</f>
        <v>89</v>
      </c>
      <c r="J4" s="61" t="str">
        <f>describe_period('quota master'!$I4, 'quota master'!$G4, 'quota master'!$H4)</f>
        <v>Quarter</v>
      </c>
      <c r="K4" s="54">
        <v>15000000</v>
      </c>
      <c r="L4" s="62" t="s">
        <v>2</v>
      </c>
      <c r="M4" s="63">
        <v>3</v>
      </c>
      <c r="N4" s="62" t="s">
        <v>11</v>
      </c>
      <c r="O4" s="63">
        <v>90</v>
      </c>
      <c r="P4" s="46" t="s">
        <v>4</v>
      </c>
      <c r="Q4" s="46" t="s">
        <v>4</v>
      </c>
      <c r="R4" s="46" t="s">
        <v>16</v>
      </c>
      <c r="S4" s="46" t="s">
        <v>17</v>
      </c>
      <c r="T4" s="46" t="s">
        <v>7134</v>
      </c>
      <c r="U4" s="46" t="str">
        <f>GetQuotaDescription('quota master'!$A4, 'quota master'!$B4, 'quota master'!$AB4, 'quota master'!$T4)</f>
        <v>FCFS Quota number 090027 for geography 1011 : ERGA OMNES on minneolas</v>
      </c>
      <c r="V4" s="46" t="s">
        <v>1409</v>
      </c>
      <c r="W4" s="46" t="s">
        <v>4</v>
      </c>
      <c r="X4" s="46" t="s">
        <v>1397</v>
      </c>
      <c r="Y4" s="46" t="s">
        <v>1407</v>
      </c>
      <c r="Z4" s="54">
        <v>15000000</v>
      </c>
      <c r="AA4" s="46" t="s">
        <v>2</v>
      </c>
      <c r="AB4" s="46" t="s">
        <v>1399</v>
      </c>
      <c r="AC4" s="46" t="s">
        <v>1400</v>
      </c>
      <c r="AD4" s="46" t="s">
        <v>1401</v>
      </c>
      <c r="AE4" s="46" t="s">
        <v>1408</v>
      </c>
      <c r="AF4" s="47" t="s">
        <v>4</v>
      </c>
    </row>
    <row r="5" spans="1:36" ht="75" x14ac:dyDescent="0.25">
      <c r="A5" s="45" t="s">
        <v>20</v>
      </c>
      <c r="B5" s="46" t="str">
        <f>VLOOKUP($A5, Table5[], 2, FALSE)</f>
        <v>1011 : ERGA OMNES</v>
      </c>
      <c r="C5" s="46" t="str">
        <f>IF(ISNA(VLOOKUP($A5, Table8[], 2, FALSE)), "", VLOOKUP($A5, Table8[], 2, FALSE))</f>
        <v/>
      </c>
      <c r="D5" s="46" t="str">
        <f>IF(ISNA(VLOOKUP($A5, Table10[], 2, FALSE)), "", VLOOKUP($A5, Table10[], 2, FALSE))</f>
        <v/>
      </c>
      <c r="E5" s="46" t="str">
        <f>IF(ISNA(VLOOKUP($A5, Table16[], 2, FALSE)), "", VLOOKUP($A5, Table16[], 2, FALSE))</f>
        <v>R961831 : opening and providing for the administration of Community tariff quotas bound under GAIT for certain fruit and vegetables and processed fruit and vegetable products from 1996</v>
      </c>
      <c r="F5" s="59">
        <v>13175</v>
      </c>
      <c r="G5" s="60">
        <v>43115</v>
      </c>
      <c r="H5" s="60">
        <v>43265</v>
      </c>
      <c r="I5" s="61">
        <f>'quota master'!$H5-'quota master'!$G5+1</f>
        <v>151</v>
      </c>
      <c r="J5" s="61" t="str">
        <f>describe_period('quota master'!$I5, 'quota master'!$G5, 'quota master'!$H5)</f>
        <v>Custom period</v>
      </c>
      <c r="K5" s="54">
        <v>10000000</v>
      </c>
      <c r="L5" s="62" t="s">
        <v>2</v>
      </c>
      <c r="M5" s="63">
        <v>3</v>
      </c>
      <c r="N5" s="62" t="s">
        <v>11</v>
      </c>
      <c r="O5" s="63">
        <v>90</v>
      </c>
      <c r="P5" s="46" t="s">
        <v>4</v>
      </c>
      <c r="Q5" s="46" t="s">
        <v>4</v>
      </c>
      <c r="R5" s="46" t="s">
        <v>16</v>
      </c>
      <c r="S5" s="46" t="s">
        <v>20</v>
      </c>
      <c r="T5" s="46" t="s">
        <v>7132</v>
      </c>
      <c r="U5" s="46" t="str">
        <f>GetQuotaDescription('quota master'!$A5, 'quota master'!$B5, 'quota master'!$AB5, 'quota master'!$T5)</f>
        <v>FCFS Quota number 090039 for geography 1011 : ERGA OMNES on lemons</v>
      </c>
      <c r="V5" s="46" t="s">
        <v>1413</v>
      </c>
      <c r="W5" s="46" t="s">
        <v>4</v>
      </c>
      <c r="X5" s="46" t="s">
        <v>1397</v>
      </c>
      <c r="Y5" s="46" t="s">
        <v>1414</v>
      </c>
      <c r="Z5" s="54">
        <v>10000000</v>
      </c>
      <c r="AA5" s="46" t="s">
        <v>2</v>
      </c>
      <c r="AB5" s="46" t="s">
        <v>1399</v>
      </c>
      <c r="AC5" s="46" t="s">
        <v>1400</v>
      </c>
      <c r="AD5" s="46" t="s">
        <v>1401</v>
      </c>
      <c r="AE5" s="46" t="s">
        <v>1408</v>
      </c>
      <c r="AF5" s="47" t="s">
        <v>4</v>
      </c>
    </row>
    <row r="6" spans="1:36" ht="75" x14ac:dyDescent="0.25">
      <c r="A6" s="45" t="s">
        <v>21</v>
      </c>
      <c r="B6" s="46" t="str">
        <f>VLOOKUP($A6, Table5[], 2, FALSE)</f>
        <v>1011 : ERGA OMNES</v>
      </c>
      <c r="C6" s="46" t="str">
        <f>IF(ISNA(VLOOKUP($A6, Table8[], 2, FALSE)), "", VLOOKUP($A6, Table8[], 2, FALSE))</f>
        <v/>
      </c>
      <c r="D6" s="46" t="str">
        <f>IF(ISNA(VLOOKUP($A6, Table10[], 2, FALSE)), "", VLOOKUP($A6, Table10[], 2, FALSE))</f>
        <v/>
      </c>
      <c r="E6" s="46" t="str">
        <f>IF(ISNA(VLOOKUP($A6, Table16[], 2, FALSE)), "", VLOOKUP($A6, Table16[], 2, FALSE))</f>
        <v>R961831 : opening and providing for the administration of Community tariff quotas bound under GAIT for certain fruit and vegetables and processed fruit and vegetable products from 1996</v>
      </c>
      <c r="F6" s="59">
        <v>13188</v>
      </c>
      <c r="G6" s="60">
        <v>43241</v>
      </c>
      <c r="H6" s="60">
        <v>43296</v>
      </c>
      <c r="I6" s="61">
        <f>'quota master'!$H6-'quota master'!$G6+1</f>
        <v>56</v>
      </c>
      <c r="J6" s="61" t="str">
        <f>describe_period('quota master'!$I6, 'quota master'!$G6, 'quota master'!$H6)</f>
        <v>Custom period</v>
      </c>
      <c r="K6" s="54">
        <v>800000</v>
      </c>
      <c r="L6" s="62" t="s">
        <v>2</v>
      </c>
      <c r="M6" s="63">
        <v>3</v>
      </c>
      <c r="N6" s="62" t="s">
        <v>11</v>
      </c>
      <c r="O6" s="63">
        <v>90</v>
      </c>
      <c r="P6" s="46" t="s">
        <v>4</v>
      </c>
      <c r="Q6" s="46" t="s">
        <v>4</v>
      </c>
      <c r="R6" s="46" t="s">
        <v>16</v>
      </c>
      <c r="S6" s="46" t="s">
        <v>21</v>
      </c>
      <c r="T6" s="46" t="s">
        <v>7131</v>
      </c>
      <c r="U6" s="46" t="str">
        <f>GetQuotaDescription('quota master'!$A6, 'quota master'!$B6, 'quota master'!$AB6, 'quota master'!$T6)</f>
        <v>FCFS Quota number 090040 for geography 1011 : ERGA OMNES on fresh sweet cherries</v>
      </c>
      <c r="V6" s="46" t="s">
        <v>1415</v>
      </c>
      <c r="W6" s="46" t="s">
        <v>4</v>
      </c>
      <c r="X6" s="46" t="s">
        <v>1397</v>
      </c>
      <c r="Y6" s="46" t="s">
        <v>1416</v>
      </c>
      <c r="Z6" s="54">
        <v>800000</v>
      </c>
      <c r="AA6" s="46" t="s">
        <v>2</v>
      </c>
      <c r="AB6" s="46" t="s">
        <v>1399</v>
      </c>
      <c r="AC6" s="46" t="s">
        <v>1400</v>
      </c>
      <c r="AD6" s="46" t="s">
        <v>1401</v>
      </c>
      <c r="AE6" s="46" t="s">
        <v>1408</v>
      </c>
      <c r="AF6" s="47" t="s">
        <v>4</v>
      </c>
    </row>
    <row r="7" spans="1:36" ht="75" x14ac:dyDescent="0.25">
      <c r="A7" s="45" t="s">
        <v>35</v>
      </c>
      <c r="B7" s="46" t="str">
        <f>VLOOKUP($A7, Table5[], 2, FALSE)</f>
        <v>1011 : ERGA OMNES</v>
      </c>
      <c r="C7" s="46" t="str">
        <f>IF(ISNA(VLOOKUP($A7, Table8[], 2, FALSE)), "", VLOOKUP($A7, Table8[], 2, FALSE))</f>
        <v/>
      </c>
      <c r="D7" s="46" t="str">
        <f>IF(ISNA(VLOOKUP($A7, Table10[], 2, FALSE)), "", VLOOKUP($A7, Table10[], 2, FALSE))</f>
        <v/>
      </c>
      <c r="E7" s="46" t="str">
        <f>IF(ISNA(VLOOKUP($A7, Table16[], 2, FALSE)), "", VLOOKUP($A7, Table16[], 2, FALSE))</f>
        <v>R961831 : opening and providing for the administration of Community tariff quotas bound under GAIT for certain fruit and vegetables and processed fruit and vegetable products from 1996</v>
      </c>
      <c r="F7" s="59">
        <v>13170</v>
      </c>
      <c r="G7" s="60">
        <v>43101</v>
      </c>
      <c r="H7" s="60">
        <v>43235</v>
      </c>
      <c r="I7" s="61">
        <f>'quota master'!$H7-'quota master'!$G7+1</f>
        <v>135</v>
      </c>
      <c r="J7" s="61" t="str">
        <f>describe_period('quota master'!$I7, 'quota master'!$G7, 'quota master'!$H7)</f>
        <v>Custom period</v>
      </c>
      <c r="K7" s="54">
        <v>4295000</v>
      </c>
      <c r="L7" s="62" t="s">
        <v>2</v>
      </c>
      <c r="M7" s="63">
        <v>3</v>
      </c>
      <c r="N7" s="62" t="s">
        <v>11</v>
      </c>
      <c r="O7" s="63">
        <v>90</v>
      </c>
      <c r="P7" s="46" t="s">
        <v>4</v>
      </c>
      <c r="Q7" s="46" t="s">
        <v>4</v>
      </c>
      <c r="R7" s="46" t="s">
        <v>16</v>
      </c>
      <c r="S7" s="46" t="s">
        <v>35</v>
      </c>
      <c r="T7" s="46" t="str">
        <f>LOWER('quota master'!$V7)</f>
        <v>potatoes, fresh or chilled</v>
      </c>
      <c r="U7" s="46" t="str">
        <f>GetQuotaDescription('quota master'!$A7, 'quota master'!$B7, 'quota master'!$AB7, 'quota master'!$T7)</f>
        <v>FCFS Quota number 090055 for geography 1011 : ERGA OMNES on potatoes, fresh or chilled</v>
      </c>
      <c r="V7" s="46" t="s">
        <v>1431</v>
      </c>
      <c r="W7" s="46" t="s">
        <v>4</v>
      </c>
      <c r="X7" s="46" t="s">
        <v>1397</v>
      </c>
      <c r="Y7" s="46" t="s">
        <v>1432</v>
      </c>
      <c r="Z7" s="54">
        <v>4295000</v>
      </c>
      <c r="AA7" s="46" t="s">
        <v>2</v>
      </c>
      <c r="AB7" s="46" t="s">
        <v>1399</v>
      </c>
      <c r="AC7" s="46" t="s">
        <v>1400</v>
      </c>
      <c r="AD7" s="46" t="s">
        <v>1401</v>
      </c>
      <c r="AE7" s="46" t="s">
        <v>1412</v>
      </c>
      <c r="AF7" s="47" t="s">
        <v>4</v>
      </c>
    </row>
    <row r="8" spans="1:36" ht="75" x14ac:dyDescent="0.25">
      <c r="A8" s="45" t="s">
        <v>40</v>
      </c>
      <c r="B8" s="46" t="str">
        <f>VLOOKUP($A8, Table5[], 2, FALSE)</f>
        <v>1011 : ERGA OMNES</v>
      </c>
      <c r="C8" s="46" t="str">
        <f>IF(ISNA(VLOOKUP($A8, Table8[], 2, FALSE)), "", VLOOKUP($A8, Table8[], 2, FALSE))</f>
        <v/>
      </c>
      <c r="D8" s="46" t="str">
        <f>IF(ISNA(VLOOKUP($A8, Table10[], 2, FALSE)), "", VLOOKUP($A8, Table10[], 2, FALSE))</f>
        <v/>
      </c>
      <c r="E8" s="46" t="str">
        <f>IF(ISNA(VLOOKUP($A8, Table16[], 2, FALSE)), "", VLOOKUP($A8, Table16[], 2, FALSE))</f>
        <v>R961831 : opening and providing for the administration of Community tariff quotas bound under GAIT for certain fruit and vegetables and processed fruit and vegetable products from 1996</v>
      </c>
      <c r="F8" s="59">
        <v>13184</v>
      </c>
      <c r="G8" s="60">
        <v>43302</v>
      </c>
      <c r="H8" s="60">
        <v>43404</v>
      </c>
      <c r="I8" s="61">
        <f>'quota master'!$H8-'quota master'!$G8+1</f>
        <v>103</v>
      </c>
      <c r="J8" s="61" t="str">
        <f>describe_period('quota master'!$I8, 'quota master'!$G8, 'quota master'!$H8)</f>
        <v>Custom period</v>
      </c>
      <c r="K8" s="54">
        <v>1500000</v>
      </c>
      <c r="L8" s="62" t="s">
        <v>2</v>
      </c>
      <c r="M8" s="63">
        <v>3</v>
      </c>
      <c r="N8" s="62" t="s">
        <v>11</v>
      </c>
      <c r="O8" s="63">
        <v>90</v>
      </c>
      <c r="P8" s="46" t="s">
        <v>4</v>
      </c>
      <c r="Q8" s="46" t="s">
        <v>4</v>
      </c>
      <c r="R8" s="46" t="s">
        <v>16</v>
      </c>
      <c r="S8" s="46" t="s">
        <v>40</v>
      </c>
      <c r="T8" s="46" t="str">
        <f>LOWER('quota master'!$V8)</f>
        <v>table grapes, fresh</v>
      </c>
      <c r="U8" s="46" t="str">
        <f>GetQuotaDescription('quota master'!$A8, 'quota master'!$B8, 'quota master'!$AB8, 'quota master'!$T8)</f>
        <v>FCFS Quota number 090060 for geography 1011 : ERGA OMNES on table grapes, fresh</v>
      </c>
      <c r="V8" s="46" t="s">
        <v>1439</v>
      </c>
      <c r="W8" s="46" t="s">
        <v>4</v>
      </c>
      <c r="X8" s="46" t="s">
        <v>1397</v>
      </c>
      <c r="Y8" s="46" t="s">
        <v>1440</v>
      </c>
      <c r="Z8" s="54">
        <v>1500000</v>
      </c>
      <c r="AA8" s="46" t="s">
        <v>2</v>
      </c>
      <c r="AB8" s="46" t="s">
        <v>1399</v>
      </c>
      <c r="AC8" s="46" t="s">
        <v>1400</v>
      </c>
      <c r="AD8" s="46" t="s">
        <v>1401</v>
      </c>
      <c r="AE8" s="46" t="s">
        <v>1408</v>
      </c>
      <c r="AF8" s="47" t="s">
        <v>4</v>
      </c>
    </row>
    <row r="9" spans="1:36" ht="75" x14ac:dyDescent="0.25">
      <c r="A9" s="45" t="s">
        <v>41</v>
      </c>
      <c r="B9" s="46" t="str">
        <f>VLOOKUP($A9, Table5[], 2, FALSE)</f>
        <v>1011 : ERGA OMNES</v>
      </c>
      <c r="C9" s="46" t="str">
        <f>IF(ISNA(VLOOKUP($A9, Table8[], 2, FALSE)), "", VLOOKUP($A9, Table8[], 2, FALSE))</f>
        <v/>
      </c>
      <c r="D9" s="46" t="str">
        <f>IF(ISNA(VLOOKUP($A9, Table10[], 2, FALSE)), "", VLOOKUP($A9, Table10[], 2, FALSE))</f>
        <v/>
      </c>
      <c r="E9" s="46" t="str">
        <f>IF(ISNA(VLOOKUP($A9, Table16[], 2, FALSE)), "", VLOOKUP($A9, Table16[], 2, FALSE))</f>
        <v>R961831 : opening and providing for the administration of Community tariff quotas bound under GAIT for certain fruit and vegetables and processed fruit and vegetable products from 1996</v>
      </c>
      <c r="F9" s="59">
        <v>13185</v>
      </c>
      <c r="G9" s="60">
        <v>43191</v>
      </c>
      <c r="H9" s="60">
        <v>43312</v>
      </c>
      <c r="I9" s="61">
        <f>'quota master'!$H9-'quota master'!$G9+1</f>
        <v>122</v>
      </c>
      <c r="J9" s="61" t="str">
        <f>describe_period('quota master'!$I9, 'quota master'!$G9, 'quota master'!$H9)</f>
        <v>4 months</v>
      </c>
      <c r="K9" s="54">
        <v>696000</v>
      </c>
      <c r="L9" s="62" t="s">
        <v>2</v>
      </c>
      <c r="M9" s="63">
        <v>3</v>
      </c>
      <c r="N9" s="62" t="s">
        <v>3</v>
      </c>
      <c r="O9" s="63">
        <v>90</v>
      </c>
      <c r="P9" s="46" t="s">
        <v>4</v>
      </c>
      <c r="Q9" s="46" t="s">
        <v>4</v>
      </c>
      <c r="R9" s="46" t="s">
        <v>42</v>
      </c>
      <c r="S9" s="46" t="s">
        <v>41</v>
      </c>
      <c r="T9" s="46" t="str">
        <f>LOWER('quota master'!$V9)</f>
        <v>apples, fresh, other than cider apples</v>
      </c>
      <c r="U9" s="46" t="str">
        <f>GetQuotaDescription('quota master'!$A9, 'quota master'!$B9, 'quota master'!$AB9, 'quota master'!$T9)</f>
        <v>FCFS Quota number 090061 for geography 1011 : ERGA OMNES on apples, fresh, other than cider apples</v>
      </c>
      <c r="V9" s="46" t="s">
        <v>1441</v>
      </c>
      <c r="W9" s="46" t="s">
        <v>4</v>
      </c>
      <c r="X9" s="46" t="s">
        <v>1397</v>
      </c>
      <c r="Y9" s="46" t="s">
        <v>1442</v>
      </c>
      <c r="Z9" s="54">
        <v>696000</v>
      </c>
      <c r="AA9" s="46" t="s">
        <v>2</v>
      </c>
      <c r="AB9" s="46" t="s">
        <v>1399</v>
      </c>
      <c r="AC9" s="46" t="s">
        <v>1400</v>
      </c>
      <c r="AD9" s="46" t="s">
        <v>1401</v>
      </c>
      <c r="AE9" s="46" t="s">
        <v>1408</v>
      </c>
      <c r="AF9" s="47" t="s">
        <v>4</v>
      </c>
    </row>
    <row r="10" spans="1:36" ht="75" x14ac:dyDescent="0.25">
      <c r="A10" s="45" t="s">
        <v>44</v>
      </c>
      <c r="B10" s="46" t="str">
        <f>VLOOKUP($A10, Table5[], 2, FALSE)</f>
        <v>1011 : ERGA OMNES</v>
      </c>
      <c r="C10" s="46" t="str">
        <f>IF(ISNA(VLOOKUP($A10, Table8[], 2, FALSE)), "", VLOOKUP($A10, Table8[], 2, FALSE))</f>
        <v/>
      </c>
      <c r="D10" s="46" t="str">
        <f>IF(ISNA(VLOOKUP($A10, Table10[], 2, FALSE)), "", VLOOKUP($A10, Table10[], 2, FALSE))</f>
        <v/>
      </c>
      <c r="E10" s="46" t="str">
        <f>IF(ISNA(VLOOKUP($A10, Table16[], 2, FALSE)), "", VLOOKUP($A10, Table16[], 2, FALSE))</f>
        <v>R961831 : opening and providing for the administration of Community tariff quotas bound under GAIT for certain fruit and vegetables and processed fruit and vegetable products from 1996</v>
      </c>
      <c r="F10" s="59">
        <v>13187</v>
      </c>
      <c r="G10" s="60">
        <v>43252</v>
      </c>
      <c r="H10" s="60">
        <v>43312</v>
      </c>
      <c r="I10" s="61">
        <f>'quota master'!$H10-'quota master'!$G10+1</f>
        <v>61</v>
      </c>
      <c r="J10" s="61" t="str">
        <f>describe_period('quota master'!$I10, 'quota master'!$G10, 'quota master'!$H10)</f>
        <v>2 months</v>
      </c>
      <c r="K10" s="54">
        <v>2500000</v>
      </c>
      <c r="L10" s="62" t="s">
        <v>2</v>
      </c>
      <c r="M10" s="63">
        <v>3</v>
      </c>
      <c r="N10" s="62" t="s">
        <v>11</v>
      </c>
      <c r="O10" s="63">
        <v>90</v>
      </c>
      <c r="P10" s="46" t="s">
        <v>4</v>
      </c>
      <c r="Q10" s="46" t="s">
        <v>4</v>
      </c>
      <c r="R10" s="46" t="s">
        <v>16</v>
      </c>
      <c r="S10" s="46" t="s">
        <v>44</v>
      </c>
      <c r="T10" s="46" t="str">
        <f>LOWER('quota master'!$V10)</f>
        <v>apricots, fresh</v>
      </c>
      <c r="U10" s="46" t="str">
        <f>GetQuotaDescription('quota master'!$A10, 'quota master'!$B10, 'quota master'!$AB10, 'quota master'!$T10)</f>
        <v>FCFS Quota number 090063 for geography 1011 : ERGA OMNES on apricots, fresh</v>
      </c>
      <c r="V10" s="46" t="s">
        <v>1435</v>
      </c>
      <c r="W10" s="46" t="s">
        <v>4</v>
      </c>
      <c r="X10" s="46" t="s">
        <v>1397</v>
      </c>
      <c r="Y10" s="46" t="s">
        <v>1445</v>
      </c>
      <c r="Z10" s="54">
        <v>2500000</v>
      </c>
      <c r="AA10" s="46" t="s">
        <v>2</v>
      </c>
      <c r="AB10" s="46" t="s">
        <v>1399</v>
      </c>
      <c r="AC10" s="46" t="s">
        <v>1400</v>
      </c>
      <c r="AD10" s="46" t="s">
        <v>1401</v>
      </c>
      <c r="AE10" s="46" t="s">
        <v>1408</v>
      </c>
      <c r="AF10" s="47" t="s">
        <v>4</v>
      </c>
    </row>
    <row r="11" spans="1:36" ht="105" x14ac:dyDescent="0.25">
      <c r="A11" s="45" t="s">
        <v>73</v>
      </c>
      <c r="B11" s="46" t="str">
        <f>VLOOKUP($A11, Table5[], 2, FALSE)</f>
        <v>1011 : ERGA OMNES</v>
      </c>
      <c r="C11" s="46" t="str">
        <f>IF(ISNA(VLOOKUP($A11, Table8[], 2, FALSE)), "", VLOOKUP($A11, Table8[], 2, FALSE))</f>
        <v/>
      </c>
      <c r="D11" s="46" t="str">
        <f>IF(ISNA(VLOOKUP($A11, Table10[], 2, FALSE)), "", VLOOKUP($A11, Table10[], 2, FALSE))</f>
        <v/>
      </c>
      <c r="E11" s="46" t="str">
        <f>IF(ISNA(VLOOKUP($A11, Table16[], 2, FALSE)), "", VLOOKUP($A11, Table16[], 2, FALSE))</f>
        <v>R060973 : amending Regulation (EC) No 1831/96 opening and providing for the administration of Community tariff quotas bound under GATT for certain fruit and vegetables and processed fruit and vegetable products from 1996_x000D_
R120812 : amending Council Regulation (EC) No 747/2001 as regards tariff quotas of the Union for certain agricultural and processed agricultural products originating in Morocco</v>
      </c>
      <c r="F11" s="59">
        <v>13182</v>
      </c>
      <c r="G11" s="60">
        <v>43235</v>
      </c>
      <c r="H11" s="60">
        <v>43404</v>
      </c>
      <c r="I11" s="61">
        <f>'quota master'!$H11-'quota master'!$G11+1</f>
        <v>170</v>
      </c>
      <c r="J11" s="61" t="str">
        <f>describe_period('quota master'!$I11, 'quota master'!$G11, 'quota master'!$H11)</f>
        <v>Custom period</v>
      </c>
      <c r="K11" s="54">
        <v>472000</v>
      </c>
      <c r="L11" s="62" t="s">
        <v>2</v>
      </c>
      <c r="M11" s="63">
        <v>3</v>
      </c>
      <c r="N11" s="62" t="s">
        <v>3</v>
      </c>
      <c r="O11" s="63">
        <v>90</v>
      </c>
      <c r="P11" s="46" t="s">
        <v>4</v>
      </c>
      <c r="Q11" s="46" t="s">
        <v>4</v>
      </c>
      <c r="R11" s="46" t="s">
        <v>16</v>
      </c>
      <c r="S11" s="46" t="s">
        <v>73</v>
      </c>
      <c r="T11" s="46" t="str">
        <f>LOWER('quota master'!$V11)</f>
        <v>tomatoes, fresh or chilled</v>
      </c>
      <c r="U11" s="46" t="str">
        <f>GetQuotaDescription('quota master'!$A11, 'quota master'!$B11, 'quota master'!$AB11, 'quota master'!$T11)</f>
        <v>FCFS Quota number 090094 for geography 1011 : ERGA OMNES on tomatoes, fresh or chilled</v>
      </c>
      <c r="V11" s="46" t="s">
        <v>1469</v>
      </c>
      <c r="W11" s="46" t="s">
        <v>4</v>
      </c>
      <c r="X11" s="46" t="s">
        <v>1397</v>
      </c>
      <c r="Y11" s="46" t="s">
        <v>1470</v>
      </c>
      <c r="Z11" s="54">
        <v>472000</v>
      </c>
      <c r="AA11" s="46" t="s">
        <v>2</v>
      </c>
      <c r="AB11" s="46" t="s">
        <v>1399</v>
      </c>
      <c r="AC11" s="46" t="s">
        <v>1400</v>
      </c>
      <c r="AD11" s="46" t="s">
        <v>1401</v>
      </c>
      <c r="AE11" s="46" t="s">
        <v>1412</v>
      </c>
      <c r="AF11" s="47" t="s">
        <v>4</v>
      </c>
    </row>
    <row r="12" spans="1:36" ht="60" x14ac:dyDescent="0.25">
      <c r="A12" s="45" t="s">
        <v>232</v>
      </c>
      <c r="B12" s="46" t="str">
        <f>VLOOKUP($A12, Table5[], 2, FALSE)</f>
        <v>NO : Norway</v>
      </c>
      <c r="C12" s="46" t="str">
        <f>IF(ISNA(VLOOKUP($A12, Table8[], 2, FALSE)), "", VLOOKUP($A12, Table8[], 2, FALSE))</f>
        <v/>
      </c>
      <c r="D12" s="46" t="str">
        <f>IF(ISNA(VLOOKUP($A12, Table10[], 2, FALSE)), "", VLOOKUP($A12, Table10[], 2, FALSE))</f>
        <v/>
      </c>
      <c r="E12" s="46" t="str">
        <f>IF(ISNA(VLOOKUP($A12, Table16[], 2, FALSE)), "", VLOOKUP($A12, Table16[], 2, FALSE))</f>
        <v>R161422 : amending Council Regulation (EC) No 992/95 as regards Union tariff quotas for certain agricultural and fishery products originating in Norway</v>
      </c>
      <c r="F12" s="59">
        <v>13033</v>
      </c>
      <c r="G12" s="60">
        <v>43313</v>
      </c>
      <c r="H12" s="60">
        <v>43404</v>
      </c>
      <c r="I12" s="61">
        <f>'quota master'!$H12-'quota master'!$G12+1</f>
        <v>92</v>
      </c>
      <c r="J12" s="61" t="str">
        <f>describe_period('quota master'!$I12, 'quota master'!$G12, 'quota master'!$H12)</f>
        <v>Quarter</v>
      </c>
      <c r="K12" s="54">
        <v>2000000</v>
      </c>
      <c r="L12" s="62" t="s">
        <v>2</v>
      </c>
      <c r="M12" s="63">
        <v>3</v>
      </c>
      <c r="N12" s="62" t="s">
        <v>11</v>
      </c>
      <c r="O12" s="63">
        <v>90</v>
      </c>
      <c r="P12" s="46" t="s">
        <v>4</v>
      </c>
      <c r="Q12" s="46" t="s">
        <v>4</v>
      </c>
      <c r="R12" s="46" t="s">
        <v>191</v>
      </c>
      <c r="S12" s="46" t="s">
        <v>232</v>
      </c>
      <c r="T12" s="46" t="str">
        <f>LOWER('quota master'!$V12)</f>
        <v>cauliflowers and headed broccoli</v>
      </c>
      <c r="U12" s="46" t="str">
        <f>GetQuotaDescription('quota master'!$A12, 'quota master'!$B12, 'quota master'!$AB12, 'quota master'!$T12)</f>
        <v>FCFS Quota number 090751 for geography NO : Norway on cauliflowers and headed broccoli</v>
      </c>
      <c r="V12" s="46" t="s">
        <v>1600</v>
      </c>
      <c r="W12" s="46" t="s">
        <v>4</v>
      </c>
      <c r="X12" s="46" t="s">
        <v>1550</v>
      </c>
      <c r="Y12" s="46" t="s">
        <v>1601</v>
      </c>
      <c r="Z12" s="54">
        <v>2000000</v>
      </c>
      <c r="AA12" s="46" t="s">
        <v>2</v>
      </c>
      <c r="AB12" s="46" t="s">
        <v>1399</v>
      </c>
      <c r="AC12" s="46" t="s">
        <v>1499</v>
      </c>
      <c r="AD12" s="46" t="s">
        <v>1492</v>
      </c>
      <c r="AE12" s="46" t="s">
        <v>1412</v>
      </c>
      <c r="AF12" s="47" t="s">
        <v>4</v>
      </c>
    </row>
    <row r="13" spans="1:36" ht="60" x14ac:dyDescent="0.25">
      <c r="A13" s="45" t="s">
        <v>235</v>
      </c>
      <c r="B13" s="46" t="str">
        <f>VLOOKUP($A13, Table5[], 2, FALSE)</f>
        <v>NO : Norway</v>
      </c>
      <c r="C13" s="46" t="str">
        <f>IF(ISNA(VLOOKUP($A13, Table8[], 2, FALSE)), "", VLOOKUP($A13, Table8[], 2, FALSE))</f>
        <v/>
      </c>
      <c r="D13" s="46" t="str">
        <f>IF(ISNA(VLOOKUP($A13, Table10[], 2, FALSE)), "", VLOOKUP($A13, Table10[], 2, FALSE))</f>
        <v/>
      </c>
      <c r="E13" s="46" t="str">
        <f>IF(ISNA(VLOOKUP($A13, Table16[], 2, FALSE)), "", VLOOKUP($A13, Table16[], 2, FALSE))</f>
        <v>R161422 : amending Council Regulation (EC) No 992/95 as regards Union tariff quotas for certain agricultural and fishery products originating in Norway</v>
      </c>
      <c r="F13" s="59">
        <v>13038</v>
      </c>
      <c r="G13" s="60">
        <v>43297</v>
      </c>
      <c r="H13" s="60">
        <v>43343</v>
      </c>
      <c r="I13" s="61">
        <f>'quota master'!$H13-'quota master'!$G13+1</f>
        <v>47</v>
      </c>
      <c r="J13" s="61" t="str">
        <f>describe_period('quota master'!$I13, 'quota master'!$G13, 'quota master'!$H13)</f>
        <v>Custom period</v>
      </c>
      <c r="K13" s="54">
        <v>900000</v>
      </c>
      <c r="L13" s="62" t="s">
        <v>2</v>
      </c>
      <c r="M13" s="63">
        <v>3</v>
      </c>
      <c r="N13" s="62" t="s">
        <v>11</v>
      </c>
      <c r="O13" s="63">
        <v>90</v>
      </c>
      <c r="P13" s="46" t="s">
        <v>4</v>
      </c>
      <c r="Q13" s="46" t="s">
        <v>4</v>
      </c>
      <c r="R13" s="46" t="s">
        <v>236</v>
      </c>
      <c r="S13" s="46" t="s">
        <v>235</v>
      </c>
      <c r="T13" s="46" t="str">
        <f>LOWER('quota master'!$V13)</f>
        <v>cherries, fresh</v>
      </c>
      <c r="U13" s="46" t="str">
        <f>GetQuotaDescription('quota master'!$A13, 'quota master'!$B13, 'quota master'!$AB13, 'quota master'!$T13)</f>
        <v>FCFS Quota number 090757 for geography NO : Norway on cherries, fresh</v>
      </c>
      <c r="V13" s="46" t="s">
        <v>1604</v>
      </c>
      <c r="W13" s="46" t="s">
        <v>4</v>
      </c>
      <c r="X13" s="46" t="s">
        <v>1550</v>
      </c>
      <c r="Y13" s="46" t="s">
        <v>1605</v>
      </c>
      <c r="Z13" s="54">
        <v>900000</v>
      </c>
      <c r="AA13" s="46" t="s">
        <v>2</v>
      </c>
      <c r="AB13" s="46" t="s">
        <v>1399</v>
      </c>
      <c r="AC13" s="46" t="s">
        <v>1499</v>
      </c>
      <c r="AD13" s="46" t="s">
        <v>1492</v>
      </c>
      <c r="AE13" s="46" t="s">
        <v>1408</v>
      </c>
      <c r="AF13" s="47" t="s">
        <v>4</v>
      </c>
    </row>
    <row r="14" spans="1:36" ht="60" x14ac:dyDescent="0.25">
      <c r="A14" s="45" t="s">
        <v>237</v>
      </c>
      <c r="B14" s="46" t="str">
        <f>VLOOKUP($A14, Table5[], 2, FALSE)</f>
        <v>NO : Norway</v>
      </c>
      <c r="C14" s="46" t="str">
        <f>IF(ISNA(VLOOKUP($A14, Table8[], 2, FALSE)), "", VLOOKUP($A14, Table8[], 2, FALSE))</f>
        <v/>
      </c>
      <c r="D14" s="46" t="str">
        <f>IF(ISNA(VLOOKUP($A14, Table10[], 2, FALSE)), "", VLOOKUP($A14, Table10[], 2, FALSE))</f>
        <v/>
      </c>
      <c r="E14" s="46" t="str">
        <f>IF(ISNA(VLOOKUP($A14, Table16[], 2, FALSE)), "", VLOOKUP($A14, Table16[], 2, FALSE))</f>
        <v>R161422 : amending Council Regulation (EC) No 992/95 as regards Union tariff quotas for certain agricultural and fishery products originating in Norway</v>
      </c>
      <c r="F14" s="59">
        <v>13036</v>
      </c>
      <c r="G14" s="60">
        <v>43344</v>
      </c>
      <c r="H14" s="60">
        <v>43388</v>
      </c>
      <c r="I14" s="61">
        <f>'quota master'!$H14-'quota master'!$G14+1</f>
        <v>45</v>
      </c>
      <c r="J14" s="61" t="str">
        <f>describe_period('quota master'!$I14, 'quota master'!$G14, 'quota master'!$H14)</f>
        <v>Custom period</v>
      </c>
      <c r="K14" s="54">
        <v>600000</v>
      </c>
      <c r="L14" s="62" t="s">
        <v>2</v>
      </c>
      <c r="M14" s="63">
        <v>3</v>
      </c>
      <c r="N14" s="62" t="s">
        <v>11</v>
      </c>
      <c r="O14" s="63">
        <v>90</v>
      </c>
      <c r="P14" s="46" t="s">
        <v>4</v>
      </c>
      <c r="Q14" s="46" t="s">
        <v>4</v>
      </c>
      <c r="R14" s="46" t="s">
        <v>191</v>
      </c>
      <c r="S14" s="46" t="s">
        <v>237</v>
      </c>
      <c r="T14" s="46" t="str">
        <f>LOWER('quota master'!$V14)</f>
        <v>plums and sloes, fresh</v>
      </c>
      <c r="U14" s="46" t="str">
        <f>GetQuotaDescription('quota master'!$A14, 'quota master'!$B14, 'quota master'!$AB14, 'quota master'!$T14)</f>
        <v>FCFS Quota number 090759 for geography NO : Norway on plums and sloes, fresh</v>
      </c>
      <c r="V14" s="46" t="s">
        <v>1606</v>
      </c>
      <c r="W14" s="46" t="s">
        <v>4</v>
      </c>
      <c r="X14" s="46" t="s">
        <v>1550</v>
      </c>
      <c r="Y14" s="46" t="s">
        <v>1607</v>
      </c>
      <c r="Z14" s="54">
        <v>600000</v>
      </c>
      <c r="AA14" s="46" t="s">
        <v>2</v>
      </c>
      <c r="AB14" s="46" t="s">
        <v>1399</v>
      </c>
      <c r="AC14" s="46" t="s">
        <v>1499</v>
      </c>
      <c r="AD14" s="46" t="s">
        <v>1492</v>
      </c>
      <c r="AE14" s="46" t="s">
        <v>1408</v>
      </c>
      <c r="AF14" s="47" t="s">
        <v>4</v>
      </c>
    </row>
    <row r="15" spans="1:36" ht="60" x14ac:dyDescent="0.25">
      <c r="A15" s="45" t="s">
        <v>238</v>
      </c>
      <c r="B15" s="46" t="str">
        <f>VLOOKUP($A15, Table5[], 2, FALSE)</f>
        <v>NO : Norway</v>
      </c>
      <c r="C15" s="46" t="str">
        <f>IF(ISNA(VLOOKUP($A15, Table8[], 2, FALSE)), "", VLOOKUP($A15, Table8[], 2, FALSE))</f>
        <v/>
      </c>
      <c r="D15" s="46" t="str">
        <f>IF(ISNA(VLOOKUP($A15, Table10[], 2, FALSE)), "", VLOOKUP($A15, Table10[], 2, FALSE))</f>
        <v/>
      </c>
      <c r="E15" s="46" t="str">
        <f>IF(ISNA(VLOOKUP($A15, Table16[], 2, FALSE)), "", VLOOKUP($A15, Table16[], 2, FALSE))</f>
        <v>R161422 : amending Council Regulation (EC) No 992/95 as regards Union tariff quotas for certain agricultural and fishery products originating in Norway</v>
      </c>
      <c r="F15" s="59">
        <v>13037</v>
      </c>
      <c r="G15" s="60">
        <v>43260</v>
      </c>
      <c r="H15" s="60">
        <v>43312</v>
      </c>
      <c r="I15" s="61">
        <f>'quota master'!$H15-'quota master'!$G15+1</f>
        <v>53</v>
      </c>
      <c r="J15" s="61" t="str">
        <f>describe_period('quota master'!$I15, 'quota master'!$G15, 'quota master'!$H15)</f>
        <v>Custom period</v>
      </c>
      <c r="K15" s="54">
        <v>900000</v>
      </c>
      <c r="L15" s="62" t="s">
        <v>2</v>
      </c>
      <c r="M15" s="63">
        <v>3</v>
      </c>
      <c r="N15" s="62" t="s">
        <v>11</v>
      </c>
      <c r="O15" s="63">
        <v>90</v>
      </c>
      <c r="P15" s="46" t="s">
        <v>4</v>
      </c>
      <c r="Q15" s="46" t="s">
        <v>4</v>
      </c>
      <c r="R15" s="46" t="s">
        <v>191</v>
      </c>
      <c r="S15" s="46" t="s">
        <v>238</v>
      </c>
      <c r="T15" s="46" t="str">
        <f>LOWER('quota master'!$V15)</f>
        <v>strawberries, fresh</v>
      </c>
      <c r="U15" s="46" t="str">
        <f>GetQuotaDescription('quota master'!$A15, 'quota master'!$B15, 'quota master'!$AB15, 'quota master'!$T15)</f>
        <v>FCFS Quota number 090761 for geography NO : Norway on strawberries, fresh</v>
      </c>
      <c r="V15" s="46" t="s">
        <v>1608</v>
      </c>
      <c r="W15" s="46" t="s">
        <v>4</v>
      </c>
      <c r="X15" s="46" t="s">
        <v>1550</v>
      </c>
      <c r="Y15" s="46" t="s">
        <v>1609</v>
      </c>
      <c r="Z15" s="54">
        <v>900000</v>
      </c>
      <c r="AA15" s="46" t="s">
        <v>2</v>
      </c>
      <c r="AB15" s="46" t="s">
        <v>1399</v>
      </c>
      <c r="AC15" s="46" t="s">
        <v>1499</v>
      </c>
      <c r="AD15" s="46" t="s">
        <v>1492</v>
      </c>
      <c r="AE15" s="46" t="s">
        <v>1408</v>
      </c>
      <c r="AF15" s="47" t="s">
        <v>4</v>
      </c>
    </row>
    <row r="16" spans="1:36" ht="60" x14ac:dyDescent="0.25">
      <c r="A16" s="45" t="s">
        <v>239</v>
      </c>
      <c r="B16" s="46" t="str">
        <f>VLOOKUP($A16, Table5[], 2, FALSE)</f>
        <v>NO : Norway</v>
      </c>
      <c r="C16" s="46" t="str">
        <f>IF(ISNA(VLOOKUP($A16, Table8[], 2, FALSE)), "", VLOOKUP($A16, Table8[], 2, FALSE))</f>
        <v/>
      </c>
      <c r="D16" s="46" t="str">
        <f>IF(ISNA(VLOOKUP($A16, Table10[], 2, FALSE)), "", VLOOKUP($A16, Table10[], 2, FALSE))</f>
        <v/>
      </c>
      <c r="E16" s="46" t="str">
        <f>IF(ISNA(VLOOKUP($A16, Table16[], 2, FALSE)), "", VLOOKUP($A16, Table16[], 2, FALSE))</f>
        <v>R161422 : amending Council Regulation (EC) No 992/95 as regards Union tariff quotas for certain agricultural and fishery products originating in Norway</v>
      </c>
      <c r="F16" s="59">
        <v>13039</v>
      </c>
      <c r="G16" s="60">
        <v>43313</v>
      </c>
      <c r="H16" s="60">
        <v>43358</v>
      </c>
      <c r="I16" s="61">
        <f>'quota master'!$H16-'quota master'!$G16+1</f>
        <v>46</v>
      </c>
      <c r="J16" s="61" t="str">
        <f>describe_period('quota master'!$I16, 'quota master'!$G16, 'quota master'!$H16)</f>
        <v>Custom period</v>
      </c>
      <c r="K16" s="54">
        <v>900000</v>
      </c>
      <c r="L16" s="62" t="s">
        <v>2</v>
      </c>
      <c r="M16" s="63">
        <v>3</v>
      </c>
      <c r="N16" s="62" t="s">
        <v>11</v>
      </c>
      <c r="O16" s="63">
        <v>90</v>
      </c>
      <c r="P16" s="46" t="s">
        <v>4</v>
      </c>
      <c r="Q16" s="46" t="s">
        <v>4</v>
      </c>
      <c r="R16" s="46" t="s">
        <v>191</v>
      </c>
      <c r="S16" s="46" t="s">
        <v>239</v>
      </c>
      <c r="T16" s="46" t="str">
        <f>LOWER('quota master'!$V16)</f>
        <v>strawberries, fresh</v>
      </c>
      <c r="U16" s="46" t="str">
        <f>GetQuotaDescription('quota master'!$A16, 'quota master'!$B16, 'quota master'!$AB16, 'quota master'!$T16)</f>
        <v>FCFS Quota number 090762 for geography NO : Norway on strawberries, fresh</v>
      </c>
      <c r="V16" s="46" t="s">
        <v>1608</v>
      </c>
      <c r="W16" s="46" t="s">
        <v>4</v>
      </c>
      <c r="X16" s="46" t="s">
        <v>1550</v>
      </c>
      <c r="Y16" s="46" t="s">
        <v>1610</v>
      </c>
      <c r="Z16" s="54">
        <v>900000</v>
      </c>
      <c r="AA16" s="46" t="s">
        <v>2</v>
      </c>
      <c r="AB16" s="46" t="s">
        <v>1399</v>
      </c>
      <c r="AC16" s="46" t="s">
        <v>1499</v>
      </c>
      <c r="AD16" s="46" t="s">
        <v>1492</v>
      </c>
      <c r="AE16" s="46" t="s">
        <v>1408</v>
      </c>
      <c r="AF16" s="47" t="s">
        <v>4</v>
      </c>
    </row>
    <row r="17" spans="1:32" ht="75" x14ac:dyDescent="0.25">
      <c r="A17" s="45" t="s">
        <v>257</v>
      </c>
      <c r="B17" s="46" t="str">
        <f>VLOOKUP($A17, Table5[], 2, FALSE)</f>
        <v>IS : Iceland</v>
      </c>
      <c r="C17" s="46" t="str">
        <f>IF(ISNA(VLOOKUP($A17, Table8[], 2, FALSE)), "", VLOOKUP($A17, Table8[], 2, FALSE))</f>
        <v/>
      </c>
      <c r="D17" s="46" t="str">
        <f>IF(ISNA(VLOOKUP($A17, Table10[], 2, FALSE)), "", VLOOKUP($A17, Table10[], 2, FALSE))</f>
        <v/>
      </c>
      <c r="E17" s="46" t="str">
        <f>IF(ISNA(VLOOKUP($A17, Table16[], 2, FALSE)), "", VLOOKUP($A17, Table16[], 2, FALSE))</f>
        <v>R111354 : opening annual Union tariff quotas for sheep, goats, sheepmeat and goatmeat_x000D_
R180562 : amending Implementing Regulation (EU) No 1354/2011 opening annual Union tariff quotas for sheep, goats, sheepmeat and goatmeat</v>
      </c>
      <c r="F17" s="59">
        <v>12319</v>
      </c>
      <c r="G17" s="60">
        <v>43101</v>
      </c>
      <c r="H17" s="60">
        <v>43343</v>
      </c>
      <c r="I17" s="61">
        <f>'quota master'!$H17-'quota master'!$G17+1</f>
        <v>243</v>
      </c>
      <c r="J17" s="61" t="str">
        <f>describe_period('quota master'!$I17, 'quota master'!$G17, 'quota master'!$H17)</f>
        <v>8 months</v>
      </c>
      <c r="K17" s="54">
        <v>1850000</v>
      </c>
      <c r="L17" s="62" t="s">
        <v>2</v>
      </c>
      <c r="M17" s="63">
        <v>3</v>
      </c>
      <c r="N17" s="62" t="s">
        <v>3</v>
      </c>
      <c r="O17" s="63">
        <v>90</v>
      </c>
      <c r="P17" s="46" t="s">
        <v>4</v>
      </c>
      <c r="Q17" s="46" t="s">
        <v>4</v>
      </c>
      <c r="R17" s="46" t="s">
        <v>258</v>
      </c>
      <c r="S17" s="46" t="s">
        <v>257</v>
      </c>
      <c r="T17" s="46" t="str">
        <f>LOWER('quota master'!$V17)</f>
        <v>bone-in and carcasses sheepmeat from iceland</v>
      </c>
      <c r="U17" s="46" t="str">
        <f>GetQuotaDescription('quota master'!$A17, 'quota master'!$B17, 'quota master'!$AB17, 'quota master'!$T17)</f>
        <v>FCFS Quota number 090790 for geography IS : Iceland on bone-in and carcasses sheepmeat from iceland</v>
      </c>
      <c r="V17" s="46" t="s">
        <v>1623</v>
      </c>
      <c r="W17" s="46" t="s">
        <v>4</v>
      </c>
      <c r="X17" s="46" t="s">
        <v>1547</v>
      </c>
      <c r="Y17" s="46" t="s">
        <v>1404</v>
      </c>
      <c r="Z17" s="54">
        <v>1850000</v>
      </c>
      <c r="AA17" s="46" t="s">
        <v>2</v>
      </c>
      <c r="AB17" s="46" t="s">
        <v>1399</v>
      </c>
      <c r="AC17" s="46" t="s">
        <v>1400</v>
      </c>
      <c r="AD17" s="46" t="s">
        <v>1401</v>
      </c>
      <c r="AE17" s="46" t="s">
        <v>1518</v>
      </c>
      <c r="AF17" s="47" t="s">
        <v>4</v>
      </c>
    </row>
    <row r="18" spans="1:32" ht="60" x14ac:dyDescent="0.25">
      <c r="A18" s="45" t="s">
        <v>268</v>
      </c>
      <c r="B18" s="46" t="str">
        <f>VLOOKUP($A18, Table5[], 2, FALSE)</f>
        <v>IS : Iceland</v>
      </c>
      <c r="C18" s="46" t="str">
        <f>IF(ISNA(VLOOKUP($A18, Table8[], 2, FALSE)), "", VLOOKUP($A18, Table8[], 2, FALSE))</f>
        <v/>
      </c>
      <c r="D18" s="46" t="str">
        <f>IF(ISNA(VLOOKUP($A18, Table10[], 2, FALSE)), "", VLOOKUP($A18, Table10[], 2, FALSE))</f>
        <v/>
      </c>
      <c r="E18" s="46" t="str">
        <f>IF(ISNA(VLOOKUP($A18, Table16[], 2, FALSE)), "", VLOOKUP($A18, Table16[], 2, FALSE))</f>
        <v>R070759 : opening and providing for the administration of an import tariff quota of sausages originating in Iceland</v>
      </c>
      <c r="F18" s="59">
        <v>12750</v>
      </c>
      <c r="G18" s="60">
        <v>43101</v>
      </c>
      <c r="H18" s="60">
        <v>43220</v>
      </c>
      <c r="I18" s="61">
        <f>'quota master'!$H18-'quota master'!$G18+1</f>
        <v>120</v>
      </c>
      <c r="J18" s="61" t="str">
        <f>describe_period('quota master'!$I18, 'quota master'!$G18, 'quota master'!$H18)</f>
        <v>4 months</v>
      </c>
      <c r="K18" s="54">
        <v>100000</v>
      </c>
      <c r="L18" s="62" t="s">
        <v>2</v>
      </c>
      <c r="M18" s="63">
        <v>3</v>
      </c>
      <c r="N18" s="62" t="s">
        <v>3</v>
      </c>
      <c r="O18" s="63">
        <v>90</v>
      </c>
      <c r="P18" s="46" t="s">
        <v>4</v>
      </c>
      <c r="Q18" s="46" t="s">
        <v>4</v>
      </c>
      <c r="R18" s="46" t="s">
        <v>269</v>
      </c>
      <c r="S18" s="46" t="s">
        <v>268</v>
      </c>
      <c r="T18" s="46" t="str">
        <f>LOWER('quota master'!$V18)</f>
        <v>sausages and similar products of meat, meat offal or blood; food preparations based on these products</v>
      </c>
      <c r="U18" s="46" t="str">
        <f>GetQuotaDescription('quota master'!$A18, 'quota master'!$B18, 'quota master'!$AB18, 'quota master'!$T18)</f>
        <v>FCFS Quota number 090809 for geography IS : Iceland on sausages and similar products of meat, meat offal or blood; food preparations based on these products</v>
      </c>
      <c r="V18" s="46" t="s">
        <v>1632</v>
      </c>
      <c r="W18" s="46" t="s">
        <v>4</v>
      </c>
      <c r="X18" s="46" t="s">
        <v>1547</v>
      </c>
      <c r="Y18" s="46" t="s">
        <v>1404</v>
      </c>
      <c r="Z18" s="54">
        <v>100000</v>
      </c>
      <c r="AA18" s="46" t="s">
        <v>2</v>
      </c>
      <c r="AB18" s="46" t="s">
        <v>1399</v>
      </c>
      <c r="AC18" s="46" t="s">
        <v>1400</v>
      </c>
      <c r="AD18" s="46" t="s">
        <v>1492</v>
      </c>
      <c r="AE18" s="46" t="s">
        <v>4</v>
      </c>
      <c r="AF18" s="47" t="s">
        <v>4</v>
      </c>
    </row>
    <row r="19" spans="1:32" ht="60" x14ac:dyDescent="0.25">
      <c r="A19" s="45" t="s">
        <v>322</v>
      </c>
      <c r="B19" s="46" t="str">
        <f>VLOOKUP($A19, Table5[], 2, FALSE)</f>
        <v>DZ : Algeria</v>
      </c>
      <c r="C19" s="46" t="str">
        <f>IF(ISNA(VLOOKUP($A19, Table8[], 2, FALSE)), "", VLOOKUP($A19, Table8[], 2, FALSE))</f>
        <v/>
      </c>
      <c r="D19" s="46" t="str">
        <f>IF(ISNA(VLOOKUP($A19, Table10[], 2, FALSE)), "", VLOOKUP($A19, Table10[], 2, FALSE))</f>
        <v/>
      </c>
      <c r="E19" s="46" t="str">
        <f>IF(ISNA(VLOOKUP($A19, Table16[], 2, FALSE)), "", VLOOKUP($A19, Table16[], 2, FALSE))</f>
        <v>R051460 : amending Council Regulation (EC) No 747/2001 as regards Community tariff quotas and reference quantities for certain products originating in Algeria</v>
      </c>
      <c r="F19" s="59">
        <v>12172</v>
      </c>
      <c r="G19" s="60">
        <v>43101</v>
      </c>
      <c r="H19" s="60">
        <v>43190</v>
      </c>
      <c r="I19" s="61">
        <f>'quota master'!$H19-'quota master'!$G19+1</f>
        <v>90</v>
      </c>
      <c r="J19" s="61" t="str">
        <f>describe_period('quota master'!$I19, 'quota master'!$G19, 'quota master'!$H19)</f>
        <v>Quarter</v>
      </c>
      <c r="K19" s="54">
        <v>5000000</v>
      </c>
      <c r="L19" s="62" t="s">
        <v>2</v>
      </c>
      <c r="M19" s="63">
        <v>3</v>
      </c>
      <c r="N19" s="62" t="s">
        <v>11</v>
      </c>
      <c r="O19" s="63">
        <v>90</v>
      </c>
      <c r="P19" s="46" t="s">
        <v>4</v>
      </c>
      <c r="Q19" s="46" t="s">
        <v>4</v>
      </c>
      <c r="R19" s="46" t="s">
        <v>317</v>
      </c>
      <c r="S19" s="46" t="s">
        <v>322</v>
      </c>
      <c r="T19" s="46" t="str">
        <f>LOWER('quota master'!$V19)</f>
        <v>new potatoes, fresh or chilled</v>
      </c>
      <c r="U19" s="46" t="str">
        <f>GetQuotaDescription('quota master'!$A19, 'quota master'!$B19, 'quota master'!$AB19, 'quota master'!$T19)</f>
        <v>FCFS Quota number 091006 for geography DZ : Algeria on new potatoes, fresh or chilled</v>
      </c>
      <c r="V19" s="46" t="s">
        <v>1669</v>
      </c>
      <c r="W19" s="46" t="s">
        <v>4</v>
      </c>
      <c r="X19" s="46" t="s">
        <v>1663</v>
      </c>
      <c r="Y19" s="46" t="s">
        <v>1670</v>
      </c>
      <c r="Z19" s="54">
        <v>5000000</v>
      </c>
      <c r="AA19" s="46" t="s">
        <v>2</v>
      </c>
      <c r="AB19" s="46" t="s">
        <v>1399</v>
      </c>
      <c r="AC19" s="46" t="s">
        <v>1499</v>
      </c>
      <c r="AD19" s="46" t="s">
        <v>1492</v>
      </c>
      <c r="AE19" s="46" t="s">
        <v>4</v>
      </c>
      <c r="AF19" s="47" t="s">
        <v>4</v>
      </c>
    </row>
    <row r="20" spans="1:32" ht="60" x14ac:dyDescent="0.25">
      <c r="A20" s="45" t="s">
        <v>337</v>
      </c>
      <c r="B20" s="46" t="str">
        <f>VLOOKUP($A20, Table5[], 2, FALSE)</f>
        <v>MA : Morocco</v>
      </c>
      <c r="C20" s="46" t="str">
        <f>IF(ISNA(VLOOKUP($A20, Table8[], 2, FALSE)), "", VLOOKUP($A20, Table8[], 2, FALSE))</f>
        <v/>
      </c>
      <c r="D20" s="46" t="str">
        <f>IF(ISNA(VLOOKUP($A20, Table10[], 2, FALSE)), "", VLOOKUP($A20, Table10[], 2, FALSE))</f>
        <v/>
      </c>
      <c r="E20" s="46" t="str">
        <f>IF(ISNA(VLOOKUP($A20, Table16[], 2, FALSE)), "", VLOOKUP($A20, Table16[], 2, FALSE))</f>
        <v>R120812 : amending Council Regulation (EC) No 747/2001 as regards tariff quotas of the Union for certain agricultural and processed agricultural products originating in Morocco</v>
      </c>
      <c r="F20" s="59">
        <v>12284</v>
      </c>
      <c r="G20" s="60">
        <v>43221</v>
      </c>
      <c r="H20" s="60">
        <v>43251</v>
      </c>
      <c r="I20" s="61">
        <f>'quota master'!$H20-'quota master'!$G20+1</f>
        <v>31</v>
      </c>
      <c r="J20" s="61" t="str">
        <f>describe_period('quota master'!$I20, 'quota master'!$G20, 'quota master'!$H20)</f>
        <v>One month</v>
      </c>
      <c r="K20" s="54">
        <v>1000000</v>
      </c>
      <c r="L20" s="62" t="s">
        <v>2</v>
      </c>
      <c r="M20" s="63">
        <v>3</v>
      </c>
      <c r="N20" s="62" t="s">
        <v>11</v>
      </c>
      <c r="O20" s="63">
        <v>90</v>
      </c>
      <c r="P20" s="46" t="s">
        <v>4</v>
      </c>
      <c r="Q20" s="46" t="s">
        <v>4</v>
      </c>
      <c r="R20" s="46" t="s">
        <v>336</v>
      </c>
      <c r="S20" s="46" t="s">
        <v>337</v>
      </c>
      <c r="T20" s="46" t="str">
        <f>LOWER('quota master'!$V20)</f>
        <v>strawberries, fresh</v>
      </c>
      <c r="U20" s="46" t="str">
        <f>GetQuotaDescription('quota master'!$A20, 'quota master'!$B20, 'quota master'!$AB20, 'quota master'!$T20)</f>
        <v>FCFS Quota number 091101 for geography MA : Morocco on strawberries, fresh</v>
      </c>
      <c r="V20" s="46" t="s">
        <v>1608</v>
      </c>
      <c r="W20" s="46" t="s">
        <v>4</v>
      </c>
      <c r="X20" s="46" t="s">
        <v>1682</v>
      </c>
      <c r="Y20" s="46" t="s">
        <v>1683</v>
      </c>
      <c r="Z20" s="54">
        <v>1000000</v>
      </c>
      <c r="AA20" s="46" t="s">
        <v>2</v>
      </c>
      <c r="AB20" s="46" t="s">
        <v>1399</v>
      </c>
      <c r="AC20" s="46" t="s">
        <v>1499</v>
      </c>
      <c r="AD20" s="46" t="s">
        <v>1492</v>
      </c>
      <c r="AE20" s="46" t="s">
        <v>4</v>
      </c>
      <c r="AF20" s="47" t="s">
        <v>4</v>
      </c>
    </row>
    <row r="21" spans="1:32" ht="60" x14ac:dyDescent="0.25">
      <c r="A21" s="45" t="s">
        <v>340</v>
      </c>
      <c r="B21" s="46" t="str">
        <f>VLOOKUP($A21, Table5[], 2, FALSE)</f>
        <v>MA : Morocco</v>
      </c>
      <c r="C21" s="46" t="str">
        <f>IF(ISNA(VLOOKUP($A21, Table8[], 2, FALSE)), "", VLOOKUP($A21, Table8[], 2, FALSE))</f>
        <v/>
      </c>
      <c r="D21" s="46" t="str">
        <f>IF(ISNA(VLOOKUP($A21, Table10[], 2, FALSE)), "", VLOOKUP($A21, Table10[], 2, FALSE))</f>
        <v/>
      </c>
      <c r="E21" s="46" t="str">
        <f>IF(ISNA(VLOOKUP($A21, Table16[], 2, FALSE)), "", VLOOKUP($A21, Table16[], 2, FALSE))</f>
        <v>R120812 : amending Council Regulation (EC) No 747/2001 as regards tariff quotas of the Union for certain agricultural and processed agricultural products originating in Morocco</v>
      </c>
      <c r="F21" s="59">
        <v>12283</v>
      </c>
      <c r="G21" s="60">
        <v>43191</v>
      </c>
      <c r="H21" s="60">
        <v>43220</v>
      </c>
      <c r="I21" s="61">
        <f>'quota master'!$H21-'quota master'!$G21+1</f>
        <v>30</v>
      </c>
      <c r="J21" s="61" t="str">
        <f>describe_period('quota master'!$I21, 'quota master'!$G21, 'quota master'!$H21)</f>
        <v>One month</v>
      </c>
      <c r="K21" s="54">
        <v>3600000</v>
      </c>
      <c r="L21" s="62" t="s">
        <v>2</v>
      </c>
      <c r="M21" s="63">
        <v>3</v>
      </c>
      <c r="N21" s="62" t="s">
        <v>11</v>
      </c>
      <c r="O21" s="63">
        <v>90</v>
      </c>
      <c r="P21" s="46" t="s">
        <v>4</v>
      </c>
      <c r="Q21" s="46" t="s">
        <v>4</v>
      </c>
      <c r="R21" s="46" t="s">
        <v>336</v>
      </c>
      <c r="S21" s="46" t="s">
        <v>340</v>
      </c>
      <c r="T21" s="46" t="str">
        <f>LOWER('quota master'!$V21)</f>
        <v>strawberries, fresh</v>
      </c>
      <c r="U21" s="46" t="str">
        <f>GetQuotaDescription('quota master'!$A21, 'quota master'!$B21, 'quota master'!$AB21, 'quota master'!$T21)</f>
        <v>FCFS Quota number 091118 for geography MA : Morocco on strawberries, fresh</v>
      </c>
      <c r="V21" s="46" t="s">
        <v>1608</v>
      </c>
      <c r="W21" s="46" t="s">
        <v>4</v>
      </c>
      <c r="X21" s="46" t="s">
        <v>1682</v>
      </c>
      <c r="Y21" s="46" t="s">
        <v>1685</v>
      </c>
      <c r="Z21" s="54">
        <v>3600000</v>
      </c>
      <c r="AA21" s="46" t="s">
        <v>2</v>
      </c>
      <c r="AB21" s="46" t="s">
        <v>1399</v>
      </c>
      <c r="AC21" s="46" t="s">
        <v>1499</v>
      </c>
      <c r="AD21" s="46" t="s">
        <v>1492</v>
      </c>
      <c r="AE21" s="46" t="s">
        <v>4</v>
      </c>
      <c r="AF21" s="47" t="s">
        <v>4</v>
      </c>
    </row>
    <row r="22" spans="1:32" ht="45" x14ac:dyDescent="0.25">
      <c r="A22" s="45" t="s">
        <v>346</v>
      </c>
      <c r="B22" s="46" t="str">
        <f>VLOOKUP($A22, Table5[], 2, FALSE)</f>
        <v>LB : Lebanon</v>
      </c>
      <c r="C22" s="46" t="str">
        <f>IF(ISNA(VLOOKUP($A22, Table8[], 2, FALSE)), "", VLOOKUP($A22, Table8[], 2, FALSE))</f>
        <v/>
      </c>
      <c r="D22" s="46" t="str">
        <f>IF(ISNA(VLOOKUP($A22, Table10[], 2, FALSE)), "", VLOOKUP($A22, Table10[], 2, FALSE))</f>
        <v/>
      </c>
      <c r="E22" s="46" t="str">
        <f>IF(ISNA(VLOOKUP($A22, Table16[], 2, FALSE)), "", VLOOKUP($A22, Table16[], 2, FALSE))</f>
        <v>R030209 : amending Council Regulation (EC) No 747/2001 as regards Community tariff quotas for certain agricultural products originating in Lebanon</v>
      </c>
      <c r="F22" s="59">
        <v>12220</v>
      </c>
      <c r="G22" s="60">
        <v>43101</v>
      </c>
      <c r="H22" s="60">
        <v>43251</v>
      </c>
      <c r="I22" s="61">
        <f>'quota master'!$H22-'quota master'!$G22+1</f>
        <v>151</v>
      </c>
      <c r="J22" s="61" t="str">
        <f>describe_period('quota master'!$I22, 'quota master'!$G22, 'quota master'!$H22)</f>
        <v>5 months</v>
      </c>
      <c r="K22" s="54">
        <v>25000000</v>
      </c>
      <c r="L22" s="62" t="s">
        <v>2</v>
      </c>
      <c r="M22" s="63">
        <v>3</v>
      </c>
      <c r="N22" s="62" t="s">
        <v>3</v>
      </c>
      <c r="O22" s="63">
        <v>90</v>
      </c>
      <c r="P22" s="46" t="s">
        <v>4</v>
      </c>
      <c r="Q22" s="46" t="s">
        <v>4</v>
      </c>
      <c r="R22" s="46" t="s">
        <v>347</v>
      </c>
      <c r="S22" s="46" t="s">
        <v>346</v>
      </c>
      <c r="T22" s="46" t="str">
        <f>LOWER('quota master'!$V22)</f>
        <v>new potatoes, fresh or chilled</v>
      </c>
      <c r="U22" s="46" t="str">
        <f>GetQuotaDescription('quota master'!$A22, 'quota master'!$B22, 'quota master'!$AB22, 'quota master'!$T22)</f>
        <v>FCFS Quota number 091171 for geography LB : Lebanon on new potatoes, fresh or chilled</v>
      </c>
      <c r="V22" s="46" t="s">
        <v>1691</v>
      </c>
      <c r="W22" s="46" t="s">
        <v>4</v>
      </c>
      <c r="X22" s="46" t="s">
        <v>1692</v>
      </c>
      <c r="Y22" s="46" t="s">
        <v>1693</v>
      </c>
      <c r="Z22" s="54">
        <v>25000000</v>
      </c>
      <c r="AA22" s="46" t="s">
        <v>2</v>
      </c>
      <c r="AB22" s="46" t="s">
        <v>1399</v>
      </c>
      <c r="AC22" s="46" t="s">
        <v>1499</v>
      </c>
      <c r="AD22" s="46" t="s">
        <v>1492</v>
      </c>
      <c r="AE22" s="46" t="s">
        <v>4</v>
      </c>
      <c r="AF22" s="47" t="s">
        <v>4</v>
      </c>
    </row>
    <row r="23" spans="1:32" ht="45" x14ac:dyDescent="0.25">
      <c r="A23" s="45" t="s">
        <v>348</v>
      </c>
      <c r="B23" s="46" t="str">
        <f>VLOOKUP($A23, Table5[], 2, FALSE)</f>
        <v>LB : Lebanon</v>
      </c>
      <c r="C23" s="46" t="str">
        <f>IF(ISNA(VLOOKUP($A23, Table8[], 2, FALSE)), "", VLOOKUP($A23, Table8[], 2, FALSE))</f>
        <v/>
      </c>
      <c r="D23" s="46" t="str">
        <f>IF(ISNA(VLOOKUP($A23, Table10[], 2, FALSE)), "", VLOOKUP($A23, Table10[], 2, FALSE))</f>
        <v/>
      </c>
      <c r="E23" s="46" t="str">
        <f>IF(ISNA(VLOOKUP($A23, Table16[], 2, FALSE)), "", VLOOKUP($A23, Table16[], 2, FALSE))</f>
        <v>R030209 : amending Council Regulation (EC) No 747/2001 as regards Community tariff quotas for certain agricultural products originating in Lebanon</v>
      </c>
      <c r="F23" s="59">
        <v>12221</v>
      </c>
      <c r="G23" s="60">
        <v>43252</v>
      </c>
      <c r="H23" s="60">
        <v>43312</v>
      </c>
      <c r="I23" s="61">
        <f>'quota master'!$H23-'quota master'!$G23+1</f>
        <v>61</v>
      </c>
      <c r="J23" s="61" t="str">
        <f>describe_period('quota master'!$I23, 'quota master'!$G23, 'quota master'!$H23)</f>
        <v>2 months</v>
      </c>
      <c r="K23" s="54">
        <v>50000000</v>
      </c>
      <c r="L23" s="62" t="s">
        <v>2</v>
      </c>
      <c r="M23" s="63">
        <v>3</v>
      </c>
      <c r="N23" s="62" t="s">
        <v>11</v>
      </c>
      <c r="O23" s="63">
        <v>90</v>
      </c>
      <c r="P23" s="46" t="s">
        <v>4</v>
      </c>
      <c r="Q23" s="46" t="s">
        <v>4</v>
      </c>
      <c r="R23" s="46" t="s">
        <v>347</v>
      </c>
      <c r="S23" s="46" t="s">
        <v>348</v>
      </c>
      <c r="T23" s="46" t="str">
        <f>LOWER('quota master'!$V23)</f>
        <v>new potatoes, and so-called "new potatoes", fresh or chilled</v>
      </c>
      <c r="U23" s="46" t="str">
        <f>GetQuotaDescription('quota master'!$A23, 'quota master'!$B23, 'quota master'!$AB23, 'quota master'!$T23)</f>
        <v>FCFS Quota number 091172 for geography LB : Lebanon on new potatoes, and so-called "new potatoes", fresh or chilled</v>
      </c>
      <c r="V23" s="46" t="s">
        <v>1694</v>
      </c>
      <c r="W23" s="46" t="s">
        <v>4</v>
      </c>
      <c r="X23" s="46" t="s">
        <v>1692</v>
      </c>
      <c r="Y23" s="46" t="s">
        <v>1445</v>
      </c>
      <c r="Z23" s="54">
        <v>50000000</v>
      </c>
      <c r="AA23" s="46" t="s">
        <v>2</v>
      </c>
      <c r="AB23" s="46" t="s">
        <v>1399</v>
      </c>
      <c r="AC23" s="46" t="s">
        <v>1499</v>
      </c>
      <c r="AD23" s="46" t="s">
        <v>1492</v>
      </c>
      <c r="AE23" s="46" t="s">
        <v>4</v>
      </c>
      <c r="AF23" s="47" t="s">
        <v>4</v>
      </c>
    </row>
    <row r="24" spans="1:32" ht="45" x14ac:dyDescent="0.25">
      <c r="A24" s="45" t="s">
        <v>361</v>
      </c>
      <c r="B24" s="46" t="str">
        <f>VLOOKUP($A24, Table5[], 2, FALSE)</f>
        <v>LB : Lebanon</v>
      </c>
      <c r="C24" s="46" t="str">
        <f>IF(ISNA(VLOOKUP($A24, Table8[], 2, FALSE)), "", VLOOKUP($A24, Table8[], 2, FALSE))</f>
        <v/>
      </c>
      <c r="D24" s="46" t="str">
        <f>IF(ISNA(VLOOKUP($A24, Table10[], 2, FALSE)), "", VLOOKUP($A24, Table10[], 2, FALSE))</f>
        <v/>
      </c>
      <c r="E24" s="46" t="str">
        <f>IF(ISNA(VLOOKUP($A24, Table16[], 2, FALSE)), "", VLOOKUP($A24, Table16[], 2, FALSE))</f>
        <v>R030209 : amending Council Regulation (EC) No 747/2001 as regards Community tariff quotas for certain agricultural products originating in Lebanon</v>
      </c>
      <c r="F24" s="59">
        <v>12234</v>
      </c>
      <c r="G24" s="60">
        <v>43221</v>
      </c>
      <c r="H24" s="60">
        <v>43343</v>
      </c>
      <c r="I24" s="61">
        <f>'quota master'!$H24-'quota master'!$G24+1</f>
        <v>123</v>
      </c>
      <c r="J24" s="61" t="str">
        <f>describe_period('quota master'!$I24, 'quota master'!$G24, 'quota master'!$H24)</f>
        <v>4 months</v>
      </c>
      <c r="K24" s="54">
        <v>5000000</v>
      </c>
      <c r="L24" s="62" t="s">
        <v>2</v>
      </c>
      <c r="M24" s="63">
        <v>3</v>
      </c>
      <c r="N24" s="62" t="s">
        <v>3</v>
      </c>
      <c r="O24" s="63">
        <v>90</v>
      </c>
      <c r="P24" s="46" t="s">
        <v>4</v>
      </c>
      <c r="Q24" s="46" t="s">
        <v>4</v>
      </c>
      <c r="R24" s="46" t="s">
        <v>347</v>
      </c>
      <c r="S24" s="46" t="s">
        <v>361</v>
      </c>
      <c r="T24" s="46" t="str">
        <f>LOWER('quota master'!$V24)</f>
        <v>plums and sloes, fresh</v>
      </c>
      <c r="U24" s="46" t="str">
        <f>GetQuotaDescription('quota master'!$A24, 'quota master'!$B24, 'quota master'!$AB24, 'quota master'!$T24)</f>
        <v>FCFS Quota number 091185 for geography LB : Lebanon on plums and sloes, fresh</v>
      </c>
      <c r="V24" s="46" t="s">
        <v>1606</v>
      </c>
      <c r="W24" s="46" t="s">
        <v>4</v>
      </c>
      <c r="X24" s="46" t="s">
        <v>1692</v>
      </c>
      <c r="Y24" s="46" t="s">
        <v>1704</v>
      </c>
      <c r="Z24" s="54">
        <v>5000000</v>
      </c>
      <c r="AA24" s="46" t="s">
        <v>2</v>
      </c>
      <c r="AB24" s="46" t="s">
        <v>1399</v>
      </c>
      <c r="AC24" s="46" t="s">
        <v>1499</v>
      </c>
      <c r="AD24" s="46" t="s">
        <v>1492</v>
      </c>
      <c r="AE24" s="46" t="s">
        <v>4</v>
      </c>
      <c r="AF24" s="47" t="s">
        <v>4</v>
      </c>
    </row>
    <row r="25" spans="1:32" ht="75" x14ac:dyDescent="0.25">
      <c r="A25" s="45" t="s">
        <v>372</v>
      </c>
      <c r="B25" s="46" t="str">
        <f>VLOOKUP($A25, Table5[], 2, FALSE)</f>
        <v>TN : Tunisia</v>
      </c>
      <c r="C25" s="46" t="str">
        <f>IF(ISNA(VLOOKUP($A25, Table8[], 2, FALSE)), "", VLOOKUP($A25, Table8[], 2, FALSE))</f>
        <v/>
      </c>
      <c r="D25" s="46" t="str">
        <f>IF(ISNA(VLOOKUP($A25, Table10[], 2, FALSE)), "", VLOOKUP($A25, Table10[], 2, FALSE))</f>
        <v/>
      </c>
      <c r="E25" s="46" t="str">
        <f>IF(ISNA(VLOOKUP($A25, Table16[], 2, FALSE)), "", VLOOKUP($A25, Table16[], 2, FALSE))</f>
        <v>R010747 : providing for the management of Community tariff quotas and of reference quantities for products eligible for preferences by virtue of agreements withcertain Mediterranean countries and repealing Regulations (EC) No 1981/94 and (EC) No 934/95</v>
      </c>
      <c r="F25" s="59">
        <v>12190</v>
      </c>
      <c r="G25" s="60">
        <v>43101</v>
      </c>
      <c r="H25" s="60">
        <v>43190</v>
      </c>
      <c r="I25" s="61">
        <f>'quota master'!$H25-'quota master'!$G25+1</f>
        <v>90</v>
      </c>
      <c r="J25" s="61" t="str">
        <f>describe_period('quota master'!$I25, 'quota master'!$G25, 'quota master'!$H25)</f>
        <v>Quarter</v>
      </c>
      <c r="K25" s="54">
        <v>18816000</v>
      </c>
      <c r="L25" s="62" t="s">
        <v>2</v>
      </c>
      <c r="M25" s="63">
        <v>3</v>
      </c>
      <c r="N25" s="62" t="s">
        <v>11</v>
      </c>
      <c r="O25" s="63">
        <v>90</v>
      </c>
      <c r="P25" s="46" t="s">
        <v>4</v>
      </c>
      <c r="Q25" s="46" t="s">
        <v>4</v>
      </c>
      <c r="R25" s="46" t="s">
        <v>366</v>
      </c>
      <c r="S25" s="46" t="s">
        <v>372</v>
      </c>
      <c r="T25" s="46" t="str">
        <f>LOWER('quota master'!$V25)</f>
        <v>new potatoes, fresh or chilled</v>
      </c>
      <c r="U25" s="46" t="str">
        <f>GetQuotaDescription('quota master'!$A25, 'quota master'!$B25, 'quota master'!$AB25, 'quota master'!$T25)</f>
        <v>FCFS Quota number 091213 for geography TN : Tunisia on new potatoes, fresh or chilled</v>
      </c>
      <c r="V25" s="46" t="s">
        <v>1691</v>
      </c>
      <c r="W25" s="46" t="s">
        <v>4</v>
      </c>
      <c r="X25" s="46" t="s">
        <v>1708</v>
      </c>
      <c r="Y25" s="46" t="s">
        <v>1670</v>
      </c>
      <c r="Z25" s="54">
        <v>18816000</v>
      </c>
      <c r="AA25" s="46" t="s">
        <v>2</v>
      </c>
      <c r="AB25" s="46" t="s">
        <v>1399</v>
      </c>
      <c r="AC25" s="46" t="s">
        <v>1499</v>
      </c>
      <c r="AD25" s="46" t="s">
        <v>1492</v>
      </c>
      <c r="AE25" s="46" t="s">
        <v>4</v>
      </c>
      <c r="AF25" s="47" t="s">
        <v>4</v>
      </c>
    </row>
    <row r="26" spans="1:32" ht="45" x14ac:dyDescent="0.25">
      <c r="A26" s="45" t="s">
        <v>378</v>
      </c>
      <c r="B26" s="46" t="str">
        <f>VLOOKUP($A26, Table5[], 2, FALSE)</f>
        <v>IL : Israel</v>
      </c>
      <c r="C26" s="46" t="str">
        <f>IF(ISNA(VLOOKUP($A26, Table8[], 2, FALSE)), "", VLOOKUP($A26, Table8[], 2, FALSE))</f>
        <v/>
      </c>
      <c r="D26" s="46" t="str">
        <f>IF(ISNA(VLOOKUP($A26, Table10[], 2, FALSE)), "", VLOOKUP($A26, Table10[], 2, FALSE))</f>
        <v/>
      </c>
      <c r="E26" s="46" t="str">
        <f>IF(ISNA(VLOOKUP($A26, Table16[], 2, FALSE)), "", VLOOKUP($A26, Table16[], 2, FALSE))</f>
        <v>R091154 : amending Council Regulation (EC) No 747/2001 as regards Community tariff quotas for certain agricultural and processed agricultural products originating in Israel</v>
      </c>
      <c r="F26" s="59">
        <v>12241</v>
      </c>
      <c r="G26" s="60">
        <v>43101</v>
      </c>
      <c r="H26" s="60">
        <v>43281</v>
      </c>
      <c r="I26" s="61">
        <f>'quota master'!$H26-'quota master'!$G26+1</f>
        <v>181</v>
      </c>
      <c r="J26" s="61" t="str">
        <f>describe_period('quota master'!$I26, 'quota master'!$G26, 'quota master'!$H26)</f>
        <v>6 months</v>
      </c>
      <c r="K26" s="54">
        <v>33936000</v>
      </c>
      <c r="L26" s="62" t="s">
        <v>2</v>
      </c>
      <c r="M26" s="63">
        <v>3</v>
      </c>
      <c r="N26" s="62" t="s">
        <v>11</v>
      </c>
      <c r="O26" s="63">
        <v>90</v>
      </c>
      <c r="P26" s="46" t="s">
        <v>4</v>
      </c>
      <c r="Q26" s="46" t="s">
        <v>4</v>
      </c>
      <c r="R26" s="46" t="s">
        <v>379</v>
      </c>
      <c r="S26" s="46" t="s">
        <v>378</v>
      </c>
      <c r="T26" s="46" t="str">
        <f>LOWER('quota master'!$V26)</f>
        <v>new potatoes, fresh or chilled</v>
      </c>
      <c r="U26" s="46" t="str">
        <f>GetQuotaDescription('quota master'!$A26, 'quota master'!$B26, 'quota master'!$AB26, 'quota master'!$T26)</f>
        <v>FCFS Quota number 091300 for geography IL : Israel on new potatoes, fresh or chilled</v>
      </c>
      <c r="V26" s="46" t="s">
        <v>1691</v>
      </c>
      <c r="W26" s="46" t="s">
        <v>4</v>
      </c>
      <c r="X26" s="46" t="s">
        <v>1717</v>
      </c>
      <c r="Y26" s="46" t="s">
        <v>1718</v>
      </c>
      <c r="Z26" s="54">
        <v>33936000</v>
      </c>
      <c r="AA26" s="46" t="s">
        <v>2</v>
      </c>
      <c r="AB26" s="46" t="s">
        <v>1399</v>
      </c>
      <c r="AC26" s="46" t="s">
        <v>1499</v>
      </c>
      <c r="AD26" s="46" t="s">
        <v>1492</v>
      </c>
      <c r="AE26" s="46" t="s">
        <v>4</v>
      </c>
      <c r="AF26" s="47" t="s">
        <v>4</v>
      </c>
    </row>
    <row r="27" spans="1:32" ht="45" x14ac:dyDescent="0.25">
      <c r="A27" s="45" t="s">
        <v>395</v>
      </c>
      <c r="B27" s="46" t="str">
        <f>VLOOKUP($A27, Table5[], 2, FALSE)</f>
        <v>IL : Israel</v>
      </c>
      <c r="C27" s="46" t="str">
        <f>IF(ISNA(VLOOKUP($A27, Table8[], 2, FALSE)), "", VLOOKUP($A27, Table8[], 2, FALSE))</f>
        <v/>
      </c>
      <c r="D27" s="46" t="str">
        <f>IF(ISNA(VLOOKUP($A27, Table10[], 2, FALSE)), "", VLOOKUP($A27, Table10[], 2, FALSE))</f>
        <v/>
      </c>
      <c r="E27" s="46" t="str">
        <f>IF(ISNA(VLOOKUP($A27, Table16[], 2, FALSE)), "", VLOOKUP($A27, Table16[], 2, FALSE))</f>
        <v>R091154 : amending Council Regulation (EC) No 747/2001 as regards Community tariff quotas for certain agricultural and processed agricultural products originating in Israel</v>
      </c>
      <c r="F27" s="59">
        <v>12251</v>
      </c>
      <c r="G27" s="60">
        <v>43174</v>
      </c>
      <c r="H27" s="60">
        <v>43373</v>
      </c>
      <c r="I27" s="61">
        <f>'quota master'!$H27-'quota master'!$G27+1</f>
        <v>200</v>
      </c>
      <c r="J27" s="61" t="str">
        <f>describe_period('quota master'!$I27, 'quota master'!$G27, 'quota master'!$H27)</f>
        <v>Custom period</v>
      </c>
      <c r="K27" s="54">
        <v>15680000</v>
      </c>
      <c r="L27" s="62" t="s">
        <v>2</v>
      </c>
      <c r="M27" s="63">
        <v>3</v>
      </c>
      <c r="N27" s="62" t="s">
        <v>11</v>
      </c>
      <c r="O27" s="63">
        <v>90</v>
      </c>
      <c r="P27" s="46" t="s">
        <v>4</v>
      </c>
      <c r="Q27" s="46" t="s">
        <v>4</v>
      </c>
      <c r="R27" s="46" t="s">
        <v>379</v>
      </c>
      <c r="S27" s="46" t="s">
        <v>395</v>
      </c>
      <c r="T27" s="46" t="str">
        <f>LOWER('quota master'!$V27)</f>
        <v>clementines, mandarins and wilkings, fresh</v>
      </c>
      <c r="U27" s="46" t="str">
        <f>GetQuotaDescription('quota master'!$A27, 'quota master'!$B27, 'quota master'!$AB27, 'quota master'!$T27)</f>
        <v>FCFS Quota number 091371 for geography IL : Israel on clementines, mandarins and wilkings, fresh</v>
      </c>
      <c r="V27" s="46" t="s">
        <v>1731</v>
      </c>
      <c r="W27" s="46" t="s">
        <v>4</v>
      </c>
      <c r="X27" s="46" t="s">
        <v>1717</v>
      </c>
      <c r="Y27" s="46" t="s">
        <v>1732</v>
      </c>
      <c r="Z27" s="54">
        <v>15680000</v>
      </c>
      <c r="AA27" s="46" t="s">
        <v>2</v>
      </c>
      <c r="AB27" s="46" t="s">
        <v>1399</v>
      </c>
      <c r="AC27" s="46" t="s">
        <v>1499</v>
      </c>
      <c r="AD27" s="46" t="s">
        <v>1492</v>
      </c>
      <c r="AE27" s="46" t="s">
        <v>4</v>
      </c>
      <c r="AF27" s="47" t="s">
        <v>4</v>
      </c>
    </row>
    <row r="28" spans="1:32" ht="75" x14ac:dyDescent="0.25">
      <c r="A28" s="45" t="s">
        <v>476</v>
      </c>
      <c r="B28" s="46" t="str">
        <f>VLOOKUP($A28, Table5[], 2, FALSE)</f>
        <v>EG : Egypt</v>
      </c>
      <c r="C28" s="46" t="str">
        <f>IF(ISNA(VLOOKUP($A28, Table8[], 2, FALSE)), "", VLOOKUP($A28, Table8[], 2, FALSE))</f>
        <v/>
      </c>
      <c r="D28" s="46" t="str">
        <f>IF(ISNA(VLOOKUP($A28, Table10[], 2, FALSE)), "", VLOOKUP($A28, Table10[], 2, FALSE))</f>
        <v/>
      </c>
      <c r="E28" s="46" t="str">
        <f>IF(ISNA(VLOOKUP($A28, Table16[], 2, FALSE)), "", VLOOKUP($A28,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28" s="59">
        <v>12200</v>
      </c>
      <c r="G28" s="60">
        <v>43115</v>
      </c>
      <c r="H28" s="60">
        <v>43281</v>
      </c>
      <c r="I28" s="61">
        <f>'quota master'!$H28-'quota master'!$G28+1</f>
        <v>167</v>
      </c>
      <c r="J28" s="61" t="str">
        <f>describe_period('quota master'!$I28, 'quota master'!$G28, 'quota master'!$H28)</f>
        <v>Custom period</v>
      </c>
      <c r="K28" s="54">
        <v>5067080</v>
      </c>
      <c r="L28" s="62" t="s">
        <v>2</v>
      </c>
      <c r="M28" s="63">
        <v>3</v>
      </c>
      <c r="N28" s="62" t="s">
        <v>3</v>
      </c>
      <c r="O28" s="63">
        <v>90</v>
      </c>
      <c r="P28" s="46" t="s">
        <v>4</v>
      </c>
      <c r="Q28" s="46" t="s">
        <v>4</v>
      </c>
      <c r="R28" s="46" t="s">
        <v>477</v>
      </c>
      <c r="S28" s="46" t="s">
        <v>476</v>
      </c>
      <c r="T28" s="46" t="str">
        <f>LOWER('quota master'!$V28)</f>
        <v>garlic, fresh or chilled</v>
      </c>
      <c r="U28" s="46" t="str">
        <f>GetQuotaDescription('quota master'!$A28, 'quota master'!$B28, 'quota master'!$AB28, 'quota master'!$T28)</f>
        <v>FCFS Quota number 091712 for geography EG : Egypt on garlic, fresh or chilled</v>
      </c>
      <c r="V28" s="46" t="s">
        <v>1681</v>
      </c>
      <c r="W28" s="46" t="s">
        <v>4</v>
      </c>
      <c r="X28" s="46" t="s">
        <v>1797</v>
      </c>
      <c r="Y28" s="46" t="s">
        <v>1798</v>
      </c>
      <c r="Z28" s="54">
        <v>5067080</v>
      </c>
      <c r="AA28" s="46" t="s">
        <v>2</v>
      </c>
      <c r="AB28" s="46" t="s">
        <v>1399</v>
      </c>
      <c r="AC28" s="46" t="s">
        <v>1499</v>
      </c>
      <c r="AD28" s="46" t="s">
        <v>1492</v>
      </c>
      <c r="AE28" s="46" t="s">
        <v>4</v>
      </c>
      <c r="AF28" s="47" t="s">
        <v>4</v>
      </c>
    </row>
    <row r="29" spans="1:32" ht="75" x14ac:dyDescent="0.25">
      <c r="A29" s="45" t="s">
        <v>582</v>
      </c>
      <c r="B29" s="46" t="str">
        <f>VLOOKUP($A29, Table5[], 2, FALSE)</f>
        <v>IS : Iceland</v>
      </c>
      <c r="C29" s="46" t="str">
        <f>IF(ISNA(VLOOKUP($A29, Table8[], 2, FALSE)), "", VLOOKUP($A29, Table8[], 2, FALSE))</f>
        <v/>
      </c>
      <c r="D29" s="46" t="str">
        <f>IF(ISNA(VLOOKUP($A29, Table10[], 2, FALSE)), "", VLOOKUP($A29, Table10[], 2, FALSE))</f>
        <v/>
      </c>
      <c r="E29" s="46" t="str">
        <f>IF(ISNA(VLOOKUP($A29, Table16[], 2, FALSE)), "", VLOOKUP($A29, Table16[], 2, FALSE))</f>
        <v>R111354 : opening annual Union tariff quotas for sheep, goats, sheepmeat and goatmeat_x000D_
R180562 : amending Implementing Regulation (EU) No 1354/2011 opening annual Union tariff quotas for sheep, goats, sheepmeat and goatmeat</v>
      </c>
      <c r="F29" s="59">
        <v>12320</v>
      </c>
      <c r="G29" s="60">
        <v>43101</v>
      </c>
      <c r="H29" s="60">
        <v>43343</v>
      </c>
      <c r="I29" s="61">
        <f>'quota master'!$H29-'quota master'!$G29+1</f>
        <v>243</v>
      </c>
      <c r="J29" s="61" t="str">
        <f>describe_period('quota master'!$I29, 'quota master'!$G29, 'quota master'!$H29)</f>
        <v>8 months</v>
      </c>
      <c r="K29" s="54">
        <v>1850000</v>
      </c>
      <c r="L29" s="62" t="s">
        <v>2</v>
      </c>
      <c r="M29" s="63">
        <v>3</v>
      </c>
      <c r="N29" s="62" t="s">
        <v>3</v>
      </c>
      <c r="O29" s="63">
        <v>90</v>
      </c>
      <c r="P29" s="46" t="s">
        <v>4</v>
      </c>
      <c r="Q29" s="46" t="s">
        <v>4</v>
      </c>
      <c r="R29" s="46" t="s">
        <v>583</v>
      </c>
      <c r="S29" s="46" t="s">
        <v>582</v>
      </c>
      <c r="T29" s="46" t="str">
        <f>LOWER('quota master'!$V29)</f>
        <v>boneless lamb from iceland</v>
      </c>
      <c r="U29" s="46" t="str">
        <f>GetQuotaDescription('quota master'!$A29, 'quota master'!$B29, 'quota master'!$AB29, 'quota master'!$T29)</f>
        <v>FCFS Quota number 092119 for geography IS : Iceland on boneless lamb from iceland</v>
      </c>
      <c r="V29" s="46" t="s">
        <v>1886</v>
      </c>
      <c r="W29" s="46" t="s">
        <v>257</v>
      </c>
      <c r="X29" s="46" t="s">
        <v>1547</v>
      </c>
      <c r="Y29" s="46" t="s">
        <v>1404</v>
      </c>
      <c r="Z29" s="54">
        <v>1850000</v>
      </c>
      <c r="AA29" s="46" t="s">
        <v>2</v>
      </c>
      <c r="AB29" s="46" t="s">
        <v>1399</v>
      </c>
      <c r="AC29" s="46" t="s">
        <v>1400</v>
      </c>
      <c r="AD29" s="46" t="s">
        <v>1401</v>
      </c>
      <c r="AE29" s="46" t="s">
        <v>1518</v>
      </c>
      <c r="AF29" s="47" t="s">
        <v>4</v>
      </c>
    </row>
    <row r="30" spans="1:32" ht="75" x14ac:dyDescent="0.25">
      <c r="A30" s="45" t="s">
        <v>584</v>
      </c>
      <c r="B30" s="46" t="str">
        <f>VLOOKUP($A30, Table5[], 2, FALSE)</f>
        <v>IS : Iceland</v>
      </c>
      <c r="C30" s="46" t="str">
        <f>IF(ISNA(VLOOKUP($A30, Table8[], 2, FALSE)), "", VLOOKUP($A30, Table8[], 2, FALSE))</f>
        <v/>
      </c>
      <c r="D30" s="46" t="str">
        <f>IF(ISNA(VLOOKUP($A30, Table10[], 2, FALSE)), "", VLOOKUP($A30, Table10[], 2, FALSE))</f>
        <v/>
      </c>
      <c r="E30" s="46" t="str">
        <f>IF(ISNA(VLOOKUP($A30, Table16[], 2, FALSE)), "", VLOOKUP($A30, Table16[], 2, FALSE))</f>
        <v>R111354 : opening annual Union tariff quotas for sheep, goats, sheepmeat and goatmeat_x000D_
R180562 : amending Implementing Regulation (EU) No 1354/2011 opening annual Union tariff quotas for sheep, goats, sheepmeat and goatmeat</v>
      </c>
      <c r="F30" s="59">
        <v>12321</v>
      </c>
      <c r="G30" s="60">
        <v>43101</v>
      </c>
      <c r="H30" s="60">
        <v>43343</v>
      </c>
      <c r="I30" s="61">
        <f>'quota master'!$H30-'quota master'!$G30+1</f>
        <v>243</v>
      </c>
      <c r="J30" s="61" t="str">
        <f>describe_period('quota master'!$I30, 'quota master'!$G30, 'quota master'!$H30)</f>
        <v>8 months</v>
      </c>
      <c r="K30" s="54">
        <v>1850000</v>
      </c>
      <c r="L30" s="62" t="s">
        <v>2</v>
      </c>
      <c r="M30" s="63">
        <v>3</v>
      </c>
      <c r="N30" s="62" t="s">
        <v>3</v>
      </c>
      <c r="O30" s="63">
        <v>90</v>
      </c>
      <c r="P30" s="46" t="s">
        <v>4</v>
      </c>
      <c r="Q30" s="46" t="s">
        <v>4</v>
      </c>
      <c r="R30" s="46" t="s">
        <v>583</v>
      </c>
      <c r="S30" s="46" t="s">
        <v>584</v>
      </c>
      <c r="T30" s="46" t="str">
        <f>LOWER('quota master'!$V30)</f>
        <v>boneless mutton/sheep from iceland</v>
      </c>
      <c r="U30" s="46" t="str">
        <f>GetQuotaDescription('quota master'!$A30, 'quota master'!$B30, 'quota master'!$AB30, 'quota master'!$T30)</f>
        <v>FCFS Quota number 092120 for geography IS : Iceland on boneless mutton/sheep from iceland</v>
      </c>
      <c r="V30" s="46" t="s">
        <v>1887</v>
      </c>
      <c r="W30" s="46" t="s">
        <v>257</v>
      </c>
      <c r="X30" s="46" t="s">
        <v>1547</v>
      </c>
      <c r="Y30" s="46" t="s">
        <v>1404</v>
      </c>
      <c r="Z30" s="54">
        <v>1850000</v>
      </c>
      <c r="AA30" s="46" t="s">
        <v>2</v>
      </c>
      <c r="AB30" s="46" t="s">
        <v>1399</v>
      </c>
      <c r="AC30" s="46" t="s">
        <v>1400</v>
      </c>
      <c r="AD30" s="46" t="s">
        <v>1401</v>
      </c>
      <c r="AE30" s="46" t="s">
        <v>1518</v>
      </c>
      <c r="AF30" s="47" t="s">
        <v>4</v>
      </c>
    </row>
    <row r="31" spans="1:32" ht="60" x14ac:dyDescent="0.25">
      <c r="A31" s="45" t="s">
        <v>675</v>
      </c>
      <c r="B31" s="46" t="str">
        <f>VLOOKUP($A31, Table5[], 2, FALSE)</f>
        <v>1011 : ERGA OMNES</v>
      </c>
      <c r="C31" s="46" t="str">
        <f>IF(ISNA(VLOOKUP($A31, Table8[], 2, FALSE)), "", VLOOKUP($A31, Table8[], 2, FALSE))</f>
        <v/>
      </c>
      <c r="D31" s="46" t="str">
        <f>IF(ISNA(VLOOKUP($A31, Table10[], 2, FALSE)), "", VLOOKUP($A31, Table10[], 2, FALSE))</f>
        <v/>
      </c>
      <c r="E31" s="46" t="str">
        <f>IF(ISNA(VLOOKUP($A31, Table16[], 2, FALSE)), "", VLOOKUP($A31, Table16[], 2, FALSE))</f>
        <v>R180913 : Council Regulation (EU) 2018/913 of 25 June 2018 amending Regulation (EU) No 1388/2013 opening and providing for the management of autonomous tariff quotas of the Union for certain agricultural and industrial products</v>
      </c>
      <c r="F31" s="59">
        <v>13418</v>
      </c>
      <c r="G31" s="60">
        <v>43282</v>
      </c>
      <c r="H31" s="60">
        <v>43465</v>
      </c>
      <c r="I31" s="61">
        <f>'quota master'!$H31-'quota master'!$G31+1</f>
        <v>184</v>
      </c>
      <c r="J31" s="61" t="str">
        <f>describe_period('quota master'!$I31, 'quota master'!$G31, 'quota master'!$H31)</f>
        <v>6 months</v>
      </c>
      <c r="K31" s="54">
        <v>185000</v>
      </c>
      <c r="L31" s="62" t="s">
        <v>2</v>
      </c>
      <c r="M31" s="63">
        <v>3</v>
      </c>
      <c r="N31" s="62" t="s">
        <v>11</v>
      </c>
      <c r="O31" s="63">
        <v>90</v>
      </c>
      <c r="P31" s="46" t="s">
        <v>4</v>
      </c>
      <c r="Q31" s="46" t="s">
        <v>4</v>
      </c>
      <c r="R31" s="46" t="s">
        <v>676</v>
      </c>
      <c r="S31" s="46" t="s">
        <v>4</v>
      </c>
      <c r="T31" s="46" t="str">
        <f>LOWER('quota master'!$V31)</f>
        <v>menthol</v>
      </c>
      <c r="U31" s="46" t="str">
        <f>GetQuotaDescription('quota master'!$A31, 'quota master'!$B31, 'quota master'!$AB31, 'quota master'!$T31)</f>
        <v>FCFS Quota number 092726 for geography 1011 : ERGA OMNES on menthol</v>
      </c>
      <c r="V31" s="46" t="s">
        <v>7665</v>
      </c>
      <c r="W31" s="46" t="s">
        <v>4</v>
      </c>
      <c r="X31" s="46" t="s">
        <v>4</v>
      </c>
      <c r="Y31" s="46" t="s">
        <v>4</v>
      </c>
      <c r="Z31" s="54"/>
      <c r="AA31" s="46" t="s">
        <v>4</v>
      </c>
      <c r="AB31" s="46" t="s">
        <v>1399</v>
      </c>
      <c r="AC31" s="46" t="s">
        <v>4</v>
      </c>
      <c r="AD31" s="46" t="s">
        <v>4</v>
      </c>
      <c r="AE31" s="46" t="s">
        <v>4</v>
      </c>
      <c r="AF31" s="47" t="s">
        <v>4</v>
      </c>
    </row>
    <row r="32" spans="1:32" ht="60" x14ac:dyDescent="0.25">
      <c r="A32" s="45" t="s">
        <v>677</v>
      </c>
      <c r="B32" s="46" t="str">
        <f>VLOOKUP($A32, Table5[], 2, FALSE)</f>
        <v>1011 : ERGA OMNES</v>
      </c>
      <c r="C32" s="46" t="str">
        <f>IF(ISNA(VLOOKUP($A32, Table8[], 2, FALSE)), "", VLOOKUP($A32, Table8[], 2, FALSE))</f>
        <v/>
      </c>
      <c r="D32" s="46" t="str">
        <f>IF(ISNA(VLOOKUP($A32, Table10[], 2, FALSE)), "", VLOOKUP($A32, Table10[], 2, FALSE))</f>
        <v/>
      </c>
      <c r="E32" s="46" t="str">
        <f>IF(ISNA(VLOOKUP($A32, Table16[], 2, FALSE)), "", VLOOKUP($A32, Table16[], 2, FALSE))</f>
        <v>R180913 : Council Regulation (EU) 2018/913 of 25 June 2018 amending Regulation (EU) No 1388/2013 opening and providing for the management of autonomous tariff quotas of the Union for certain agricultural and industrial products</v>
      </c>
      <c r="F32" s="59">
        <v>13419</v>
      </c>
      <c r="G32" s="60">
        <v>43282</v>
      </c>
      <c r="H32" s="60">
        <v>43465</v>
      </c>
      <c r="I32" s="61">
        <f>'quota master'!$H32-'quota master'!$G32+1</f>
        <v>184</v>
      </c>
      <c r="J32" s="61" t="str">
        <f>describe_period('quota master'!$I32, 'quota master'!$G32, 'quota master'!$H32)</f>
        <v>6 months</v>
      </c>
      <c r="K32" s="54">
        <v>200000</v>
      </c>
      <c r="L32" s="62" t="s">
        <v>2</v>
      </c>
      <c r="M32" s="63">
        <v>3</v>
      </c>
      <c r="N32" s="62" t="s">
        <v>11</v>
      </c>
      <c r="O32" s="63">
        <v>90</v>
      </c>
      <c r="P32" s="46" t="s">
        <v>4</v>
      </c>
      <c r="Q32" s="46" t="s">
        <v>4</v>
      </c>
      <c r="R32" s="46" t="s">
        <v>678</v>
      </c>
      <c r="S32" s="46" t="s">
        <v>4</v>
      </c>
      <c r="T32" s="46" t="str">
        <f>LOWER('quota master'!$V32)</f>
        <v>ethyl trifluoroacetate (cas rn 383-63-1)</v>
      </c>
      <c r="U32" s="46" t="str">
        <f>GetQuotaDescription('quota master'!$A32, 'quota master'!$B32, 'quota master'!$AB32, 'quota master'!$T32)</f>
        <v>FCFS Quota number 092728 for geography 1011 : ERGA OMNES on ethyl trifluoroacetate (cas rn 383-63-1)</v>
      </c>
      <c r="V32" s="46" t="s">
        <v>7666</v>
      </c>
      <c r="W32" s="46" t="s">
        <v>4</v>
      </c>
      <c r="X32" s="46" t="s">
        <v>4</v>
      </c>
      <c r="Y32" s="46" t="s">
        <v>4</v>
      </c>
      <c r="Z32" s="54"/>
      <c r="AA32" s="46" t="s">
        <v>4</v>
      </c>
      <c r="AB32" s="46" t="s">
        <v>1399</v>
      </c>
      <c r="AC32" s="46" t="s">
        <v>4</v>
      </c>
      <c r="AD32" s="46" t="s">
        <v>4</v>
      </c>
      <c r="AE32" s="46" t="s">
        <v>4</v>
      </c>
      <c r="AF32" s="47" t="s">
        <v>4</v>
      </c>
    </row>
    <row r="33" spans="1:32" ht="60" x14ac:dyDescent="0.25">
      <c r="A33" s="45" t="s">
        <v>679</v>
      </c>
      <c r="B33" s="46" t="str">
        <f>VLOOKUP($A33, Table5[], 2, FALSE)</f>
        <v>1011 : ERGA OMNES</v>
      </c>
      <c r="C33" s="46" t="str">
        <f>IF(ISNA(VLOOKUP($A33, Table8[], 2, FALSE)), "", VLOOKUP($A33, Table8[], 2, FALSE))</f>
        <v/>
      </c>
      <c r="D33" s="46" t="str">
        <f>IF(ISNA(VLOOKUP($A33, Table10[], 2, FALSE)), "", VLOOKUP($A33, Table10[], 2, FALSE))</f>
        <v/>
      </c>
      <c r="E33" s="46" t="str">
        <f>IF(ISNA(VLOOKUP($A33, Table16[], 2, FALSE)), "", VLOOKUP($A33, Table16[], 2, FALSE))</f>
        <v>R180913 : Council Regulation (EU) 2018/913 of 25 June 2018 amending Regulation (EU) No 1388/2013 opening and providing for the management of autonomous tariff quotas of the Union for certain agricultural and industrial products</v>
      </c>
      <c r="F33" s="59">
        <v>13421</v>
      </c>
      <c r="G33" s="60">
        <v>43282</v>
      </c>
      <c r="H33" s="60">
        <v>43465</v>
      </c>
      <c r="I33" s="61">
        <f>'quota master'!$H33-'quota master'!$G33+1</f>
        <v>184</v>
      </c>
      <c r="J33" s="61" t="str">
        <f>describe_period('quota master'!$I33, 'quota master'!$G33, 'quota master'!$H33)</f>
        <v>6 months</v>
      </c>
      <c r="K33" s="54">
        <v>100000</v>
      </c>
      <c r="L33" s="62" t="s">
        <v>2</v>
      </c>
      <c r="M33" s="63">
        <v>3</v>
      </c>
      <c r="N33" s="62" t="s">
        <v>11</v>
      </c>
      <c r="O33" s="63">
        <v>90</v>
      </c>
      <c r="P33" s="46" t="s">
        <v>4</v>
      </c>
      <c r="Q33" s="46" t="s">
        <v>4</v>
      </c>
      <c r="R33" s="46" t="s">
        <v>680</v>
      </c>
      <c r="S33" s="46" t="s">
        <v>4</v>
      </c>
      <c r="T33" s="46" t="str">
        <f>LOWER('quota master'!$V33)</f>
        <v>4,4'-methanediyldianiline (cas rn 101-77-9) in form of granules, for use in the manufacture of prepolymers</v>
      </c>
      <c r="U33" s="46" t="str">
        <f>GetQuotaDescription('quota master'!$A33, 'quota master'!$B33, 'quota master'!$AB33, 'quota master'!$T33)</f>
        <v>FCFS Quota number 092730 for geography 1011 : ERGA OMNES on 4,4'-methanediyldianiline (cas rn 101-77-9) in form of granules, for use in the manufacture of prepolymers</v>
      </c>
      <c r="V33" s="46" t="s">
        <v>7667</v>
      </c>
      <c r="W33" s="46" t="s">
        <v>4</v>
      </c>
      <c r="X33" s="46" t="s">
        <v>4</v>
      </c>
      <c r="Y33" s="46" t="s">
        <v>4</v>
      </c>
      <c r="Z33" s="54"/>
      <c r="AA33" s="46" t="s">
        <v>4</v>
      </c>
      <c r="AB33" s="46" t="s">
        <v>1399</v>
      </c>
      <c r="AC33" s="46" t="s">
        <v>4</v>
      </c>
      <c r="AD33" s="46" t="s">
        <v>4</v>
      </c>
      <c r="AE33" s="46" t="s">
        <v>4</v>
      </c>
      <c r="AF33" s="47" t="s">
        <v>4</v>
      </c>
    </row>
    <row r="34" spans="1:32" ht="60" x14ac:dyDescent="0.25">
      <c r="A34" s="45" t="s">
        <v>681</v>
      </c>
      <c r="B34" s="46" t="str">
        <f>VLOOKUP($A34, Table5[], 2, FALSE)</f>
        <v>1011 : ERGA OMNES</v>
      </c>
      <c r="C34" s="46" t="str">
        <f>IF(ISNA(VLOOKUP($A34, Table8[], 2, FALSE)), "", VLOOKUP($A34, Table8[], 2, FALSE))</f>
        <v/>
      </c>
      <c r="D34" s="46" t="str">
        <f>IF(ISNA(VLOOKUP($A34, Table10[], 2, FALSE)), "", VLOOKUP($A34, Table10[], 2, FALSE))</f>
        <v/>
      </c>
      <c r="E34" s="46" t="str">
        <f>IF(ISNA(VLOOKUP($A34, Table16[], 2, FALSE)), "", VLOOKUP($A34, Table16[], 2, FALSE))</f>
        <v>R180913 : Council Regulation (EU) 2018/913 of 25 June 2018 amending Regulation (EU) No 1388/2013 opening and providing for the management of autonomous tariff quotas of the Union for certain agricultural and industrial products</v>
      </c>
      <c r="F34" s="59">
        <v>13422</v>
      </c>
      <c r="G34" s="60">
        <v>43282</v>
      </c>
      <c r="H34" s="60">
        <v>43465</v>
      </c>
      <c r="I34" s="61">
        <f>'quota master'!$H34-'quota master'!$G34+1</f>
        <v>184</v>
      </c>
      <c r="J34" s="61" t="str">
        <f>describe_period('quota master'!$I34, 'quota master'!$G34, 'quota master'!$H34)</f>
        <v>6 months</v>
      </c>
      <c r="K34" s="54">
        <v>100000</v>
      </c>
      <c r="L34" s="62" t="s">
        <v>2</v>
      </c>
      <c r="M34" s="63">
        <v>3</v>
      </c>
      <c r="N34" s="62" t="s">
        <v>11</v>
      </c>
      <c r="O34" s="63">
        <v>90</v>
      </c>
      <c r="P34" s="46" t="s">
        <v>4</v>
      </c>
      <c r="Q34" s="46" t="s">
        <v>4</v>
      </c>
      <c r="R34" s="46" t="s">
        <v>682</v>
      </c>
      <c r="S34" s="46" t="s">
        <v>4</v>
      </c>
      <c r="T34" s="46" t="str">
        <f>LOWER('quota master'!$V34)</f>
        <v>fluazinam (iso) (cas rn 79622-59-6), with a purity by weight of 98,5 % or more</v>
      </c>
      <c r="U34" s="46" t="str">
        <f>GetQuotaDescription('quota master'!$A34, 'quota master'!$B34, 'quota master'!$AB34, 'quota master'!$T34)</f>
        <v>FCFS Quota number 092732 for geography 1011 : ERGA OMNES on fluazinam (iso) (cas rn 79622-59-6), with a purity by weight of 98,5 % or more</v>
      </c>
      <c r="V34" s="46" t="s">
        <v>7668</v>
      </c>
      <c r="W34" s="46" t="s">
        <v>4</v>
      </c>
      <c r="X34" s="46" t="s">
        <v>4</v>
      </c>
      <c r="Y34" s="46" t="s">
        <v>4</v>
      </c>
      <c r="Z34" s="54"/>
      <c r="AA34" s="46" t="s">
        <v>4</v>
      </c>
      <c r="AB34" s="46" t="s">
        <v>1399</v>
      </c>
      <c r="AC34" s="46" t="s">
        <v>4</v>
      </c>
      <c r="AD34" s="46" t="s">
        <v>4</v>
      </c>
      <c r="AE34" s="46" t="s">
        <v>4</v>
      </c>
      <c r="AF34" s="47" t="s">
        <v>4</v>
      </c>
    </row>
    <row r="35" spans="1:32" ht="135" x14ac:dyDescent="0.25">
      <c r="A35" s="45" t="s">
        <v>683</v>
      </c>
      <c r="B35" s="46" t="str">
        <f>VLOOKUP($A35, Table5[], 2, FALSE)</f>
        <v>1011 : ERGA OMNES</v>
      </c>
      <c r="C35" s="46" t="str">
        <f>IF(ISNA(VLOOKUP($A35, Table8[], 2, FALSE)), "", VLOOKUP($A35, Table8[], 2, FALSE))</f>
        <v/>
      </c>
      <c r="D35" s="46" t="str">
        <f>IF(ISNA(VLOOKUP($A35, Table10[], 2, FALSE)), "", VLOOKUP($A35, Table10[], 2, FALSE))</f>
        <v/>
      </c>
      <c r="E35" s="46" t="str">
        <f>IF(ISNA(VLOOKUP($A35, Table16[], 2, FALSE)), "", VLOOKUP($A35, Table16[], 2, FALSE))</f>
        <v>R180913 : Council Regulation (EU) 2018/913 of 25 June 2018 amending Regulation (EU) No 1388/2013 opening and providing for the management of autonomous tariff quotas of the Union for certain agricultural and industrial products</v>
      </c>
      <c r="F35" s="59">
        <v>13423</v>
      </c>
      <c r="G35" s="60">
        <v>43282</v>
      </c>
      <c r="H35" s="60">
        <v>43465</v>
      </c>
      <c r="I35" s="61">
        <f>'quota master'!$H35-'quota master'!$G35+1</f>
        <v>184</v>
      </c>
      <c r="J35" s="61" t="str">
        <f>describe_period('quota master'!$I35, 'quota master'!$G35, 'quota master'!$H35)</f>
        <v>6 months</v>
      </c>
      <c r="K35" s="54">
        <v>3500000</v>
      </c>
      <c r="L35" s="62" t="s">
        <v>94</v>
      </c>
      <c r="M35" s="63">
        <v>3</v>
      </c>
      <c r="N35" s="62" t="s">
        <v>11</v>
      </c>
      <c r="O35" s="63">
        <v>90</v>
      </c>
      <c r="P35" s="46" t="s">
        <v>4</v>
      </c>
      <c r="Q35" s="46" t="s">
        <v>4</v>
      </c>
      <c r="R35" s="46" t="s">
        <v>684</v>
      </c>
      <c r="S35" s="46" t="s">
        <v>4</v>
      </c>
      <c r="T35" s="46" t="str">
        <f>LOWER('quota master'!$V35)</f>
        <v>plates or sheets consisting of
- a layer of a silicon nitride ceramic with a thickness of 0,32 mm (± 0,1 mm) or more but not more than 1,0 mm (± 0,1 mm) ,
- covered on both sides with a foil of refined copper with a thickness of 0,8 mm (± 0,1 mm) and
- on one side partially covered with a coating of silver</v>
      </c>
      <c r="U35" s="46" t="str">
        <f>GetQuotaDescription('quota master'!$A35, 'quota master'!$B35, 'quota master'!$AB35, 'quota master'!$T35)</f>
        <v>FCFS Quota number 092734 for geography 1011 : ERGA OMNES on plates or sheets consisting of
- a layer of a silicon nitride ceramic with a thickness of 0,32 mm (± 0,1 mm) or more but not more than 1,0 mm (± 0,1 mm) ,
- covered on both sides with a foil of refined copper with a thickness of 0,8 mm (± 0,1 mm) and
- on one side partially covered with a coating of silver</v>
      </c>
      <c r="V35" s="46" t="s">
        <v>7669</v>
      </c>
      <c r="W35" s="46" t="s">
        <v>4</v>
      </c>
      <c r="X35" s="46" t="s">
        <v>4</v>
      </c>
      <c r="Y35" s="46" t="s">
        <v>4</v>
      </c>
      <c r="Z35" s="54"/>
      <c r="AA35" s="46" t="s">
        <v>4</v>
      </c>
      <c r="AB35" s="46" t="s">
        <v>1399</v>
      </c>
      <c r="AC35" s="46" t="s">
        <v>4</v>
      </c>
      <c r="AD35" s="46" t="s">
        <v>4</v>
      </c>
      <c r="AE35" s="46" t="s">
        <v>4</v>
      </c>
      <c r="AF35" s="47" t="s">
        <v>4</v>
      </c>
    </row>
    <row r="36" spans="1:32" ht="60" x14ac:dyDescent="0.25">
      <c r="A36" s="45" t="s">
        <v>685</v>
      </c>
      <c r="B36" s="46" t="str">
        <f>VLOOKUP($A36, Table5[], 2, FALSE)</f>
        <v>1011 : ERGA OMNES</v>
      </c>
      <c r="C36" s="46" t="str">
        <f>IF(ISNA(VLOOKUP($A36, Table8[], 2, FALSE)), "", VLOOKUP($A36, Table8[], 2, FALSE))</f>
        <v/>
      </c>
      <c r="D36" s="46" t="str">
        <f>IF(ISNA(VLOOKUP($A36, Table10[], 2, FALSE)), "", VLOOKUP($A36, Table10[], 2, FALSE))</f>
        <v/>
      </c>
      <c r="E36" s="46" t="str">
        <f>IF(ISNA(VLOOKUP($A36, Table16[], 2, FALSE)), "", VLOOKUP($A36, Table16[], 2, FALSE))</f>
        <v>R180913 : Council Regulation (EU) 2018/913 of 25 June 2018 amending Regulation (EU) No 1388/2013 opening and providing for the management of autonomous tariff quotas of the Union for certain agricultural and industrial products</v>
      </c>
      <c r="F36" s="59">
        <v>13424</v>
      </c>
      <c r="G36" s="60">
        <v>43282</v>
      </c>
      <c r="H36" s="60">
        <v>43465</v>
      </c>
      <c r="I36" s="61">
        <f>'quota master'!$H36-'quota master'!$G36+1</f>
        <v>184</v>
      </c>
      <c r="J36" s="61" t="str">
        <f>describe_period('quota master'!$I36, 'quota master'!$G36, 'quota master'!$H36)</f>
        <v>6 months</v>
      </c>
      <c r="K36" s="54">
        <v>300000</v>
      </c>
      <c r="L36" s="62" t="s">
        <v>2</v>
      </c>
      <c r="M36" s="63">
        <v>3</v>
      </c>
      <c r="N36" s="62" t="s">
        <v>11</v>
      </c>
      <c r="O36" s="63">
        <v>90</v>
      </c>
      <c r="P36" s="46" t="s">
        <v>4</v>
      </c>
      <c r="Q36" s="46" t="s">
        <v>4</v>
      </c>
      <c r="R36" s="46" t="s">
        <v>686</v>
      </c>
      <c r="S36" s="46" t="s">
        <v>4</v>
      </c>
      <c r="T36" s="46" t="str">
        <f>LOWER('quota master'!$V36)</f>
        <v>aluminium and magnesium alloy strip or foil</v>
      </c>
      <c r="U36" s="46" t="str">
        <f>GetQuotaDescription('quota master'!$A36, 'quota master'!$B36, 'quota master'!$AB36, 'quota master'!$T36)</f>
        <v>FCFS Quota number 092736 for geography 1011 : ERGA OMNES on aluminium and magnesium alloy strip or foil</v>
      </c>
      <c r="V36" s="46" t="s">
        <v>7670</v>
      </c>
      <c r="W36" s="46" t="s">
        <v>4</v>
      </c>
      <c r="X36" s="46" t="s">
        <v>4</v>
      </c>
      <c r="Y36" s="46" t="s">
        <v>4</v>
      </c>
      <c r="Z36" s="54"/>
      <c r="AA36" s="46" t="s">
        <v>4</v>
      </c>
      <c r="AB36" s="46" t="s">
        <v>1399</v>
      </c>
      <c r="AC36" s="46" t="s">
        <v>4</v>
      </c>
      <c r="AD36" s="46" t="s">
        <v>4</v>
      </c>
      <c r="AE36" s="46" t="s">
        <v>4</v>
      </c>
      <c r="AF36" s="47" t="s">
        <v>4</v>
      </c>
    </row>
    <row r="37" spans="1:32" ht="90" x14ac:dyDescent="0.25">
      <c r="A37" s="45" t="s">
        <v>93</v>
      </c>
      <c r="B37" s="46" t="str">
        <f>VLOOKUP($A37, Table5[], 2, FALSE)</f>
        <v>1011 : ERGA OMNES</v>
      </c>
      <c r="C37" s="46" t="str">
        <f>IF(ISNA(VLOOKUP($A37, Table8[], 2, FALSE)), "", VLOOKUP($A37, Table8[], 2, FALSE))</f>
        <v/>
      </c>
      <c r="D37" s="46" t="str">
        <f>IF(ISNA(VLOOKUP($A37, Table10[], 2, FALSE)), "", VLOOKUP($A37, Table10[], 2, FALSE))</f>
        <v>0102291010 - Young male bovine animals, intended for fattening_x000D_
0102292910 - Young male bovine animals, intended for fattening_x000D_
0102294910 - Young male bovine animals, intended for fattening</v>
      </c>
      <c r="E37" s="46" t="str">
        <f>IF(ISNA(VLOOKUP($A37, Table16[], 2, FALSE)), "", VLOOKUP($A37, Table16[], 2, FALSE))</f>
        <v>R090437 : opening and providing for the administration of a Community import tariff quota for young male bovine animals for fattening</v>
      </c>
      <c r="F37" s="59">
        <v>13194</v>
      </c>
      <c r="G37" s="60">
        <v>43282</v>
      </c>
      <c r="H37" s="60">
        <v>43646</v>
      </c>
      <c r="I37" s="61">
        <f>'quota master'!$H37-'quota master'!$G37+1</f>
        <v>365</v>
      </c>
      <c r="J37" s="61" t="str">
        <f>describe_period('quota master'!$I37, 'quota master'!$G37, 'quota master'!$H37)</f>
        <v>Annual</v>
      </c>
      <c r="K37" s="54">
        <v>24070</v>
      </c>
      <c r="L37" s="62" t="s">
        <v>94</v>
      </c>
      <c r="M37" s="63">
        <v>3</v>
      </c>
      <c r="N37" s="62" t="s">
        <v>3</v>
      </c>
      <c r="O37" s="63">
        <v>90</v>
      </c>
      <c r="P37" s="46" t="s">
        <v>4</v>
      </c>
      <c r="Q37" s="46" t="s">
        <v>4</v>
      </c>
      <c r="R37" s="46" t="s">
        <v>95</v>
      </c>
      <c r="S37" s="46" t="s">
        <v>93</v>
      </c>
      <c r="T37" s="46" t="str">
        <f>LOWER('quota master'!$V37)</f>
        <v>young male bovine animals for fattening</v>
      </c>
      <c r="U37" s="46" t="str">
        <f>GetQuotaDescription('quota master'!$A37, 'quota master'!$B37, 'quota master'!$AB37, 'quota master'!$T37)</f>
        <v>FCFS Quota number 090113 for geography 1011 : ERGA OMNES on young male bovine animals for fattening</v>
      </c>
      <c r="V37" s="46" t="s">
        <v>1476</v>
      </c>
      <c r="W37" s="46" t="s">
        <v>4</v>
      </c>
      <c r="X37" s="46" t="s">
        <v>1397</v>
      </c>
      <c r="Y37" s="46" t="s">
        <v>1421</v>
      </c>
      <c r="Z37" s="54">
        <v>24070</v>
      </c>
      <c r="AA37" s="46" t="s">
        <v>94</v>
      </c>
      <c r="AB37" s="46" t="s">
        <v>1399</v>
      </c>
      <c r="AC37" s="46" t="s">
        <v>1400</v>
      </c>
      <c r="AD37" s="46" t="s">
        <v>1401</v>
      </c>
      <c r="AE37" s="46" t="s">
        <v>1477</v>
      </c>
      <c r="AF37" s="47" t="s">
        <v>4</v>
      </c>
    </row>
    <row r="38" spans="1:32" ht="270" x14ac:dyDescent="0.25">
      <c r="A38" s="45" t="s">
        <v>96</v>
      </c>
      <c r="B38" s="46" t="str">
        <f>VLOOKUP($A38, Table5[], 2, FALSE)</f>
        <v>1011 : ERGA OMNES</v>
      </c>
      <c r="C38" s="46" t="str">
        <f>IF(ISNA(VLOOKUP($A38, Table8[], 2, FALSE)), "", VLOOKUP($A38, Table8[], 2, FALSE))</f>
        <v/>
      </c>
      <c r="D38" s="46" t="str">
        <f>IF(ISNA(VLOOKUP($A38, Table10[], 2, FALSE)), "", VLOOKUP($A38, Table10[], 2, FALSE))</f>
        <v>0102291020 - Heifers of the grey, brown or yellow mountain breeds and spotted Pinzgau breed, other than for slaughter_x000D_
0102291040 - Heifers of the spotted Simmental breed, other than for slaughter_x000D_
0102292920 - Heifers of the grey, brown or yellow mountain breeds and spotted Pinzgau breed_x000D_
0102292940 - Heifers of the spotted Simmental breed_x000D_
0102294920 - Heifers and cows of the grey, brown or yellow mountain breeds and spotted Pinzgau breed_x000D_
0102294940 - Heifers and cows of the spotted Simmental breed_x000D_
0102295911 - Not yet having any permanent teeth, of a weight of not less than 320|kg but not more than 470|kg_x000D_
0102295919 - Other_x000D_
0102295931 - Not yet having any permanent teeth, of a weight of not less than 320|kg but not more than 470|kg_x000D_
0102295939 - Other_x000D_
0102296910 - Heifers of the grey, brown or yellow mountain breeds and spotted Pinzgau breed_x000D_
0102296930 - Of the spotted Simmental breed</v>
      </c>
      <c r="E38" s="46" t="str">
        <f>IF(ISNA(VLOOKUP($A38, Table16[], 2, FALSE)), "", VLOOKUP($A38, Table16[], 2, FALSE))</f>
        <v>R090438 : opening and providing for the administration of Community tariff quotas for bulls, cows and heifers other than for slaughter of certain Alpine and mountain breeds</v>
      </c>
      <c r="F38" s="59">
        <v>13198</v>
      </c>
      <c r="G38" s="60">
        <v>43282</v>
      </c>
      <c r="H38" s="60">
        <v>43646</v>
      </c>
      <c r="I38" s="61">
        <f>'quota master'!$H38-'quota master'!$G38+1</f>
        <v>365</v>
      </c>
      <c r="J38" s="61" t="str">
        <f>describe_period('quota master'!$I38, 'quota master'!$G38, 'quota master'!$H38)</f>
        <v>Annual</v>
      </c>
      <c r="K38" s="54">
        <v>710</v>
      </c>
      <c r="L38" s="62" t="s">
        <v>94</v>
      </c>
      <c r="M38" s="63">
        <v>3</v>
      </c>
      <c r="N38" s="62" t="s">
        <v>3</v>
      </c>
      <c r="O38" s="63">
        <v>90</v>
      </c>
      <c r="P38" s="46" t="s">
        <v>4</v>
      </c>
      <c r="Q38" s="46" t="s">
        <v>4</v>
      </c>
      <c r="R38" s="46" t="s">
        <v>97</v>
      </c>
      <c r="S38" s="46" t="s">
        <v>96</v>
      </c>
      <c r="T38" s="46" t="str">
        <f>LOWER('quota master'!$V38)</f>
        <v>cows and heifers other than for slaughter of the following mountain breeds: grey, brown, yellow and mottled simmental breeds and pinzgau breed</v>
      </c>
      <c r="U38" s="46" t="str">
        <f>GetQuotaDescription('quota master'!$A38, 'quota master'!$B38, 'quota master'!$AB38, 'quota master'!$T38)</f>
        <v>FCFS Quota number 090114 for geography 1011 : ERGA OMNES on cows and heifers other than for slaughter of the following mountain breeds: grey, brown, yellow and mottled simmental breeds and pinzgau breed</v>
      </c>
      <c r="V38" s="46" t="s">
        <v>1478</v>
      </c>
      <c r="W38" s="46" t="s">
        <v>4</v>
      </c>
      <c r="X38" s="46" t="s">
        <v>1397</v>
      </c>
      <c r="Y38" s="46" t="s">
        <v>1421</v>
      </c>
      <c r="Z38" s="54">
        <v>710</v>
      </c>
      <c r="AA38" s="46" t="s">
        <v>94</v>
      </c>
      <c r="AB38" s="46" t="s">
        <v>1399</v>
      </c>
      <c r="AC38" s="46" t="s">
        <v>1456</v>
      </c>
      <c r="AD38" s="46" t="s">
        <v>1401</v>
      </c>
      <c r="AE38" s="46" t="s">
        <v>1477</v>
      </c>
      <c r="AF38" s="47" t="s">
        <v>4</v>
      </c>
    </row>
    <row r="39" spans="1:32" ht="315" x14ac:dyDescent="0.25">
      <c r="A39" s="45" t="s">
        <v>98</v>
      </c>
      <c r="B39" s="46" t="str">
        <f>VLOOKUP($A39, Table5[], 2, FALSE)</f>
        <v>1011 : ERGA OMNES</v>
      </c>
      <c r="C39" s="46" t="str">
        <f>IF(ISNA(VLOOKUP($A39, Table8[], 2, FALSE)), "", VLOOKUP($A39, Table8[], 2, FALSE))</f>
        <v/>
      </c>
      <c r="D39" s="46" t="str">
        <f>IF(ISNA(VLOOKUP($A39, Table10[], 2, FALSE)), "", VLOOKUP($A39, Table10[], 2, FALSE))</f>
        <v>0102291030 - Heifers of the Schwyz and Fribourg breeds, other than for slaughter_x000D_
0102291040 - Heifers of the spotted Simmental breed, other than for slaughter_x000D_
0102291050 - Bulls of the Schwyz, Fribourg and spotted Simmental breeds, other than for slaughter_x000D_
0102292930 - Heifers of the Schwyz and Fribourg breeds_x000D_
0102292940 - Heifers of the spotted Simmental breed_x000D_
0102292950 - Bulls of the Schwyz, Fribourg and spotted Simmental breeds_x000D_
0102294930 - Heifers and cows of the Schwyz and Fribourg breeds_x000D_
0102294940 - Heifers and cows of the spotted Simmental breed_x000D_
0102294950 - Bulls of the Schwyz, Fribourg and spotted Simmental breeds_x000D_
0102295921 - Not yet having any permanent teeth, of a weight of not less than 320|kg but not more than 470|kg_x000D_
0102295929 - Other_x000D_
0102295931 - Not yet having any permanent teeth, of a weight of not less than 320|kg but not more than 470|kg_x000D_
0102295939 - Other_x000D_
0102296920 - Of the Schwyz and Fribourg breeds_x000D_
0102296930 - Of the spotted Simmental breed_x000D_
0102299921 - Not yet having any permanent teeth, of a weight of not less than 350??kg but not more than 500??kg_x000D_
0102299929 - Other</v>
      </c>
      <c r="E39" s="46" t="str">
        <f>IF(ISNA(VLOOKUP($A39, Table16[], 2, FALSE)), "", VLOOKUP($A39, Table16[], 2, FALSE))</f>
        <v>R090438 : opening and providing for the administration of Community tariff quotas for bulls, cows and heifers other than for slaughter of certain Alpine and mountain breeds</v>
      </c>
      <c r="F39" s="59">
        <v>13199</v>
      </c>
      <c r="G39" s="60">
        <v>43282</v>
      </c>
      <c r="H39" s="60">
        <v>43646</v>
      </c>
      <c r="I39" s="61">
        <f>'quota master'!$H39-'quota master'!$G39+1</f>
        <v>365</v>
      </c>
      <c r="J39" s="61" t="str">
        <f>describe_period('quota master'!$I39, 'quota master'!$G39, 'quota master'!$H39)</f>
        <v>Annual</v>
      </c>
      <c r="K39" s="54">
        <v>711</v>
      </c>
      <c r="L39" s="62" t="s">
        <v>94</v>
      </c>
      <c r="M39" s="63">
        <v>3</v>
      </c>
      <c r="N39" s="62" t="s">
        <v>3</v>
      </c>
      <c r="O39" s="63">
        <v>90</v>
      </c>
      <c r="P39" s="46" t="s">
        <v>4</v>
      </c>
      <c r="Q39" s="46" t="s">
        <v>4</v>
      </c>
      <c r="R39" s="46" t="s">
        <v>99</v>
      </c>
      <c r="S39" s="46" t="s">
        <v>98</v>
      </c>
      <c r="T39" s="46" t="str">
        <f>LOWER('quota master'!$V39)</f>
        <v>bulls, cows and heifers other than for slaughter of the following breeds: mottled simmental breed and schwyz and fribourg breeds</v>
      </c>
      <c r="U39" s="46" t="str">
        <f>GetQuotaDescription('quota master'!$A39, 'quota master'!$B39, 'quota master'!$AB39, 'quota master'!$T39)</f>
        <v>FCFS Quota number 090115 for geography 1011 : ERGA OMNES on bulls, cows and heifers other than for slaughter of the following breeds: mottled simmental breed and schwyz and fribourg breeds</v>
      </c>
      <c r="V39" s="46" t="s">
        <v>1479</v>
      </c>
      <c r="W39" s="46" t="s">
        <v>4</v>
      </c>
      <c r="X39" s="46" t="s">
        <v>1397</v>
      </c>
      <c r="Y39" s="46" t="s">
        <v>1421</v>
      </c>
      <c r="Z39" s="54">
        <v>711</v>
      </c>
      <c r="AA39" s="46" t="s">
        <v>94</v>
      </c>
      <c r="AB39" s="46" t="s">
        <v>1399</v>
      </c>
      <c r="AC39" s="46" t="s">
        <v>1400</v>
      </c>
      <c r="AD39" s="46" t="s">
        <v>1401</v>
      </c>
      <c r="AE39" s="46" t="s">
        <v>1477</v>
      </c>
      <c r="AF39" s="47" t="s">
        <v>4</v>
      </c>
    </row>
    <row r="40" spans="1:32" ht="75" x14ac:dyDescent="0.25">
      <c r="A40" s="45" t="s">
        <v>597</v>
      </c>
      <c r="B40" s="46" t="str">
        <f>VLOOKUP($A40, Table5[], 2, FALSE)</f>
        <v>1011 : ERGA OMNES</v>
      </c>
      <c r="C40" s="46" t="str">
        <f>IF(ISNA(VLOOKUP($A40, Table8[], 2, FALSE)), "", VLOOKUP($A40, Table8[], 2, FALSE))</f>
        <v/>
      </c>
      <c r="D40" s="46" t="str">
        <f>IF(ISNA(VLOOKUP($A40, Table10[], 2, FALSE)), "", VLOOKUP($A40, Table10[], 2, FALSE))</f>
        <v>0104103000 - Lambs (up to a year old)_x000D_
0104108000 - Other_x000D_
0104209000 - Other</v>
      </c>
      <c r="E40" s="46" t="str">
        <f>IF(ISNA(VLOOKUP($A40, Table16[], 2, FALSE)), "", VLOOKUP($A40, Table16[], 2, FALSE))</f>
        <v>R111354 : opening annual Union tariff quotas for sheep, goats, sheepmeat and goatmeat_x000D_
R180562 : amending Implementing Regulation (EU) No 1354/2011 opening annual Union tariff quotas for sheep, goats, sheepmeat and goatmeat</v>
      </c>
      <c r="F40" s="59">
        <v>12323</v>
      </c>
      <c r="G40" s="60">
        <v>43101</v>
      </c>
      <c r="H40" s="60">
        <v>43465</v>
      </c>
      <c r="I40" s="61">
        <f>'quota master'!$H40-'quota master'!$G40+1</f>
        <v>365</v>
      </c>
      <c r="J40" s="61" t="str">
        <f>describe_period('quota master'!$I40, 'quota master'!$G40, 'quota master'!$H40)</f>
        <v>Annual</v>
      </c>
      <c r="K40" s="54">
        <v>92000</v>
      </c>
      <c r="L40" s="62" t="s">
        <v>2</v>
      </c>
      <c r="M40" s="63">
        <v>3</v>
      </c>
      <c r="N40" s="62" t="s">
        <v>3</v>
      </c>
      <c r="O40" s="63">
        <v>90</v>
      </c>
      <c r="P40" s="46" t="s">
        <v>4</v>
      </c>
      <c r="Q40" s="46" t="s">
        <v>4</v>
      </c>
      <c r="R40" s="46" t="s">
        <v>135</v>
      </c>
      <c r="S40" s="46" t="s">
        <v>597</v>
      </c>
      <c r="T40" s="46" t="str">
        <f>LOWER('quota master'!$V40)</f>
        <v>goat/sheepmeat, erga omnes</v>
      </c>
      <c r="U40" s="46" t="str">
        <f>GetQuotaDescription('quota master'!$A40, 'quota master'!$B40, 'quota master'!$AB40, 'quota master'!$T40)</f>
        <v>FCFS Quota number 092181 for geography 1011 : ERGA OMNES on goat/sheepmeat, erga omnes</v>
      </c>
      <c r="V40" s="46" t="s">
        <v>1897</v>
      </c>
      <c r="W40" s="46" t="s">
        <v>1898</v>
      </c>
      <c r="X40" s="46" t="s">
        <v>1397</v>
      </c>
      <c r="Y40" s="46" t="s">
        <v>1404</v>
      </c>
      <c r="Z40" s="54">
        <v>92000</v>
      </c>
      <c r="AA40" s="46" t="s">
        <v>2</v>
      </c>
      <c r="AB40" s="46" t="s">
        <v>1399</v>
      </c>
      <c r="AC40" s="46" t="s">
        <v>1400</v>
      </c>
      <c r="AD40" s="46" t="s">
        <v>1401</v>
      </c>
      <c r="AE40" s="46" t="s">
        <v>1518</v>
      </c>
      <c r="AF40" s="47" t="s">
        <v>4</v>
      </c>
    </row>
    <row r="41" spans="1:32" ht="45" x14ac:dyDescent="0.25">
      <c r="A41" s="45" t="s">
        <v>391</v>
      </c>
      <c r="B41" s="46" t="str">
        <f>VLOOKUP($A41, Table5[], 2, FALSE)</f>
        <v>IL : Israel</v>
      </c>
      <c r="C41" s="46" t="str">
        <f>IF(ISNA(VLOOKUP($A41, Table8[], 2, FALSE)), "", VLOOKUP($A41, Table8[], 2, FALSE))</f>
        <v/>
      </c>
      <c r="D41" s="46" t="str">
        <f>IF(ISNA(VLOOKUP($A41, Table10[], 2, FALSE)), "", VLOOKUP($A41, Table10[], 2, FALSE))</f>
        <v>0105120000 - Turkeys</v>
      </c>
      <c r="E41" s="46" t="str">
        <f>IF(ISNA(VLOOKUP($A41, Table16[], 2, FALSE)), "", VLOOKUP($A41, Table16[], 2, FALSE))</f>
        <v>R091154 : amending Council Regulation (EC) No 747/2001 as regards Community tariff quotas for certain agricultural and processed agricultural products originating in Israel</v>
      </c>
      <c r="F41" s="59">
        <v>12237</v>
      </c>
      <c r="G41" s="60">
        <v>43101</v>
      </c>
      <c r="H41" s="60">
        <v>43465</v>
      </c>
      <c r="I41" s="61">
        <f>'quota master'!$H41-'quota master'!$G41+1</f>
        <v>365</v>
      </c>
      <c r="J41" s="61" t="str">
        <f>describe_period('quota master'!$I41, 'quota master'!$G41, 'quota master'!$H41)</f>
        <v>Annual</v>
      </c>
      <c r="K41" s="54">
        <v>129920</v>
      </c>
      <c r="L41" s="62" t="s">
        <v>94</v>
      </c>
      <c r="M41" s="63">
        <v>3</v>
      </c>
      <c r="N41" s="62" t="s">
        <v>3</v>
      </c>
      <c r="O41" s="63">
        <v>90</v>
      </c>
      <c r="P41" s="46" t="s">
        <v>4</v>
      </c>
      <c r="Q41" s="46" t="s">
        <v>4</v>
      </c>
      <c r="R41" s="46" t="s">
        <v>379</v>
      </c>
      <c r="S41" s="46" t="s">
        <v>391</v>
      </c>
      <c r="T41" s="46" t="str">
        <f>LOWER('quota master'!$V41)</f>
        <v>live turkeys weighing not more than 185 g</v>
      </c>
      <c r="U41" s="46" t="str">
        <f>GetQuotaDescription('quota master'!$A41, 'quota master'!$B41, 'quota master'!$AB41, 'quota master'!$T41)</f>
        <v>FCFS Quota number 091361 for geography IL : Israel on live turkeys weighing not more than 185 g</v>
      </c>
      <c r="V41" s="46" t="s">
        <v>1729</v>
      </c>
      <c r="W41" s="46" t="s">
        <v>4</v>
      </c>
      <c r="X41" s="46" t="s">
        <v>1717</v>
      </c>
      <c r="Y41" s="46" t="s">
        <v>1404</v>
      </c>
      <c r="Z41" s="54">
        <v>129920</v>
      </c>
      <c r="AA41" s="46" t="s">
        <v>94</v>
      </c>
      <c r="AB41" s="46" t="s">
        <v>1399</v>
      </c>
      <c r="AC41" s="46" t="s">
        <v>1499</v>
      </c>
      <c r="AD41" s="46" t="s">
        <v>1492</v>
      </c>
      <c r="AE41" s="46" t="s">
        <v>4</v>
      </c>
      <c r="AF41" s="47" t="s">
        <v>4</v>
      </c>
    </row>
    <row r="42" spans="1:32" ht="60" x14ac:dyDescent="0.25">
      <c r="A42" s="45" t="s">
        <v>1023</v>
      </c>
      <c r="B42" s="46" t="str">
        <f>VLOOKUP($A42, Table5[], 2, FALSE)</f>
        <v>2200 : Central America</v>
      </c>
      <c r="C42" s="46" t="str">
        <f>IF(ISNA(VLOOKUP($A42, Table8[], 2, FALSE)), "", VLOOKUP($A42, Table8[], 2, FALSE))</f>
        <v/>
      </c>
      <c r="D42" s="46" t="str">
        <f>IF(ISNA(VLOOKUP($A42, Table10[], 2, FALSE)), "", VLOOKUP($A42, Table10[], 2, FALSE))</f>
        <v>0201000000 - Meat of bovine animals, fresh or chilled_x000D_
0202000000 - Meat of bovine animals, frozen</v>
      </c>
      <c r="E42" s="46" t="str">
        <f>IF(ISNA(VLOOKUP($A42, Table16[], 2, FALSE)), "", VLOOKUP($A42, Table16[], 2, FALSE))</f>
        <v>R130924 : opening and providing for the management of Union tariff quotas for agricultural products originating in Central America</v>
      </c>
      <c r="F42" s="59">
        <v>12737</v>
      </c>
      <c r="G42" s="60">
        <v>43101</v>
      </c>
      <c r="H42" s="60">
        <v>43465</v>
      </c>
      <c r="I42" s="61">
        <f>'quota master'!$H42-'quota master'!$G42+1</f>
        <v>365</v>
      </c>
      <c r="J42" s="61" t="str">
        <f>describe_period('quota master'!$I42, 'quota master'!$G42, 'quota master'!$H42)</f>
        <v>Annual</v>
      </c>
      <c r="K42" s="54">
        <v>11875000</v>
      </c>
      <c r="L42" s="62" t="s">
        <v>2</v>
      </c>
      <c r="M42" s="63">
        <v>3</v>
      </c>
      <c r="N42" s="62" t="s">
        <v>3</v>
      </c>
      <c r="O42" s="63">
        <v>90</v>
      </c>
      <c r="P42" s="46" t="s">
        <v>4</v>
      </c>
      <c r="Q42" s="46" t="s">
        <v>4</v>
      </c>
      <c r="R42" s="46" t="s">
        <v>1024</v>
      </c>
      <c r="S42" s="46" t="s">
        <v>1023</v>
      </c>
      <c r="T42" s="46" t="str">
        <f>LOWER('quota master'!$V42)</f>
        <v>meat of bovine animals, fresh, chilled or frozen</v>
      </c>
      <c r="U42" s="46" t="str">
        <f>GetQuotaDescription('quota master'!$A42, 'quota master'!$B42, 'quota master'!$AB42, 'quota master'!$T42)</f>
        <v>FCFS Quota number 097300 for geography 2200 : Central America on meat of bovine animals, fresh, chilled or frozen</v>
      </c>
      <c r="V42" s="46" t="s">
        <v>1919</v>
      </c>
      <c r="W42" s="46" t="s">
        <v>4</v>
      </c>
      <c r="X42" s="46" t="s">
        <v>1915</v>
      </c>
      <c r="Y42" s="46" t="s">
        <v>1404</v>
      </c>
      <c r="Z42" s="54">
        <v>11875000</v>
      </c>
      <c r="AA42" s="46" t="s">
        <v>2</v>
      </c>
      <c r="AB42" s="46" t="s">
        <v>1399</v>
      </c>
      <c r="AC42" s="46" t="s">
        <v>1499</v>
      </c>
      <c r="AD42" s="46" t="s">
        <v>1492</v>
      </c>
      <c r="AE42" s="46" t="s">
        <v>4</v>
      </c>
      <c r="AF42" s="47" t="s">
        <v>4</v>
      </c>
    </row>
    <row r="43" spans="1:32" ht="60" x14ac:dyDescent="0.25">
      <c r="A43" s="45" t="s">
        <v>1036</v>
      </c>
      <c r="B43" s="46" t="str">
        <f>VLOOKUP($A43, Table5[], 2, FALSE)</f>
        <v>NI : Nicaragua</v>
      </c>
      <c r="C43" s="46" t="str">
        <f>IF(ISNA(VLOOKUP($A43, Table8[], 2, FALSE)), "", VLOOKUP($A43, Table8[], 2, FALSE))</f>
        <v/>
      </c>
      <c r="D43" s="46" t="str">
        <f>IF(ISNA(VLOOKUP($A43, Table10[], 2, FALSE)), "", VLOOKUP($A43, Table10[], 2, FALSE))</f>
        <v>0201000000 - Meat of bovine animals, fresh or chilled_x000D_
0202000000 - Meat of bovine animals, frozen</v>
      </c>
      <c r="E43" s="46" t="str">
        <f>IF(ISNA(VLOOKUP($A43, Table16[], 2, FALSE)), "", VLOOKUP($A43, Table16[], 2, FALSE))</f>
        <v>R130922 : opening and providing for the management of Union tariff quotas for agricultural products originating in Nicaragua</v>
      </c>
      <c r="F43" s="59">
        <v>12369</v>
      </c>
      <c r="G43" s="60">
        <v>43101</v>
      </c>
      <c r="H43" s="60">
        <v>43465</v>
      </c>
      <c r="I43" s="61">
        <f>'quota master'!$H43-'quota master'!$G43+1</f>
        <v>365</v>
      </c>
      <c r="J43" s="61" t="str">
        <f>describe_period('quota master'!$I43, 'quota master'!$G43, 'quota master'!$H43)</f>
        <v>Annual</v>
      </c>
      <c r="K43" s="54">
        <v>625000</v>
      </c>
      <c r="L43" s="62" t="s">
        <v>2</v>
      </c>
      <c r="M43" s="63">
        <v>3</v>
      </c>
      <c r="N43" s="62" t="s">
        <v>3</v>
      </c>
      <c r="O43" s="63">
        <v>90</v>
      </c>
      <c r="P43" s="46" t="s">
        <v>4</v>
      </c>
      <c r="Q43" s="46" t="s">
        <v>4</v>
      </c>
      <c r="R43" s="46" t="s">
        <v>1037</v>
      </c>
      <c r="S43" s="46" t="s">
        <v>1036</v>
      </c>
      <c r="T43" s="46" t="str">
        <f>LOWER('quota master'!$V43)</f>
        <v>meat of bovine animals, fresh, chilled or frozen</v>
      </c>
      <c r="U43" s="46" t="str">
        <f>GetQuotaDescription('quota master'!$A43, 'quota master'!$B43, 'quota master'!$AB43, 'quota master'!$T43)</f>
        <v>FCFS Quota number 097315 for geography NI : Nicaragua on meat of bovine animals, fresh, chilled or frozen</v>
      </c>
      <c r="V43" s="46" t="s">
        <v>1919</v>
      </c>
      <c r="W43" s="46" t="s">
        <v>4</v>
      </c>
      <c r="X43" s="46" t="s">
        <v>1947</v>
      </c>
      <c r="Y43" s="46" t="s">
        <v>1404</v>
      </c>
      <c r="Z43" s="54">
        <v>625000</v>
      </c>
      <c r="AA43" s="46" t="s">
        <v>2</v>
      </c>
      <c r="AB43" s="46" t="s">
        <v>1399</v>
      </c>
      <c r="AC43" s="46" t="s">
        <v>1499</v>
      </c>
      <c r="AD43" s="46" t="s">
        <v>1492</v>
      </c>
      <c r="AE43" s="46" t="s">
        <v>4</v>
      </c>
      <c r="AF43" s="47" t="s">
        <v>4</v>
      </c>
    </row>
    <row r="44" spans="1:32" ht="135" x14ac:dyDescent="0.25">
      <c r="A44" s="45" t="s">
        <v>993</v>
      </c>
      <c r="B44" s="46" t="str">
        <f>VLOOKUP($A44, Table5[], 2, FALSE)</f>
        <v>PE : Peru</v>
      </c>
      <c r="C44" s="46" t="str">
        <f>IF(ISNA(VLOOKUP($A44, Table8[], 2, FALSE)), "", VLOOKUP($A44, Table8[], 2, FALSE))</f>
        <v/>
      </c>
      <c r="D44" s="46" t="str">
        <f>IF(ISNA(VLOOKUP($A44, Table10[], 2, FALSE)), "", VLOOKUP($A44, Table10[], 2, FALSE))</f>
        <v>0201000000 - Meat of bovine animals, fresh or chilled_x000D_
0202000000 - Meat of bovine animals, frozen_x000D_
0206109500 - Thick skirt and thin skirt_x000D_
0206299100 - Thick skirt and thin skirt_x000D_
0210200000 - Meat of bovine animals_x000D_
0210995100 - Thick skirt and thin skirt_x000D_
0210999000 - Edible flours and meals of meat or meat offal_x000D_
1602501000 - Uncooked; mixtures of cooked meat or offal and uncooked meat or offal_x000D_
1602906100 - Uncooked; mixtures of cooked meat or offal and uncooked meat or offal</v>
      </c>
      <c r="E44" s="46" t="str">
        <f>IF(ISNA(VLOOKUP($A44, Table16[], 2, FALSE)), "", VLOOKUP($A44, Table16[], 2, FALSE))</f>
        <v>R130405 : opening and providing for the administration of Union tariff quotas for agricultural products originating in Peru</v>
      </c>
      <c r="F44" s="59">
        <v>12733</v>
      </c>
      <c r="G44" s="60">
        <v>43101</v>
      </c>
      <c r="H44" s="60">
        <v>43465</v>
      </c>
      <c r="I44" s="61">
        <f>'quota master'!$H44-'quota master'!$G44+1</f>
        <v>365</v>
      </c>
      <c r="J44" s="61" t="str">
        <f>describe_period('quota master'!$I44, 'quota master'!$G44, 'quota master'!$H44)</f>
        <v>Annual</v>
      </c>
      <c r="K44" s="54">
        <v>3225000</v>
      </c>
      <c r="L44" s="62" t="s">
        <v>2</v>
      </c>
      <c r="M44" s="63">
        <v>3</v>
      </c>
      <c r="N44" s="62" t="s">
        <v>3</v>
      </c>
      <c r="O44" s="63">
        <v>90</v>
      </c>
      <c r="P44" s="46" t="s">
        <v>4</v>
      </c>
      <c r="Q44" s="46" t="s">
        <v>4</v>
      </c>
      <c r="R44" s="46" t="s">
        <v>994</v>
      </c>
      <c r="S44" s="46" t="s">
        <v>993</v>
      </c>
      <c r="T44" s="46" t="str">
        <f>LOWER('quota master'!$V44)</f>
        <v>meat of bovine animals</v>
      </c>
      <c r="U44" s="46" t="str">
        <f>GetQuotaDescription('quota master'!$A44, 'quota master'!$B44, 'quota master'!$AB44, 'quota master'!$T44)</f>
        <v>FCFS Quota number 097210 for geography PE : Peru on meat of bovine animals</v>
      </c>
      <c r="V44" s="46" t="s">
        <v>5683</v>
      </c>
      <c r="W44" s="46" t="s">
        <v>4</v>
      </c>
      <c r="X44" s="46" t="s">
        <v>1917</v>
      </c>
      <c r="Y44" s="46" t="s">
        <v>1404</v>
      </c>
      <c r="Z44" s="54">
        <v>3225000</v>
      </c>
      <c r="AA44" s="46" t="s">
        <v>2</v>
      </c>
      <c r="AB44" s="46" t="s">
        <v>1399</v>
      </c>
      <c r="AC44" s="46" t="s">
        <v>1499</v>
      </c>
      <c r="AD44" s="46" t="s">
        <v>1492</v>
      </c>
      <c r="AE44" s="46" t="s">
        <v>4</v>
      </c>
      <c r="AF44" s="47" t="s">
        <v>4</v>
      </c>
    </row>
    <row r="45" spans="1:32" ht="255" x14ac:dyDescent="0.25">
      <c r="A45" s="45" t="s">
        <v>598</v>
      </c>
      <c r="B45" s="46" t="str">
        <f>VLOOKUP($A45, Table5[], 2, FALSE)</f>
        <v>AR : Argentina_x000D_
AU : Australia_x000D_
CA : Canada_x000D_
NZ : New Zealand_x000D_
US : United States of America_x000D_
UY : Uruguay</v>
      </c>
      <c r="C45" s="46" t="str">
        <f>IF(ISNA(VLOOKUP($A45, Table8[], 2, FALSE)), "", VLOOKUP($A45, Table8[], 2, FALSE))</f>
        <v/>
      </c>
      <c r="D45" s="46" t="str">
        <f>IF(ISNA(VLOOKUP($A45, Table10[], 2, FALSE)), "", VLOOKUP($A45, Table10[], 2, FALSE))</f>
        <v>0201100010 - High quality beef and veal_x000D_
0201202010 - High quality beef and veal_x000D_
0201203010 - High quality beef and veal_x000D_
0201205010 - High quality beef and veal_x000D_
0201209010 - High quality beef and veal_x000D_
0201300010 - High quality_x000D_
0202100010 - High quality beef and veal_x000D_
0202201010 - High quality beef and veal_x000D_
0202203010 - High quality beef and veal_x000D_
0202205010 - High quality beef and veal_x000D_
0202209010 - High quality beef and veal_x000D_
0202301010 - High quality beef and veal_x000D_
0202305010 - High quality beef and veal_x000D_
0202309010 - High quality_x000D_
0206109510 - Of high quality_x000D_
0206299110 - Thin skirt, whole_x000D_
0206299120 - Other</v>
      </c>
      <c r="E45" s="46" t="str">
        <f>IF(ISNA(VLOOKUP($A45, Table16[], 2, FALSE)), "", VLOOKUP($A45, Table16[], 2, FALSE))</f>
        <v>R120481 : laying down rules for the management of a tariff quota for high-quality beef</v>
      </c>
      <c r="F45" s="59">
        <v>11963</v>
      </c>
      <c r="G45" s="60">
        <v>43101</v>
      </c>
      <c r="H45" s="60">
        <v>43190</v>
      </c>
      <c r="I45" s="61">
        <f>'quota master'!$H45-'quota master'!$G45+1</f>
        <v>90</v>
      </c>
      <c r="J45" s="61" t="str">
        <f>describe_period('quota master'!$I45, 'quota master'!$G45, 'quota master'!$H45)</f>
        <v>Quarter</v>
      </c>
      <c r="K45" s="54">
        <v>12050000</v>
      </c>
      <c r="L45" s="62" t="s">
        <v>2</v>
      </c>
      <c r="M45" s="63">
        <v>3</v>
      </c>
      <c r="N45" s="62" t="s">
        <v>11</v>
      </c>
      <c r="O45" s="63">
        <v>90</v>
      </c>
      <c r="P45" s="46" t="s">
        <v>4</v>
      </c>
      <c r="Q45" s="46" t="s">
        <v>4</v>
      </c>
      <c r="R45" s="46" t="s">
        <v>599</v>
      </c>
      <c r="S45" s="46" t="s">
        <v>598</v>
      </c>
      <c r="T45" s="46" t="str">
        <f>LOWER('quota master'!$V45)</f>
        <v>meat of bovine animals, fresh, chilled or frozen, that fulfils the requirements laid down in annex ii of the commission implementing regulation (eu) no 481/2012</v>
      </c>
      <c r="U45" s="46" t="str">
        <f>GetQuotaDescription('quota master'!$A45, 'quota master'!$B45, 'quota master'!$AB45, 'quota master'!$T45)</f>
        <v>FCFS Quota number 092202 for geography AR : Argentina, AU : Australia, CA : Canada, NZ : New Zealand, US : United States of America, UY : Uruguay on meat of bovine animals, fresh, chilled or frozen, that fulfils the requirements laid down in annex ii of the commission implementing regulation (eu) no 481/2012</v>
      </c>
      <c r="V45" s="46" t="s">
        <v>1899</v>
      </c>
      <c r="W45" s="46" t="s">
        <v>4</v>
      </c>
      <c r="X45" s="46" t="s">
        <v>1397</v>
      </c>
      <c r="Y45" s="46" t="s">
        <v>1421</v>
      </c>
      <c r="Z45" s="54">
        <v>48200000</v>
      </c>
      <c r="AA45" s="46" t="s">
        <v>2</v>
      </c>
      <c r="AB45" s="46" t="s">
        <v>1399</v>
      </c>
      <c r="AC45" s="46" t="s">
        <v>1400</v>
      </c>
      <c r="AD45" s="46" t="s">
        <v>1900</v>
      </c>
      <c r="AE45" s="46" t="s">
        <v>1481</v>
      </c>
      <c r="AF45" s="47" t="s">
        <v>1901</v>
      </c>
    </row>
    <row r="46" spans="1:32" ht="255" x14ac:dyDescent="0.25">
      <c r="A46" s="45" t="s">
        <v>598</v>
      </c>
      <c r="B46" s="46" t="str">
        <f>VLOOKUP($A46, Table5[], 2, FALSE)</f>
        <v>AR : Argentina_x000D_
AU : Australia_x000D_
CA : Canada_x000D_
NZ : New Zealand_x000D_
US : United States of America_x000D_
UY : Uruguay</v>
      </c>
      <c r="C46" s="46" t="str">
        <f>IF(ISNA(VLOOKUP($A46, Table8[], 2, FALSE)), "", VLOOKUP($A46, Table8[], 2, FALSE))</f>
        <v/>
      </c>
      <c r="D46" s="46" t="str">
        <f>IF(ISNA(VLOOKUP($A46, Table10[], 2, FALSE)), "", VLOOKUP($A46, Table10[], 2, FALSE))</f>
        <v>0201100010 - High quality beef and veal_x000D_
0201202010 - High quality beef and veal_x000D_
0201203010 - High quality beef and veal_x000D_
0201205010 - High quality beef and veal_x000D_
0201209010 - High quality beef and veal_x000D_
0201300010 - High quality_x000D_
0202100010 - High quality beef and veal_x000D_
0202201010 - High quality beef and veal_x000D_
0202203010 - High quality beef and veal_x000D_
0202205010 - High quality beef and veal_x000D_
0202209010 - High quality beef and veal_x000D_
0202301010 - High quality beef and veal_x000D_
0202305010 - High quality beef and veal_x000D_
0202309010 - High quality_x000D_
0206109510 - Of high quality_x000D_
0206299110 - Thin skirt, whole_x000D_
0206299120 - Other</v>
      </c>
      <c r="E46" s="46" t="str">
        <f>IF(ISNA(VLOOKUP($A46, Table16[], 2, FALSE)), "", VLOOKUP($A46, Table16[], 2, FALSE))</f>
        <v>R120481 : laying down rules for the management of a tariff quota for high-quality beef</v>
      </c>
      <c r="F46" s="59">
        <v>11964</v>
      </c>
      <c r="G46" s="60">
        <v>43191</v>
      </c>
      <c r="H46" s="60">
        <v>43281</v>
      </c>
      <c r="I46" s="61">
        <f>'quota master'!$H46-'quota master'!$G46+1</f>
        <v>91</v>
      </c>
      <c r="J46" s="61" t="str">
        <f>describe_period('quota master'!$I46, 'quota master'!$G46, 'quota master'!$H46)</f>
        <v>Quarter</v>
      </c>
      <c r="K46" s="54">
        <v>12050000</v>
      </c>
      <c r="L46" s="62" t="s">
        <v>2</v>
      </c>
      <c r="M46" s="63">
        <v>3</v>
      </c>
      <c r="N46" s="62" t="s">
        <v>11</v>
      </c>
      <c r="O46" s="63">
        <v>90</v>
      </c>
      <c r="P46" s="46" t="s">
        <v>4</v>
      </c>
      <c r="Q46" s="46" t="s">
        <v>4</v>
      </c>
      <c r="R46" s="46" t="s">
        <v>599</v>
      </c>
      <c r="S46" s="46" t="s">
        <v>598</v>
      </c>
      <c r="T46" s="46" t="str">
        <f>LOWER('quota master'!$V46)</f>
        <v>meat of bovine animals, fresh, chilled or frozen, that fulfils the requirements laid down in annex ii of the commission implementing regulation (eu) no 481/2012</v>
      </c>
      <c r="U46" s="46" t="str">
        <f>GetQuotaDescription('quota master'!$A46, 'quota master'!$B46, 'quota master'!$AB46, 'quota master'!$T46)</f>
        <v>FCFS Quota number 092202 for geography AR : Argentina, AU : Australia, CA : Canada, NZ : New Zealand, US : United States of America, UY : Uruguay on meat of bovine animals, fresh, chilled or frozen, that fulfils the requirements laid down in annex ii of the commission implementing regulation (eu) no 481/2012</v>
      </c>
      <c r="V46" s="46" t="s">
        <v>1899</v>
      </c>
      <c r="W46" s="46" t="s">
        <v>4</v>
      </c>
      <c r="X46" s="46" t="s">
        <v>1397</v>
      </c>
      <c r="Y46" s="46" t="s">
        <v>1421</v>
      </c>
      <c r="Z46" s="54">
        <v>48200000</v>
      </c>
      <c r="AA46" s="46" t="s">
        <v>2</v>
      </c>
      <c r="AB46" s="46" t="s">
        <v>1399</v>
      </c>
      <c r="AC46" s="46" t="s">
        <v>1400</v>
      </c>
      <c r="AD46" s="46" t="s">
        <v>1900</v>
      </c>
      <c r="AE46" s="46" t="s">
        <v>1481</v>
      </c>
      <c r="AF46" s="47" t="s">
        <v>1901</v>
      </c>
    </row>
    <row r="47" spans="1:32" ht="255" x14ac:dyDescent="0.25">
      <c r="A47" s="45" t="s">
        <v>598</v>
      </c>
      <c r="B47" s="46" t="str">
        <f>VLOOKUP($A47, Table5[], 2, FALSE)</f>
        <v>AR : Argentina_x000D_
AU : Australia_x000D_
CA : Canada_x000D_
NZ : New Zealand_x000D_
US : United States of America_x000D_
UY : Uruguay</v>
      </c>
      <c r="C47" s="46" t="str">
        <f>IF(ISNA(VLOOKUP($A47, Table8[], 2, FALSE)), "", VLOOKUP($A47, Table8[], 2, FALSE))</f>
        <v/>
      </c>
      <c r="D47" s="46" t="str">
        <f>IF(ISNA(VLOOKUP($A47, Table10[], 2, FALSE)), "", VLOOKUP($A47, Table10[], 2, FALSE))</f>
        <v>0201100010 - High quality beef and veal_x000D_
0201202010 - High quality beef and veal_x000D_
0201203010 - High quality beef and veal_x000D_
0201205010 - High quality beef and veal_x000D_
0201209010 - High quality beef and veal_x000D_
0201300010 - High quality_x000D_
0202100010 - High quality beef and veal_x000D_
0202201010 - High quality beef and veal_x000D_
0202203010 - High quality beef and veal_x000D_
0202205010 - High quality beef and veal_x000D_
0202209010 - High quality beef and veal_x000D_
0202301010 - High quality beef and veal_x000D_
0202305010 - High quality beef and veal_x000D_
0202309010 - High quality_x000D_
0206109510 - Of high quality_x000D_
0206299110 - Thin skirt, whole_x000D_
0206299120 - Other</v>
      </c>
      <c r="E47" s="46" t="str">
        <f>IF(ISNA(VLOOKUP($A47, Table16[], 2, FALSE)), "", VLOOKUP($A47, Table16[], 2, FALSE))</f>
        <v>R120481 : laying down rules for the management of a tariff quota for high-quality beef</v>
      </c>
      <c r="F47" s="59">
        <v>13231</v>
      </c>
      <c r="G47" s="60">
        <v>43282</v>
      </c>
      <c r="H47" s="60">
        <v>43373</v>
      </c>
      <c r="I47" s="61">
        <f>'quota master'!$H47-'quota master'!$G47+1</f>
        <v>92</v>
      </c>
      <c r="J47" s="61" t="str">
        <f>describe_period('quota master'!$I47, 'quota master'!$G47, 'quota master'!$H47)</f>
        <v>Quarter</v>
      </c>
      <c r="K47" s="54">
        <v>11250000</v>
      </c>
      <c r="L47" s="62" t="s">
        <v>2</v>
      </c>
      <c r="M47" s="63">
        <v>3</v>
      </c>
      <c r="N47" s="62" t="s">
        <v>11</v>
      </c>
      <c r="O47" s="63">
        <v>90</v>
      </c>
      <c r="P47" s="46" t="s">
        <v>4</v>
      </c>
      <c r="Q47" s="46" t="s">
        <v>4</v>
      </c>
      <c r="R47" s="46" t="s">
        <v>600</v>
      </c>
      <c r="S47" s="46" t="s">
        <v>598</v>
      </c>
      <c r="T47" s="46" t="str">
        <f>LOWER('quota master'!$V47)</f>
        <v>meat of bovine animals, fresh, chilled or frozen, that fulfils the requirements laid down in annex ii of the commission implementing regulation (eu) no 481/2012</v>
      </c>
      <c r="U47" s="46" t="str">
        <f>GetQuotaDescription('quota master'!$A47, 'quota master'!$B47, 'quota master'!$AB47, 'quota master'!$T47)</f>
        <v>FCFS Quota number 092202 for geography AR : Argentina, AU : Australia, CA : Canada, NZ : New Zealand, US : United States of America, UY : Uruguay on meat of bovine animals, fresh, chilled or frozen, that fulfils the requirements laid down in annex ii of the commission implementing regulation (eu) no 481/2012</v>
      </c>
      <c r="V47" s="46" t="s">
        <v>1899</v>
      </c>
      <c r="W47" s="46" t="s">
        <v>4</v>
      </c>
      <c r="X47" s="46" t="s">
        <v>1397</v>
      </c>
      <c r="Y47" s="46" t="s">
        <v>1421</v>
      </c>
      <c r="Z47" s="54">
        <v>48200000</v>
      </c>
      <c r="AA47" s="46" t="s">
        <v>2</v>
      </c>
      <c r="AB47" s="46" t="s">
        <v>1399</v>
      </c>
      <c r="AC47" s="46" t="s">
        <v>1400</v>
      </c>
      <c r="AD47" s="46" t="s">
        <v>1900</v>
      </c>
      <c r="AE47" s="46" t="s">
        <v>1481</v>
      </c>
      <c r="AF47" s="47" t="s">
        <v>1901</v>
      </c>
    </row>
    <row r="48" spans="1:32" ht="255" x14ac:dyDescent="0.25">
      <c r="A48" s="45" t="s">
        <v>598</v>
      </c>
      <c r="B48" s="46" t="str">
        <f>VLOOKUP($A48, Table5[], 2, FALSE)</f>
        <v>AR : Argentina_x000D_
AU : Australia_x000D_
CA : Canada_x000D_
NZ : New Zealand_x000D_
US : United States of America_x000D_
UY : Uruguay</v>
      </c>
      <c r="C48" s="46" t="str">
        <f>IF(ISNA(VLOOKUP($A48, Table8[], 2, FALSE)), "", VLOOKUP($A48, Table8[], 2, FALSE))</f>
        <v/>
      </c>
      <c r="D48" s="46" t="str">
        <f>IF(ISNA(VLOOKUP($A48, Table10[], 2, FALSE)), "", VLOOKUP($A48, Table10[], 2, FALSE))</f>
        <v>0201100010 - High quality beef and veal_x000D_
0201202010 - High quality beef and veal_x000D_
0201203010 - High quality beef and veal_x000D_
0201205010 - High quality beef and veal_x000D_
0201209010 - High quality beef and veal_x000D_
0201300010 - High quality_x000D_
0202100010 - High quality beef and veal_x000D_
0202201010 - High quality beef and veal_x000D_
0202203010 - High quality beef and veal_x000D_
0202205010 - High quality beef and veal_x000D_
0202209010 - High quality beef and veal_x000D_
0202301010 - High quality beef and veal_x000D_
0202305010 - High quality beef and veal_x000D_
0202309010 - High quality_x000D_
0206109510 - Of high quality_x000D_
0206299110 - Thin skirt, whole_x000D_
0206299120 - Other</v>
      </c>
      <c r="E48" s="46" t="str">
        <f>IF(ISNA(VLOOKUP($A48, Table16[], 2, FALSE)), "", VLOOKUP($A48, Table16[], 2, FALSE))</f>
        <v>R120481 : laying down rules for the management of a tariff quota for high-quality beef</v>
      </c>
      <c r="F48" s="59">
        <v>13228</v>
      </c>
      <c r="G48" s="60">
        <v>43374</v>
      </c>
      <c r="H48" s="60">
        <v>43465</v>
      </c>
      <c r="I48" s="61">
        <f>'quota master'!$H48-'quota master'!$G48+1</f>
        <v>92</v>
      </c>
      <c r="J48" s="61" t="str">
        <f>describe_period('quota master'!$I48, 'quota master'!$G48, 'quota master'!$H48)</f>
        <v>Quarter</v>
      </c>
      <c r="K48" s="54">
        <v>11250000</v>
      </c>
      <c r="L48" s="62" t="s">
        <v>2</v>
      </c>
      <c r="M48" s="63">
        <v>3</v>
      </c>
      <c r="N48" s="62" t="s">
        <v>3</v>
      </c>
      <c r="O48" s="63">
        <v>90</v>
      </c>
      <c r="P48" s="46" t="s">
        <v>4</v>
      </c>
      <c r="Q48" s="46" t="s">
        <v>4</v>
      </c>
      <c r="R48" s="46" t="s">
        <v>599</v>
      </c>
      <c r="S48" s="46" t="s">
        <v>598</v>
      </c>
      <c r="T48" s="46" t="str">
        <f>LOWER('quota master'!$V48)</f>
        <v>meat of bovine animals, fresh, chilled or frozen, that fulfils the requirements laid down in annex ii of the commission implementing regulation (eu) no 481/2012</v>
      </c>
      <c r="U48" s="46" t="str">
        <f>GetQuotaDescription('quota master'!$A48, 'quota master'!$B48, 'quota master'!$AB48, 'quota master'!$T48)</f>
        <v>FCFS Quota number 092202 for geography AR : Argentina, AU : Australia, CA : Canada, NZ : New Zealand, US : United States of America, UY : Uruguay on meat of bovine animals, fresh, chilled or frozen, that fulfils the requirements laid down in annex ii of the commission implementing regulation (eu) no 481/2012</v>
      </c>
      <c r="V48" s="46" t="s">
        <v>1899</v>
      </c>
      <c r="W48" s="46" t="s">
        <v>4</v>
      </c>
      <c r="X48" s="46" t="s">
        <v>1397</v>
      </c>
      <c r="Y48" s="46" t="s">
        <v>1421</v>
      </c>
      <c r="Z48" s="54">
        <v>48200000</v>
      </c>
      <c r="AA48" s="46" t="s">
        <v>2</v>
      </c>
      <c r="AB48" s="46" t="s">
        <v>1399</v>
      </c>
      <c r="AC48" s="46" t="s">
        <v>1400</v>
      </c>
      <c r="AD48" s="46" t="s">
        <v>1900</v>
      </c>
      <c r="AE48" s="46" t="s">
        <v>1481</v>
      </c>
      <c r="AF48" s="47" t="s">
        <v>1901</v>
      </c>
    </row>
    <row r="49" spans="1:32" ht="255" x14ac:dyDescent="0.25">
      <c r="A49" s="45" t="s">
        <v>598</v>
      </c>
      <c r="B49" s="46" t="str">
        <f>VLOOKUP($A49, Table5[], 2, FALSE)</f>
        <v>AR : Argentina_x000D_
AU : Australia_x000D_
CA : Canada_x000D_
NZ : New Zealand_x000D_
US : United States of America_x000D_
UY : Uruguay</v>
      </c>
      <c r="C49" s="46" t="str">
        <f>IF(ISNA(VLOOKUP($A49, Table8[], 2, FALSE)), "", VLOOKUP($A49, Table8[], 2, FALSE))</f>
        <v/>
      </c>
      <c r="D49" s="46" t="str">
        <f>IF(ISNA(VLOOKUP($A49, Table10[], 2, FALSE)), "", VLOOKUP($A49, Table10[], 2, FALSE))</f>
        <v>0201100010 - High quality beef and veal_x000D_
0201202010 - High quality beef and veal_x000D_
0201203010 - High quality beef and veal_x000D_
0201205010 - High quality beef and veal_x000D_
0201209010 - High quality beef and veal_x000D_
0201300010 - High quality_x000D_
0202100010 - High quality beef and veal_x000D_
0202201010 - High quality beef and veal_x000D_
0202203010 - High quality beef and veal_x000D_
0202205010 - High quality beef and veal_x000D_
0202209010 - High quality beef and veal_x000D_
0202301010 - High quality beef and veal_x000D_
0202305010 - High quality beef and veal_x000D_
0202309010 - High quality_x000D_
0206109510 - Of high quality_x000D_
0206299110 - Thin skirt, whole_x000D_
0206299120 - Other</v>
      </c>
      <c r="E49" s="46" t="str">
        <f>IF(ISNA(VLOOKUP($A49, Table16[], 2, FALSE)), "", VLOOKUP($A49, Table16[], 2, FALSE))</f>
        <v>R120481 : laying down rules for the management of a tariff quota for high-quality beef</v>
      </c>
      <c r="F49" s="59">
        <v>13229</v>
      </c>
      <c r="G49" s="60">
        <v>43466</v>
      </c>
      <c r="H49" s="60">
        <v>43555</v>
      </c>
      <c r="I49" s="61">
        <f>'quota master'!$H49-'quota master'!$G49+1</f>
        <v>90</v>
      </c>
      <c r="J49" s="61" t="str">
        <f>describe_period('quota master'!$I49, 'quota master'!$G49, 'quota master'!$H49)</f>
        <v>Quarter</v>
      </c>
      <c r="K49" s="54">
        <v>11250000</v>
      </c>
      <c r="L49" s="62" t="s">
        <v>2</v>
      </c>
      <c r="M49" s="63">
        <v>3</v>
      </c>
      <c r="N49" s="62" t="s">
        <v>3</v>
      </c>
      <c r="O49" s="63">
        <v>90</v>
      </c>
      <c r="P49" s="46" t="s">
        <v>4</v>
      </c>
      <c r="Q49" s="46" t="s">
        <v>4</v>
      </c>
      <c r="R49" s="46" t="s">
        <v>599</v>
      </c>
      <c r="S49" s="46" t="s">
        <v>598</v>
      </c>
      <c r="T49" s="46" t="str">
        <f>LOWER('quota master'!$V49)</f>
        <v>meat of bovine animals, fresh, chilled or frozen, that fulfils the requirements laid down in annex ii of the commission implementing regulation (eu) no 481/2012</v>
      </c>
      <c r="U49" s="46" t="str">
        <f>GetQuotaDescription('quota master'!$A49, 'quota master'!$B49, 'quota master'!$AB49, 'quota master'!$T49)</f>
        <v>FCFS Quota number 092202 for geography AR : Argentina, AU : Australia, CA : Canada, NZ : New Zealand, US : United States of America, UY : Uruguay on meat of bovine animals, fresh, chilled or frozen, that fulfils the requirements laid down in annex ii of the commission implementing regulation (eu) no 481/2012</v>
      </c>
      <c r="V49" s="46" t="s">
        <v>1899</v>
      </c>
      <c r="W49" s="46" t="s">
        <v>4</v>
      </c>
      <c r="X49" s="46" t="s">
        <v>1397</v>
      </c>
      <c r="Y49" s="46" t="s">
        <v>1421</v>
      </c>
      <c r="Z49" s="54">
        <v>48200000</v>
      </c>
      <c r="AA49" s="46" t="s">
        <v>2</v>
      </c>
      <c r="AB49" s="46" t="s">
        <v>1399</v>
      </c>
      <c r="AC49" s="46" t="s">
        <v>1400</v>
      </c>
      <c r="AD49" s="46" t="s">
        <v>1900</v>
      </c>
      <c r="AE49" s="46" t="s">
        <v>1481</v>
      </c>
      <c r="AF49" s="47" t="s">
        <v>1901</v>
      </c>
    </row>
    <row r="50" spans="1:32" ht="255" x14ac:dyDescent="0.25">
      <c r="A50" s="45" t="s">
        <v>598</v>
      </c>
      <c r="B50" s="46" t="str">
        <f>VLOOKUP($A50, Table5[], 2, FALSE)</f>
        <v>AR : Argentina_x000D_
AU : Australia_x000D_
CA : Canada_x000D_
NZ : New Zealand_x000D_
US : United States of America_x000D_
UY : Uruguay</v>
      </c>
      <c r="C50" s="46" t="str">
        <f>IF(ISNA(VLOOKUP($A50, Table8[], 2, FALSE)), "", VLOOKUP($A50, Table8[], 2, FALSE))</f>
        <v/>
      </c>
      <c r="D50" s="46" t="str">
        <f>IF(ISNA(VLOOKUP($A50, Table10[], 2, FALSE)), "", VLOOKUP($A50, Table10[], 2, FALSE))</f>
        <v>0201100010 - High quality beef and veal_x000D_
0201202010 - High quality beef and veal_x000D_
0201203010 - High quality beef and veal_x000D_
0201205010 - High quality beef and veal_x000D_
0201209010 - High quality beef and veal_x000D_
0201300010 - High quality_x000D_
0202100010 - High quality beef and veal_x000D_
0202201010 - High quality beef and veal_x000D_
0202203010 - High quality beef and veal_x000D_
0202205010 - High quality beef and veal_x000D_
0202209010 - High quality beef and veal_x000D_
0202301010 - High quality beef and veal_x000D_
0202305010 - High quality beef and veal_x000D_
0202309010 - High quality_x000D_
0206109510 - Of high quality_x000D_
0206299110 - Thin skirt, whole_x000D_
0206299120 - Other</v>
      </c>
      <c r="E50" s="46" t="str">
        <f>IF(ISNA(VLOOKUP($A50, Table16[], 2, FALSE)), "", VLOOKUP($A50, Table16[], 2, FALSE))</f>
        <v>R120481 : laying down rules for the management of a tariff quota for high-quality beef</v>
      </c>
      <c r="F50" s="59">
        <v>13230</v>
      </c>
      <c r="G50" s="60">
        <v>43556</v>
      </c>
      <c r="H50" s="60">
        <v>43646</v>
      </c>
      <c r="I50" s="61">
        <f>'quota master'!$H50-'quota master'!$G50+1</f>
        <v>91</v>
      </c>
      <c r="J50" s="61" t="str">
        <f>describe_period('quota master'!$I50, 'quota master'!$G50, 'quota master'!$H50)</f>
        <v>Quarter</v>
      </c>
      <c r="K50" s="54">
        <v>11250000</v>
      </c>
      <c r="L50" s="62" t="s">
        <v>2</v>
      </c>
      <c r="M50" s="63">
        <v>3</v>
      </c>
      <c r="N50" s="62" t="s">
        <v>3</v>
      </c>
      <c r="O50" s="63">
        <v>90</v>
      </c>
      <c r="P50" s="46" t="s">
        <v>4</v>
      </c>
      <c r="Q50" s="46" t="s">
        <v>4</v>
      </c>
      <c r="R50" s="46" t="s">
        <v>599</v>
      </c>
      <c r="S50" s="46" t="s">
        <v>598</v>
      </c>
      <c r="T50" s="46" t="str">
        <f>LOWER('quota master'!$V50)</f>
        <v>meat of bovine animals, fresh, chilled or frozen, that fulfils the requirements laid down in annex ii of the commission implementing regulation (eu) no 481/2012</v>
      </c>
      <c r="U50" s="46" t="str">
        <f>GetQuotaDescription('quota master'!$A50, 'quota master'!$B50, 'quota master'!$AB50, 'quota master'!$T50)</f>
        <v>FCFS Quota number 092202 for geography AR : Argentina, AU : Australia, CA : Canada, NZ : New Zealand, US : United States of America, UY : Uruguay on meat of bovine animals, fresh, chilled or frozen, that fulfils the requirements laid down in annex ii of the commission implementing regulation (eu) no 481/2012</v>
      </c>
      <c r="V50" s="46" t="s">
        <v>1899</v>
      </c>
      <c r="W50" s="46" t="s">
        <v>4</v>
      </c>
      <c r="X50" s="46" t="s">
        <v>1397</v>
      </c>
      <c r="Y50" s="46" t="s">
        <v>1421</v>
      </c>
      <c r="Z50" s="54">
        <v>48200000</v>
      </c>
      <c r="AA50" s="46" t="s">
        <v>2</v>
      </c>
      <c r="AB50" s="46" t="s">
        <v>1399</v>
      </c>
      <c r="AC50" s="46" t="s">
        <v>1400</v>
      </c>
      <c r="AD50" s="46" t="s">
        <v>1900</v>
      </c>
      <c r="AE50" s="46" t="s">
        <v>1481</v>
      </c>
      <c r="AF50" s="47" t="s">
        <v>1901</v>
      </c>
    </row>
    <row r="51" spans="1:32" ht="315" x14ac:dyDescent="0.25">
      <c r="A51" s="45" t="s">
        <v>1128</v>
      </c>
      <c r="B51" s="46" t="str">
        <f>VLOOKUP($A51, Table5[], 2, FALSE)</f>
        <v>CA : Canada</v>
      </c>
      <c r="C51" s="46" t="str">
        <f>IF(ISNA(VLOOKUP($A51, Table8[], 2, FALSE)), "", VLOOKUP($A51, Table8[], 2, FALSE))</f>
        <v/>
      </c>
      <c r="D51" s="46" t="str">
        <f>IF(ISNA(VLOOKUP($A51, Table10[], 2, FALSE)), "", VLOOKUP($A51, Table10[], 2, FALSE))</f>
        <v>0201100093 - Of bison_x000D_
0201202093 - Of bison_x000D_
0201203093 - Of bison_x000D_
0201205093 - Of bison_x000D_
0201209020 - Of bison_x000D_
0202100020 - Of bison_x000D_
0202201020 - Of bison_x000D_
0202203020 - Of bison_x000D_
0202205020 - Of bison_x000D_
0202209020 - Of bison_x000D_
0206109520 - Of bison_x000D_
0206299131 - Of bison_x000D_
0206299140 - Of bison_x000D_
0210201010 - Of bison_x000D_
0210995110 - Of bison_x000D_
0210995910 - Of bison</v>
      </c>
      <c r="E51" s="46" t="str">
        <f>IF(ISNA(VLOOKUP($A51, Table16[], 2, FALSE)), "", VLOOKUP($A51, Table16[], 2, FALSE))</f>
        <v>R171772 : opening and providing for the management of Union tariff quotas for certain agricultural products, processed agricultural products and fishery products originating in Canada</v>
      </c>
      <c r="F51" s="59">
        <v>12847</v>
      </c>
      <c r="G51" s="60">
        <v>43101</v>
      </c>
      <c r="H51" s="60">
        <v>43465</v>
      </c>
      <c r="I51" s="61">
        <f>'quota master'!$H51-'quota master'!$G51+1</f>
        <v>365</v>
      </c>
      <c r="J51" s="61" t="str">
        <f>describe_period('quota master'!$I51, 'quota master'!$G51, 'quota master'!$H51)</f>
        <v>Annual</v>
      </c>
      <c r="K51" s="54">
        <v>3000000</v>
      </c>
      <c r="L51" s="62" t="s">
        <v>2</v>
      </c>
      <c r="M51" s="63">
        <v>3</v>
      </c>
      <c r="N51" s="62" t="s">
        <v>3</v>
      </c>
      <c r="O51" s="63">
        <v>90</v>
      </c>
      <c r="P51" s="46" t="s">
        <v>4</v>
      </c>
      <c r="Q51" s="46" t="s">
        <v>4</v>
      </c>
      <c r="R51" s="46" t="s">
        <v>1129</v>
      </c>
      <c r="S51" s="46" t="s">
        <v>1128</v>
      </c>
      <c r="T51" s="46" t="str">
        <f>LOWER('quota master'!$V51)</f>
        <v>carcases and half-carcases of bison, fresh or chilled
â€˜compensatedâ€™ quarters of bison with bone in, fresh or chilled
unseparated or separated forequarters of bison, with bone in, fresh or chilled
unseparated or separated hindquarters of bison, with bone in, fresh or chilled
other cuts of bison with bone in, fresh or chilled
carcases and half-carcases of bison, frozen
compensatedâ€™ quarters of bison with bone in, frozen
unseparated or separated forequarters of bison, with bone in, frozen
unseparated or separated hindquarters of bison, with bone in, frozen
other cuts of bison with bone in, frozen
thick skirt and thin skirt of bison, fresh or chilled
thick skirt and thin skirt of bison, frozen
meat of bison, with bone in, salted, in brine, dried or smoked
thick skirt and thin skirt of bison, salted, in brine, dried or smoked
other offal of bison meat, salted, in brine, dried or smoked</v>
      </c>
      <c r="U51" s="46" t="str">
        <f>GetQuotaDescription('quota master'!$A51, 'quota master'!$B51, 'quota master'!$AB51, 'quota master'!$T51)</f>
        <v>FCFS Quota number 098400 for geography CA : Canada on carcases and half-carcases of bison, fresh or chilled
â€˜compensatedâ€™ quarters of bison with bone in, fresh or chilled
unseparated or separated forequarters of bison, with bone in, fresh or chilled
unseparated or separated hindquarters of bison, with bone in, fresh or chilled
other cuts of bison with bone in, fresh or chilled
carcases and half-carcases of bison, frozen
compensatedâ€™ quarters of bison with bone in, frozen
unseparated o ...</v>
      </c>
      <c r="V51" s="46" t="s">
        <v>1969</v>
      </c>
      <c r="W51" s="46" t="s">
        <v>4</v>
      </c>
      <c r="X51" s="46" t="s">
        <v>1958</v>
      </c>
      <c r="Y51" s="46" t="s">
        <v>1404</v>
      </c>
      <c r="Z51" s="54">
        <v>3000000</v>
      </c>
      <c r="AA51" s="46" t="s">
        <v>2</v>
      </c>
      <c r="AB51" s="46" t="s">
        <v>1399</v>
      </c>
      <c r="AC51" s="46" t="s">
        <v>1499</v>
      </c>
      <c r="AD51" s="46" t="s">
        <v>1492</v>
      </c>
      <c r="AE51" s="46" t="s">
        <v>4</v>
      </c>
      <c r="AF51" s="47" t="s">
        <v>4</v>
      </c>
    </row>
    <row r="52" spans="1:32" ht="60" x14ac:dyDescent="0.25">
      <c r="A52" s="45" t="s">
        <v>1014</v>
      </c>
      <c r="B52" s="46" t="str">
        <f>VLOOKUP($A52, Table5[], 2, FALSE)</f>
        <v>CO : Colombia</v>
      </c>
      <c r="C52" s="46" t="str">
        <f>IF(ISNA(VLOOKUP($A52, Table8[], 2, FALSE)), "", VLOOKUP($A52, Table8[], 2, FALSE))</f>
        <v/>
      </c>
      <c r="D52" s="46" t="str">
        <f>IF(ISNA(VLOOKUP($A52, Table10[], 2, FALSE)), "", VLOOKUP($A52, Table10[], 2, FALSE))</f>
        <v>0201300000 - Boneless_x000D_
0202300000 - Boneless</v>
      </c>
      <c r="E52" s="46" t="str">
        <f>IF(ISNA(VLOOKUP($A52, Table16[], 2, FALSE)), "", VLOOKUP($A52, Table16[], 2, FALSE))</f>
        <v>R130741 : opening and providing for the administration of Union tariff quotas for agricultural products originating in Colombia</v>
      </c>
      <c r="F52" s="59">
        <v>12549</v>
      </c>
      <c r="G52" s="60">
        <v>43101</v>
      </c>
      <c r="H52" s="60">
        <v>43465</v>
      </c>
      <c r="I52" s="61">
        <f>'quota master'!$H52-'quota master'!$G52+1</f>
        <v>365</v>
      </c>
      <c r="J52" s="61" t="str">
        <f>describe_period('quota master'!$I52, 'quota master'!$G52, 'quota master'!$H52)</f>
        <v>Annual</v>
      </c>
      <c r="K52" s="54">
        <v>8400000</v>
      </c>
      <c r="L52" s="62" t="s">
        <v>2</v>
      </c>
      <c r="M52" s="63">
        <v>3</v>
      </c>
      <c r="N52" s="62" t="s">
        <v>3</v>
      </c>
      <c r="O52" s="63">
        <v>90</v>
      </c>
      <c r="P52" s="46" t="s">
        <v>4</v>
      </c>
      <c r="Q52" s="46" t="s">
        <v>4</v>
      </c>
      <c r="R52" s="46" t="s">
        <v>1015</v>
      </c>
      <c r="S52" s="46" t="s">
        <v>1014</v>
      </c>
      <c r="T52" s="46" t="str">
        <f>LOWER('quota master'!$V52)</f>
        <v>meat of bovine animals, fresh, chilled or frozen, boneles</v>
      </c>
      <c r="U52" s="46" t="str">
        <f>GetQuotaDescription('quota master'!$A52, 'quota master'!$B52, 'quota master'!$AB52, 'quota master'!$T52)</f>
        <v>FCFS Quota number 097230 for geography CO : Colombia on meat of bovine animals, fresh, chilled or frozen, boneles</v>
      </c>
      <c r="V52" s="46" t="s">
        <v>1935</v>
      </c>
      <c r="W52" s="46" t="s">
        <v>4</v>
      </c>
      <c r="X52" s="46" t="s">
        <v>1936</v>
      </c>
      <c r="Y52" s="46" t="s">
        <v>1404</v>
      </c>
      <c r="Z52" s="54">
        <v>8400000</v>
      </c>
      <c r="AA52" s="46" t="s">
        <v>2</v>
      </c>
      <c r="AB52" s="46" t="s">
        <v>1399</v>
      </c>
      <c r="AC52" s="46" t="s">
        <v>1499</v>
      </c>
      <c r="AD52" s="46" t="s">
        <v>1492</v>
      </c>
      <c r="AE52" s="46" t="s">
        <v>4</v>
      </c>
      <c r="AF52" s="47" t="s">
        <v>4</v>
      </c>
    </row>
    <row r="53" spans="1:32" ht="225" x14ac:dyDescent="0.25">
      <c r="A53" s="45" t="s">
        <v>1130</v>
      </c>
      <c r="B53" s="46" t="str">
        <f>VLOOKUP($A53, Table5[], 2, FALSE)</f>
        <v>CA : Canada</v>
      </c>
      <c r="C53" s="46" t="str">
        <f>IF(ISNA(VLOOKUP($A53, Table8[], 2, FALSE)), "", VLOOKUP($A53, Table8[], 2, FALSE))</f>
        <v/>
      </c>
      <c r="D53" s="46" t="str">
        <f>IF(ISNA(VLOOKUP($A53, Table10[], 2, FALSE)), "", VLOOKUP($A53, Table10[], 2, FALSE))</f>
        <v>0201300030 - Of bison_x000D_
0202301020 - Of bison_x000D_
0202305020 - Of bison_x000D_
0202309020 - Of bison</v>
      </c>
      <c r="E53" s="46" t="str">
        <f>IF(ISNA(VLOOKUP($A53, Table16[], 2, FALSE)), "", VLOOKUP($A53, Table16[], 2, FALSE))</f>
        <v>R171772 : opening and providing for the management of Union tariff quotas for certain agricultural products, processed agricultural products and fishery products originating in Canada</v>
      </c>
      <c r="F53" s="59">
        <v>12848</v>
      </c>
      <c r="G53" s="60">
        <v>43101</v>
      </c>
      <c r="H53" s="60">
        <v>43465</v>
      </c>
      <c r="I53" s="61">
        <f>'quota master'!$H53-'quota master'!$G53+1</f>
        <v>365</v>
      </c>
      <c r="J53" s="61" t="str">
        <f>describe_period('quota master'!$I53, 'quota master'!$G53, 'quota master'!$H53)</f>
        <v>Annual</v>
      </c>
      <c r="K53" s="54">
        <v>3000000</v>
      </c>
      <c r="L53" s="62" t="s">
        <v>2</v>
      </c>
      <c r="M53" s="63">
        <v>3</v>
      </c>
      <c r="N53" s="62" t="s">
        <v>3</v>
      </c>
      <c r="O53" s="63">
        <v>90</v>
      </c>
      <c r="P53" s="46" t="s">
        <v>4</v>
      </c>
      <c r="Q53" s="46" t="s">
        <v>4</v>
      </c>
      <c r="R53" s="46" t="s">
        <v>1131</v>
      </c>
      <c r="S53" s="46" t="s">
        <v>1130</v>
      </c>
      <c r="T53" s="46" t="str">
        <f>LOWER('quota master'!$V53)</f>
        <v xml:space="preserve">boneless meat of bison, fresh or chilled
forequarters, whole or cut into a maximum of five pieces, each quarter being in a single block; â€˜compensatedâ€™ quarters in two blocks, one of which contains the forequarter, whole or cut into a maximum of five pieces, and the other, the hindquarter, excluding the tenderloin, in one piece, of bison, boneless and frozen
crop, chuck-and-blade and brisket cuts, of bison, boneless and frozen 
other boneless meat of bison, frozen
</v>
      </c>
      <c r="U53" s="46" t="str">
        <f>GetQuotaDescription('quota master'!$A53, 'quota master'!$B53, 'quota master'!$AB53, 'quota master'!$T53)</f>
        <v>FCFS Quota number 098401 for geography CA : Canada on boneless meat of bison, fresh or chilled
forequarters, whole or cut into a maximum of five pieces, each quarter being in a single block; â€˜compensatedâ€™ quarters in two blocks, one of which contains the forequarter, whole or cut into a maximum of five pieces, and the other, the hindquarter, excluding the tenderloin, in one piece, of bison, boneless and frozen
crop, chuck-and-blade and brisket cuts, of bison, boneless and frozen 
oth ...</v>
      </c>
      <c r="V53" s="46" t="s">
        <v>1970</v>
      </c>
      <c r="W53" s="46" t="s">
        <v>1128</v>
      </c>
      <c r="X53" s="46" t="s">
        <v>1958</v>
      </c>
      <c r="Y53" s="46" t="s">
        <v>1404</v>
      </c>
      <c r="Z53" s="54">
        <v>3000000</v>
      </c>
      <c r="AA53" s="46" t="s">
        <v>2</v>
      </c>
      <c r="AB53" s="46" t="s">
        <v>1399</v>
      </c>
      <c r="AC53" s="46" t="s">
        <v>1499</v>
      </c>
      <c r="AD53" s="46" t="s">
        <v>1492</v>
      </c>
      <c r="AE53" s="46" t="s">
        <v>4</v>
      </c>
      <c r="AF53" s="47" t="s">
        <v>4</v>
      </c>
    </row>
    <row r="54" spans="1:32" ht="60" x14ac:dyDescent="0.25">
      <c r="A54" s="45" t="s">
        <v>281</v>
      </c>
      <c r="B54" s="46" t="str">
        <f>VLOOKUP($A54, Table5[], 2, FALSE)</f>
        <v>IS : Iceland</v>
      </c>
      <c r="C54" s="46" t="str">
        <f>IF(ISNA(VLOOKUP($A54, Table8[], 2, FALSE)), "", VLOOKUP($A54, Table8[], 2, FALSE))</f>
        <v/>
      </c>
      <c r="D54" s="46" t="str">
        <f>IF(ISNA(VLOOKUP($A54, Table10[], 2, FALSE)), "", VLOOKUP($A54, Table10[], 2, FALSE))</f>
        <v>0203000000 - Meat of swine, fresh, chilled or frozen</v>
      </c>
      <c r="E54" s="46" t="str">
        <f>IF(ISNA(VLOOKUP($A54, Table16[], 2, FALSE)), "", VLOOKUP($A54, Table16[], 2, FALSE))</f>
        <v>R180567 : opening and providing for the administration of import tariff quotas of sausages and pig meat originating in Iceland</v>
      </c>
      <c r="F54" s="59">
        <v>13410</v>
      </c>
      <c r="G54" s="60">
        <v>43221</v>
      </c>
      <c r="H54" s="60">
        <v>43465</v>
      </c>
      <c r="I54" s="61">
        <f>'quota master'!$H54-'quota master'!$G54+1</f>
        <v>245</v>
      </c>
      <c r="J54" s="61" t="str">
        <f>describe_period('quota master'!$I54, 'quota master'!$G54, 'quota master'!$H54)</f>
        <v>8 months</v>
      </c>
      <c r="K54" s="54">
        <v>167000</v>
      </c>
      <c r="L54" s="62" t="s">
        <v>2</v>
      </c>
      <c r="M54" s="63">
        <v>3</v>
      </c>
      <c r="N54" s="62" t="s">
        <v>11</v>
      </c>
      <c r="O54" s="63">
        <v>90</v>
      </c>
      <c r="P54" s="46" t="s">
        <v>4</v>
      </c>
      <c r="Q54" s="46" t="s">
        <v>4</v>
      </c>
      <c r="R54" s="46" t="s">
        <v>282</v>
      </c>
      <c r="S54" s="46" t="s">
        <v>4</v>
      </c>
      <c r="T54" s="46" t="str">
        <f>LOWER('quota master'!$V54)</f>
        <v>meat of swine, fresh, chilled or frozen</v>
      </c>
      <c r="U54" s="46" t="str">
        <f>GetQuotaDescription('quota master'!$A54, 'quota master'!$B54, 'quota master'!$AB54, 'quota master'!$T54)</f>
        <v>FCFS Quota number 090831 for geography IS : Iceland on meat of swine, fresh, chilled or frozen</v>
      </c>
      <c r="V54" s="46" t="s">
        <v>3995</v>
      </c>
      <c r="W54" s="46" t="s">
        <v>4</v>
      </c>
      <c r="X54" s="46" t="s">
        <v>4</v>
      </c>
      <c r="Y54" s="46" t="s">
        <v>4</v>
      </c>
      <c r="Z54" s="54"/>
      <c r="AA54" s="46" t="s">
        <v>4</v>
      </c>
      <c r="AB54" s="46" t="s">
        <v>1399</v>
      </c>
      <c r="AC54" s="46" t="s">
        <v>4</v>
      </c>
      <c r="AD54" s="46" t="s">
        <v>4</v>
      </c>
      <c r="AE54" s="46" t="s">
        <v>4</v>
      </c>
      <c r="AF54" s="47" t="s">
        <v>4</v>
      </c>
    </row>
    <row r="55" spans="1:32" ht="240" x14ac:dyDescent="0.25">
      <c r="A55" s="45" t="s">
        <v>1004</v>
      </c>
      <c r="B55" s="46" t="str">
        <f>VLOOKUP($A55, Table5[], 2, FALSE)</f>
        <v>PE : Peru</v>
      </c>
      <c r="C55" s="46" t="str">
        <f>IF(ISNA(VLOOKUP($A55, Table8[], 2, FALSE)), "", VLOOKUP($A55, Table8[], 2, FALSE))</f>
        <v/>
      </c>
      <c r="D55" s="46" t="str">
        <f>IF(ISNA(VLOOKUP($A55, Table10[], 2, FALSE)), "", VLOOKUP($A55, Table10[], 2, FALSE))</f>
        <v>0203111000 - Of domestic swine_x000D_
0203121100 - Hams and cuts thereof_x000D_
0203121900 - Shoulders and cuts thereof_x000D_
0203191100 - Fore-ends and cuts thereof_x000D_
0203191300 - Loins and cuts thereof, with bone in_x000D_
0203191500 - Bellies (streaky) and cuts thereof_x000D_
0203195500 - Boneless_x000D_
0203195900 - Other_x000D_
0203211000 - Of domestic swine_x000D_
0203221100 - Hams and cuts thereof_x000D_
0203221900 - Shoulders and cuts thereof_x000D_
0203291100 - Fore-ends and cuts thereof_x000D_
0203291300 - Loins and cuts thereof, with bone in_x000D_
0203291500 - Bellies (streaky) and cuts thereof_x000D_
0203295500 - Boneless_x000D_
0203295900 - Other</v>
      </c>
      <c r="E55" s="46" t="str">
        <f>IF(ISNA(VLOOKUP($A55, Table16[], 2, FALSE)), "", VLOOKUP($A55, Table16[], 2, FALSE))</f>
        <v>R130405 : opening and providing for the administration of Union tariff quotas for agricultural products originating in Peru</v>
      </c>
      <c r="F55" s="59">
        <v>12529</v>
      </c>
      <c r="G55" s="60">
        <v>43101</v>
      </c>
      <c r="H55" s="60">
        <v>43465</v>
      </c>
      <c r="I55" s="61">
        <f>'quota master'!$H55-'quota master'!$G55+1</f>
        <v>365</v>
      </c>
      <c r="J55" s="61" t="str">
        <f>describe_period('quota master'!$I55, 'quota master'!$G55, 'quota master'!$H55)</f>
        <v>Annual</v>
      </c>
      <c r="K55" s="54">
        <v>6000000</v>
      </c>
      <c r="L55" s="62" t="s">
        <v>2</v>
      </c>
      <c r="M55" s="63">
        <v>3</v>
      </c>
      <c r="N55" s="62" t="s">
        <v>3</v>
      </c>
      <c r="O55" s="63">
        <v>90</v>
      </c>
      <c r="P55" s="46" t="s">
        <v>4</v>
      </c>
      <c r="Q55" s="46" t="s">
        <v>4</v>
      </c>
      <c r="R55" s="46" t="s">
        <v>994</v>
      </c>
      <c r="S55" s="46" t="s">
        <v>1004</v>
      </c>
      <c r="T55" s="46" t="str">
        <f>LOWER('quota master'!$V55)</f>
        <v>meat of domestic swine, fresh, chilled or frozen</v>
      </c>
      <c r="U55" s="46" t="str">
        <f>GetQuotaDescription('quota master'!$A55, 'quota master'!$B55, 'quota master'!$AB55, 'quota master'!$T55)</f>
        <v>FCFS Quota number 097220 for geography PE : Peru on meat of domestic swine, fresh, chilled or frozen</v>
      </c>
      <c r="V55" s="46" t="s">
        <v>1926</v>
      </c>
      <c r="W55" s="46" t="s">
        <v>4</v>
      </c>
      <c r="X55" s="46" t="s">
        <v>1917</v>
      </c>
      <c r="Y55" s="46" t="s">
        <v>1404</v>
      </c>
      <c r="Z55" s="54">
        <v>6000000</v>
      </c>
      <c r="AA55" s="46" t="s">
        <v>2</v>
      </c>
      <c r="AB55" s="46" t="s">
        <v>1399</v>
      </c>
      <c r="AC55" s="46" t="s">
        <v>1499</v>
      </c>
      <c r="AD55" s="46" t="s">
        <v>1492</v>
      </c>
      <c r="AE55" s="46" t="s">
        <v>4</v>
      </c>
      <c r="AF55" s="47" t="s">
        <v>4</v>
      </c>
    </row>
    <row r="56" spans="1:32" ht="315" x14ac:dyDescent="0.25">
      <c r="A56" s="45" t="s">
        <v>545</v>
      </c>
      <c r="B56" s="46" t="str">
        <f>VLOOKUP($A56, Table5[], 2, FALSE)</f>
        <v>CL : Chile</v>
      </c>
      <c r="C56" s="46" t="str">
        <f>IF(ISNA(VLOOKUP($A56, Table8[], 2, FALSE)), "", VLOOKUP($A56, Table8[], 2, FALSE))</f>
        <v/>
      </c>
      <c r="D56" s="46" t="str">
        <f>IF(ISNA(VLOOKUP($A56, Table10[], 2, FALSE)), "", VLOOKUP($A56, Table10[], 2, FALSE))</f>
        <v>0203111000 - Of domestic swine_x000D_
0203121100 - Hams and cuts thereof_x000D_
0203121900 - Shoulders and cuts thereof_x000D_
0203191100 - Fore-ends and cuts thereof_x000D_
0203191300 - Loins and cuts thereof, with bone in_x000D_
0203191500 - Bellies (streaky) and cuts thereof_x000D_
0203195500 - Boneless_x000D_
0203195900 - Other_x000D_
0203211000 - Of domestic swine_x000D_
0203221100 - Hams and cuts thereof_x000D_
0203221900 - Shoulders and cuts thereof_x000D_
0203291100 - Fore-ends and cuts thereof_x000D_
0203291300 - Loins and cuts thereof, with bone in_x000D_
0203291500 - Bellies (streaky) and cuts thereof_x000D_
0203295500 - Boneless_x000D_
0203295900 - Other_x000D_
1601000000 - Sausages and similar products, of meat, meat offal or blood; food preparations based on these products_x000D_
1602410000 - Hams and cuts thereof_x000D_
1602420000 - Shoulders and cuts thereof_x000D_
1602490000 - Other, including mixtures</v>
      </c>
      <c r="E56" s="46" t="str">
        <f>IF(ISNA(VLOOKUP($A56, Table16[], 2, FALSE)), "", VLOOKUP($A56, Table16[], 2, FALSE))</f>
        <v>R030312 : implementing for the Community the tariff provisions laid down in the Agreement establishing an association between the European Community and its Member States, of the one part, and the Republic of Chile, of the other part</v>
      </c>
      <c r="F56" s="59">
        <v>12757</v>
      </c>
      <c r="G56" s="60">
        <v>43101</v>
      </c>
      <c r="H56" s="60">
        <v>43465</v>
      </c>
      <c r="I56" s="61">
        <f>'quota master'!$H56-'quota master'!$G56+1</f>
        <v>365</v>
      </c>
      <c r="J56" s="61" t="str">
        <f>describe_period('quota master'!$I56, 'quota master'!$G56, 'quota master'!$H56)</f>
        <v>Annual</v>
      </c>
      <c r="K56" s="54">
        <v>8750000</v>
      </c>
      <c r="L56" s="62" t="s">
        <v>2</v>
      </c>
      <c r="M56" s="63">
        <v>3</v>
      </c>
      <c r="N56" s="62" t="s">
        <v>3</v>
      </c>
      <c r="O56" s="63">
        <v>90</v>
      </c>
      <c r="P56" s="46" t="s">
        <v>4</v>
      </c>
      <c r="Q56" s="46" t="s">
        <v>4</v>
      </c>
      <c r="R56" s="46" t="s">
        <v>546</v>
      </c>
      <c r="S56" s="46" t="s">
        <v>545</v>
      </c>
      <c r="T56" s="46" t="str">
        <f>LOWER('quota master'!$V56)</f>
        <v>pigmeat</v>
      </c>
      <c r="U56" s="46" t="str">
        <f>GetQuotaDescription('quota master'!$A56, 'quota master'!$B56, 'quota master'!$AB56, 'quota master'!$T56)</f>
        <v>FCFS Quota number 091921 for geography CL : Chile on pigmeat</v>
      </c>
      <c r="V56" s="46" t="s">
        <v>1483</v>
      </c>
      <c r="W56" s="46" t="s">
        <v>4</v>
      </c>
      <c r="X56" s="46" t="s">
        <v>1861</v>
      </c>
      <c r="Y56" s="46" t="s">
        <v>1404</v>
      </c>
      <c r="Z56" s="54">
        <v>8750000</v>
      </c>
      <c r="AA56" s="46" t="s">
        <v>2</v>
      </c>
      <c r="AB56" s="46" t="s">
        <v>1399</v>
      </c>
      <c r="AC56" s="46" t="s">
        <v>1499</v>
      </c>
      <c r="AD56" s="46" t="s">
        <v>1492</v>
      </c>
      <c r="AE56" s="46" t="s">
        <v>1483</v>
      </c>
      <c r="AF56" s="47" t="s">
        <v>4</v>
      </c>
    </row>
    <row r="57" spans="1:32" ht="315" x14ac:dyDescent="0.25">
      <c r="A57" s="45" t="s">
        <v>560</v>
      </c>
      <c r="B57" s="46" t="str">
        <f>VLOOKUP($A57, Table5[], 2, FALSE)</f>
        <v>CL : Chile</v>
      </c>
      <c r="C57" s="46" t="str">
        <f>IF(ISNA(VLOOKUP($A57, Table8[], 2, FALSE)), "", VLOOKUP($A57, Table8[], 2, FALSE))</f>
        <v/>
      </c>
      <c r="D57" s="46" t="str">
        <f>IF(ISNA(VLOOKUP($A57, Table10[], 2, FALSE)), "", VLOOKUP($A57, Table10[], 2, FALSE))</f>
        <v>0203111000 - Of domestic swine_x000D_
0203121100 - Hams and cuts thereof_x000D_
0203121900 - Shoulders and cuts thereof_x000D_
0203191100 - Fore-ends and cuts thereof_x000D_
0203191300 - Loins and cuts thereof, with bone in_x000D_
0203191500 - Bellies (streaky) and cuts thereof_x000D_
0203195500 - Boneless_x000D_
0203195900 - Other_x000D_
0203211000 - Of domestic swine_x000D_
0203221100 - Hams and cuts thereof_x000D_
0203221900 - Shoulders and cuts thereof_x000D_
0203291100 - Fore-ends and cuts thereof_x000D_
0203291300 - Loins and cuts thereof, with bone in_x000D_
0203291500 - Bellies (streaky) and cuts thereof_x000D_
0203295500 - Boneless_x000D_
0203295900 - Other_x000D_
1601000000 - Sausages and similar products, of meat, meat offal or blood; food preparations based on these products_x000D_
1602410000 - Hams and cuts thereof_x000D_
1602420000 - Shoulders and cuts thereof_x000D_
1602490000 - Other, including mixtures</v>
      </c>
      <c r="E57" s="46" t="str">
        <f>IF(ISNA(VLOOKUP($A57, Table16[], 2, FALSE)), "", VLOOKUP($A57, Table16[], 2, FALSE))</f>
        <v>R030312 : implementing for the Community the tariff provisions laid down in the Agreement establishing an association between the European Community and its Member States, of the one part, and the Republic of Chile, of the other part</v>
      </c>
      <c r="F57" s="59">
        <v>13416</v>
      </c>
      <c r="G57" s="60">
        <v>43101</v>
      </c>
      <c r="H57" s="60">
        <v>43465</v>
      </c>
      <c r="I57" s="61">
        <f>'quota master'!$H57-'quota master'!$G57+1</f>
        <v>365</v>
      </c>
      <c r="J57" s="61" t="str">
        <f>describe_period('quota master'!$I57, 'quota master'!$G57, 'quota master'!$H57)</f>
        <v>Annual</v>
      </c>
      <c r="K57" s="54">
        <v>1000000</v>
      </c>
      <c r="L57" s="62" t="s">
        <v>2</v>
      </c>
      <c r="M57" s="63">
        <v>3</v>
      </c>
      <c r="N57" s="62" t="s">
        <v>3</v>
      </c>
      <c r="O57" s="63">
        <v>90</v>
      </c>
      <c r="P57" s="46" t="s">
        <v>4</v>
      </c>
      <c r="Q57" s="46" t="s">
        <v>4</v>
      </c>
      <c r="R57" s="46" t="s">
        <v>561</v>
      </c>
      <c r="S57" s="46" t="s">
        <v>4</v>
      </c>
      <c r="T57" s="46" t="str">
        <f>LOWER('quota master'!$V57)</f>
        <v>certain agricultural products originating in chile</v>
      </c>
      <c r="U57" s="46" t="str">
        <f>GetQuotaDescription('quota master'!$A57, 'quota master'!$B57, 'quota master'!$AB57, 'quota master'!$T57)</f>
        <v>FCFS Quota number 091944 for geography CL : Chile on certain agricultural products originating in chile</v>
      </c>
      <c r="V57" s="46" t="s">
        <v>7150</v>
      </c>
      <c r="W57" s="46" t="s">
        <v>4</v>
      </c>
      <c r="X57" s="46" t="s">
        <v>4</v>
      </c>
      <c r="Y57" s="46" t="s">
        <v>4</v>
      </c>
      <c r="Z57" s="54"/>
      <c r="AA57" s="46" t="s">
        <v>4</v>
      </c>
      <c r="AB57" s="46" t="s">
        <v>1399</v>
      </c>
      <c r="AC57" s="46" t="s">
        <v>4</v>
      </c>
      <c r="AD57" s="46" t="s">
        <v>4</v>
      </c>
      <c r="AE57" s="46" t="s">
        <v>4</v>
      </c>
      <c r="AF57" s="47" t="s">
        <v>4</v>
      </c>
    </row>
    <row r="58" spans="1:32" ht="60" x14ac:dyDescent="0.25">
      <c r="A58" s="45" t="s">
        <v>106</v>
      </c>
      <c r="B58" s="46" t="str">
        <f>VLOOKUP($A58, Table5[], 2, FALSE)</f>
        <v>1011 : ERGA OMNES</v>
      </c>
      <c r="C58" s="46" t="str">
        <f>IF(ISNA(VLOOKUP($A58, Table8[], 2, FALSE)), "", VLOOKUP($A58, Table8[], 2, FALSE))</f>
        <v/>
      </c>
      <c r="D58" s="46" t="str">
        <f>IF(ISNA(VLOOKUP($A58, Table10[], 2, FALSE)), "", VLOOKUP($A58, Table10[], 2, FALSE))</f>
        <v>0203111000 - Of domestic swine_x000D_
0203211000 - Of domestic swine</v>
      </c>
      <c r="E58" s="46" t="str">
        <f>IF(ISNA(VLOOKUP($A58, Table16[], 2, FALSE)), "", VLOOKUP($A58, Table16[], 2, FALSE))</f>
        <v>R090442 : opening and providing for the administration of Community tariff quotas in the pigmeat sector</v>
      </c>
      <c r="F58" s="59">
        <v>13204</v>
      </c>
      <c r="G58" s="60">
        <v>43282</v>
      </c>
      <c r="H58" s="60">
        <v>43646</v>
      </c>
      <c r="I58" s="61">
        <f>'quota master'!$H58-'quota master'!$G58+1</f>
        <v>365</v>
      </c>
      <c r="J58" s="61" t="str">
        <f>describe_period('quota master'!$I58, 'quota master'!$G58, 'quota master'!$H58)</f>
        <v>Annual</v>
      </c>
      <c r="K58" s="54">
        <v>15067000</v>
      </c>
      <c r="L58" s="62" t="s">
        <v>2</v>
      </c>
      <c r="M58" s="63">
        <v>3</v>
      </c>
      <c r="N58" s="62" t="s">
        <v>3</v>
      </c>
      <c r="O58" s="63">
        <v>90</v>
      </c>
      <c r="P58" s="46" t="s">
        <v>4</v>
      </c>
      <c r="Q58" s="46" t="s">
        <v>4</v>
      </c>
      <c r="R58" s="46" t="s">
        <v>101</v>
      </c>
      <c r="S58" s="46" t="s">
        <v>106</v>
      </c>
      <c r="T58" s="46" t="str">
        <f>LOWER('quota master'!$V58)</f>
        <v>carcases and half-carcases, fresh, chilled or frozen</v>
      </c>
      <c r="U58" s="46" t="str">
        <f>GetQuotaDescription('quota master'!$A58, 'quota master'!$B58, 'quota master'!$AB58, 'quota master'!$T58)</f>
        <v>FCFS Quota number 090122 for geography 1011 : ERGA OMNES on carcases and half-carcases, fresh, chilled or frozen</v>
      </c>
      <c r="V58" s="46" t="s">
        <v>1486</v>
      </c>
      <c r="W58" s="46" t="s">
        <v>4</v>
      </c>
      <c r="X58" s="46" t="s">
        <v>1397</v>
      </c>
      <c r="Y58" s="46" t="s">
        <v>1421</v>
      </c>
      <c r="Z58" s="54">
        <v>15067000</v>
      </c>
      <c r="AA58" s="46" t="s">
        <v>2</v>
      </c>
      <c r="AB58" s="46" t="s">
        <v>1399</v>
      </c>
      <c r="AC58" s="46" t="s">
        <v>1400</v>
      </c>
      <c r="AD58" s="46" t="s">
        <v>1401</v>
      </c>
      <c r="AE58" s="46" t="s">
        <v>4</v>
      </c>
      <c r="AF58" s="47" t="s">
        <v>4</v>
      </c>
    </row>
    <row r="59" spans="1:32" ht="300" x14ac:dyDescent="0.25">
      <c r="A59" s="45" t="s">
        <v>107</v>
      </c>
      <c r="B59" s="46" t="str">
        <f>VLOOKUP($A59, Table5[], 2, FALSE)</f>
        <v>1011 : ERGA OMNES</v>
      </c>
      <c r="C59" s="46" t="str">
        <f>IF(ISNA(VLOOKUP($A59, Table8[], 2, FALSE)), "", VLOOKUP($A59, Table8[], 2, FALSE))</f>
        <v/>
      </c>
      <c r="D59" s="46" t="str">
        <f>IF(ISNA(VLOOKUP($A59, Table10[], 2, FALSE)), "", VLOOKUP($A59, Table10[], 2, FALSE))</f>
        <v>0203121100 - Hams and cuts thereof_x000D_
0203121900 - Shoulders and cuts thereof_x000D_
0203191100 - Fore-ends and cuts thereof_x000D_
0203191300 - Loins and cuts thereof, with bone in_x000D_
0203191500 - Bellies (streaky) and cuts thereof_x000D_
0203195515 - Loins_x000D_
0203195525 - Cuts_x000D_
0203195530 - Hams_x000D_
0203195590 - Other_x000D_
0203195900 - Other_x000D_
0203221100 - Hams and cuts thereof_x000D_
0203221900 - Shoulders and cuts thereof_x000D_
0203291100 - Fore-ends and cuts thereof_x000D_
0203291300 - Loins and cuts thereof, with bone in_x000D_
0203291500 - Bellies (streaky) and cuts thereof_x000D_
0203295520 - Loins_x000D_
0203295530 - Cuts_x000D_
0203295592 - Hams_x000D_
0203295599 - Other_x000D_
0203295900 - Other</v>
      </c>
      <c r="E59" s="46" t="str">
        <f>IF(ISNA(VLOOKUP($A59, Table16[], 2, FALSE)), "", VLOOKUP($A59, Table16[], 2, FALSE))</f>
        <v>R090442 : opening and providing for the administration of Community tariff quotas in the pigmeat sector</v>
      </c>
      <c r="F59" s="59">
        <v>13205</v>
      </c>
      <c r="G59" s="60">
        <v>43282</v>
      </c>
      <c r="H59" s="60">
        <v>43646</v>
      </c>
      <c r="I59" s="61">
        <f>'quota master'!$H59-'quota master'!$G59+1</f>
        <v>365</v>
      </c>
      <c r="J59" s="61" t="str">
        <f>describe_period('quota master'!$I59, 'quota master'!$G59, 'quota master'!$H59)</f>
        <v>Annual</v>
      </c>
      <c r="K59" s="54">
        <v>6135000</v>
      </c>
      <c r="L59" s="62" t="s">
        <v>2</v>
      </c>
      <c r="M59" s="63">
        <v>3</v>
      </c>
      <c r="N59" s="62" t="s">
        <v>3</v>
      </c>
      <c r="O59" s="63">
        <v>90</v>
      </c>
      <c r="P59" s="46" t="s">
        <v>4</v>
      </c>
      <c r="Q59" s="46" t="s">
        <v>4</v>
      </c>
      <c r="R59" s="46" t="s">
        <v>108</v>
      </c>
      <c r="S59" s="46" t="s">
        <v>107</v>
      </c>
      <c r="T59" s="46" t="str">
        <f>LOWER('quota master'!$V59)</f>
        <v>cuts, fresh, chilled or frozen, boned and with bone in, excluding tenderloin, preserved alone</v>
      </c>
      <c r="U59" s="46" t="str">
        <f>GetQuotaDescription('quota master'!$A59, 'quota master'!$B59, 'quota master'!$AB59, 'quota master'!$T59)</f>
        <v>FCFS Quota number 090123 for geography 1011 : ERGA OMNES on cuts, fresh, chilled or frozen, boned and with bone in, excluding tenderloin, preserved alone</v>
      </c>
      <c r="V59" s="46" t="s">
        <v>1487</v>
      </c>
      <c r="W59" s="46" t="s">
        <v>4</v>
      </c>
      <c r="X59" s="46" t="s">
        <v>1397</v>
      </c>
      <c r="Y59" s="46" t="s">
        <v>1421</v>
      </c>
      <c r="Z59" s="54">
        <v>6135000</v>
      </c>
      <c r="AA59" s="46" t="s">
        <v>2</v>
      </c>
      <c r="AB59" s="46" t="s">
        <v>1399</v>
      </c>
      <c r="AC59" s="46" t="s">
        <v>1400</v>
      </c>
      <c r="AD59" s="46" t="s">
        <v>1401</v>
      </c>
      <c r="AE59" s="46" t="s">
        <v>4</v>
      </c>
      <c r="AF59" s="47" t="s">
        <v>4</v>
      </c>
    </row>
    <row r="60" spans="1:32" ht="60" x14ac:dyDescent="0.25">
      <c r="A60" s="45" t="s">
        <v>102</v>
      </c>
      <c r="B60" s="46" t="str">
        <f>VLOOKUP($A60, Table5[], 2, FALSE)</f>
        <v>1011 : ERGA OMNES</v>
      </c>
      <c r="C60" s="46" t="str">
        <f>IF(ISNA(VLOOKUP($A60, Table8[], 2, FALSE)), "", VLOOKUP($A60, Table8[], 2, FALSE))</f>
        <v/>
      </c>
      <c r="D60" s="46" t="str">
        <f>IF(ISNA(VLOOKUP($A60, Table10[], 2, FALSE)), "", VLOOKUP($A60, Table10[], 2, FALSE))</f>
        <v>0203191300 - Loins and cuts thereof, with bone in_x000D_
0203291500 - Bellies (streaky) and cuts thereof</v>
      </c>
      <c r="E60" s="46" t="str">
        <f>IF(ISNA(VLOOKUP($A60, Table16[], 2, FALSE)), "", VLOOKUP($A60, Table16[], 2, FALSE))</f>
        <v>R090442 : opening and providing for the administration of Community tariff quotas in the pigmeat sector</v>
      </c>
      <c r="F60" s="59">
        <v>13201</v>
      </c>
      <c r="G60" s="60">
        <v>43101</v>
      </c>
      <c r="H60" s="60">
        <v>43465</v>
      </c>
      <c r="I60" s="61">
        <f>'quota master'!$H60-'quota master'!$G60+1</f>
        <v>365</v>
      </c>
      <c r="J60" s="61" t="str">
        <f>describe_period('quota master'!$I60, 'quota master'!$G60, 'quota master'!$H60)</f>
        <v>Annual</v>
      </c>
      <c r="K60" s="54">
        <v>7000000</v>
      </c>
      <c r="L60" s="62" t="s">
        <v>2</v>
      </c>
      <c r="M60" s="63">
        <v>3</v>
      </c>
      <c r="N60" s="62" t="s">
        <v>3</v>
      </c>
      <c r="O60" s="63">
        <v>90</v>
      </c>
      <c r="P60" s="46" t="s">
        <v>4</v>
      </c>
      <c r="Q60" s="46" t="s">
        <v>4</v>
      </c>
      <c r="R60" s="46" t="s">
        <v>103</v>
      </c>
      <c r="S60" s="46" t="s">
        <v>102</v>
      </c>
      <c r="T60" s="46" t="str">
        <f>LOWER('quota master'!$V60)</f>
        <v>pigmeat, fresh, chilled or frozen</v>
      </c>
      <c r="U60" s="46" t="str">
        <f>GetQuotaDescription('quota master'!$A60, 'quota master'!$B60, 'quota master'!$AB60, 'quota master'!$T60)</f>
        <v>FCFS Quota number 090119 for geography 1011 : ERGA OMNES on pigmeat, fresh, chilled or frozen</v>
      </c>
      <c r="V60" s="46" t="s">
        <v>1482</v>
      </c>
      <c r="W60" s="46" t="s">
        <v>4</v>
      </c>
      <c r="X60" s="46" t="s">
        <v>1397</v>
      </c>
      <c r="Y60" s="46" t="s">
        <v>1404</v>
      </c>
      <c r="Z60" s="54">
        <v>7000000</v>
      </c>
      <c r="AA60" s="46" t="s">
        <v>2</v>
      </c>
      <c r="AB60" s="46" t="s">
        <v>1399</v>
      </c>
      <c r="AC60" s="46" t="s">
        <v>1400</v>
      </c>
      <c r="AD60" s="46" t="s">
        <v>1401</v>
      </c>
      <c r="AE60" s="46" t="s">
        <v>1483</v>
      </c>
      <c r="AF60" s="47" t="s">
        <v>4</v>
      </c>
    </row>
    <row r="61" spans="1:32" ht="60" x14ac:dyDescent="0.25">
      <c r="A61" s="45" t="s">
        <v>100</v>
      </c>
      <c r="B61" s="46" t="str">
        <f>VLOOKUP($A61, Table5[], 2, FALSE)</f>
        <v>1011 : ERGA OMNES</v>
      </c>
      <c r="C61" s="46" t="str">
        <f>IF(ISNA(VLOOKUP($A61, Table8[], 2, FALSE)), "", VLOOKUP($A61, Table8[], 2, FALSE))</f>
        <v/>
      </c>
      <c r="D61" s="46" t="str">
        <f>IF(ISNA(VLOOKUP($A61, Table10[], 2, FALSE)), "", VLOOKUP($A61, Table10[], 2, FALSE))</f>
        <v>0203195510 - Tenderloin, presented separately_x000D_
0203295591 - Tenderloin, presented separately</v>
      </c>
      <c r="E61" s="46" t="str">
        <f>IF(ISNA(VLOOKUP($A61, Table16[], 2, FALSE)), "", VLOOKUP($A61, Table16[], 2, FALSE))</f>
        <v>R090442 : opening and providing for the administration of Community tariff quotas in the pigmeat sector</v>
      </c>
      <c r="F61" s="59">
        <v>13200</v>
      </c>
      <c r="G61" s="60">
        <v>43282</v>
      </c>
      <c r="H61" s="60">
        <v>43646</v>
      </c>
      <c r="I61" s="61">
        <f>'quota master'!$H61-'quota master'!$G61+1</f>
        <v>365</v>
      </c>
      <c r="J61" s="61" t="str">
        <f>describe_period('quota master'!$I61, 'quota master'!$G61, 'quota master'!$H61)</f>
        <v>Annual</v>
      </c>
      <c r="K61" s="54">
        <v>5000000</v>
      </c>
      <c r="L61" s="62" t="s">
        <v>2</v>
      </c>
      <c r="M61" s="63">
        <v>3</v>
      </c>
      <c r="N61" s="62" t="s">
        <v>3</v>
      </c>
      <c r="O61" s="63">
        <v>90</v>
      </c>
      <c r="P61" s="46" t="s">
        <v>4</v>
      </c>
      <c r="Q61" s="46" t="s">
        <v>4</v>
      </c>
      <c r="R61" s="46" t="s">
        <v>101</v>
      </c>
      <c r="S61" s="46" t="s">
        <v>100</v>
      </c>
      <c r="T61" s="46" t="str">
        <f>LOWER('quota master'!$V61)</f>
        <v>tenderloin, fresh, chilled or frozen</v>
      </c>
      <c r="U61" s="46" t="str">
        <f>GetQuotaDescription('quota master'!$A61, 'quota master'!$B61, 'quota master'!$AB61, 'quota master'!$T61)</f>
        <v>FCFS Quota number 090118 for geography 1011 : ERGA OMNES on tenderloin, fresh, chilled or frozen</v>
      </c>
      <c r="V61" s="46" t="s">
        <v>1480</v>
      </c>
      <c r="W61" s="46" t="s">
        <v>4</v>
      </c>
      <c r="X61" s="46" t="s">
        <v>1397</v>
      </c>
      <c r="Y61" s="46" t="s">
        <v>1421</v>
      </c>
      <c r="Z61" s="54">
        <v>5000000</v>
      </c>
      <c r="AA61" s="46" t="s">
        <v>2</v>
      </c>
      <c r="AB61" s="46" t="s">
        <v>1399</v>
      </c>
      <c r="AC61" s="46" t="s">
        <v>1400</v>
      </c>
      <c r="AD61" s="46" t="s">
        <v>1401</v>
      </c>
      <c r="AE61" s="46" t="s">
        <v>1481</v>
      </c>
      <c r="AF61" s="47" t="s">
        <v>4</v>
      </c>
    </row>
    <row r="62" spans="1:32" ht="60" x14ac:dyDescent="0.25">
      <c r="A62" s="45" t="s">
        <v>284</v>
      </c>
      <c r="B62" s="46" t="str">
        <f>VLOOKUP($A62, Table5[], 2, FALSE)</f>
        <v>IS : Iceland</v>
      </c>
      <c r="C62" s="46" t="str">
        <f>IF(ISNA(VLOOKUP($A62, Table8[], 2, FALSE)), "", VLOOKUP($A62, Table8[], 2, FALSE))</f>
        <v/>
      </c>
      <c r="D62" s="46" t="str">
        <f>IF(ISNA(VLOOKUP($A62, Table10[], 2, FALSE)), "", VLOOKUP($A62, Table10[], 2, FALSE))</f>
        <v>0204000000 - Meat of sheep or goats, fresh, chilled or frozen_x000D_
0210992100 - With bone in_x000D_
0210992900 - Boneless_x000D_
0210998510 - Of sheep and goats</v>
      </c>
      <c r="E62" s="46" t="str">
        <f>IF(ISNA(VLOOKUP($A62, Table16[], 2, FALSE)), "", VLOOKUP($A62, Table16[], 2, FALSE))</f>
        <v>R181206 : Commission Implementing Regulation (EU) 2018/1206 of 28 August 2018 opening and providing for the management of Union tariff quotas for sheep meat and goat meat and processed sheep meat originating in Iceland</v>
      </c>
      <c r="F62" s="59">
        <v>13449</v>
      </c>
      <c r="G62" s="60">
        <v>43344</v>
      </c>
      <c r="H62" s="60">
        <v>43465</v>
      </c>
      <c r="I62" s="61">
        <f>'quota master'!$H62-'quota master'!$G62+1</f>
        <v>122</v>
      </c>
      <c r="J62" s="61" t="str">
        <f>describe_period('quota master'!$I62, 'quota master'!$G62, 'quota master'!$H62)</f>
        <v>4 months</v>
      </c>
      <c r="K62" s="54">
        <v>1124488.8700000001</v>
      </c>
      <c r="L62" s="62" t="s">
        <v>2</v>
      </c>
      <c r="M62" s="63">
        <v>3</v>
      </c>
      <c r="N62" s="62" t="s">
        <v>3</v>
      </c>
      <c r="O62" s="63">
        <v>90</v>
      </c>
      <c r="P62" s="46" t="s">
        <v>4</v>
      </c>
      <c r="Q62" s="46" t="s">
        <v>4</v>
      </c>
      <c r="R62" s="46" t="s">
        <v>285</v>
      </c>
      <c r="S62" s="46" t="s">
        <v>4</v>
      </c>
      <c r="T62" s="46" t="str">
        <f>LOWER('quota master'!$V62)</f>
        <v>sheep or goatmeat</v>
      </c>
      <c r="U62" s="46" t="str">
        <f>GetQuotaDescription('quota master'!$A62, 'quota master'!$B62, 'quota master'!$AB62, 'quota master'!$T62)</f>
        <v>FCFS Quota number 090833 for geography IS : Iceland on sheep or goatmeat</v>
      </c>
      <c r="V62" s="46" t="s">
        <v>7147</v>
      </c>
      <c r="W62" s="46" t="s">
        <v>4</v>
      </c>
      <c r="X62" s="46" t="s">
        <v>4</v>
      </c>
      <c r="Y62" s="46" t="s">
        <v>4</v>
      </c>
      <c r="Z62" s="54"/>
      <c r="AA62" s="46" t="s">
        <v>4</v>
      </c>
      <c r="AB62" s="46" t="s">
        <v>1399</v>
      </c>
      <c r="AC62" s="46" t="s">
        <v>4</v>
      </c>
      <c r="AD62" s="46" t="s">
        <v>4</v>
      </c>
      <c r="AE62" s="46" t="s">
        <v>4</v>
      </c>
      <c r="AF62" s="47" t="s">
        <v>4</v>
      </c>
    </row>
    <row r="63" spans="1:32" ht="240" x14ac:dyDescent="0.25">
      <c r="A63" s="45" t="s">
        <v>134</v>
      </c>
      <c r="B63" s="46" t="str">
        <f>VLOOKUP($A63, Table5[], 2, FALSE)</f>
        <v>TR : Turkey</v>
      </c>
      <c r="C63" s="46" t="str">
        <f>IF(ISNA(VLOOKUP($A63, Table8[], 2, FALSE)), "", VLOOKUP($A63, Table8[], 2, FALSE))</f>
        <v/>
      </c>
      <c r="D63" s="46" t="str">
        <f>IF(ISNA(VLOOKUP($A63, Table10[], 2, FALSE)), "", VLOOKUP($A63,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63" s="46" t="str">
        <f>IF(ISNA(VLOOKUP($A63, Table16[], 2, FALSE)), "", VLOOKUP($A63, Table16[], 2, FALSE))</f>
        <v>R111354 : opening annual Union tariff quotas for sheep, goats, sheepmeat and goatmeat_x000D_
R180562 : amending Implementing Regulation (EU) No 1354/2011 opening annual Union tariff quotas for sheep, goats, sheepmeat and goatmeat</v>
      </c>
      <c r="F63" s="59">
        <v>12310</v>
      </c>
      <c r="G63" s="60">
        <v>43101</v>
      </c>
      <c r="H63" s="60">
        <v>43465</v>
      </c>
      <c r="I63" s="61">
        <f>'quota master'!$H63-'quota master'!$G63+1</f>
        <v>365</v>
      </c>
      <c r="J63" s="61" t="str">
        <f>describe_period('quota master'!$I63, 'quota master'!$G63, 'quota master'!$H63)</f>
        <v>Annual</v>
      </c>
      <c r="K63" s="54">
        <v>200000</v>
      </c>
      <c r="L63" s="62" t="s">
        <v>2</v>
      </c>
      <c r="M63" s="63">
        <v>3</v>
      </c>
      <c r="N63" s="62" t="s">
        <v>3</v>
      </c>
      <c r="O63" s="63">
        <v>90</v>
      </c>
      <c r="P63" s="46" t="s">
        <v>4</v>
      </c>
      <c r="Q63" s="46" t="s">
        <v>4</v>
      </c>
      <c r="R63" s="46" t="s">
        <v>135</v>
      </c>
      <c r="S63" s="46" t="s">
        <v>134</v>
      </c>
      <c r="T63" s="46" t="str">
        <f>LOWER('quota master'!$V63)</f>
        <v>bone-in and carcass,sheepmeat,turkey</v>
      </c>
      <c r="U63" s="46" t="str">
        <f>GetQuotaDescription('quota master'!$A63, 'quota master'!$B63, 'quota master'!$AB63, 'quota master'!$T63)</f>
        <v>FCFS Quota number 090227 for geography TR : Turkey on bone-in and carcass,sheepmeat,turkey</v>
      </c>
      <c r="V63" s="46" t="s">
        <v>1517</v>
      </c>
      <c r="W63" s="46" t="s">
        <v>4</v>
      </c>
      <c r="X63" s="46" t="s">
        <v>1498</v>
      </c>
      <c r="Y63" s="46" t="s">
        <v>1404</v>
      </c>
      <c r="Z63" s="54">
        <v>200000</v>
      </c>
      <c r="AA63" s="46" t="s">
        <v>2</v>
      </c>
      <c r="AB63" s="46" t="s">
        <v>1399</v>
      </c>
      <c r="AC63" s="46" t="s">
        <v>1499</v>
      </c>
      <c r="AD63" s="46" t="s">
        <v>1492</v>
      </c>
      <c r="AE63" s="46" t="s">
        <v>1518</v>
      </c>
      <c r="AF63" s="47" t="s">
        <v>4</v>
      </c>
    </row>
    <row r="64" spans="1:32" ht="240" x14ac:dyDescent="0.25">
      <c r="A64" s="45" t="s">
        <v>167</v>
      </c>
      <c r="B64" s="46" t="str">
        <f>VLOOKUP($A64, Table5[], 2, FALSE)</f>
        <v>FO : Faroe Islands</v>
      </c>
      <c r="C64" s="46" t="str">
        <f>IF(ISNA(VLOOKUP($A64, Table8[], 2, FALSE)), "", VLOOKUP($A64, Table8[], 2, FALSE))</f>
        <v/>
      </c>
      <c r="D64" s="46" t="str">
        <f>IF(ISNA(VLOOKUP($A64, Table10[], 2, FALSE)), "", VLOOKUP($A64,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64" s="46" t="str">
        <f>IF(ISNA(VLOOKUP($A64, Table16[], 2, FALSE)), "", VLOOKUP($A64, Table16[], 2, FALSE))</f>
        <v>R111354 : opening annual Union tariff quotas for sheep, goats, sheepmeat and goatmeat_x000D_
R180562 : amending Implementing Regulation (EU) No 1354/2011 opening annual Union tariff quotas for sheep, goats, sheepmeat and goatmeat</v>
      </c>
      <c r="F64" s="59">
        <v>12307</v>
      </c>
      <c r="G64" s="60">
        <v>43101</v>
      </c>
      <c r="H64" s="60">
        <v>43465</v>
      </c>
      <c r="I64" s="61">
        <f>'quota master'!$H64-'quota master'!$G64+1</f>
        <v>365</v>
      </c>
      <c r="J64" s="61" t="str">
        <f>describe_period('quota master'!$I64, 'quota master'!$G64, 'quota master'!$H64)</f>
        <v>Annual</v>
      </c>
      <c r="K64" s="54">
        <v>20000</v>
      </c>
      <c r="L64" s="62" t="s">
        <v>2</v>
      </c>
      <c r="M64" s="63">
        <v>3</v>
      </c>
      <c r="N64" s="62" t="s">
        <v>3</v>
      </c>
      <c r="O64" s="63">
        <v>90</v>
      </c>
      <c r="P64" s="46" t="s">
        <v>4</v>
      </c>
      <c r="Q64" s="46" t="s">
        <v>4</v>
      </c>
      <c r="R64" s="46" t="s">
        <v>135</v>
      </c>
      <c r="S64" s="46" t="s">
        <v>167</v>
      </c>
      <c r="T64" s="46" t="str">
        <f>LOWER('quota master'!$V64)</f>
        <v>bone-in and carcass lamb</v>
      </c>
      <c r="U64" s="46" t="str">
        <f>GetQuotaDescription('quota master'!$A64, 'quota master'!$B64, 'quota master'!$AB64, 'quota master'!$T64)</f>
        <v>FCFS Quota number 090690 for geography FO : Faroe Islands on bone-in and carcass lamb</v>
      </c>
      <c r="V64" s="46" t="s">
        <v>7685</v>
      </c>
      <c r="W64" s="46" t="s">
        <v>4</v>
      </c>
      <c r="X64" s="46" t="s">
        <v>1534</v>
      </c>
      <c r="Y64" s="46" t="s">
        <v>1404</v>
      </c>
      <c r="Z64" s="54">
        <v>20000</v>
      </c>
      <c r="AA64" s="46" t="s">
        <v>2</v>
      </c>
      <c r="AB64" s="46" t="s">
        <v>1399</v>
      </c>
      <c r="AC64" s="46" t="s">
        <v>1499</v>
      </c>
      <c r="AD64" s="46" t="s">
        <v>1492</v>
      </c>
      <c r="AE64" s="46" t="s">
        <v>1518</v>
      </c>
      <c r="AF64" s="47" t="s">
        <v>4</v>
      </c>
    </row>
    <row r="65" spans="1:32" ht="240" x14ac:dyDescent="0.25">
      <c r="A65" s="45" t="s">
        <v>172</v>
      </c>
      <c r="B65" s="46" t="str">
        <f>VLOOKUP($A65, Table5[], 2, FALSE)</f>
        <v>GL : Greenland</v>
      </c>
      <c r="C65" s="46" t="str">
        <f>IF(ISNA(VLOOKUP($A65, Table8[], 2, FALSE)), "", VLOOKUP($A65, Table8[], 2, FALSE))</f>
        <v/>
      </c>
      <c r="D65" s="46" t="str">
        <f>IF(ISNA(VLOOKUP($A65, Table10[], 2, FALSE)), "", VLOOKUP($A65,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65" s="46" t="str">
        <f>IF(ISNA(VLOOKUP($A65, Table16[], 2, FALSE)), "", VLOOKUP($A65, Table16[], 2, FALSE))</f>
        <v>R111354 : opening annual Union tariff quotas for sheep, goats, sheepmeat and goatmeat_x000D_
R180562 : amending Implementing Regulation (EU) No 1354/2011 opening annual Union tariff quotas for sheep, goats, sheepmeat and goatmeat</v>
      </c>
      <c r="F65" s="59">
        <v>12304</v>
      </c>
      <c r="G65" s="60">
        <v>43101</v>
      </c>
      <c r="H65" s="60">
        <v>43465</v>
      </c>
      <c r="I65" s="61">
        <f>'quota master'!$H65-'quota master'!$G65+1</f>
        <v>365</v>
      </c>
      <c r="J65" s="61" t="str">
        <f>describe_period('quota master'!$I65, 'quota master'!$G65, 'quota master'!$H65)</f>
        <v>Annual</v>
      </c>
      <c r="K65" s="54">
        <v>100000</v>
      </c>
      <c r="L65" s="62" t="s">
        <v>2</v>
      </c>
      <c r="M65" s="63">
        <v>3</v>
      </c>
      <c r="N65" s="62" t="s">
        <v>3</v>
      </c>
      <c r="O65" s="63">
        <v>90</v>
      </c>
      <c r="P65" s="46" t="s">
        <v>4</v>
      </c>
      <c r="Q65" s="46" t="s">
        <v>4</v>
      </c>
      <c r="R65" s="46" t="s">
        <v>135</v>
      </c>
      <c r="S65" s="46" t="s">
        <v>172</v>
      </c>
      <c r="T65" s="46" t="str">
        <f>LOWER('quota master'!$V65)</f>
        <v>bone-in and carcass lamb</v>
      </c>
      <c r="U65" s="46" t="str">
        <f>GetQuotaDescription('quota master'!$A65, 'quota master'!$B65, 'quota master'!$AB65, 'quota master'!$T65)</f>
        <v>FCFS Quota number 090693 for geography GL : Greenland on bone-in and carcass lamb</v>
      </c>
      <c r="V65" s="46" t="s">
        <v>7685</v>
      </c>
      <c r="W65" s="46" t="s">
        <v>4</v>
      </c>
      <c r="X65" s="46" t="s">
        <v>1543</v>
      </c>
      <c r="Y65" s="46" t="s">
        <v>1404</v>
      </c>
      <c r="Z65" s="54">
        <v>100000</v>
      </c>
      <c r="AA65" s="46" t="s">
        <v>2</v>
      </c>
      <c r="AB65" s="46" t="s">
        <v>1399</v>
      </c>
      <c r="AC65" s="46" t="s">
        <v>1400</v>
      </c>
      <c r="AD65" s="46" t="s">
        <v>1401</v>
      </c>
      <c r="AE65" s="46" t="s">
        <v>1518</v>
      </c>
      <c r="AF65" s="47" t="s">
        <v>4</v>
      </c>
    </row>
    <row r="66" spans="1:32" ht="240" x14ac:dyDescent="0.25">
      <c r="A66" s="45" t="s">
        <v>251</v>
      </c>
      <c r="B66" s="46" t="str">
        <f>VLOOKUP($A66, Table5[], 2, FALSE)</f>
        <v>NO : Norway</v>
      </c>
      <c r="C66" s="46" t="str">
        <f>IF(ISNA(VLOOKUP($A66, Table8[], 2, FALSE)), "", VLOOKUP($A66, Table8[], 2, FALSE))</f>
        <v/>
      </c>
      <c r="D66" s="46" t="str">
        <f>IF(ISNA(VLOOKUP($A66, Table10[], 2, FALSE)), "", VLOOKUP($A66,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66" s="46" t="str">
        <f>IF(ISNA(VLOOKUP($A66, Table16[], 2, FALSE)), "", VLOOKUP($A66, Table16[], 2, FALSE))</f>
        <v>R111354 : opening annual Union tariff quotas for sheep, goats, sheepmeat and goatmeat_x000D_
R180562 : amending Implementing Regulation (EU) No 1354/2011 opening annual Union tariff quotas for sheep, goats, sheepmeat and goatmeat</v>
      </c>
      <c r="F66" s="59">
        <v>12301</v>
      </c>
      <c r="G66" s="60">
        <v>43101</v>
      </c>
      <c r="H66" s="60">
        <v>43465</v>
      </c>
      <c r="I66" s="61">
        <f>'quota master'!$H66-'quota master'!$G66+1</f>
        <v>365</v>
      </c>
      <c r="J66" s="61" t="str">
        <f>describe_period('quota master'!$I66, 'quota master'!$G66, 'quota master'!$H66)</f>
        <v>Annual</v>
      </c>
      <c r="K66" s="54">
        <v>300000</v>
      </c>
      <c r="L66" s="62" t="s">
        <v>2</v>
      </c>
      <c r="M66" s="63">
        <v>3</v>
      </c>
      <c r="N66" s="62" t="s">
        <v>3</v>
      </c>
      <c r="O66" s="63">
        <v>90</v>
      </c>
      <c r="P66" s="46" t="s">
        <v>4</v>
      </c>
      <c r="Q66" s="46" t="s">
        <v>4</v>
      </c>
      <c r="R66" s="46" t="s">
        <v>135</v>
      </c>
      <c r="S66" s="46" t="s">
        <v>251</v>
      </c>
      <c r="T66" s="46" t="str">
        <f>LOWER('quota master'!$V66)</f>
        <v>meat of sheep or goats, fresh</v>
      </c>
      <c r="U66" s="46" t="str">
        <f>GetQuotaDescription('quota master'!$A66, 'quota master'!$B66, 'quota master'!$AB66, 'quota master'!$T66)</f>
        <v>FCFS Quota number 090781 for geography NO : Norway on meat of sheep or goats, fresh</v>
      </c>
      <c r="V66" s="46" t="s">
        <v>1617</v>
      </c>
      <c r="W66" s="46" t="s">
        <v>4</v>
      </c>
      <c r="X66" s="46" t="s">
        <v>1550</v>
      </c>
      <c r="Y66" s="46" t="s">
        <v>1404</v>
      </c>
      <c r="Z66" s="54">
        <v>300000</v>
      </c>
      <c r="AA66" s="46" t="s">
        <v>2</v>
      </c>
      <c r="AB66" s="46" t="s">
        <v>1399</v>
      </c>
      <c r="AC66" s="46" t="s">
        <v>1499</v>
      </c>
      <c r="AD66" s="46" t="s">
        <v>1492</v>
      </c>
      <c r="AE66" s="46" t="s">
        <v>1518</v>
      </c>
      <c r="AF66" s="47" t="s">
        <v>4</v>
      </c>
    </row>
    <row r="67" spans="1:32" ht="240" x14ac:dyDescent="0.25">
      <c r="A67" s="45" t="s">
        <v>547</v>
      </c>
      <c r="B67" s="46" t="str">
        <f>VLOOKUP($A67, Table5[], 2, FALSE)</f>
        <v>CL : Chile</v>
      </c>
      <c r="C67" s="46" t="str">
        <f>IF(ISNA(VLOOKUP($A67, Table8[], 2, FALSE)), "", VLOOKUP($A67, Table8[], 2, FALSE))</f>
        <v/>
      </c>
      <c r="D67" s="46" t="str">
        <f>IF(ISNA(VLOOKUP($A67, Table10[], 2, FALSE)), "", VLOOKUP($A67,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67" s="46" t="str">
        <f>IF(ISNA(VLOOKUP($A67, Table16[], 2, FALSE)), "", VLOOKUP($A67, Table16[], 2, FALSE))</f>
        <v>R111354 : opening annual Union tariff quotas for sheep, goats, sheepmeat and goatmeat_x000D_
R180562 : amending Implementing Regulation (EU) No 1354/2011 opening annual Union tariff quotas for sheep, goats, sheepmeat and goatmeat</v>
      </c>
      <c r="F67" s="59">
        <v>12298</v>
      </c>
      <c r="G67" s="60">
        <v>43101</v>
      </c>
      <c r="H67" s="60">
        <v>43465</v>
      </c>
      <c r="I67" s="61">
        <f>'quota master'!$H67-'quota master'!$G67+1</f>
        <v>365</v>
      </c>
      <c r="J67" s="61" t="str">
        <f>describe_period('quota master'!$I67, 'quota master'!$G67, 'quota master'!$H67)</f>
        <v>Annual</v>
      </c>
      <c r="K67" s="54">
        <v>8000000</v>
      </c>
      <c r="L67" s="62" t="s">
        <v>2</v>
      </c>
      <c r="M67" s="63">
        <v>3</v>
      </c>
      <c r="N67" s="62" t="s">
        <v>3</v>
      </c>
      <c r="O67" s="63">
        <v>90</v>
      </c>
      <c r="P67" s="46" t="s">
        <v>4</v>
      </c>
      <c r="Q67" s="46" t="s">
        <v>4</v>
      </c>
      <c r="R67" s="46" t="s">
        <v>135</v>
      </c>
      <c r="S67" s="46" t="s">
        <v>547</v>
      </c>
      <c r="T67" s="46" t="str">
        <f>LOWER('quota master'!$V67)</f>
        <v>meat of sheep or goats, fresh, chilled or frozen.</v>
      </c>
      <c r="U67" s="46" t="str">
        <f>GetQuotaDescription('quota master'!$A67, 'quota master'!$B67, 'quota master'!$AB67, 'quota master'!$T67)</f>
        <v>FCFS Quota number 091922 for geography CL : Chile on meat of sheep or goats, fresh, chilled or frozen.</v>
      </c>
      <c r="V67" s="46" t="s">
        <v>1862</v>
      </c>
      <c r="W67" s="46" t="s">
        <v>4</v>
      </c>
      <c r="X67" s="46" t="s">
        <v>1861</v>
      </c>
      <c r="Y67" s="46" t="s">
        <v>1404</v>
      </c>
      <c r="Z67" s="54">
        <v>8000000</v>
      </c>
      <c r="AA67" s="46" t="s">
        <v>2</v>
      </c>
      <c r="AB67" s="46" t="s">
        <v>1399</v>
      </c>
      <c r="AC67" s="46" t="s">
        <v>1499</v>
      </c>
      <c r="AD67" s="46" t="s">
        <v>1401</v>
      </c>
      <c r="AE67" s="46" t="s">
        <v>1518</v>
      </c>
      <c r="AF67" s="47" t="s">
        <v>4</v>
      </c>
    </row>
    <row r="68" spans="1:32" ht="240" x14ac:dyDescent="0.25">
      <c r="A68" s="45" t="s">
        <v>564</v>
      </c>
      <c r="B68" s="46" t="str">
        <f>VLOOKUP($A68, Table5[], 2, FALSE)</f>
        <v>AR : Argentina</v>
      </c>
      <c r="C68" s="46" t="str">
        <f>IF(ISNA(VLOOKUP($A68, Table8[], 2, FALSE)), "", VLOOKUP($A68, Table8[], 2, FALSE))</f>
        <v/>
      </c>
      <c r="D68" s="46" t="str">
        <f>IF(ISNA(VLOOKUP($A68, Table10[], 2, FALSE)), "", VLOOKUP($A68,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68" s="46" t="str">
        <f>IF(ISNA(VLOOKUP($A68, Table16[], 2, FALSE)), "", VLOOKUP($A68, Table16[], 2, FALSE))</f>
        <v>R111354 : opening annual Union tariff quotas for sheep, goats, sheepmeat and goatmeat_x000D_
R180562 : amending Implementing Regulation (EU) No 1354/2011 opening annual Union tariff quotas for sheep, goats, sheepmeat and goatmeat</v>
      </c>
      <c r="F68" s="59">
        <v>12286</v>
      </c>
      <c r="G68" s="60">
        <v>43101</v>
      </c>
      <c r="H68" s="60">
        <v>43465</v>
      </c>
      <c r="I68" s="61">
        <f>'quota master'!$H68-'quota master'!$G68+1</f>
        <v>365</v>
      </c>
      <c r="J68" s="61" t="str">
        <f>describe_period('quota master'!$I68, 'quota master'!$G68, 'quota master'!$H68)</f>
        <v>Annual</v>
      </c>
      <c r="K68" s="54">
        <v>23000000</v>
      </c>
      <c r="L68" s="62" t="s">
        <v>2</v>
      </c>
      <c r="M68" s="63">
        <v>3</v>
      </c>
      <c r="N68" s="62" t="s">
        <v>3</v>
      </c>
      <c r="O68" s="63">
        <v>90</v>
      </c>
      <c r="P68" s="46" t="s">
        <v>4</v>
      </c>
      <c r="Q68" s="46" t="s">
        <v>4</v>
      </c>
      <c r="R68" s="46" t="s">
        <v>135</v>
      </c>
      <c r="S68" s="46" t="s">
        <v>564</v>
      </c>
      <c r="T68" s="46" t="str">
        <f>LOWER('quota master'!$V68)</f>
        <v>sheepmeat, bone-in and carcasses</v>
      </c>
      <c r="U68" s="46" t="str">
        <f>GetQuotaDescription('quota master'!$A68, 'quota master'!$B68, 'quota master'!$AB68, 'quota master'!$T68)</f>
        <v>FCFS Quota number 092011 for geography AR : Argentina on sheepmeat, bone-in and carcasses</v>
      </c>
      <c r="V68" s="46" t="s">
        <v>1872</v>
      </c>
      <c r="W68" s="46" t="s">
        <v>4</v>
      </c>
      <c r="X68" s="46" t="s">
        <v>1873</v>
      </c>
      <c r="Y68" s="46" t="s">
        <v>1404</v>
      </c>
      <c r="Z68" s="54">
        <v>23000000</v>
      </c>
      <c r="AA68" s="46" t="s">
        <v>2</v>
      </c>
      <c r="AB68" s="46" t="s">
        <v>1399</v>
      </c>
      <c r="AC68" s="46" t="s">
        <v>1400</v>
      </c>
      <c r="AD68" s="46" t="s">
        <v>1401</v>
      </c>
      <c r="AE68" s="46" t="s">
        <v>1518</v>
      </c>
      <c r="AF68" s="47" t="s">
        <v>4</v>
      </c>
    </row>
    <row r="69" spans="1:32" ht="240" x14ac:dyDescent="0.25">
      <c r="A69" s="45" t="s">
        <v>565</v>
      </c>
      <c r="B69" s="46" t="str">
        <f>VLOOKUP($A69, Table5[], 2, FALSE)</f>
        <v>AU : Australia</v>
      </c>
      <c r="C69" s="46" t="str">
        <f>IF(ISNA(VLOOKUP($A69, Table8[], 2, FALSE)), "", VLOOKUP($A69, Table8[], 2, FALSE))</f>
        <v/>
      </c>
      <c r="D69" s="46" t="str">
        <f>IF(ISNA(VLOOKUP($A69, Table10[], 2, FALSE)), "", VLOOKUP($A69,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69" s="46" t="str">
        <f>IF(ISNA(VLOOKUP($A69, Table16[], 2, FALSE)), "", VLOOKUP($A69, Table16[], 2, FALSE))</f>
        <v>R111354 : opening annual Union tariff quotas for sheep, goats, sheepmeat and goatmeat_x000D_
R180562 : amending Implementing Regulation (EU) No 1354/2011 opening annual Union tariff quotas for sheep, goats, sheepmeat and goatmeat</v>
      </c>
      <c r="F69" s="59">
        <v>12289</v>
      </c>
      <c r="G69" s="60">
        <v>43101</v>
      </c>
      <c r="H69" s="60">
        <v>43465</v>
      </c>
      <c r="I69" s="61">
        <f>'quota master'!$H69-'quota master'!$G69+1</f>
        <v>365</v>
      </c>
      <c r="J69" s="61" t="str">
        <f>describe_period('quota master'!$I69, 'quota master'!$G69, 'quota master'!$H69)</f>
        <v>Annual</v>
      </c>
      <c r="K69" s="54">
        <v>19186000</v>
      </c>
      <c r="L69" s="62" t="s">
        <v>2</v>
      </c>
      <c r="M69" s="63">
        <v>3</v>
      </c>
      <c r="N69" s="62" t="s">
        <v>3</v>
      </c>
      <c r="O69" s="63">
        <v>90</v>
      </c>
      <c r="P69" s="46" t="s">
        <v>4</v>
      </c>
      <c r="Q69" s="46" t="s">
        <v>4</v>
      </c>
      <c r="R69" s="46" t="s">
        <v>135</v>
      </c>
      <c r="S69" s="46" t="s">
        <v>565</v>
      </c>
      <c r="T69" s="46" t="str">
        <f>LOWER('quota master'!$V69)</f>
        <v>sheepmeat - bone-in and carcass</v>
      </c>
      <c r="U69" s="46" t="str">
        <f>GetQuotaDescription('quota master'!$A69, 'quota master'!$B69, 'quota master'!$AB69, 'quota master'!$T69)</f>
        <v>FCFS Quota number 092012 for geography AU : Australia on sheepmeat - bone-in and carcass</v>
      </c>
      <c r="V69" s="46" t="s">
        <v>1874</v>
      </c>
      <c r="W69" s="46" t="s">
        <v>4</v>
      </c>
      <c r="X69" s="46" t="s">
        <v>1875</v>
      </c>
      <c r="Y69" s="46" t="s">
        <v>1404</v>
      </c>
      <c r="Z69" s="54">
        <v>19186000</v>
      </c>
      <c r="AA69" s="46" t="s">
        <v>2</v>
      </c>
      <c r="AB69" s="46" t="s">
        <v>1399</v>
      </c>
      <c r="AC69" s="46" t="s">
        <v>1400</v>
      </c>
      <c r="AD69" s="46" t="s">
        <v>1401</v>
      </c>
      <c r="AE69" s="46" t="s">
        <v>1518</v>
      </c>
      <c r="AF69" s="47" t="s">
        <v>4</v>
      </c>
    </row>
    <row r="70" spans="1:32" ht="240" x14ac:dyDescent="0.25">
      <c r="A70" s="45" t="s">
        <v>566</v>
      </c>
      <c r="B70" s="46" t="str">
        <f>VLOOKUP($A70, Table5[], 2, FALSE)</f>
        <v>NZ : New Zealand</v>
      </c>
      <c r="C70" s="46" t="str">
        <f>IF(ISNA(VLOOKUP($A70, Table8[], 2, FALSE)), "", VLOOKUP($A70, Table8[], 2, FALSE))</f>
        <v/>
      </c>
      <c r="D70" s="46" t="str">
        <f>IF(ISNA(VLOOKUP($A70, Table10[], 2, FALSE)), "", VLOOKUP($A70,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70" s="46" t="str">
        <f>IF(ISNA(VLOOKUP($A70, Table16[], 2, FALSE)), "", VLOOKUP($A70, Table16[], 2, FALSE))</f>
        <v>R111354 : opening annual Union tariff quotas for sheep, goats, sheepmeat and goatmeat_x000D_
R180562 : amending Implementing Regulation (EU) No 1354/2011 opening annual Union tariff quotas for sheep, goats, sheepmeat and goatmeat</v>
      </c>
      <c r="F70" s="59">
        <v>12292</v>
      </c>
      <c r="G70" s="60">
        <v>43101</v>
      </c>
      <c r="H70" s="60">
        <v>43465</v>
      </c>
      <c r="I70" s="61">
        <f>'quota master'!$H70-'quota master'!$G70+1</f>
        <v>365</v>
      </c>
      <c r="J70" s="61" t="str">
        <f>describe_period('quota master'!$I70, 'quota master'!$G70, 'quota master'!$H70)</f>
        <v>Annual</v>
      </c>
      <c r="K70" s="54">
        <v>228254000</v>
      </c>
      <c r="L70" s="62" t="s">
        <v>2</v>
      </c>
      <c r="M70" s="63">
        <v>3</v>
      </c>
      <c r="N70" s="62" t="s">
        <v>3</v>
      </c>
      <c r="O70" s="63">
        <v>90</v>
      </c>
      <c r="P70" s="46" t="s">
        <v>4</v>
      </c>
      <c r="Q70" s="46" t="s">
        <v>4</v>
      </c>
      <c r="R70" s="46" t="s">
        <v>135</v>
      </c>
      <c r="S70" s="46" t="s">
        <v>566</v>
      </c>
      <c r="T70" s="46" t="str">
        <f>LOWER('quota master'!$V70)</f>
        <v>bone-in and carcasses</v>
      </c>
      <c r="U70" s="46" t="str">
        <f>GetQuotaDescription('quota master'!$A70, 'quota master'!$B70, 'quota master'!$AB70, 'quota master'!$T70)</f>
        <v>FCFS Quota number 092013 for geography NZ : New Zealand on bone-in and carcasses</v>
      </c>
      <c r="V70" s="46" t="s">
        <v>1876</v>
      </c>
      <c r="W70" s="46" t="s">
        <v>4</v>
      </c>
      <c r="X70" s="46" t="s">
        <v>1877</v>
      </c>
      <c r="Y70" s="46" t="s">
        <v>1404</v>
      </c>
      <c r="Z70" s="54">
        <v>228254000</v>
      </c>
      <c r="AA70" s="46" t="s">
        <v>2</v>
      </c>
      <c r="AB70" s="46" t="s">
        <v>1399</v>
      </c>
      <c r="AC70" s="46" t="s">
        <v>1400</v>
      </c>
      <c r="AD70" s="46" t="s">
        <v>1401</v>
      </c>
      <c r="AE70" s="46" t="s">
        <v>1518</v>
      </c>
      <c r="AF70" s="47" t="s">
        <v>4</v>
      </c>
    </row>
    <row r="71" spans="1:32" ht="240" x14ac:dyDescent="0.25">
      <c r="A71" s="45" t="s">
        <v>567</v>
      </c>
      <c r="B71" s="46" t="str">
        <f>VLOOKUP($A71, Table5[], 2, FALSE)</f>
        <v>UY : Uruguay</v>
      </c>
      <c r="C71" s="46" t="str">
        <f>IF(ISNA(VLOOKUP($A71, Table8[], 2, FALSE)), "", VLOOKUP($A71, Table8[], 2, FALSE))</f>
        <v/>
      </c>
      <c r="D71" s="46" t="str">
        <f>IF(ISNA(VLOOKUP($A71, Table10[], 2, FALSE)), "", VLOOKUP($A71,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71" s="46" t="str">
        <f>IF(ISNA(VLOOKUP($A71, Table16[], 2, FALSE)), "", VLOOKUP($A71, Table16[], 2, FALSE))</f>
        <v>R111354 : opening annual Union tariff quotas for sheep, goats, sheepmeat and goatmeat_x000D_
R180562 : amending Implementing Regulation (EU) No 1354/2011 opening annual Union tariff quotas for sheep, goats, sheepmeat and goatmeat</v>
      </c>
      <c r="F71" s="59">
        <v>12295</v>
      </c>
      <c r="G71" s="60">
        <v>43101</v>
      </c>
      <c r="H71" s="60">
        <v>43465</v>
      </c>
      <c r="I71" s="61">
        <f>'quota master'!$H71-'quota master'!$G71+1</f>
        <v>365</v>
      </c>
      <c r="J71" s="61" t="str">
        <f>describe_period('quota master'!$I71, 'quota master'!$G71, 'quota master'!$H71)</f>
        <v>Annual</v>
      </c>
      <c r="K71" s="54">
        <v>5800000</v>
      </c>
      <c r="L71" s="62" t="s">
        <v>2</v>
      </c>
      <c r="M71" s="63">
        <v>3</v>
      </c>
      <c r="N71" s="62" t="s">
        <v>3</v>
      </c>
      <c r="O71" s="63">
        <v>90</v>
      </c>
      <c r="P71" s="46" t="s">
        <v>4</v>
      </c>
      <c r="Q71" s="46" t="s">
        <v>4</v>
      </c>
      <c r="R71" s="46" t="s">
        <v>135</v>
      </c>
      <c r="S71" s="46" t="s">
        <v>567</v>
      </c>
      <c r="T71" s="46" t="str">
        <f>LOWER('quota master'!$V71)</f>
        <v>bone-in and carcasses sheepmeat from uruguay</v>
      </c>
      <c r="U71" s="46" t="str">
        <f>GetQuotaDescription('quota master'!$A71, 'quota master'!$B71, 'quota master'!$AB71, 'quota master'!$T71)</f>
        <v>FCFS Quota number 092014 for geography UY : Uruguay on bone-in and carcasses sheepmeat from uruguay</v>
      </c>
      <c r="V71" s="46" t="s">
        <v>1878</v>
      </c>
      <c r="W71" s="46" t="s">
        <v>4</v>
      </c>
      <c r="X71" s="46" t="s">
        <v>1879</v>
      </c>
      <c r="Y71" s="46" t="s">
        <v>1404</v>
      </c>
      <c r="Z71" s="54">
        <v>5800000</v>
      </c>
      <c r="AA71" s="46" t="s">
        <v>2</v>
      </c>
      <c r="AB71" s="46" t="s">
        <v>1399</v>
      </c>
      <c r="AC71" s="46" t="s">
        <v>1400</v>
      </c>
      <c r="AD71" s="46" t="s">
        <v>1401</v>
      </c>
      <c r="AE71" s="46" t="s">
        <v>1518</v>
      </c>
      <c r="AF71" s="47" t="s">
        <v>4</v>
      </c>
    </row>
    <row r="72" spans="1:32" ht="240" x14ac:dyDescent="0.25">
      <c r="A72" s="45" t="s">
        <v>568</v>
      </c>
      <c r="B72" s="46" t="str">
        <f>VLOOKUP($A72, Table5[], 2, FALSE)</f>
        <v>1011 : ERGA OMNES_x000D_
2500 : Member countries of WTO</v>
      </c>
      <c r="C72" s="46" t="str">
        <f>IF(ISNA(VLOOKUP($A72, Table8[], 2, FALSE)), "", VLOOKUP($A72, Table8[], 2, FALSE))</f>
        <v>AR (Argentina) excluded from 2500 (Member countries of WTO)_x000D_
AU (Australia) excluded from 2500 (Member countries of WTO)_x000D_
CL (Chile) excluded from 2500 (Member countries of WTO)_x000D_
IS (Iceland) excluded from 2500 (Member countries of WTO)_x000D_
NZ (New Zealand) excluded from 2500 (Member countries of WTO)_x000D_
UY (Uruguay) excluded from 2500 (Member countries of WTO)</v>
      </c>
      <c r="D72" s="46" t="str">
        <f>IF(ISNA(VLOOKUP($A72, Table10[], 2, FALSE)), "", VLOOKUP($A72,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72" s="46" t="str">
        <f>IF(ISNA(VLOOKUP($A72, Table16[], 2, FALSE)), "", VLOOKUP($A72, Table16[], 2, FALSE))</f>
        <v>R111354 : opening annual Union tariff quotas for sheep, goats, sheepmeat and goatmeat_x000D_
R180562 : amending Implementing Regulation (EU) No 1354/2011 opening annual Union tariff quotas for sheep, goats, sheepmeat and goatmeat</v>
      </c>
      <c r="F72" s="59">
        <v>12313</v>
      </c>
      <c r="G72" s="60">
        <v>43101</v>
      </c>
      <c r="H72" s="60">
        <v>43465</v>
      </c>
      <c r="I72" s="61">
        <f>'quota master'!$H72-'quota master'!$G72+1</f>
        <v>365</v>
      </c>
      <c r="J72" s="61" t="str">
        <f>describe_period('quota master'!$I72, 'quota master'!$G72, 'quota master'!$H72)</f>
        <v>Annual</v>
      </c>
      <c r="K72" s="54">
        <v>200000</v>
      </c>
      <c r="L72" s="62" t="s">
        <v>2</v>
      </c>
      <c r="M72" s="63">
        <v>3</v>
      </c>
      <c r="N72" s="62" t="s">
        <v>11</v>
      </c>
      <c r="O72" s="63">
        <v>90</v>
      </c>
      <c r="P72" s="46" t="s">
        <v>4</v>
      </c>
      <c r="Q72" s="46" t="s">
        <v>4</v>
      </c>
      <c r="R72" s="46" t="s">
        <v>135</v>
      </c>
      <c r="S72" s="46" t="s">
        <v>568</v>
      </c>
      <c r="T72" s="46" t="str">
        <f>LOWER('quota master'!$V72)</f>
        <v>bone-in and carcasses</v>
      </c>
      <c r="U72" s="46" t="str">
        <f>GetQuotaDescription('quota master'!$A72, 'quota master'!$B72, 'quota master'!$AB72, 'quota master'!$T72)</f>
        <v>FCFS Quota number 092015 for geography 1011 : ERGA OMNES, 2500 : Member countries of WTO on bone-in and carcasses</v>
      </c>
      <c r="V72" s="46" t="s">
        <v>1876</v>
      </c>
      <c r="W72" s="46" t="s">
        <v>4</v>
      </c>
      <c r="X72" s="46" t="s">
        <v>1495</v>
      </c>
      <c r="Y72" s="46" t="s">
        <v>1404</v>
      </c>
      <c r="Z72" s="54">
        <v>200000</v>
      </c>
      <c r="AA72" s="46" t="s">
        <v>2</v>
      </c>
      <c r="AB72" s="46" t="s">
        <v>1399</v>
      </c>
      <c r="AC72" s="46" t="s">
        <v>1400</v>
      </c>
      <c r="AD72" s="46" t="s">
        <v>1401</v>
      </c>
      <c r="AE72" s="46" t="s">
        <v>1518</v>
      </c>
      <c r="AF72" s="47" t="s">
        <v>4</v>
      </c>
    </row>
    <row r="73" spans="1:32" ht="240" x14ac:dyDescent="0.25">
      <c r="A73" s="45" t="s">
        <v>569</v>
      </c>
      <c r="B73" s="46" t="str">
        <f>VLOOKUP($A73, Table5[], 2, FALSE)</f>
        <v>1011 : ERGA OMNES</v>
      </c>
      <c r="C73" s="46" t="str">
        <f>IF(ISNA(VLOOKUP($A73, Table8[], 2, FALSE)), "", VLOOKUP($A73, Table8[], 2, FALSE))</f>
        <v/>
      </c>
      <c r="D73" s="46" t="str">
        <f>IF(ISNA(VLOOKUP($A73, Table10[], 2, FALSE)), "", VLOOKUP($A73, Table10[], 2, FALSE))</f>
        <v>0204100000 - Carcases and half-carcases of lamb, fresh or chilled_x000D_
0204210000 - Carcases and half-carcases_x000D_
0204220000 - Other cuts with bone in_x000D_
0204300000 - Carcases and half-carcases of lamb, frozen_x000D_
0204410000 - Carcases and half-carcases_x000D_
0204420000 - Other cuts with bone in_x000D_
0204501100 - Carcases and half-carcases_x000D_
0204501300 - Short forequarters_x000D_
0204501500 - Chines and/or best ends_x000D_
0204501900 - Legs_x000D_
0204503100 - Cuts with bone in_x000D_
0204505100 - Carcases and half-carcases_x000D_
0204505300 - Short forequarters_x000D_
0204505500 - Chines and/or best ends_x000D_
0204505900 - Legs_x000D_
0204507100 - Cuts with bone in</v>
      </c>
      <c r="E73" s="46" t="str">
        <f>IF(ISNA(VLOOKUP($A73, Table16[], 2, FALSE)), "", VLOOKUP($A73, Table16[], 2, FALSE))</f>
        <v>R111354 : opening annual Union tariff quotas for sheep, goats, sheepmeat and goatmeat_x000D_
R180562 : amending Implementing Regulation (EU) No 1354/2011 opening annual Union tariff quotas for sheep, goats, sheepmeat and goatmeat</v>
      </c>
      <c r="F73" s="59">
        <v>12316</v>
      </c>
      <c r="G73" s="60">
        <v>43101</v>
      </c>
      <c r="H73" s="60">
        <v>43465</v>
      </c>
      <c r="I73" s="61">
        <f>'quota master'!$H73-'quota master'!$G73+1</f>
        <v>365</v>
      </c>
      <c r="J73" s="61" t="str">
        <f>describe_period('quota master'!$I73, 'quota master'!$G73, 'quota master'!$H73)</f>
        <v>Annual</v>
      </c>
      <c r="K73" s="54">
        <v>200000</v>
      </c>
      <c r="L73" s="62" t="s">
        <v>2</v>
      </c>
      <c r="M73" s="63">
        <v>3</v>
      </c>
      <c r="N73" s="62" t="s">
        <v>11</v>
      </c>
      <c r="O73" s="63">
        <v>90</v>
      </c>
      <c r="P73" s="46" t="s">
        <v>4</v>
      </c>
      <c r="Q73" s="46" t="s">
        <v>4</v>
      </c>
      <c r="R73" s="46" t="s">
        <v>135</v>
      </c>
      <c r="S73" s="46" t="s">
        <v>569</v>
      </c>
      <c r="T73" s="46" t="str">
        <f>LOWER('quota master'!$V73)</f>
        <v>bone-in and carcasses,erga omnes</v>
      </c>
      <c r="U73" s="46" t="str">
        <f>GetQuotaDescription('quota master'!$A73, 'quota master'!$B73, 'quota master'!$AB73, 'quota master'!$T73)</f>
        <v>FCFS Quota number 092016 for geography 1011 : ERGA OMNES on bone-in and carcasses,erga omnes</v>
      </c>
      <c r="V73" s="46" t="s">
        <v>1880</v>
      </c>
      <c r="W73" s="46" t="s">
        <v>4</v>
      </c>
      <c r="X73" s="46" t="s">
        <v>1397</v>
      </c>
      <c r="Y73" s="46" t="s">
        <v>1404</v>
      </c>
      <c r="Z73" s="54">
        <v>200000</v>
      </c>
      <c r="AA73" s="46" t="s">
        <v>2</v>
      </c>
      <c r="AB73" s="46" t="s">
        <v>1399</v>
      </c>
      <c r="AC73" s="46" t="s">
        <v>1400</v>
      </c>
      <c r="AD73" s="46" t="s">
        <v>1401</v>
      </c>
      <c r="AE73" s="46" t="s">
        <v>1518</v>
      </c>
      <c r="AF73" s="47" t="s">
        <v>4</v>
      </c>
    </row>
    <row r="74" spans="1:32" ht="120" x14ac:dyDescent="0.25">
      <c r="A74" s="45" t="s">
        <v>777</v>
      </c>
      <c r="B74" s="46" t="str">
        <f>VLOOKUP($A74, Table5[], 2, FALSE)</f>
        <v>UA : Ukraine</v>
      </c>
      <c r="C74" s="46" t="str">
        <f>IF(ISNA(VLOOKUP($A74, Table8[], 2, FALSE)), "", VLOOKUP($A74, Table8[], 2, FALSE))</f>
        <v/>
      </c>
      <c r="D74" s="46" t="str">
        <f>IF(ISNA(VLOOKUP($A74, Table10[], 2, FALSE)), "", VLOOKUP($A74, Table10[], 2, FALSE))</f>
        <v>0204225000 - Legs_x000D_
0204229000 - Other_x000D_
0204230000 - Boneless_x000D_
0204423000 - Chines and/or best ends_x000D_
0204425000 - Legs_x000D_
0204429000 - Other_x000D_
0204431000 - Of lamb_x000D_
0204439000 - Other</v>
      </c>
      <c r="E74" s="46" t="str">
        <f>IF(ISNA(VLOOKUP($A74, Table16[], 2, FALSE)), "", VLOOKUP($A74, Table16[], 2, FALSE))</f>
        <v>R152405 : opening and providing for the management of EU tariff quotas for agricultural products originating in Ukraine</v>
      </c>
      <c r="F74" s="59">
        <v>13126</v>
      </c>
      <c r="G74" s="60">
        <v>43101</v>
      </c>
      <c r="H74" s="60">
        <v>43465</v>
      </c>
      <c r="I74" s="61">
        <f>'quota master'!$H74-'quota master'!$G74+1</f>
        <v>365</v>
      </c>
      <c r="J74" s="61" t="str">
        <f>describe_period('quota master'!$I74, 'quota master'!$G74, 'quota master'!$H74)</f>
        <v>Annual</v>
      </c>
      <c r="K74" s="54">
        <v>1800000</v>
      </c>
      <c r="L74" s="62" t="s">
        <v>2</v>
      </c>
      <c r="M74" s="63">
        <v>3</v>
      </c>
      <c r="N74" s="62" t="s">
        <v>3</v>
      </c>
      <c r="O74" s="63">
        <v>90</v>
      </c>
      <c r="P74" s="46" t="s">
        <v>4</v>
      </c>
      <c r="Q74" s="46" t="s">
        <v>4</v>
      </c>
      <c r="R74" s="46" t="s">
        <v>778</v>
      </c>
      <c r="S74" s="46" t="s">
        <v>777</v>
      </c>
      <c r="T74" s="46" t="str">
        <f>LOWER('quota master'!$V74)</f>
        <v>sheep and goat meat</v>
      </c>
      <c r="U74" s="46" t="str">
        <f>GetQuotaDescription('quota master'!$A74, 'quota master'!$B74, 'quota master'!$AB74, 'quota master'!$T74)</f>
        <v>FCFS Quota number 096700 for geography UA : Ukraine on sheep and goat meat</v>
      </c>
      <c r="V74" s="46" t="s">
        <v>7709</v>
      </c>
      <c r="W74" s="46" t="s">
        <v>4</v>
      </c>
      <c r="X74" s="46" t="s">
        <v>1907</v>
      </c>
      <c r="Y74" s="46" t="s">
        <v>1404</v>
      </c>
      <c r="Z74" s="54">
        <v>1800000</v>
      </c>
      <c r="AA74" s="46" t="s">
        <v>2</v>
      </c>
      <c r="AB74" s="46" t="s">
        <v>1399</v>
      </c>
      <c r="AC74" s="46" t="s">
        <v>1499</v>
      </c>
      <c r="AD74" s="46" t="s">
        <v>1492</v>
      </c>
      <c r="AE74" s="46" t="s">
        <v>4</v>
      </c>
      <c r="AF74" s="47" t="s">
        <v>4</v>
      </c>
    </row>
    <row r="75" spans="1:32" ht="75" x14ac:dyDescent="0.25">
      <c r="A75" s="45" t="s">
        <v>570</v>
      </c>
      <c r="B75" s="46" t="str">
        <f>VLOOKUP($A75, Table5[], 2, FALSE)</f>
        <v>AR : Argentina</v>
      </c>
      <c r="C75" s="46" t="str">
        <f>IF(ISNA(VLOOKUP($A75, Table8[], 2, FALSE)), "", VLOOKUP($A75, Table8[], 2, FALSE))</f>
        <v/>
      </c>
      <c r="D75" s="46" t="str">
        <f>IF(ISNA(VLOOKUP($A75, Table10[], 2, FALSE)), "", VLOOKUP($A75, Table10[], 2, FALSE))</f>
        <v>0204230011 - Of lamb_x000D_
0204230091 - Of lamb_x000D_
0204431000 - Of lamb_x000D_
0204503910 - Goatmeat of kid_x000D_
0204507910 - Goatmeat of kid</v>
      </c>
      <c r="E75" s="46" t="str">
        <f>IF(ISNA(VLOOKUP($A75, Table16[], 2, FALSE)), "", VLOOKUP($A75, Table16[], 2, FALSE))</f>
        <v>R111354 : opening annual Union tariff quotas for sheep, goats, sheepmeat and goatmeat_x000D_
R180562 : amending Implementing Regulation (EU) No 1354/2011 opening annual Union tariff quotas for sheep, goats, sheepmeat and goatmeat</v>
      </c>
      <c r="F75" s="59">
        <v>12287</v>
      </c>
      <c r="G75" s="60">
        <v>43101</v>
      </c>
      <c r="H75" s="60">
        <v>43465</v>
      </c>
      <c r="I75" s="61">
        <f>'quota master'!$H75-'quota master'!$G75+1</f>
        <v>365</v>
      </c>
      <c r="J75" s="61" t="str">
        <f>describe_period('quota master'!$I75, 'quota master'!$G75, 'quota master'!$H75)</f>
        <v>Annual</v>
      </c>
      <c r="K75" s="54">
        <v>23000000</v>
      </c>
      <c r="L75" s="62" t="s">
        <v>2</v>
      </c>
      <c r="M75" s="63">
        <v>3</v>
      </c>
      <c r="N75" s="62" t="s">
        <v>3</v>
      </c>
      <c r="O75" s="63">
        <v>90</v>
      </c>
      <c r="P75" s="46" t="s">
        <v>4</v>
      </c>
      <c r="Q75" s="46" t="s">
        <v>4</v>
      </c>
      <c r="R75" s="46" t="s">
        <v>135</v>
      </c>
      <c r="S75" s="46" t="s">
        <v>570</v>
      </c>
      <c r="T75" s="46" t="str">
        <f>LOWER('quota master'!$V75)</f>
        <v>boneless lamb</v>
      </c>
      <c r="U75" s="46" t="str">
        <f>GetQuotaDescription('quota master'!$A75, 'quota master'!$B75, 'quota master'!$AB75, 'quota master'!$T75)</f>
        <v>FCFS Quota number 092101 for geography AR : Argentina on boneless lamb</v>
      </c>
      <c r="V75" s="46" t="s">
        <v>1881</v>
      </c>
      <c r="W75" s="46" t="s">
        <v>564</v>
      </c>
      <c r="X75" s="46" t="s">
        <v>1873</v>
      </c>
      <c r="Y75" s="46" t="s">
        <v>1404</v>
      </c>
      <c r="Z75" s="54">
        <v>23000000</v>
      </c>
      <c r="AA75" s="46" t="s">
        <v>2</v>
      </c>
      <c r="AB75" s="46" t="s">
        <v>1399</v>
      </c>
      <c r="AC75" s="46" t="s">
        <v>1400</v>
      </c>
      <c r="AD75" s="46" t="s">
        <v>1401</v>
      </c>
      <c r="AE75" s="46" t="s">
        <v>1518</v>
      </c>
      <c r="AF75" s="47" t="s">
        <v>4</v>
      </c>
    </row>
    <row r="76" spans="1:32" ht="75" x14ac:dyDescent="0.25">
      <c r="A76" s="45" t="s">
        <v>572</v>
      </c>
      <c r="B76" s="46" t="str">
        <f>VLOOKUP($A76, Table5[], 2, FALSE)</f>
        <v>AU : Australia</v>
      </c>
      <c r="C76" s="46" t="str">
        <f>IF(ISNA(VLOOKUP($A76, Table8[], 2, FALSE)), "", VLOOKUP($A76, Table8[], 2, FALSE))</f>
        <v/>
      </c>
      <c r="D76" s="46" t="str">
        <f>IF(ISNA(VLOOKUP($A76, Table10[], 2, FALSE)), "", VLOOKUP($A76, Table10[], 2, FALSE))</f>
        <v>0204230011 - Of lamb_x000D_
0204230091 - Of lamb_x000D_
0204431000 - Of lamb_x000D_
0204503910 - Goatmeat of kid_x000D_
0204507910 - Goatmeat of kid</v>
      </c>
      <c r="E76" s="46" t="str">
        <f>IF(ISNA(VLOOKUP($A76, Table16[], 2, FALSE)), "", VLOOKUP($A76, Table16[], 2, FALSE))</f>
        <v>R111354 : opening annual Union tariff quotas for sheep, goats, sheepmeat and goatmeat_x000D_
R180562 : amending Implementing Regulation (EU) No 1354/2011 opening annual Union tariff quotas for sheep, goats, sheepmeat and goatmeat</v>
      </c>
      <c r="F76" s="59">
        <v>12290</v>
      </c>
      <c r="G76" s="60">
        <v>43101</v>
      </c>
      <c r="H76" s="60">
        <v>43465</v>
      </c>
      <c r="I76" s="61">
        <f>'quota master'!$H76-'quota master'!$G76+1</f>
        <v>365</v>
      </c>
      <c r="J76" s="61" t="str">
        <f>describe_period('quota master'!$I76, 'quota master'!$G76, 'quota master'!$H76)</f>
        <v>Annual</v>
      </c>
      <c r="K76" s="54">
        <v>19186000</v>
      </c>
      <c r="L76" s="62" t="s">
        <v>2</v>
      </c>
      <c r="M76" s="63">
        <v>3</v>
      </c>
      <c r="N76" s="62" t="s">
        <v>3</v>
      </c>
      <c r="O76" s="63">
        <v>90</v>
      </c>
      <c r="P76" s="46" t="s">
        <v>4</v>
      </c>
      <c r="Q76" s="46" t="s">
        <v>4</v>
      </c>
      <c r="R76" s="46" t="s">
        <v>135</v>
      </c>
      <c r="S76" s="46" t="s">
        <v>572</v>
      </c>
      <c r="T76" s="46" t="str">
        <f>LOWER('quota master'!$V76)</f>
        <v>boneless lamb</v>
      </c>
      <c r="U76" s="46" t="str">
        <f>GetQuotaDescription('quota master'!$A76, 'quota master'!$B76, 'quota master'!$AB76, 'quota master'!$T76)</f>
        <v>FCFS Quota number 092105 for geography AU : Australia on boneless lamb</v>
      </c>
      <c r="V76" s="46" t="s">
        <v>1883</v>
      </c>
      <c r="W76" s="46" t="s">
        <v>565</v>
      </c>
      <c r="X76" s="46" t="s">
        <v>1875</v>
      </c>
      <c r="Y76" s="46" t="s">
        <v>1404</v>
      </c>
      <c r="Z76" s="54">
        <v>19186000</v>
      </c>
      <c r="AA76" s="46" t="s">
        <v>2</v>
      </c>
      <c r="AB76" s="46" t="s">
        <v>1399</v>
      </c>
      <c r="AC76" s="46" t="s">
        <v>1400</v>
      </c>
      <c r="AD76" s="46" t="s">
        <v>1401</v>
      </c>
      <c r="AE76" s="46" t="s">
        <v>1518</v>
      </c>
      <c r="AF76" s="47" t="s">
        <v>4</v>
      </c>
    </row>
    <row r="77" spans="1:32" ht="75" x14ac:dyDescent="0.25">
      <c r="A77" s="45" t="s">
        <v>574</v>
      </c>
      <c r="B77" s="46" t="str">
        <f>VLOOKUP($A77, Table5[], 2, FALSE)</f>
        <v>NZ : New Zealand</v>
      </c>
      <c r="C77" s="46" t="str">
        <f>IF(ISNA(VLOOKUP($A77, Table8[], 2, FALSE)), "", VLOOKUP($A77, Table8[], 2, FALSE))</f>
        <v/>
      </c>
      <c r="D77" s="46" t="str">
        <f>IF(ISNA(VLOOKUP($A77, Table10[], 2, FALSE)), "", VLOOKUP($A77, Table10[], 2, FALSE))</f>
        <v>0204230011 - Of lamb_x000D_
0204230091 - Of lamb_x000D_
0204431000 - Of lamb_x000D_
0204503910 - Goatmeat of kid_x000D_
0204507910 - Goatmeat of kid</v>
      </c>
      <c r="E77" s="46" t="str">
        <f>IF(ISNA(VLOOKUP($A77, Table16[], 2, FALSE)), "", VLOOKUP($A77, Table16[], 2, FALSE))</f>
        <v>R111354 : opening annual Union tariff quotas for sheep, goats, sheepmeat and goatmeat_x000D_
R180562 : amending Implementing Regulation (EU) No 1354/2011 opening annual Union tariff quotas for sheep, goats, sheepmeat and goatmeat</v>
      </c>
      <c r="F77" s="59">
        <v>12293</v>
      </c>
      <c r="G77" s="60">
        <v>43101</v>
      </c>
      <c r="H77" s="60">
        <v>43465</v>
      </c>
      <c r="I77" s="61">
        <f>'quota master'!$H77-'quota master'!$G77+1</f>
        <v>365</v>
      </c>
      <c r="J77" s="61" t="str">
        <f>describe_period('quota master'!$I77, 'quota master'!$G77, 'quota master'!$H77)</f>
        <v>Annual</v>
      </c>
      <c r="K77" s="54">
        <v>228254000</v>
      </c>
      <c r="L77" s="62" t="s">
        <v>2</v>
      </c>
      <c r="M77" s="63">
        <v>3</v>
      </c>
      <c r="N77" s="62" t="s">
        <v>3</v>
      </c>
      <c r="O77" s="63">
        <v>90</v>
      </c>
      <c r="P77" s="46" t="s">
        <v>4</v>
      </c>
      <c r="Q77" s="46" t="s">
        <v>4</v>
      </c>
      <c r="R77" s="46" t="s">
        <v>135</v>
      </c>
      <c r="S77" s="46" t="s">
        <v>574</v>
      </c>
      <c r="T77" s="46" t="str">
        <f>LOWER('quota master'!$V77)</f>
        <v>boneless lamb</v>
      </c>
      <c r="U77" s="46" t="str">
        <f>GetQuotaDescription('quota master'!$A77, 'quota master'!$B77, 'quota master'!$AB77, 'quota master'!$T77)</f>
        <v>FCFS Quota number 092109 for geography NZ : New Zealand on boneless lamb</v>
      </c>
      <c r="V77" s="46" t="s">
        <v>1883</v>
      </c>
      <c r="W77" s="46" t="s">
        <v>566</v>
      </c>
      <c r="X77" s="46" t="s">
        <v>1877</v>
      </c>
      <c r="Y77" s="46" t="s">
        <v>1404</v>
      </c>
      <c r="Z77" s="54">
        <v>228254000</v>
      </c>
      <c r="AA77" s="46" t="s">
        <v>2</v>
      </c>
      <c r="AB77" s="46" t="s">
        <v>1399</v>
      </c>
      <c r="AC77" s="46" t="s">
        <v>1400</v>
      </c>
      <c r="AD77" s="46" t="s">
        <v>1401</v>
      </c>
      <c r="AE77" s="46" t="s">
        <v>1518</v>
      </c>
      <c r="AF77" s="47" t="s">
        <v>4</v>
      </c>
    </row>
    <row r="78" spans="1:32" ht="75" x14ac:dyDescent="0.25">
      <c r="A78" s="45" t="s">
        <v>576</v>
      </c>
      <c r="B78" s="46" t="str">
        <f>VLOOKUP($A78, Table5[], 2, FALSE)</f>
        <v>UY : Uruguay</v>
      </c>
      <c r="C78" s="46" t="str">
        <f>IF(ISNA(VLOOKUP($A78, Table8[], 2, FALSE)), "", VLOOKUP($A78, Table8[], 2, FALSE))</f>
        <v/>
      </c>
      <c r="D78" s="46" t="str">
        <f>IF(ISNA(VLOOKUP($A78, Table10[], 2, FALSE)), "", VLOOKUP($A78, Table10[], 2, FALSE))</f>
        <v>0204230011 - Of lamb_x000D_
0204230091 - Of lamb_x000D_
0204431000 - Of lamb_x000D_
0204503910 - Goatmeat of kid_x000D_
0204507910 - Goatmeat of kid</v>
      </c>
      <c r="E78" s="46" t="str">
        <f>IF(ISNA(VLOOKUP($A78, Table16[], 2, FALSE)), "", VLOOKUP($A78, Table16[], 2, FALSE))</f>
        <v>R111354 : opening annual Union tariff quotas for sheep, goats, sheepmeat and goatmeat_x000D_
R180562 : amending Implementing Regulation (EU) No 1354/2011 opening annual Union tariff quotas for sheep, goats, sheepmeat and goatmeat</v>
      </c>
      <c r="F78" s="59">
        <v>12296</v>
      </c>
      <c r="G78" s="60">
        <v>43101</v>
      </c>
      <c r="H78" s="60">
        <v>43465</v>
      </c>
      <c r="I78" s="61">
        <f>'quota master'!$H78-'quota master'!$G78+1</f>
        <v>365</v>
      </c>
      <c r="J78" s="61" t="str">
        <f>describe_period('quota master'!$I78, 'quota master'!$G78, 'quota master'!$H78)</f>
        <v>Annual</v>
      </c>
      <c r="K78" s="54">
        <v>5800000</v>
      </c>
      <c r="L78" s="62" t="s">
        <v>2</v>
      </c>
      <c r="M78" s="63">
        <v>3</v>
      </c>
      <c r="N78" s="62" t="s">
        <v>3</v>
      </c>
      <c r="O78" s="63">
        <v>90</v>
      </c>
      <c r="P78" s="46" t="s">
        <v>4</v>
      </c>
      <c r="Q78" s="46" t="s">
        <v>4</v>
      </c>
      <c r="R78" s="46" t="s">
        <v>135</v>
      </c>
      <c r="S78" s="46" t="s">
        <v>576</v>
      </c>
      <c r="T78" s="46" t="str">
        <f>LOWER('quota master'!$V78)</f>
        <v>boneless lamb.</v>
      </c>
      <c r="U78" s="46" t="str">
        <f>GetQuotaDescription('quota master'!$A78, 'quota master'!$B78, 'quota master'!$AB78, 'quota master'!$T78)</f>
        <v>FCFS Quota number 092111 for geography UY : Uruguay on boneless lamb.</v>
      </c>
      <c r="V78" s="46" t="s">
        <v>1884</v>
      </c>
      <c r="W78" s="46" t="s">
        <v>567</v>
      </c>
      <c r="X78" s="46" t="s">
        <v>1879</v>
      </c>
      <c r="Y78" s="46" t="s">
        <v>1404</v>
      </c>
      <c r="Z78" s="54">
        <v>5800000</v>
      </c>
      <c r="AA78" s="46" t="s">
        <v>2</v>
      </c>
      <c r="AB78" s="46" t="s">
        <v>1399</v>
      </c>
      <c r="AC78" s="46" t="s">
        <v>1400</v>
      </c>
      <c r="AD78" s="46" t="s">
        <v>1401</v>
      </c>
      <c r="AE78" s="46" t="s">
        <v>1518</v>
      </c>
      <c r="AF78" s="47" t="s">
        <v>4</v>
      </c>
    </row>
    <row r="79" spans="1:32" ht="75" x14ac:dyDescent="0.25">
      <c r="A79" s="45" t="s">
        <v>578</v>
      </c>
      <c r="B79" s="46" t="str">
        <f>VLOOKUP($A79, Table5[], 2, FALSE)</f>
        <v>CL : Chile</v>
      </c>
      <c r="C79" s="46" t="str">
        <f>IF(ISNA(VLOOKUP($A79, Table8[], 2, FALSE)), "", VLOOKUP($A79, Table8[], 2, FALSE))</f>
        <v/>
      </c>
      <c r="D79" s="46" t="str">
        <f>IF(ISNA(VLOOKUP($A79, Table10[], 2, FALSE)), "", VLOOKUP($A79, Table10[], 2, FALSE))</f>
        <v>0204230011 - Of lamb_x000D_
0204230091 - Of lamb_x000D_
0204431000 - Of lamb_x000D_
0204503910 - Goatmeat of kid_x000D_
0204507910 - Goatmeat of kid</v>
      </c>
      <c r="E79" s="46" t="str">
        <f>IF(ISNA(VLOOKUP($A79, Table16[], 2, FALSE)), "", VLOOKUP($A79, Table16[], 2, FALSE))</f>
        <v>R111354 : opening annual Union tariff quotas for sheep, goats, sheepmeat and goatmeat_x000D_
R180562 : amending Implementing Regulation (EU) No 1354/2011 opening annual Union tariff quotas for sheep, goats, sheepmeat and goatmeat</v>
      </c>
      <c r="F79" s="59">
        <v>12299</v>
      </c>
      <c r="G79" s="60">
        <v>43101</v>
      </c>
      <c r="H79" s="60">
        <v>43465</v>
      </c>
      <c r="I79" s="61">
        <f>'quota master'!$H79-'quota master'!$G79+1</f>
        <v>365</v>
      </c>
      <c r="J79" s="61" t="str">
        <f>describe_period('quota master'!$I79, 'quota master'!$G79, 'quota master'!$H79)</f>
        <v>Annual</v>
      </c>
      <c r="K79" s="54">
        <v>8000000</v>
      </c>
      <c r="L79" s="62" t="s">
        <v>2</v>
      </c>
      <c r="M79" s="63">
        <v>3</v>
      </c>
      <c r="N79" s="62" t="s">
        <v>3</v>
      </c>
      <c r="O79" s="63">
        <v>90</v>
      </c>
      <c r="P79" s="46" t="s">
        <v>4</v>
      </c>
      <c r="Q79" s="46" t="s">
        <v>4</v>
      </c>
      <c r="R79" s="46" t="s">
        <v>135</v>
      </c>
      <c r="S79" s="46" t="s">
        <v>578</v>
      </c>
      <c r="T79" s="46" t="str">
        <f>LOWER('quota master'!$V79)</f>
        <v>boneless lamb</v>
      </c>
      <c r="U79" s="46" t="str">
        <f>GetQuotaDescription('quota master'!$A79, 'quota master'!$B79, 'quota master'!$AB79, 'quota master'!$T79)</f>
        <v>FCFS Quota number 092115 for geography CL : Chile on boneless lamb</v>
      </c>
      <c r="V79" s="46" t="s">
        <v>1883</v>
      </c>
      <c r="W79" s="46" t="s">
        <v>547</v>
      </c>
      <c r="X79" s="46" t="s">
        <v>1861</v>
      </c>
      <c r="Y79" s="46" t="s">
        <v>1404</v>
      </c>
      <c r="Z79" s="54">
        <v>8000000</v>
      </c>
      <c r="AA79" s="46" t="s">
        <v>2</v>
      </c>
      <c r="AB79" s="46" t="s">
        <v>1399</v>
      </c>
      <c r="AC79" s="46" t="s">
        <v>1499</v>
      </c>
      <c r="AD79" s="46" t="s">
        <v>1401</v>
      </c>
      <c r="AE79" s="46" t="s">
        <v>1518</v>
      </c>
      <c r="AF79" s="47" t="s">
        <v>4</v>
      </c>
    </row>
    <row r="80" spans="1:32" ht="75" x14ac:dyDescent="0.25">
      <c r="A80" s="45" t="s">
        <v>585</v>
      </c>
      <c r="B80" s="46" t="str">
        <f>VLOOKUP($A80, Table5[], 2, FALSE)</f>
        <v>NO : Norway</v>
      </c>
      <c r="C80" s="46" t="str">
        <f>IF(ISNA(VLOOKUP($A80, Table8[], 2, FALSE)), "", VLOOKUP($A80, Table8[], 2, FALSE))</f>
        <v/>
      </c>
      <c r="D80" s="46" t="str">
        <f>IF(ISNA(VLOOKUP($A80, Table10[], 2, FALSE)), "", VLOOKUP($A80, Table10[], 2, FALSE))</f>
        <v>0204230011 - Of lamb_x000D_
0204230091 - Of lamb_x000D_
0204431000 - Of lamb_x000D_
0204503910 - Goatmeat of kid_x000D_
0204507910 - Goatmeat of kid</v>
      </c>
      <c r="E80" s="46" t="str">
        <f>IF(ISNA(VLOOKUP($A80, Table16[], 2, FALSE)), "", VLOOKUP($A80, Table16[], 2, FALSE))</f>
        <v>R111354 : opening annual Union tariff quotas for sheep, goats, sheepmeat and goatmeat_x000D_
R180562 : amending Implementing Regulation (EU) No 1354/2011 opening annual Union tariff quotas for sheep, goats, sheepmeat and goatmeat</v>
      </c>
      <c r="F80" s="59">
        <v>12302</v>
      </c>
      <c r="G80" s="60">
        <v>43101</v>
      </c>
      <c r="H80" s="60">
        <v>43465</v>
      </c>
      <c r="I80" s="61">
        <f>'quota master'!$H80-'quota master'!$G80+1</f>
        <v>365</v>
      </c>
      <c r="J80" s="61" t="str">
        <f>describe_period('quota master'!$I80, 'quota master'!$G80, 'quota master'!$H80)</f>
        <v>Annual</v>
      </c>
      <c r="K80" s="54">
        <v>300000</v>
      </c>
      <c r="L80" s="62" t="s">
        <v>2</v>
      </c>
      <c r="M80" s="63">
        <v>3</v>
      </c>
      <c r="N80" s="62" t="s">
        <v>3</v>
      </c>
      <c r="O80" s="63">
        <v>90</v>
      </c>
      <c r="P80" s="46" t="s">
        <v>4</v>
      </c>
      <c r="Q80" s="46" t="s">
        <v>4</v>
      </c>
      <c r="R80" s="46" t="s">
        <v>135</v>
      </c>
      <c r="S80" s="46" t="s">
        <v>585</v>
      </c>
      <c r="T80" s="46" t="str">
        <f>LOWER('quota master'!$V80)</f>
        <v>boneless lamb from norway</v>
      </c>
      <c r="U80" s="46" t="str">
        <f>GetQuotaDescription('quota master'!$A80, 'quota master'!$B80, 'quota master'!$AB80, 'quota master'!$T80)</f>
        <v>FCFS Quota number 092121 for geography NO : Norway on boneless lamb from norway</v>
      </c>
      <c r="V80" s="46" t="s">
        <v>1888</v>
      </c>
      <c r="W80" s="46" t="s">
        <v>251</v>
      </c>
      <c r="X80" s="46" t="s">
        <v>1550</v>
      </c>
      <c r="Y80" s="46" t="s">
        <v>1404</v>
      </c>
      <c r="Z80" s="54">
        <v>300000</v>
      </c>
      <c r="AA80" s="46" t="s">
        <v>2</v>
      </c>
      <c r="AB80" s="46" t="s">
        <v>1399</v>
      </c>
      <c r="AC80" s="46" t="s">
        <v>1499</v>
      </c>
      <c r="AD80" s="46" t="s">
        <v>1492</v>
      </c>
      <c r="AE80" s="46" t="s">
        <v>1518</v>
      </c>
      <c r="AF80" s="47" t="s">
        <v>4</v>
      </c>
    </row>
    <row r="81" spans="1:32" ht="75" x14ac:dyDescent="0.25">
      <c r="A81" s="45" t="s">
        <v>587</v>
      </c>
      <c r="B81" s="46" t="str">
        <f>VLOOKUP($A81, Table5[], 2, FALSE)</f>
        <v>GL : Greenland</v>
      </c>
      <c r="C81" s="46" t="str">
        <f>IF(ISNA(VLOOKUP($A81, Table8[], 2, FALSE)), "", VLOOKUP($A81, Table8[], 2, FALSE))</f>
        <v/>
      </c>
      <c r="D81" s="46" t="str">
        <f>IF(ISNA(VLOOKUP($A81, Table10[], 2, FALSE)), "", VLOOKUP($A81, Table10[], 2, FALSE))</f>
        <v>0204230011 - Of lamb_x000D_
0204230091 - Of lamb_x000D_
0204431000 - Of lamb_x000D_
0204503910 - Goatmeat of kid_x000D_
0204507910 - Goatmeat of kid</v>
      </c>
      <c r="E81" s="46" t="str">
        <f>IF(ISNA(VLOOKUP($A81, Table16[], 2, FALSE)), "", VLOOKUP($A81, Table16[], 2, FALSE))</f>
        <v>R111354 : opening annual Union tariff quotas for sheep, goats, sheepmeat and goatmeat_x000D_
R180562 : amending Implementing Regulation (EU) No 1354/2011 opening annual Union tariff quotas for sheep, goats, sheepmeat and goatmeat</v>
      </c>
      <c r="F81" s="59">
        <v>12305</v>
      </c>
      <c r="G81" s="60">
        <v>43101</v>
      </c>
      <c r="H81" s="60">
        <v>43465</v>
      </c>
      <c r="I81" s="61">
        <f>'quota master'!$H81-'quota master'!$G81+1</f>
        <v>365</v>
      </c>
      <c r="J81" s="61" t="str">
        <f>describe_period('quota master'!$I81, 'quota master'!$G81, 'quota master'!$H81)</f>
        <v>Annual</v>
      </c>
      <c r="K81" s="54">
        <v>100000</v>
      </c>
      <c r="L81" s="62" t="s">
        <v>2</v>
      </c>
      <c r="M81" s="63">
        <v>3</v>
      </c>
      <c r="N81" s="62" t="s">
        <v>3</v>
      </c>
      <c r="O81" s="63">
        <v>90</v>
      </c>
      <c r="P81" s="46" t="s">
        <v>4</v>
      </c>
      <c r="Q81" s="46" t="s">
        <v>4</v>
      </c>
      <c r="R81" s="46" t="s">
        <v>135</v>
      </c>
      <c r="S81" s="46" t="s">
        <v>587</v>
      </c>
      <c r="T81" s="46" t="str">
        <f>LOWER('quota master'!$V81)</f>
        <v>boneless lamb,greenland</v>
      </c>
      <c r="U81" s="46" t="str">
        <f>GetQuotaDescription('quota master'!$A81, 'quota master'!$B81, 'quota master'!$AB81, 'quota master'!$T81)</f>
        <v>FCFS Quota number 092125 for geography GL : Greenland on boneless lamb,greenland</v>
      </c>
      <c r="V81" s="46" t="s">
        <v>1890</v>
      </c>
      <c r="W81" s="46" t="s">
        <v>172</v>
      </c>
      <c r="X81" s="46" t="s">
        <v>1543</v>
      </c>
      <c r="Y81" s="46" t="s">
        <v>1404</v>
      </c>
      <c r="Z81" s="54">
        <v>100000</v>
      </c>
      <c r="AA81" s="46" t="s">
        <v>2</v>
      </c>
      <c r="AB81" s="46" t="s">
        <v>1399</v>
      </c>
      <c r="AC81" s="46" t="s">
        <v>1400</v>
      </c>
      <c r="AD81" s="46" t="s">
        <v>1401</v>
      </c>
      <c r="AE81" s="46" t="s">
        <v>1518</v>
      </c>
      <c r="AF81" s="47" t="s">
        <v>4</v>
      </c>
    </row>
    <row r="82" spans="1:32" ht="75" x14ac:dyDescent="0.25">
      <c r="A82" s="45" t="s">
        <v>589</v>
      </c>
      <c r="B82" s="46" t="str">
        <f>VLOOKUP($A82, Table5[], 2, FALSE)</f>
        <v>FO : Faroe Islands</v>
      </c>
      <c r="C82" s="46" t="str">
        <f>IF(ISNA(VLOOKUP($A82, Table8[], 2, FALSE)), "", VLOOKUP($A82, Table8[], 2, FALSE))</f>
        <v/>
      </c>
      <c r="D82" s="46" t="str">
        <f>IF(ISNA(VLOOKUP($A82, Table10[], 2, FALSE)), "", VLOOKUP($A82, Table10[], 2, FALSE))</f>
        <v>0204230011 - Of lamb_x000D_
0204230091 - Of lamb_x000D_
0204431000 - Of lamb_x000D_
0204503910 - Goatmeat of kid_x000D_
0204507910 - Goatmeat of kid</v>
      </c>
      <c r="E82" s="46" t="str">
        <f>IF(ISNA(VLOOKUP($A82, Table16[], 2, FALSE)), "", VLOOKUP($A82, Table16[], 2, FALSE))</f>
        <v>R111354 : opening annual Union tariff quotas for sheep, goats, sheepmeat and goatmeat_x000D_
R180562 : amending Implementing Regulation (EU) No 1354/2011 opening annual Union tariff quotas for sheep, goats, sheepmeat and goatmeat</v>
      </c>
      <c r="F82" s="59">
        <v>12308</v>
      </c>
      <c r="G82" s="60">
        <v>43101</v>
      </c>
      <c r="H82" s="60">
        <v>43465</v>
      </c>
      <c r="I82" s="61">
        <f>'quota master'!$H82-'quota master'!$G82+1</f>
        <v>365</v>
      </c>
      <c r="J82" s="61" t="str">
        <f>describe_period('quota master'!$I82, 'quota master'!$G82, 'quota master'!$H82)</f>
        <v>Annual</v>
      </c>
      <c r="K82" s="54">
        <v>20000</v>
      </c>
      <c r="L82" s="62" t="s">
        <v>2</v>
      </c>
      <c r="M82" s="63">
        <v>3</v>
      </c>
      <c r="N82" s="62" t="s">
        <v>3</v>
      </c>
      <c r="O82" s="63">
        <v>90</v>
      </c>
      <c r="P82" s="46" t="s">
        <v>4</v>
      </c>
      <c r="Q82" s="46" t="s">
        <v>4</v>
      </c>
      <c r="R82" s="46" t="s">
        <v>135</v>
      </c>
      <c r="S82" s="46" t="s">
        <v>589</v>
      </c>
      <c r="T82" s="46" t="str">
        <f>LOWER('quota master'!$V82)</f>
        <v>boneless lamb</v>
      </c>
      <c r="U82" s="46" t="str">
        <f>GetQuotaDescription('quota master'!$A82, 'quota master'!$B82, 'quota master'!$AB82, 'quota master'!$T82)</f>
        <v>FCFS Quota number 092129 for geography FO : Faroe Islands on boneless lamb</v>
      </c>
      <c r="V82" s="46" t="s">
        <v>1881</v>
      </c>
      <c r="W82" s="46" t="s">
        <v>167</v>
      </c>
      <c r="X82" s="46" t="s">
        <v>1534</v>
      </c>
      <c r="Y82" s="46" t="s">
        <v>1404</v>
      </c>
      <c r="Z82" s="54">
        <v>20000</v>
      </c>
      <c r="AA82" s="46" t="s">
        <v>2</v>
      </c>
      <c r="AB82" s="46" t="s">
        <v>1399</v>
      </c>
      <c r="AC82" s="46" t="s">
        <v>1499</v>
      </c>
      <c r="AD82" s="46" t="s">
        <v>1492</v>
      </c>
      <c r="AE82" s="46" t="s">
        <v>1518</v>
      </c>
      <c r="AF82" s="47" t="s">
        <v>4</v>
      </c>
    </row>
    <row r="83" spans="1:32" ht="75" x14ac:dyDescent="0.25">
      <c r="A83" s="45" t="s">
        <v>591</v>
      </c>
      <c r="B83" s="46" t="str">
        <f>VLOOKUP($A83, Table5[], 2, FALSE)</f>
        <v>TR : Turkey</v>
      </c>
      <c r="C83" s="46" t="str">
        <f>IF(ISNA(VLOOKUP($A83, Table8[], 2, FALSE)), "", VLOOKUP($A83, Table8[], 2, FALSE))</f>
        <v/>
      </c>
      <c r="D83" s="46" t="str">
        <f>IF(ISNA(VLOOKUP($A83, Table10[], 2, FALSE)), "", VLOOKUP($A83, Table10[], 2, FALSE))</f>
        <v>0204230011 - Of lamb_x000D_
0204230091 - Of lamb_x000D_
0204431000 - Of lamb_x000D_
0204503910 - Goatmeat of kid_x000D_
0204507910 - Goatmeat of kid</v>
      </c>
      <c r="E83" s="46" t="str">
        <f>IF(ISNA(VLOOKUP($A83, Table16[], 2, FALSE)), "", VLOOKUP($A83, Table16[], 2, FALSE))</f>
        <v>R111354 : opening annual Union tariff quotas for sheep, goats, sheepmeat and goatmeat_x000D_
R180562 : amending Implementing Regulation (EU) No 1354/2011 opening annual Union tariff quotas for sheep, goats, sheepmeat and goatmeat</v>
      </c>
      <c r="F83" s="59">
        <v>12311</v>
      </c>
      <c r="G83" s="60">
        <v>43101</v>
      </c>
      <c r="H83" s="60">
        <v>43465</v>
      </c>
      <c r="I83" s="61">
        <f>'quota master'!$H83-'quota master'!$G83+1</f>
        <v>365</v>
      </c>
      <c r="J83" s="61" t="str">
        <f>describe_period('quota master'!$I83, 'quota master'!$G83, 'quota master'!$H83)</f>
        <v>Annual</v>
      </c>
      <c r="K83" s="54">
        <v>200000</v>
      </c>
      <c r="L83" s="62" t="s">
        <v>2</v>
      </c>
      <c r="M83" s="63">
        <v>3</v>
      </c>
      <c r="N83" s="62" t="s">
        <v>3</v>
      </c>
      <c r="O83" s="63">
        <v>90</v>
      </c>
      <c r="P83" s="46" t="s">
        <v>4</v>
      </c>
      <c r="Q83" s="46" t="s">
        <v>4</v>
      </c>
      <c r="R83" s="46" t="s">
        <v>135</v>
      </c>
      <c r="S83" s="46" t="s">
        <v>591</v>
      </c>
      <c r="T83" s="46" t="str">
        <f>LOWER('quota master'!$V83)</f>
        <v>boneless lamb, turkey</v>
      </c>
      <c r="U83" s="46" t="str">
        <f>GetQuotaDescription('quota master'!$A83, 'quota master'!$B83, 'quota master'!$AB83, 'quota master'!$T83)</f>
        <v>FCFS Quota number 092131 for geography TR : Turkey on boneless lamb, turkey</v>
      </c>
      <c r="V83" s="46" t="s">
        <v>1893</v>
      </c>
      <c r="W83" s="46" t="s">
        <v>134</v>
      </c>
      <c r="X83" s="46" t="s">
        <v>1498</v>
      </c>
      <c r="Y83" s="46" t="s">
        <v>1404</v>
      </c>
      <c r="Z83" s="54">
        <v>200000</v>
      </c>
      <c r="AA83" s="46" t="s">
        <v>2</v>
      </c>
      <c r="AB83" s="46" t="s">
        <v>1399</v>
      </c>
      <c r="AC83" s="46" t="s">
        <v>1499</v>
      </c>
      <c r="AD83" s="46" t="s">
        <v>1492</v>
      </c>
      <c r="AE83" s="46" t="s">
        <v>1518</v>
      </c>
      <c r="AF83" s="47" t="s">
        <v>4</v>
      </c>
    </row>
    <row r="84" spans="1:32" ht="90" x14ac:dyDescent="0.25">
      <c r="A84" s="45" t="s">
        <v>593</v>
      </c>
      <c r="B84" s="46" t="str">
        <f>VLOOKUP($A84, Table5[], 2, FALSE)</f>
        <v>2500 : Member countries of WTO</v>
      </c>
      <c r="C84" s="46" t="str">
        <f>IF(ISNA(VLOOKUP($A84, Table8[], 2, FALSE)), "", VLOOKUP($A84, Table8[], 2, FALSE))</f>
        <v>AR (Argentina) excluded from 2500 (Member countries of WTO)_x000D_
AU (Australia) excluded from 2500 (Member countries of WTO)_x000D_
CL (Chile) excluded from 2500 (Member countries of WTO)_x000D_
IS (Iceland) excluded from 2500 (Member countries of WTO)_x000D_
NZ (New Zealand) excluded from 2500 (Member countries of WTO)_x000D_
UY (Uruguay) excluded from 2500 (Member countries of WTO)</v>
      </c>
      <c r="D84" s="46" t="str">
        <f>IF(ISNA(VLOOKUP($A84, Table10[], 2, FALSE)), "", VLOOKUP($A84, Table10[], 2, FALSE))</f>
        <v>0204230011 - Of lamb_x000D_
0204230091 - Of lamb_x000D_
0204431000 - Of lamb_x000D_
0204503910 - Goatmeat of kid_x000D_
0204507910 - Goatmeat of kid</v>
      </c>
      <c r="E84" s="46" t="str">
        <f>IF(ISNA(VLOOKUP($A84, Table16[], 2, FALSE)), "", VLOOKUP($A84, Table16[], 2, FALSE))</f>
        <v>R111354 : opening annual Union tariff quotas for sheep, goats, sheepmeat and goatmeat_x000D_
R180562 : amending Implementing Regulation (EU) No 1354/2011 opening annual Union tariff quotas for sheep, goats, sheepmeat and goatmeat</v>
      </c>
      <c r="F84" s="59">
        <v>12314</v>
      </c>
      <c r="G84" s="60">
        <v>43101</v>
      </c>
      <c r="H84" s="60">
        <v>43465</v>
      </c>
      <c r="I84" s="61">
        <f>'quota master'!$H84-'quota master'!$G84+1</f>
        <v>365</v>
      </c>
      <c r="J84" s="61" t="str">
        <f>describe_period('quota master'!$I84, 'quota master'!$G84, 'quota master'!$H84)</f>
        <v>Annual</v>
      </c>
      <c r="K84" s="54">
        <v>200000</v>
      </c>
      <c r="L84" s="62" t="s">
        <v>2</v>
      </c>
      <c r="M84" s="63">
        <v>3</v>
      </c>
      <c r="N84" s="62" t="s">
        <v>11</v>
      </c>
      <c r="O84" s="63">
        <v>90</v>
      </c>
      <c r="P84" s="46" t="s">
        <v>4</v>
      </c>
      <c r="Q84" s="46" t="s">
        <v>4</v>
      </c>
      <c r="R84" s="46" t="s">
        <v>135</v>
      </c>
      <c r="S84" s="46" t="s">
        <v>593</v>
      </c>
      <c r="T84" s="46" t="str">
        <f>LOWER('quota master'!$V84)</f>
        <v>boneless lamb</v>
      </c>
      <c r="U84" s="46" t="str">
        <f>GetQuotaDescription('quota master'!$A84, 'quota master'!$B84, 'quota master'!$AB84, 'quota master'!$T84)</f>
        <v>FCFS Quota number 092171 for geography 2500 : Member countries of WTO on boneless lamb</v>
      </c>
      <c r="V84" s="46" t="s">
        <v>1883</v>
      </c>
      <c r="W84" s="46" t="s">
        <v>568</v>
      </c>
      <c r="X84" s="46" t="s">
        <v>1495</v>
      </c>
      <c r="Y84" s="46" t="s">
        <v>1404</v>
      </c>
      <c r="Z84" s="54">
        <v>200000</v>
      </c>
      <c r="AA84" s="46" t="s">
        <v>2</v>
      </c>
      <c r="AB84" s="46" t="s">
        <v>1399</v>
      </c>
      <c r="AC84" s="46" t="s">
        <v>1400</v>
      </c>
      <c r="AD84" s="46" t="s">
        <v>1401</v>
      </c>
      <c r="AE84" s="46" t="s">
        <v>1518</v>
      </c>
      <c r="AF84" s="47" t="s">
        <v>4</v>
      </c>
    </row>
    <row r="85" spans="1:32" ht="75" x14ac:dyDescent="0.25">
      <c r="A85" s="45" t="s">
        <v>595</v>
      </c>
      <c r="B85" s="46" t="str">
        <f>VLOOKUP($A85, Table5[], 2, FALSE)</f>
        <v>1011 : ERGA OMNES</v>
      </c>
      <c r="C85" s="46" t="str">
        <f>IF(ISNA(VLOOKUP($A85, Table8[], 2, FALSE)), "", VLOOKUP($A85, Table8[], 2, FALSE))</f>
        <v/>
      </c>
      <c r="D85" s="46" t="str">
        <f>IF(ISNA(VLOOKUP($A85, Table10[], 2, FALSE)), "", VLOOKUP($A85, Table10[], 2, FALSE))</f>
        <v>0204230011 - Of lamb_x000D_
0204230091 - Of lamb_x000D_
0204431000 - Of lamb_x000D_
0204503910 - Goatmeat of kid_x000D_
0204507910 - Goatmeat of kid</v>
      </c>
      <c r="E85" s="46" t="str">
        <f>IF(ISNA(VLOOKUP($A85, Table16[], 2, FALSE)), "", VLOOKUP($A85, Table16[], 2, FALSE))</f>
        <v>R111354 : opening annual Union tariff quotas for sheep, goats, sheepmeat and goatmeat_x000D_
R180562 : amending Implementing Regulation (EU) No 1354/2011 opening annual Union tariff quotas for sheep, goats, sheepmeat and goatmeat</v>
      </c>
      <c r="F85" s="59">
        <v>12317</v>
      </c>
      <c r="G85" s="60">
        <v>43101</v>
      </c>
      <c r="H85" s="60">
        <v>43465</v>
      </c>
      <c r="I85" s="61">
        <f>'quota master'!$H85-'quota master'!$G85+1</f>
        <v>365</v>
      </c>
      <c r="J85" s="61" t="str">
        <f>describe_period('quota master'!$I85, 'quota master'!$G85, 'quota master'!$H85)</f>
        <v>Annual</v>
      </c>
      <c r="K85" s="54">
        <v>200000</v>
      </c>
      <c r="L85" s="62" t="s">
        <v>2</v>
      </c>
      <c r="M85" s="63">
        <v>3</v>
      </c>
      <c r="N85" s="62" t="s">
        <v>11</v>
      </c>
      <c r="O85" s="63">
        <v>90</v>
      </c>
      <c r="P85" s="46" t="s">
        <v>4</v>
      </c>
      <c r="Q85" s="46" t="s">
        <v>4</v>
      </c>
      <c r="R85" s="46" t="s">
        <v>135</v>
      </c>
      <c r="S85" s="46" t="s">
        <v>595</v>
      </c>
      <c r="T85" s="46" t="str">
        <f>LOWER('quota master'!$V85)</f>
        <v>boneless lamb,erga omnes</v>
      </c>
      <c r="U85" s="46" t="str">
        <f>GetQuotaDescription('quota master'!$A85, 'quota master'!$B85, 'quota master'!$AB85, 'quota master'!$T85)</f>
        <v>FCFS Quota number 092178 for geography 1011 : ERGA OMNES on boneless lamb,erga omnes</v>
      </c>
      <c r="V85" s="46" t="s">
        <v>1895</v>
      </c>
      <c r="W85" s="46" t="s">
        <v>569</v>
      </c>
      <c r="X85" s="46" t="s">
        <v>1397</v>
      </c>
      <c r="Y85" s="46" t="s">
        <v>1404</v>
      </c>
      <c r="Z85" s="54">
        <v>200000</v>
      </c>
      <c r="AA85" s="46" t="s">
        <v>2</v>
      </c>
      <c r="AB85" s="46" t="s">
        <v>1399</v>
      </c>
      <c r="AC85" s="46" t="s">
        <v>1400</v>
      </c>
      <c r="AD85" s="46" t="s">
        <v>1401</v>
      </c>
      <c r="AE85" s="46" t="s">
        <v>1518</v>
      </c>
      <c r="AF85" s="47" t="s">
        <v>4</v>
      </c>
    </row>
    <row r="86" spans="1:32" ht="75" x14ac:dyDescent="0.25">
      <c r="A86" s="45" t="s">
        <v>571</v>
      </c>
      <c r="B86" s="46" t="str">
        <f>VLOOKUP($A86, Table5[], 2, FALSE)</f>
        <v>AR : Argentina</v>
      </c>
      <c r="C86" s="46" t="str">
        <f>IF(ISNA(VLOOKUP($A86, Table8[], 2, FALSE)), "", VLOOKUP($A86, Table8[], 2, FALSE))</f>
        <v/>
      </c>
      <c r="D86" s="46" t="str">
        <f>IF(ISNA(VLOOKUP($A86, Table10[], 2, FALSE)), "", VLOOKUP($A86, Table10[], 2, FALSE))</f>
        <v>0204230019 - Other_x000D_
0204230099 - Other_x000D_
0204439000 - Other_x000D_
0204503990 - Other_x000D_
0204507990 - Other</v>
      </c>
      <c r="E86" s="46" t="str">
        <f>IF(ISNA(VLOOKUP($A86, Table16[], 2, FALSE)), "", VLOOKUP($A86, Table16[], 2, FALSE))</f>
        <v>R111354 : opening annual Union tariff quotas for sheep, goats, sheepmeat and goatmeat_x000D_
R180562 : amending Implementing Regulation (EU) No 1354/2011 opening annual Union tariff quotas for sheep, goats, sheepmeat and goatmeat</v>
      </c>
      <c r="F86" s="59">
        <v>12288</v>
      </c>
      <c r="G86" s="60">
        <v>43101</v>
      </c>
      <c r="H86" s="60">
        <v>43465</v>
      </c>
      <c r="I86" s="61">
        <f>'quota master'!$H86-'quota master'!$G86+1</f>
        <v>365</v>
      </c>
      <c r="J86" s="61" t="str">
        <f>describe_period('quota master'!$I86, 'quota master'!$G86, 'quota master'!$H86)</f>
        <v>Annual</v>
      </c>
      <c r="K86" s="54">
        <v>23000000</v>
      </c>
      <c r="L86" s="62" t="s">
        <v>2</v>
      </c>
      <c r="M86" s="63">
        <v>3</v>
      </c>
      <c r="N86" s="62" t="s">
        <v>3</v>
      </c>
      <c r="O86" s="63">
        <v>90</v>
      </c>
      <c r="P86" s="46" t="s">
        <v>4</v>
      </c>
      <c r="Q86" s="46" t="s">
        <v>4</v>
      </c>
      <c r="R86" s="46" t="s">
        <v>135</v>
      </c>
      <c r="S86" s="46" t="s">
        <v>571</v>
      </c>
      <c r="T86" s="46" t="str">
        <f>LOWER('quota master'!$V86)</f>
        <v>boneless mutton/sheep</v>
      </c>
      <c r="U86" s="46" t="str">
        <f>GetQuotaDescription('quota master'!$A86, 'quota master'!$B86, 'quota master'!$AB86, 'quota master'!$T86)</f>
        <v>FCFS Quota number 092102 for geography AR : Argentina on boneless mutton/sheep</v>
      </c>
      <c r="V86" s="46" t="s">
        <v>1882</v>
      </c>
      <c r="W86" s="46" t="s">
        <v>564</v>
      </c>
      <c r="X86" s="46" t="s">
        <v>1873</v>
      </c>
      <c r="Y86" s="46" t="s">
        <v>1404</v>
      </c>
      <c r="Z86" s="54">
        <v>23000000</v>
      </c>
      <c r="AA86" s="46" t="s">
        <v>2</v>
      </c>
      <c r="AB86" s="46" t="s">
        <v>1399</v>
      </c>
      <c r="AC86" s="46" t="s">
        <v>1400</v>
      </c>
      <c r="AD86" s="46" t="s">
        <v>1401</v>
      </c>
      <c r="AE86" s="46" t="s">
        <v>1518</v>
      </c>
      <c r="AF86" s="47" t="s">
        <v>4</v>
      </c>
    </row>
    <row r="87" spans="1:32" ht="75" x14ac:dyDescent="0.25">
      <c r="A87" s="45" t="s">
        <v>573</v>
      </c>
      <c r="B87" s="46" t="str">
        <f>VLOOKUP($A87, Table5[], 2, FALSE)</f>
        <v>AU : Australia</v>
      </c>
      <c r="C87" s="46" t="str">
        <f>IF(ISNA(VLOOKUP($A87, Table8[], 2, FALSE)), "", VLOOKUP($A87, Table8[], 2, FALSE))</f>
        <v/>
      </c>
      <c r="D87" s="46" t="str">
        <f>IF(ISNA(VLOOKUP($A87, Table10[], 2, FALSE)), "", VLOOKUP($A87, Table10[], 2, FALSE))</f>
        <v>0204230019 - Other_x000D_
0204230099 - Other_x000D_
0204439000 - Other_x000D_
0204503990 - Other_x000D_
0204507990 - Other</v>
      </c>
      <c r="E87" s="46" t="str">
        <f>IF(ISNA(VLOOKUP($A87, Table16[], 2, FALSE)), "", VLOOKUP($A87, Table16[], 2, FALSE))</f>
        <v>R111354 : opening annual Union tariff quotas for sheep, goats, sheepmeat and goatmeat_x000D_
R180562 : amending Implementing Regulation (EU) No 1354/2011 opening annual Union tariff quotas for sheep, goats, sheepmeat and goatmeat</v>
      </c>
      <c r="F87" s="59">
        <v>12291</v>
      </c>
      <c r="G87" s="60">
        <v>43101</v>
      </c>
      <c r="H87" s="60">
        <v>43465</v>
      </c>
      <c r="I87" s="61">
        <f>'quota master'!$H87-'quota master'!$G87+1</f>
        <v>365</v>
      </c>
      <c r="J87" s="61" t="str">
        <f>describe_period('quota master'!$I87, 'quota master'!$G87, 'quota master'!$H87)</f>
        <v>Annual</v>
      </c>
      <c r="K87" s="54">
        <v>19186000</v>
      </c>
      <c r="L87" s="62" t="s">
        <v>2</v>
      </c>
      <c r="M87" s="63">
        <v>3</v>
      </c>
      <c r="N87" s="62" t="s">
        <v>3</v>
      </c>
      <c r="O87" s="63">
        <v>90</v>
      </c>
      <c r="P87" s="46" t="s">
        <v>4</v>
      </c>
      <c r="Q87" s="46" t="s">
        <v>4</v>
      </c>
      <c r="R87" s="46" t="s">
        <v>135</v>
      </c>
      <c r="S87" s="46" t="s">
        <v>573</v>
      </c>
      <c r="T87" s="46" t="str">
        <f>LOWER('quota master'!$V87)</f>
        <v>boneless mutton/sheep</v>
      </c>
      <c r="U87" s="46" t="str">
        <f>GetQuotaDescription('quota master'!$A87, 'quota master'!$B87, 'quota master'!$AB87, 'quota master'!$T87)</f>
        <v>FCFS Quota number 092106 for geography AU : Australia on boneless mutton/sheep</v>
      </c>
      <c r="V87" s="46" t="s">
        <v>1882</v>
      </c>
      <c r="W87" s="46" t="s">
        <v>565</v>
      </c>
      <c r="X87" s="46" t="s">
        <v>1875</v>
      </c>
      <c r="Y87" s="46" t="s">
        <v>1404</v>
      </c>
      <c r="Z87" s="54">
        <v>19186000</v>
      </c>
      <c r="AA87" s="46" t="s">
        <v>2</v>
      </c>
      <c r="AB87" s="46" t="s">
        <v>1399</v>
      </c>
      <c r="AC87" s="46" t="s">
        <v>1400</v>
      </c>
      <c r="AD87" s="46" t="s">
        <v>1401</v>
      </c>
      <c r="AE87" s="46" t="s">
        <v>1518</v>
      </c>
      <c r="AF87" s="47" t="s">
        <v>4</v>
      </c>
    </row>
    <row r="88" spans="1:32" ht="75" x14ac:dyDescent="0.25">
      <c r="A88" s="45" t="s">
        <v>575</v>
      </c>
      <c r="B88" s="46" t="str">
        <f>VLOOKUP($A88, Table5[], 2, FALSE)</f>
        <v>NZ : New Zealand</v>
      </c>
      <c r="C88" s="46" t="str">
        <f>IF(ISNA(VLOOKUP($A88, Table8[], 2, FALSE)), "", VLOOKUP($A88, Table8[], 2, FALSE))</f>
        <v/>
      </c>
      <c r="D88" s="46" t="str">
        <f>IF(ISNA(VLOOKUP($A88, Table10[], 2, FALSE)), "", VLOOKUP($A88, Table10[], 2, FALSE))</f>
        <v>0204230019 - Other_x000D_
0204230099 - Other_x000D_
0204439000 - Other_x000D_
0204503990 - Other_x000D_
0204507990 - Other</v>
      </c>
      <c r="E88" s="46" t="str">
        <f>IF(ISNA(VLOOKUP($A88, Table16[], 2, FALSE)), "", VLOOKUP($A88, Table16[], 2, FALSE))</f>
        <v>R111354 : opening annual Union tariff quotas for sheep, goats, sheepmeat and goatmeat_x000D_
R180562 : amending Implementing Regulation (EU) No 1354/2011 opening annual Union tariff quotas for sheep, goats, sheepmeat and goatmeat</v>
      </c>
      <c r="F88" s="59">
        <v>12294</v>
      </c>
      <c r="G88" s="60">
        <v>43101</v>
      </c>
      <c r="H88" s="60">
        <v>43465</v>
      </c>
      <c r="I88" s="61">
        <f>'quota master'!$H88-'quota master'!$G88+1</f>
        <v>365</v>
      </c>
      <c r="J88" s="61" t="str">
        <f>describe_period('quota master'!$I88, 'quota master'!$G88, 'quota master'!$H88)</f>
        <v>Annual</v>
      </c>
      <c r="K88" s="54">
        <v>228254000</v>
      </c>
      <c r="L88" s="62" t="s">
        <v>2</v>
      </c>
      <c r="M88" s="63">
        <v>3</v>
      </c>
      <c r="N88" s="62" t="s">
        <v>3</v>
      </c>
      <c r="O88" s="63">
        <v>90</v>
      </c>
      <c r="P88" s="46" t="s">
        <v>4</v>
      </c>
      <c r="Q88" s="46" t="s">
        <v>4</v>
      </c>
      <c r="R88" s="46" t="s">
        <v>135</v>
      </c>
      <c r="S88" s="46" t="s">
        <v>575</v>
      </c>
      <c r="T88" s="46" t="str">
        <f>LOWER('quota master'!$V88)</f>
        <v>boneless mutton/sheep</v>
      </c>
      <c r="U88" s="46" t="str">
        <f>GetQuotaDescription('quota master'!$A88, 'quota master'!$B88, 'quota master'!$AB88, 'quota master'!$T88)</f>
        <v>FCFS Quota number 092110 for geography NZ : New Zealand on boneless mutton/sheep</v>
      </c>
      <c r="V88" s="46" t="s">
        <v>1882</v>
      </c>
      <c r="W88" s="46" t="s">
        <v>566</v>
      </c>
      <c r="X88" s="46" t="s">
        <v>1877</v>
      </c>
      <c r="Y88" s="46" t="s">
        <v>1404</v>
      </c>
      <c r="Z88" s="54">
        <v>228254000</v>
      </c>
      <c r="AA88" s="46" t="s">
        <v>2</v>
      </c>
      <c r="AB88" s="46" t="s">
        <v>1399</v>
      </c>
      <c r="AC88" s="46" t="s">
        <v>1400</v>
      </c>
      <c r="AD88" s="46" t="s">
        <v>1401</v>
      </c>
      <c r="AE88" s="46" t="s">
        <v>1518</v>
      </c>
      <c r="AF88" s="47" t="s">
        <v>4</v>
      </c>
    </row>
    <row r="89" spans="1:32" ht="75" x14ac:dyDescent="0.25">
      <c r="A89" s="45" t="s">
        <v>577</v>
      </c>
      <c r="B89" s="46" t="str">
        <f>VLOOKUP($A89, Table5[], 2, FALSE)</f>
        <v>UY : Uruguay</v>
      </c>
      <c r="C89" s="46" t="str">
        <f>IF(ISNA(VLOOKUP($A89, Table8[], 2, FALSE)), "", VLOOKUP($A89, Table8[], 2, FALSE))</f>
        <v/>
      </c>
      <c r="D89" s="46" t="str">
        <f>IF(ISNA(VLOOKUP($A89, Table10[], 2, FALSE)), "", VLOOKUP($A89, Table10[], 2, FALSE))</f>
        <v>0204230019 - Other_x000D_
0204230099 - Other_x000D_
0204439000 - Other_x000D_
0204503990 - Other_x000D_
0204507990 - Other</v>
      </c>
      <c r="E89" s="46" t="str">
        <f>IF(ISNA(VLOOKUP($A89, Table16[], 2, FALSE)), "", VLOOKUP($A89, Table16[], 2, FALSE))</f>
        <v>R111354 : opening annual Union tariff quotas for sheep, goats, sheepmeat and goatmeat_x000D_
R180562 : amending Implementing Regulation (EU) No 1354/2011 opening annual Union tariff quotas for sheep, goats, sheepmeat and goatmeat</v>
      </c>
      <c r="F89" s="59">
        <v>12297</v>
      </c>
      <c r="G89" s="60">
        <v>43101</v>
      </c>
      <c r="H89" s="60">
        <v>43465</v>
      </c>
      <c r="I89" s="61">
        <f>'quota master'!$H89-'quota master'!$G89+1</f>
        <v>365</v>
      </c>
      <c r="J89" s="61" t="str">
        <f>describe_period('quota master'!$I89, 'quota master'!$G89, 'quota master'!$H89)</f>
        <v>Annual</v>
      </c>
      <c r="K89" s="54">
        <v>5800000</v>
      </c>
      <c r="L89" s="62" t="s">
        <v>2</v>
      </c>
      <c r="M89" s="63">
        <v>3</v>
      </c>
      <c r="N89" s="62" t="s">
        <v>3</v>
      </c>
      <c r="O89" s="63">
        <v>90</v>
      </c>
      <c r="P89" s="46" t="s">
        <v>4</v>
      </c>
      <c r="Q89" s="46" t="s">
        <v>4</v>
      </c>
      <c r="R89" s="46" t="s">
        <v>135</v>
      </c>
      <c r="S89" s="46" t="s">
        <v>577</v>
      </c>
      <c r="T89" s="46" t="str">
        <f>LOWER('quota master'!$V89)</f>
        <v>boneless mutton/sheep from uruguay.</v>
      </c>
      <c r="U89" s="46" t="str">
        <f>GetQuotaDescription('quota master'!$A89, 'quota master'!$B89, 'quota master'!$AB89, 'quota master'!$T89)</f>
        <v>FCFS Quota number 092112 for geography UY : Uruguay on boneless mutton/sheep from uruguay.</v>
      </c>
      <c r="V89" s="46" t="s">
        <v>1885</v>
      </c>
      <c r="W89" s="46" t="s">
        <v>567</v>
      </c>
      <c r="X89" s="46" t="s">
        <v>1879</v>
      </c>
      <c r="Y89" s="46" t="s">
        <v>1404</v>
      </c>
      <c r="Z89" s="54">
        <v>5800000</v>
      </c>
      <c r="AA89" s="46" t="s">
        <v>2</v>
      </c>
      <c r="AB89" s="46" t="s">
        <v>1399</v>
      </c>
      <c r="AC89" s="46" t="s">
        <v>1400</v>
      </c>
      <c r="AD89" s="46" t="s">
        <v>1401</v>
      </c>
      <c r="AE89" s="46" t="s">
        <v>1518</v>
      </c>
      <c r="AF89" s="47" t="s">
        <v>4</v>
      </c>
    </row>
    <row r="90" spans="1:32" ht="75" x14ac:dyDescent="0.25">
      <c r="A90" s="45" t="s">
        <v>579</v>
      </c>
      <c r="B90" s="46" t="str">
        <f>VLOOKUP($A90, Table5[], 2, FALSE)</f>
        <v>CL : Chile</v>
      </c>
      <c r="C90" s="46" t="str">
        <f>IF(ISNA(VLOOKUP($A90, Table8[], 2, FALSE)), "", VLOOKUP($A90, Table8[], 2, FALSE))</f>
        <v/>
      </c>
      <c r="D90" s="46" t="str">
        <f>IF(ISNA(VLOOKUP($A90, Table10[], 2, FALSE)), "", VLOOKUP($A90, Table10[], 2, FALSE))</f>
        <v>0204230019 - Other_x000D_
0204230099 - Other_x000D_
0204439000 - Other_x000D_
0204503990 - Other_x000D_
0204507990 - Other</v>
      </c>
      <c r="E90" s="46" t="str">
        <f>IF(ISNA(VLOOKUP($A90, Table16[], 2, FALSE)), "", VLOOKUP($A90, Table16[], 2, FALSE))</f>
        <v>R111354 : opening annual Union tariff quotas for sheep, goats, sheepmeat and goatmeat_x000D_
R180562 : amending Implementing Regulation (EU) No 1354/2011 opening annual Union tariff quotas for sheep, goats, sheepmeat and goatmeat</v>
      </c>
      <c r="F90" s="59">
        <v>12300</v>
      </c>
      <c r="G90" s="60">
        <v>43101</v>
      </c>
      <c r="H90" s="60">
        <v>43465</v>
      </c>
      <c r="I90" s="61">
        <f>'quota master'!$H90-'quota master'!$G90+1</f>
        <v>365</v>
      </c>
      <c r="J90" s="61" t="str">
        <f>describe_period('quota master'!$I90, 'quota master'!$G90, 'quota master'!$H90)</f>
        <v>Annual</v>
      </c>
      <c r="K90" s="54">
        <v>8000000</v>
      </c>
      <c r="L90" s="62" t="s">
        <v>2</v>
      </c>
      <c r="M90" s="63">
        <v>3</v>
      </c>
      <c r="N90" s="62" t="s">
        <v>3</v>
      </c>
      <c r="O90" s="63">
        <v>90</v>
      </c>
      <c r="P90" s="46" t="s">
        <v>4</v>
      </c>
      <c r="Q90" s="46" t="s">
        <v>4</v>
      </c>
      <c r="R90" s="46" t="s">
        <v>135</v>
      </c>
      <c r="S90" s="46" t="s">
        <v>579</v>
      </c>
      <c r="T90" s="46" t="str">
        <f>LOWER('quota master'!$V90)</f>
        <v>boneless mutton/sheep</v>
      </c>
      <c r="U90" s="46" t="str">
        <f>GetQuotaDescription('quota master'!$A90, 'quota master'!$B90, 'quota master'!$AB90, 'quota master'!$T90)</f>
        <v>FCFS Quota number 092116 for geography CL : Chile on boneless mutton/sheep</v>
      </c>
      <c r="V90" s="46" t="s">
        <v>1882</v>
      </c>
      <c r="W90" s="46" t="s">
        <v>547</v>
      </c>
      <c r="X90" s="46" t="s">
        <v>1861</v>
      </c>
      <c r="Y90" s="46" t="s">
        <v>1404</v>
      </c>
      <c r="Z90" s="54">
        <v>8000000</v>
      </c>
      <c r="AA90" s="46" t="s">
        <v>2</v>
      </c>
      <c r="AB90" s="46" t="s">
        <v>1399</v>
      </c>
      <c r="AC90" s="46" t="s">
        <v>1499</v>
      </c>
      <c r="AD90" s="46" t="s">
        <v>1401</v>
      </c>
      <c r="AE90" s="46" t="s">
        <v>1518</v>
      </c>
      <c r="AF90" s="47" t="s">
        <v>4</v>
      </c>
    </row>
    <row r="91" spans="1:32" ht="75" x14ac:dyDescent="0.25">
      <c r="A91" s="45" t="s">
        <v>586</v>
      </c>
      <c r="B91" s="46" t="str">
        <f>VLOOKUP($A91, Table5[], 2, FALSE)</f>
        <v>NO : Norway</v>
      </c>
      <c r="C91" s="46" t="str">
        <f>IF(ISNA(VLOOKUP($A91, Table8[], 2, FALSE)), "", VLOOKUP($A91, Table8[], 2, FALSE))</f>
        <v/>
      </c>
      <c r="D91" s="46" t="str">
        <f>IF(ISNA(VLOOKUP($A91, Table10[], 2, FALSE)), "", VLOOKUP($A91, Table10[], 2, FALSE))</f>
        <v>0204230019 - Other_x000D_
0204230099 - Other_x000D_
0204439000 - Other_x000D_
0204503990 - Other_x000D_
0204507990 - Other</v>
      </c>
      <c r="E91" s="46" t="str">
        <f>IF(ISNA(VLOOKUP($A91, Table16[], 2, FALSE)), "", VLOOKUP($A91, Table16[], 2, FALSE))</f>
        <v>R111354 : opening annual Union tariff quotas for sheep, goats, sheepmeat and goatmeat_x000D_
R180562 : amending Implementing Regulation (EU) No 1354/2011 opening annual Union tariff quotas for sheep, goats, sheepmeat and goatmeat</v>
      </c>
      <c r="F91" s="59">
        <v>12303</v>
      </c>
      <c r="G91" s="60">
        <v>43101</v>
      </c>
      <c r="H91" s="60">
        <v>43465</v>
      </c>
      <c r="I91" s="61">
        <f>'quota master'!$H91-'quota master'!$G91+1</f>
        <v>365</v>
      </c>
      <c r="J91" s="61" t="str">
        <f>describe_period('quota master'!$I91, 'quota master'!$G91, 'quota master'!$H91)</f>
        <v>Annual</v>
      </c>
      <c r="K91" s="54">
        <v>300000</v>
      </c>
      <c r="L91" s="62" t="s">
        <v>2</v>
      </c>
      <c r="M91" s="63">
        <v>3</v>
      </c>
      <c r="N91" s="62" t="s">
        <v>3</v>
      </c>
      <c r="O91" s="63">
        <v>90</v>
      </c>
      <c r="P91" s="46" t="s">
        <v>4</v>
      </c>
      <c r="Q91" s="46" t="s">
        <v>4</v>
      </c>
      <c r="R91" s="46" t="s">
        <v>135</v>
      </c>
      <c r="S91" s="46" t="s">
        <v>586</v>
      </c>
      <c r="T91" s="46" t="str">
        <f>LOWER('quota master'!$V91)</f>
        <v>boneless sheepmeat from norway</v>
      </c>
      <c r="U91" s="46" t="str">
        <f>GetQuotaDescription('quota master'!$A91, 'quota master'!$B91, 'quota master'!$AB91, 'quota master'!$T91)</f>
        <v>FCFS Quota number 092122 for geography NO : Norway on boneless sheepmeat from norway</v>
      </c>
      <c r="V91" s="46" t="s">
        <v>1889</v>
      </c>
      <c r="W91" s="46" t="s">
        <v>251</v>
      </c>
      <c r="X91" s="46" t="s">
        <v>1550</v>
      </c>
      <c r="Y91" s="46" t="s">
        <v>1404</v>
      </c>
      <c r="Z91" s="54">
        <v>300000</v>
      </c>
      <c r="AA91" s="46" t="s">
        <v>2</v>
      </c>
      <c r="AB91" s="46" t="s">
        <v>1399</v>
      </c>
      <c r="AC91" s="46" t="s">
        <v>1499</v>
      </c>
      <c r="AD91" s="46" t="s">
        <v>1492</v>
      </c>
      <c r="AE91" s="46" t="s">
        <v>1518</v>
      </c>
      <c r="AF91" s="47" t="s">
        <v>4</v>
      </c>
    </row>
    <row r="92" spans="1:32" ht="75" x14ac:dyDescent="0.25">
      <c r="A92" s="45" t="s">
        <v>588</v>
      </c>
      <c r="B92" s="46" t="str">
        <f>VLOOKUP($A92, Table5[], 2, FALSE)</f>
        <v>GL : Greenland</v>
      </c>
      <c r="C92" s="46" t="str">
        <f>IF(ISNA(VLOOKUP($A92, Table8[], 2, FALSE)), "", VLOOKUP($A92, Table8[], 2, FALSE))</f>
        <v/>
      </c>
      <c r="D92" s="46" t="str">
        <f>IF(ISNA(VLOOKUP($A92, Table10[], 2, FALSE)), "", VLOOKUP($A92, Table10[], 2, FALSE))</f>
        <v>0204230019 - Other_x000D_
0204230099 - Other_x000D_
0204439000 - Other_x000D_
0204503990 - Other_x000D_
0204507990 - Other</v>
      </c>
      <c r="E92" s="46" t="str">
        <f>IF(ISNA(VLOOKUP($A92, Table16[], 2, FALSE)), "", VLOOKUP($A92, Table16[], 2, FALSE))</f>
        <v>R111354 : opening annual Union tariff quotas for sheep, goats, sheepmeat and goatmeat_x000D_
R180562 : amending Implementing Regulation (EU) No 1354/2011 opening annual Union tariff quotas for sheep, goats, sheepmeat and goatmeat</v>
      </c>
      <c r="F92" s="59">
        <v>12306</v>
      </c>
      <c r="G92" s="60">
        <v>43101</v>
      </c>
      <c r="H92" s="60">
        <v>43465</v>
      </c>
      <c r="I92" s="61">
        <f>'quota master'!$H92-'quota master'!$G92+1</f>
        <v>365</v>
      </c>
      <c r="J92" s="61" t="str">
        <f>describe_period('quota master'!$I92, 'quota master'!$G92, 'quota master'!$H92)</f>
        <v>Annual</v>
      </c>
      <c r="K92" s="54">
        <v>100000</v>
      </c>
      <c r="L92" s="62" t="s">
        <v>2</v>
      </c>
      <c r="M92" s="63">
        <v>3</v>
      </c>
      <c r="N92" s="62" t="s">
        <v>3</v>
      </c>
      <c r="O92" s="63">
        <v>90</v>
      </c>
      <c r="P92" s="46" t="s">
        <v>4</v>
      </c>
      <c r="Q92" s="46" t="s">
        <v>4</v>
      </c>
      <c r="R92" s="46" t="s">
        <v>135</v>
      </c>
      <c r="S92" s="46" t="s">
        <v>588</v>
      </c>
      <c r="T92" s="46" t="str">
        <f>LOWER('quota master'!$V92)</f>
        <v>boneless,mutton,sheep,greenland</v>
      </c>
      <c r="U92" s="46" t="str">
        <f>GetQuotaDescription('quota master'!$A92, 'quota master'!$B92, 'quota master'!$AB92, 'quota master'!$T92)</f>
        <v>FCFS Quota number 092126 for geography GL : Greenland on boneless,mutton,sheep,greenland</v>
      </c>
      <c r="V92" s="46" t="s">
        <v>1891</v>
      </c>
      <c r="W92" s="46" t="s">
        <v>172</v>
      </c>
      <c r="X92" s="46" t="s">
        <v>1543</v>
      </c>
      <c r="Y92" s="46" t="s">
        <v>1404</v>
      </c>
      <c r="Z92" s="54">
        <v>100000</v>
      </c>
      <c r="AA92" s="46" t="s">
        <v>2</v>
      </c>
      <c r="AB92" s="46" t="s">
        <v>1399</v>
      </c>
      <c r="AC92" s="46" t="s">
        <v>1400</v>
      </c>
      <c r="AD92" s="46" t="s">
        <v>1401</v>
      </c>
      <c r="AE92" s="46" t="s">
        <v>1518</v>
      </c>
      <c r="AF92" s="47" t="s">
        <v>4</v>
      </c>
    </row>
    <row r="93" spans="1:32" ht="75" x14ac:dyDescent="0.25">
      <c r="A93" s="45" t="s">
        <v>590</v>
      </c>
      <c r="B93" s="46" t="str">
        <f>VLOOKUP($A93, Table5[], 2, FALSE)</f>
        <v>FO : Faroe Islands</v>
      </c>
      <c r="C93" s="46" t="str">
        <f>IF(ISNA(VLOOKUP($A93, Table8[], 2, FALSE)), "", VLOOKUP($A93, Table8[], 2, FALSE))</f>
        <v/>
      </c>
      <c r="D93" s="46" t="str">
        <f>IF(ISNA(VLOOKUP($A93, Table10[], 2, FALSE)), "", VLOOKUP($A93, Table10[], 2, FALSE))</f>
        <v>0204230019 - Other_x000D_
0204230099 - Other_x000D_
0204439000 - Other_x000D_
0204503990 - Other_x000D_
0204507990 - Other</v>
      </c>
      <c r="E93" s="46" t="str">
        <f>IF(ISNA(VLOOKUP($A93, Table16[], 2, FALSE)), "", VLOOKUP($A93, Table16[], 2, FALSE))</f>
        <v>R111354 : opening annual Union tariff quotas for sheep, goats, sheepmeat and goatmeat_x000D_
R180562 : amending Implementing Regulation (EU) No 1354/2011 opening annual Union tariff quotas for sheep, goats, sheepmeat and goatmeat</v>
      </c>
      <c r="F93" s="59">
        <v>12309</v>
      </c>
      <c r="G93" s="60">
        <v>43101</v>
      </c>
      <c r="H93" s="60">
        <v>43465</v>
      </c>
      <c r="I93" s="61">
        <f>'quota master'!$H93-'quota master'!$G93+1</f>
        <v>365</v>
      </c>
      <c r="J93" s="61" t="str">
        <f>describe_period('quota master'!$I93, 'quota master'!$G93, 'quota master'!$H93)</f>
        <v>Annual</v>
      </c>
      <c r="K93" s="54">
        <v>20000</v>
      </c>
      <c r="L93" s="62" t="s">
        <v>2</v>
      </c>
      <c r="M93" s="63">
        <v>3</v>
      </c>
      <c r="N93" s="62" t="s">
        <v>3</v>
      </c>
      <c r="O93" s="63">
        <v>90</v>
      </c>
      <c r="P93" s="46" t="s">
        <v>4</v>
      </c>
      <c r="Q93" s="46" t="s">
        <v>4</v>
      </c>
      <c r="R93" s="46" t="s">
        <v>135</v>
      </c>
      <c r="S93" s="46" t="s">
        <v>590</v>
      </c>
      <c r="T93" s="46" t="str">
        <f>LOWER('quota master'!$V93)</f>
        <v>boneless mutton/sheep,faeroes</v>
      </c>
      <c r="U93" s="46" t="str">
        <f>GetQuotaDescription('quota master'!$A93, 'quota master'!$B93, 'quota master'!$AB93, 'quota master'!$T93)</f>
        <v>FCFS Quota number 092130 for geography FO : Faroe Islands on boneless mutton/sheep,faeroes</v>
      </c>
      <c r="V93" s="46" t="s">
        <v>1892</v>
      </c>
      <c r="W93" s="46" t="s">
        <v>167</v>
      </c>
      <c r="X93" s="46" t="s">
        <v>1534</v>
      </c>
      <c r="Y93" s="46" t="s">
        <v>1404</v>
      </c>
      <c r="Z93" s="54">
        <v>20000</v>
      </c>
      <c r="AA93" s="46" t="s">
        <v>2</v>
      </c>
      <c r="AB93" s="46" t="s">
        <v>1399</v>
      </c>
      <c r="AC93" s="46" t="s">
        <v>1499</v>
      </c>
      <c r="AD93" s="46" t="s">
        <v>1492</v>
      </c>
      <c r="AE93" s="46" t="s">
        <v>1518</v>
      </c>
      <c r="AF93" s="47" t="s">
        <v>4</v>
      </c>
    </row>
    <row r="94" spans="1:32" ht="75" x14ac:dyDescent="0.25">
      <c r="A94" s="45" t="s">
        <v>592</v>
      </c>
      <c r="B94" s="46" t="str">
        <f>VLOOKUP($A94, Table5[], 2, FALSE)</f>
        <v>TR : Turkey</v>
      </c>
      <c r="C94" s="46" t="str">
        <f>IF(ISNA(VLOOKUP($A94, Table8[], 2, FALSE)), "", VLOOKUP($A94, Table8[], 2, FALSE))</f>
        <v/>
      </c>
      <c r="D94" s="46" t="str">
        <f>IF(ISNA(VLOOKUP($A94, Table10[], 2, FALSE)), "", VLOOKUP($A94, Table10[], 2, FALSE))</f>
        <v>0204230019 - Other_x000D_
0204230099 - Other_x000D_
0204439000 - Other_x000D_
0204503990 - Other_x000D_
0204507990 - Other</v>
      </c>
      <c r="E94" s="46" t="str">
        <f>IF(ISNA(VLOOKUP($A94, Table16[], 2, FALSE)), "", VLOOKUP($A94, Table16[], 2, FALSE))</f>
        <v>R111354 : opening annual Union tariff quotas for sheep, goats, sheepmeat and goatmeat_x000D_
R180562 : amending Implementing Regulation (EU) No 1354/2011 opening annual Union tariff quotas for sheep, goats, sheepmeat and goatmeat</v>
      </c>
      <c r="F94" s="59">
        <v>12312</v>
      </c>
      <c r="G94" s="60">
        <v>43101</v>
      </c>
      <c r="H94" s="60">
        <v>43465</v>
      </c>
      <c r="I94" s="61">
        <f>'quota master'!$H94-'quota master'!$G94+1</f>
        <v>365</v>
      </c>
      <c r="J94" s="61" t="str">
        <f>describe_period('quota master'!$I94, 'quota master'!$G94, 'quota master'!$H94)</f>
        <v>Annual</v>
      </c>
      <c r="K94" s="54">
        <v>200000</v>
      </c>
      <c r="L94" s="62" t="s">
        <v>2</v>
      </c>
      <c r="M94" s="63">
        <v>3</v>
      </c>
      <c r="N94" s="62" t="s">
        <v>3</v>
      </c>
      <c r="O94" s="63">
        <v>90</v>
      </c>
      <c r="P94" s="46" t="s">
        <v>4</v>
      </c>
      <c r="Q94" s="46" t="s">
        <v>4</v>
      </c>
      <c r="R94" s="46" t="s">
        <v>135</v>
      </c>
      <c r="S94" s="46" t="s">
        <v>592</v>
      </c>
      <c r="T94" s="46" t="str">
        <f>LOWER('quota master'!$V94)</f>
        <v>boneless,mutton,turkey</v>
      </c>
      <c r="U94" s="46" t="str">
        <f>GetQuotaDescription('quota master'!$A94, 'quota master'!$B94, 'quota master'!$AB94, 'quota master'!$T94)</f>
        <v>FCFS Quota number 092132 for geography TR : Turkey on boneless,mutton,turkey</v>
      </c>
      <c r="V94" s="46" t="s">
        <v>1894</v>
      </c>
      <c r="W94" s="46" t="s">
        <v>134</v>
      </c>
      <c r="X94" s="46" t="s">
        <v>1498</v>
      </c>
      <c r="Y94" s="46" t="s">
        <v>1404</v>
      </c>
      <c r="Z94" s="54">
        <v>200000</v>
      </c>
      <c r="AA94" s="46" t="s">
        <v>2</v>
      </c>
      <c r="AB94" s="46" t="s">
        <v>1399</v>
      </c>
      <c r="AC94" s="46" t="s">
        <v>1499</v>
      </c>
      <c r="AD94" s="46" t="s">
        <v>1492</v>
      </c>
      <c r="AE94" s="46" t="s">
        <v>1518</v>
      </c>
      <c r="AF94" s="47" t="s">
        <v>4</v>
      </c>
    </row>
    <row r="95" spans="1:32" ht="90" x14ac:dyDescent="0.25">
      <c r="A95" s="45" t="s">
        <v>594</v>
      </c>
      <c r="B95" s="46" t="str">
        <f>VLOOKUP($A95, Table5[], 2, FALSE)</f>
        <v>2500 : Member countries of WTO</v>
      </c>
      <c r="C95" s="46" t="str">
        <f>IF(ISNA(VLOOKUP($A95, Table8[], 2, FALSE)), "", VLOOKUP($A95, Table8[], 2, FALSE))</f>
        <v>AR (Argentina) excluded from 2500 (Member countries of WTO)_x000D_
AU (Australia) excluded from 2500 (Member countries of WTO)_x000D_
CL (Chile) excluded from 2500 (Member countries of WTO)_x000D_
IS (Iceland) excluded from 2500 (Member countries of WTO)_x000D_
NZ (New Zealand) excluded from 2500 (Member countries of WTO)_x000D_
UY (Uruguay) excluded from 2500 (Member countries of WTO)</v>
      </c>
      <c r="D95" s="46" t="str">
        <f>IF(ISNA(VLOOKUP($A95, Table10[], 2, FALSE)), "", VLOOKUP($A95, Table10[], 2, FALSE))</f>
        <v>0204230019 - Other_x000D_
0204230099 - Other_x000D_
0204439000 - Other_x000D_
0204503990 - Other_x000D_
0204507990 - Other</v>
      </c>
      <c r="E95" s="46" t="str">
        <f>IF(ISNA(VLOOKUP($A95, Table16[], 2, FALSE)), "", VLOOKUP($A95, Table16[], 2, FALSE))</f>
        <v>R111354 : opening annual Union tariff quotas for sheep, goats, sheepmeat and goatmeat_x000D_
R180562 : amending Implementing Regulation (EU) No 1354/2011 opening annual Union tariff quotas for sheep, goats, sheepmeat and goatmeat</v>
      </c>
      <c r="F95" s="59">
        <v>12315</v>
      </c>
      <c r="G95" s="60">
        <v>43101</v>
      </c>
      <c r="H95" s="60">
        <v>43465</v>
      </c>
      <c r="I95" s="61">
        <f>'quota master'!$H95-'quota master'!$G95+1</f>
        <v>365</v>
      </c>
      <c r="J95" s="61" t="str">
        <f>describe_period('quota master'!$I95, 'quota master'!$G95, 'quota master'!$H95)</f>
        <v>Annual</v>
      </c>
      <c r="K95" s="54">
        <v>200000</v>
      </c>
      <c r="L95" s="62" t="s">
        <v>2</v>
      </c>
      <c r="M95" s="63">
        <v>3</v>
      </c>
      <c r="N95" s="62" t="s">
        <v>11</v>
      </c>
      <c r="O95" s="63">
        <v>90</v>
      </c>
      <c r="P95" s="46" t="s">
        <v>4</v>
      </c>
      <c r="Q95" s="46" t="s">
        <v>4</v>
      </c>
      <c r="R95" s="46" t="s">
        <v>135</v>
      </c>
      <c r="S95" s="46" t="s">
        <v>594</v>
      </c>
      <c r="T95" s="46" t="str">
        <f>LOWER('quota master'!$V95)</f>
        <v>boneless mutton/sheep</v>
      </c>
      <c r="U95" s="46" t="str">
        <f>GetQuotaDescription('quota master'!$A95, 'quota master'!$B95, 'quota master'!$AB95, 'quota master'!$T95)</f>
        <v>FCFS Quota number 092175 for geography 2500 : Member countries of WTO on boneless mutton/sheep</v>
      </c>
      <c r="V95" s="46" t="s">
        <v>1882</v>
      </c>
      <c r="W95" s="46" t="s">
        <v>568</v>
      </c>
      <c r="X95" s="46" t="s">
        <v>1495</v>
      </c>
      <c r="Y95" s="46" t="s">
        <v>1404</v>
      </c>
      <c r="Z95" s="54">
        <v>200000</v>
      </c>
      <c r="AA95" s="46" t="s">
        <v>2</v>
      </c>
      <c r="AB95" s="46" t="s">
        <v>1399</v>
      </c>
      <c r="AC95" s="46" t="s">
        <v>1400</v>
      </c>
      <c r="AD95" s="46" t="s">
        <v>1401</v>
      </c>
      <c r="AE95" s="46" t="s">
        <v>1518</v>
      </c>
      <c r="AF95" s="47" t="s">
        <v>4</v>
      </c>
    </row>
    <row r="96" spans="1:32" ht="75" x14ac:dyDescent="0.25">
      <c r="A96" s="45" t="s">
        <v>596</v>
      </c>
      <c r="B96" s="46" t="str">
        <f>VLOOKUP($A96, Table5[], 2, FALSE)</f>
        <v>1011 : ERGA OMNES</v>
      </c>
      <c r="C96" s="46" t="str">
        <f>IF(ISNA(VLOOKUP($A96, Table8[], 2, FALSE)), "", VLOOKUP($A96, Table8[], 2, FALSE))</f>
        <v/>
      </c>
      <c r="D96" s="46" t="str">
        <f>IF(ISNA(VLOOKUP($A96, Table10[], 2, FALSE)), "", VLOOKUP($A96, Table10[], 2, FALSE))</f>
        <v>0204230019 - Other_x000D_
0204230099 - Other_x000D_
0204439000 - Other_x000D_
0204503990 - Other_x000D_
0204507990 - Other</v>
      </c>
      <c r="E96" s="46" t="str">
        <f>IF(ISNA(VLOOKUP($A96, Table16[], 2, FALSE)), "", VLOOKUP($A96, Table16[], 2, FALSE))</f>
        <v>R111354 : opening annual Union tariff quotas for sheep, goats, sheepmeat and goatmeat_x000D_
R180562 : amending Implementing Regulation (EU) No 1354/2011 opening annual Union tariff quotas for sheep, goats, sheepmeat and goatmeat</v>
      </c>
      <c r="F96" s="59">
        <v>12318</v>
      </c>
      <c r="G96" s="60">
        <v>43101</v>
      </c>
      <c r="H96" s="60">
        <v>43465</v>
      </c>
      <c r="I96" s="61">
        <f>'quota master'!$H96-'quota master'!$G96+1</f>
        <v>365</v>
      </c>
      <c r="J96" s="61" t="str">
        <f>describe_period('quota master'!$I96, 'quota master'!$G96, 'quota master'!$H96)</f>
        <v>Annual</v>
      </c>
      <c r="K96" s="54">
        <v>200000</v>
      </c>
      <c r="L96" s="62" t="s">
        <v>2</v>
      </c>
      <c r="M96" s="63">
        <v>3</v>
      </c>
      <c r="N96" s="62" t="s">
        <v>11</v>
      </c>
      <c r="O96" s="63">
        <v>90</v>
      </c>
      <c r="P96" s="46" t="s">
        <v>4</v>
      </c>
      <c r="Q96" s="46" t="s">
        <v>4</v>
      </c>
      <c r="R96" s="46" t="s">
        <v>135</v>
      </c>
      <c r="S96" s="46" t="s">
        <v>596</v>
      </c>
      <c r="T96" s="46" t="str">
        <f>LOWER('quota master'!$V96)</f>
        <v>boneless mutton/sheep,erga omnes</v>
      </c>
      <c r="U96" s="46" t="str">
        <f>GetQuotaDescription('quota master'!$A96, 'quota master'!$B96, 'quota master'!$AB96, 'quota master'!$T96)</f>
        <v>FCFS Quota number 092179 for geography 1011 : ERGA OMNES on boneless mutton/sheep,erga omnes</v>
      </c>
      <c r="V96" s="46" t="s">
        <v>1896</v>
      </c>
      <c r="W96" s="46" t="s">
        <v>569</v>
      </c>
      <c r="X96" s="46" t="s">
        <v>1397</v>
      </c>
      <c r="Y96" s="46" t="s">
        <v>1404</v>
      </c>
      <c r="Z96" s="54">
        <v>200000</v>
      </c>
      <c r="AA96" s="46" t="s">
        <v>2</v>
      </c>
      <c r="AB96" s="46" t="s">
        <v>1399</v>
      </c>
      <c r="AC96" s="46" t="s">
        <v>1400</v>
      </c>
      <c r="AD96" s="46" t="s">
        <v>1401</v>
      </c>
      <c r="AE96" s="46" t="s">
        <v>1518</v>
      </c>
      <c r="AF96" s="47" t="s">
        <v>4</v>
      </c>
    </row>
    <row r="97" spans="1:32" ht="45" x14ac:dyDescent="0.25">
      <c r="A97" s="45" t="s">
        <v>279</v>
      </c>
      <c r="B97" s="46" t="str">
        <f>VLOOKUP($A97, Table5[], 2, FALSE)</f>
        <v>IS : Iceland</v>
      </c>
      <c r="C97" s="46" t="str">
        <f>IF(ISNA(VLOOKUP($A97, Table8[], 2, FALSE)), "", VLOOKUP($A97, Table8[], 2, FALSE))</f>
        <v/>
      </c>
      <c r="D97" s="46" t="str">
        <f>IF(ISNA(VLOOKUP($A97, Table10[], 2, FALSE)), "", VLOOKUP($A97, Table10[], 2, FALSE))</f>
        <v>0207000000 - Meat and edible offal, of the poultry of heading|0105, fresh, chilled or frozen</v>
      </c>
      <c r="E97" s="46" t="str">
        <f>IF(ISNA(VLOOKUP($A97, Table16[], 2, FALSE)), "", VLOOKUP($A97, Table16[], 2, FALSE))</f>
        <v>R180720 : opening and providing for the management of a Union tariff quota for poultry originating in Iceland</v>
      </c>
      <c r="F97" s="59">
        <v>13417</v>
      </c>
      <c r="G97" s="60">
        <v>43221</v>
      </c>
      <c r="H97" s="60">
        <v>43465</v>
      </c>
      <c r="I97" s="61">
        <f>'quota master'!$H97-'quota master'!$G97+1</f>
        <v>245</v>
      </c>
      <c r="J97" s="61" t="str">
        <f>describe_period('quota master'!$I97, 'quota master'!$G97, 'quota master'!$H97)</f>
        <v>8 months</v>
      </c>
      <c r="K97" s="54">
        <v>100000</v>
      </c>
      <c r="L97" s="62" t="s">
        <v>2</v>
      </c>
      <c r="M97" s="63">
        <v>3</v>
      </c>
      <c r="N97" s="62" t="s">
        <v>11</v>
      </c>
      <c r="O97" s="63">
        <v>90</v>
      </c>
      <c r="P97" s="46" t="s">
        <v>4</v>
      </c>
      <c r="Q97" s="46" t="s">
        <v>4</v>
      </c>
      <c r="R97" s="46" t="s">
        <v>280</v>
      </c>
      <c r="S97" s="46" t="s">
        <v>4</v>
      </c>
      <c r="T97" s="46" t="str">
        <f>LOWER('quota master'!$V97)</f>
        <v>meat and edible offal, of the poultry of heading 0105, fresh, chilled or frozen</v>
      </c>
      <c r="U97" s="46" t="str">
        <f>GetQuotaDescription('quota master'!$A97, 'quota master'!$B97, 'quota master'!$AB97, 'quota master'!$T97)</f>
        <v>FCFS Quota number 090830 for geography IS : Iceland on meat and edible offal, of the poultry of heading 0105, fresh, chilled or frozen</v>
      </c>
      <c r="V97" s="46" t="s">
        <v>7145</v>
      </c>
      <c r="W97" s="46" t="s">
        <v>4</v>
      </c>
      <c r="X97" s="46" t="s">
        <v>4</v>
      </c>
      <c r="Y97" s="46" t="s">
        <v>4</v>
      </c>
      <c r="Z97" s="54"/>
      <c r="AA97" s="46" t="s">
        <v>4</v>
      </c>
      <c r="AB97" s="46" t="s">
        <v>1399</v>
      </c>
      <c r="AC97" s="46" t="s">
        <v>4</v>
      </c>
      <c r="AD97" s="46" t="s">
        <v>4</v>
      </c>
      <c r="AE97" s="46" t="s">
        <v>4</v>
      </c>
      <c r="AF97" s="47" t="s">
        <v>4</v>
      </c>
    </row>
    <row r="98" spans="1:32" ht="409.5" x14ac:dyDescent="0.25">
      <c r="A98" s="45" t="s">
        <v>1005</v>
      </c>
      <c r="B98" s="46" t="str">
        <f>VLOOKUP($A98, Table5[], 2, FALSE)</f>
        <v>PE : Peru</v>
      </c>
      <c r="C98" s="46" t="str">
        <f>IF(ISNA(VLOOKUP($A98, Table8[], 2, FALSE)), "", VLOOKUP($A98, Table8[], 2, FALSE))</f>
        <v/>
      </c>
      <c r="D98" s="46" t="str">
        <f>IF(ISNA(VLOOKUP($A98, Table10[], 2, FALSE)), "", VLOOKUP($A98, Table10[], 2, FALSE))</f>
        <v>0207110000 - Not cut in pieces, fresh or chilled_x000D_
0207120000 - Not cut in pieces, frozen_x000D_
0207131000 - Boneless_x000D_
0207132000 - Halves or quarters_x000D_
0207133000 - Whole wings, with or without tips_x000D_
0207134000 - Backs, necks, backs with necks attached, rumps and wing-tips_x000D_
0207135000 - Breasts and cuts thereof_x000D_
0207136000 - Legs and cuts thereof_x000D_
0207137000 - Other_x000D_
0207139900 - Other_x000D_
0207141000 - Boneless_x000D_
0207142000 - Halves or quarters_x000D_
0207143000 - Whole wings, with or without tips_x000D_
0207144000 - Backs, necks, backs with necks attached, rumps and wing-tips_x000D_
0207145000 - Breasts and cuts thereof_x000D_
0207146000 - Legs and cuts thereof_x000D_
0207147000 - Other_x000D_
0207149900 - Other_x000D_
0207240000 - Not cut in pieces, fresh or chilled_x000D_
0207250000 - Not cut in pieces, frozen_x000D_
0207261000 - Boneless_x000D_
0207262000 - Halves or quarters_x000D_
0207263000 - Whole wings, with or without tips_x000D_
0207264000 - Backs, necks, backs with necks attached, rumps and wing-tips_x000D_
0207265000 - Breasts and cuts thereof_x000D_
0207266000 - Drumsticks and cuts of drumsticks_x000D_
0207267000 - Other_x000D_
0207268000 - Other_x000D_
0207269900 - Other_x000D_
0207271000 - Boneless_x000D_
0207272000 - Halves or quarters_x000D_
0207273000 - Whole wings, with or without tips_x000D_
0207274000 - Backs, necks, backs with necks attached, rumps and wing-tips_x000D_
0207275000 - Breasts and cuts thereof_x000D_
0207276000 - Drumsticks and cuts thereof_x000D_
0207277000 - Other_x000D_
0207278000 - Other_x000D_
0207279900 - Other_x000D_
0207410000 - Not cut in pieces, fresh or chilled_x000D_
0207420000 - Not cut in pieces, frozen_x000D_
0207441000 - Boneless_x000D_
0207442100 - Halves or quarters_x000D_
0207443100 - Whole wings, with or without tips_x000D_
0207444100 - Backs, necks, backs with necks attached, rumps and wing-tips_x000D_
0207445100 - Breasts and cuts thereof_x000D_
0207446100 - Legs and cuts thereof_x000D_
0207447100 - Paletots_x000D_
0207448100 - Other_x000D_
0207449900 - Other_x000D_
0207451000 - Boneless_x000D_
0207452100 - Halves or quarters_x000D_
0207453100 - Whole wings, with or without tips_x000D_
0207454100 - Backs, necks, backs with necks attached, rumps and wing-tips_x000D_
0207455100 - Breasts and cuts thereof_x000D_
0207456100 - Legs and cuts thereof_x000D_
0207457100 - Paletots_x000D_
0207458100 - Other_x000D_
0207459900 - Other_x000D_
0207510000 - Not cut in pieces, fresh or chilled_x000D_
0207520000 - Not cut in pieces, frozen_x000D_
0207541000 - Boneless_x000D_
0207542100 - Halves or quarters_x000D_
0207543100 - Whole wings, with or without tips_x000D_
0207544100 - Backs, necks, backs with necks attached, rumps and wing-tips_x000D_
0207545100 - Breasts and cuts thereof_x000D_
0207546100 - Legs and cuts thereof_x000D_
0207547100 - Paletots_x000D_
0207548100 - Other_x000D_
0207549900 - Other_x000D_
0207551000 - Boneless_x000D_
0207552100 - Halves or quarters_x000D_
0207553100 - Whole wings, with or without tips_x000D_
0207554100 - Backs, necks, backs with necks attached, rumps and wing-tips_x000D_
0207555100 - Breasts and cuts thereof_x000D_
0207556100 - Legs and cuts thereof_x000D_
0207557100 - Paletots_x000D_
0207558100 - Other_x000D_
0207559900 - Other_x000D_
0207600500 - Not cut in pieces, fresh, chilled or frozen_x000D_
0207601000 - Boneless_x000D_
0207602100 - Halves or quarters_x000D_
0207603100 - Whole wings, with or without tips_x000D_
0207604100 - Backs, necks, backs with necks attached, rumps and wing-tips_x000D_
0207605100 - Breasts and cuts thereof_x000D_
0207606100 - Legs and cuts thereof_x000D_
0207608100 - Other_x000D_
0207609900 - Other_x000D_
0210993900 - Other_x000D_
1602200000 - Of liver of any animal_x000D_
1602310000 - Of turkeys_x000D_
1602320000 - Of fowls of the species Gallus domesticus_x000D_
1602390000 - Other</v>
      </c>
      <c r="E98" s="46" t="str">
        <f>IF(ISNA(VLOOKUP($A98, Table16[], 2, FALSE)), "", VLOOKUP($A98, Table16[], 2, FALSE))</f>
        <v>R130405 : opening and providing for the administration of Union tariff quotas for agricultural products originating in Peru</v>
      </c>
      <c r="F98" s="59">
        <v>12530</v>
      </c>
      <c r="G98" s="60">
        <v>43101</v>
      </c>
      <c r="H98" s="60">
        <v>43465</v>
      </c>
      <c r="I98" s="61">
        <f>'quota master'!$H98-'quota master'!$G98+1</f>
        <v>365</v>
      </c>
      <c r="J98" s="61" t="str">
        <f>describe_period('quota master'!$I98, 'quota master'!$G98, 'quota master'!$H98)</f>
        <v>Annual</v>
      </c>
      <c r="K98" s="54">
        <v>11250000</v>
      </c>
      <c r="L98" s="62" t="s">
        <v>2</v>
      </c>
      <c r="M98" s="63">
        <v>3</v>
      </c>
      <c r="N98" s="62" t="s">
        <v>3</v>
      </c>
      <c r="O98" s="63">
        <v>90</v>
      </c>
      <c r="P98" s="46" t="s">
        <v>4</v>
      </c>
      <c r="Q98" s="46" t="s">
        <v>4</v>
      </c>
      <c r="R98" s="46" t="s">
        <v>994</v>
      </c>
      <c r="S98" s="46" t="s">
        <v>1005</v>
      </c>
      <c r="T98" s="46" t="str">
        <f>LOWER('quota master'!$V98)</f>
        <v>meat and edible offal other than livers, of the poultry of heading 0105, fresh, chilled or frozen
other meat, salted, in brine, dried or smoked; other edible flours and meals of meat or meat offal
other prepared or preserved meat, meat offal or blood, of liver of any animal or of poultry of heading 0105</v>
      </c>
      <c r="U98" s="46" t="str">
        <f>GetQuotaDescription('quota master'!$A98, 'quota master'!$B98, 'quota master'!$AB98, 'quota master'!$T98)</f>
        <v>FCFS Quota number 097221 for geography PE : Peru on meat and edible offal other than livers, of the poultry of heading 0105, fresh, chilled or frozen
other meat, salted, in brine, dried or smoked; other edible flours and meals of meat or meat offal
other prepared or preserved meat, meat offal or blood, of liver of any animal or of poultry of heading 0105</v>
      </c>
      <c r="V98" s="46" t="s">
        <v>1927</v>
      </c>
      <c r="W98" s="46" t="s">
        <v>4</v>
      </c>
      <c r="X98" s="46" t="s">
        <v>1917</v>
      </c>
      <c r="Y98" s="46" t="s">
        <v>1404</v>
      </c>
      <c r="Z98" s="54">
        <v>11250000</v>
      </c>
      <c r="AA98" s="46" t="s">
        <v>2</v>
      </c>
      <c r="AB98" s="46" t="s">
        <v>1399</v>
      </c>
      <c r="AC98" s="46" t="s">
        <v>1499</v>
      </c>
      <c r="AD98" s="46" t="s">
        <v>1492</v>
      </c>
      <c r="AE98" s="46" t="s">
        <v>4</v>
      </c>
      <c r="AF98" s="47" t="s">
        <v>4</v>
      </c>
    </row>
    <row r="99" spans="1:32" ht="409.5" x14ac:dyDescent="0.25">
      <c r="A99" s="45" t="s">
        <v>548</v>
      </c>
      <c r="B99" s="46" t="str">
        <f>VLOOKUP($A99, Table5[], 2, FALSE)</f>
        <v>CL : Chile</v>
      </c>
      <c r="C99" s="46" t="str">
        <f>IF(ISNA(VLOOKUP($A99, Table8[], 2, FALSE)), "", VLOOKUP($A99, Table8[], 2, FALSE))</f>
        <v/>
      </c>
      <c r="D99" s="46" t="str">
        <f>IF(ISNA(VLOOKUP($A99, Table10[], 2, FALSE)), "", VLOOKUP($A99, Table10[], 2, FALSE))</f>
        <v>0207110000 - Not cut in pieces, fresh or chilled_x000D_
0207120000 - Not cut in pieces, frozen_x000D_
0207131000 - Boneless_x000D_
0207132000 - Halves or quarters_x000D_
0207133000 - Whole wings, with or without tips_x000D_
0207134000 - Backs, necks, backs with necks attached, rumps and wing-tips_x000D_
0207135000 - Breasts and cuts thereof_x000D_
0207136000 - Legs and cuts thereof_x000D_
0207137000 - Other_x000D_
0207139900 - Other_x000D_
0207141000 - Boneless_x000D_
0207142000 - Halves or quarters_x000D_
0207143000 - Whole wings, with or without tips_x000D_
0207144000 - Backs, necks, backs with necks attached, rumps and wing-tips_x000D_
0207145000 - Breasts and cuts thereof_x000D_
0207146000 - Legs and cuts thereof_x000D_
0207147000 - Other_x000D_
0207149900 - Other_x000D_
0207240000 - Not cut in pieces, fresh or chilled_x000D_
0207250000 - Not cut in pieces, frozen_x000D_
0207261000 - Boneless_x000D_
0207262000 - Halves or quarters_x000D_
0207263000 - Whole wings, with or without tips_x000D_
0207264000 - Backs, necks, backs with necks attached, rumps and wing-tips_x000D_
0207265000 - Breasts and cuts thereof_x000D_
0207266000 - Drumsticks and cuts of drumsticks_x000D_
0207267000 - Other_x000D_
0207268000 - Other_x000D_
0207269900 - Other_x000D_
0207271000 - Boneless_x000D_
0207272000 - Halves or quarters_x000D_
0207273000 - Whole wings, with or without tips_x000D_
0207274000 - Backs, necks, backs with necks attached, rumps and wing-tips_x000D_
0207275000 - Breasts and cuts thereof_x000D_
0207276000 - Drumsticks and cuts thereof_x000D_
0207277000 - Other_x000D_
0207278000 - Other_x000D_
0207279900 - Other_x000D_
0207412000 - Plucked, bled, gutted but not drawn, with heads and feet, known as '85|%|ducks'_x000D_
0207413000 - Plucked and drawn, without heads and feet but with necks, hearts, livers and gizzards, known as '70|%|ducks'_x000D_
0207418000 - Plucked and drawn, without heads and feet and without necks, hearts, livers and gizzards, known as '63|%|ducks', or otherwise presented_x000D_
0207423000 - Plucked and drawn, without heads and feet but with necks, hearts, livers and gizzards, known as '70|%|ducks'_x000D_
0207428000 - Plucked and drawn, without heads and feet and without necks, hearts, livers and gizzards, known as '63|%|ducks', or otherwise presented_x000D_
0207441000 - Boneless_x000D_
0207442100 - Halves or quarters_x000D_
0207445100 - Breasts and cuts thereof_x000D_
0207446100 - Legs and cuts thereof_x000D_
0207447100 - Paletots_x000D_
0207451000 - Boneless_x000D_
0207452100 - Halves or quarters_x000D_
0207455100 - Breasts and cuts thereof_x000D_
0207456100 - Legs and cuts thereof_x000D_
0207457100 - Paletots_x000D_
0207547100 - Paletots_x000D_
0207557100 - Paletots_x000D_
0207601000 - Boneless_x000D_
0207605100 - Breasts and cuts thereof_x000D_
0207606100 - Legs and cuts thereof_x000D_
1602320000 - Of fowls of the species Gallus domesticus</v>
      </c>
      <c r="E99" s="46" t="str">
        <f>IF(ISNA(VLOOKUP($A99, Table16[], 2, FALSE)), "", VLOOKUP($A99, Table16[], 2, FALSE))</f>
        <v>R030312 : implementing for the Community the tariff provisions laid down in the Agreement establishing an association between the European Community and its Member States, of the one part, and the Republic of Chile, of the other part</v>
      </c>
      <c r="F99" s="59">
        <v>12758</v>
      </c>
      <c r="G99" s="60">
        <v>43101</v>
      </c>
      <c r="H99" s="60">
        <v>43465</v>
      </c>
      <c r="I99" s="61">
        <f>'quota master'!$H99-'quota master'!$G99+1</f>
        <v>365</v>
      </c>
      <c r="J99" s="61" t="str">
        <f>describe_period('quota master'!$I99, 'quota master'!$G99, 'quota master'!$H99)</f>
        <v>Annual</v>
      </c>
      <c r="K99" s="54">
        <v>18125000</v>
      </c>
      <c r="L99" s="62" t="s">
        <v>2</v>
      </c>
      <c r="M99" s="63">
        <v>3</v>
      </c>
      <c r="N99" s="62" t="s">
        <v>11</v>
      </c>
      <c r="O99" s="63">
        <v>90</v>
      </c>
      <c r="P99" s="46" t="s">
        <v>4</v>
      </c>
      <c r="Q99" s="46" t="s">
        <v>4</v>
      </c>
      <c r="R99" s="46" t="s">
        <v>546</v>
      </c>
      <c r="S99" s="46" t="s">
        <v>548</v>
      </c>
      <c r="T99" s="46" t="str">
        <f>LOWER('quota master'!$V99)</f>
        <v>poultrymeat</v>
      </c>
      <c r="U99" s="46" t="str">
        <f>GetQuotaDescription('quota master'!$A99, 'quota master'!$B99, 'quota master'!$AB99, 'quota master'!$T99)</f>
        <v>FCFS Quota number 091923 for geography CL : Chile on poultrymeat</v>
      </c>
      <c r="V99" s="46" t="s">
        <v>1532</v>
      </c>
      <c r="W99" s="46" t="s">
        <v>4</v>
      </c>
      <c r="X99" s="46" t="s">
        <v>1861</v>
      </c>
      <c r="Y99" s="46" t="s">
        <v>1404</v>
      </c>
      <c r="Z99" s="54">
        <v>18125000</v>
      </c>
      <c r="AA99" s="46" t="s">
        <v>2</v>
      </c>
      <c r="AB99" s="46" t="s">
        <v>1399</v>
      </c>
      <c r="AC99" s="46" t="s">
        <v>1499</v>
      </c>
      <c r="AD99" s="46" t="s">
        <v>1492</v>
      </c>
      <c r="AE99" s="46" t="s">
        <v>4</v>
      </c>
      <c r="AF99" s="47" t="s">
        <v>4</v>
      </c>
    </row>
    <row r="100" spans="1:32" ht="135" x14ac:dyDescent="0.25">
      <c r="A100" s="45" t="s">
        <v>153</v>
      </c>
      <c r="B100" s="46" t="str">
        <f>VLOOKUP($A100, Table5[], 2, FALSE)</f>
        <v>TR : Turkey</v>
      </c>
      <c r="C100" s="46" t="str">
        <f>IF(ISNA(VLOOKUP($A100, Table8[], 2, FALSE)), "", VLOOKUP($A100, Table8[], 2, FALSE))</f>
        <v/>
      </c>
      <c r="D100" s="46" t="str">
        <f>IF(ISNA(VLOOKUP($A100, Table10[], 2, FALSE)), "", VLOOKUP($A100, Table10[], 2, FALSE))</f>
        <v>0207251000 - Plucked and drawn, without heads and feet but with necks, hearts, livers and gizzards, known as '80|%|turkeys'_x000D_
0207259000 - Plucked and drawn, without heads and feet and without necks, hearts, livers and gizzards, known as '73|%|turkeys', or otherwise presented_x000D_
0207273000 - Whole wings, with or without tips_x000D_
0207274000 - Backs, necks, backs with necks attached, rumps and wing-tips_x000D_
0207275000 - Breasts and cuts thereof_x000D_
0207276000 - Drumsticks and cuts thereof_x000D_
0207277000 - Other</v>
      </c>
      <c r="E100" s="46" t="str">
        <f>IF(ISNA(VLOOKUP($A100, Table16[], 2, FALSE)), "", VLOOKUP($A100, Table16[], 2, FALSE))</f>
        <v>R090933 : laying down detailed rules for the application of Council Regulation (EC) No 779/98 as regards opening and providing for the administration of certain quotas for imports into the Community of poultrymeat products originating in Turkey</v>
      </c>
      <c r="F100" s="59">
        <v>12609</v>
      </c>
      <c r="G100" s="60">
        <v>43101</v>
      </c>
      <c r="H100" s="60">
        <v>43465</v>
      </c>
      <c r="I100" s="61">
        <f>'quota master'!$H100-'quota master'!$G100+1</f>
        <v>365</v>
      </c>
      <c r="J100" s="61" t="str">
        <f>describe_period('quota master'!$I100, 'quota master'!$G100, 'quota master'!$H100)</f>
        <v>Annual</v>
      </c>
      <c r="K100" s="54">
        <v>1000000</v>
      </c>
      <c r="L100" s="62" t="s">
        <v>2</v>
      </c>
      <c r="M100" s="63">
        <v>3</v>
      </c>
      <c r="N100" s="62" t="s">
        <v>3</v>
      </c>
      <c r="O100" s="63">
        <v>90</v>
      </c>
      <c r="P100" s="46" t="s">
        <v>4</v>
      </c>
      <c r="Q100" s="46" t="s">
        <v>4</v>
      </c>
      <c r="R100" s="46" t="s">
        <v>154</v>
      </c>
      <c r="S100" s="46" t="s">
        <v>153</v>
      </c>
      <c r="T100" s="46" t="str">
        <f>LOWER('quota master'!$V100)</f>
        <v>poultrymeat</v>
      </c>
      <c r="U100" s="46" t="str">
        <f>GetQuotaDescription('quota master'!$A100, 'quota master'!$B100, 'quota master'!$AB100, 'quota master'!$T100)</f>
        <v>FCFS Quota number 090244 for geography TR : Turkey on poultrymeat</v>
      </c>
      <c r="V100" s="46" t="s">
        <v>1532</v>
      </c>
      <c r="W100" s="46" t="s">
        <v>4</v>
      </c>
      <c r="X100" s="46" t="s">
        <v>1498</v>
      </c>
      <c r="Y100" s="46" t="s">
        <v>1404</v>
      </c>
      <c r="Z100" s="54">
        <v>1000000</v>
      </c>
      <c r="AA100" s="46" t="s">
        <v>2</v>
      </c>
      <c r="AB100" s="46" t="s">
        <v>1399</v>
      </c>
      <c r="AC100" s="46" t="s">
        <v>1499</v>
      </c>
      <c r="AD100" s="46" t="s">
        <v>1492</v>
      </c>
      <c r="AE100" s="46" t="s">
        <v>4</v>
      </c>
      <c r="AF100" s="47" t="s">
        <v>4</v>
      </c>
    </row>
    <row r="101" spans="1:32" ht="60" x14ac:dyDescent="0.25">
      <c r="A101" s="45" t="s">
        <v>252</v>
      </c>
      <c r="B101" s="46" t="str">
        <f>VLOOKUP($A101, Table5[], 2, FALSE)</f>
        <v>NO : Norway</v>
      </c>
      <c r="C101" s="46" t="str">
        <f>IF(ISNA(VLOOKUP($A101, Table8[], 2, FALSE)), "", VLOOKUP($A101, Table8[], 2, FALSE))</f>
        <v/>
      </c>
      <c r="D101" s="46" t="str">
        <f>IF(ISNA(VLOOKUP($A101, Table10[], 2, FALSE)), "", VLOOKUP($A101, Table10[], 2, FALSE))</f>
        <v>0210000000 - Meat and edible meat offal, salted, in brine, dried or smoked; edible flours and meals of meat or meat offal</v>
      </c>
      <c r="E101" s="46" t="str">
        <f>IF(ISNA(VLOOKUP($A101, Table16[], 2, FALSE)), "", VLOOKUP($A101, Table16[], 2, FALSE))</f>
        <v>R161422 : amending Council Regulation (EC) No 992/95 as regards Union tariff quotas for certain agricultural and fishery products originating in Norway</v>
      </c>
      <c r="F101" s="59">
        <v>13041</v>
      </c>
      <c r="G101" s="60">
        <v>43101</v>
      </c>
      <c r="H101" s="60">
        <v>43465</v>
      </c>
      <c r="I101" s="61">
        <f>'quota master'!$H101-'quota master'!$G101+1</f>
        <v>365</v>
      </c>
      <c r="J101" s="61" t="str">
        <f>describe_period('quota master'!$I101, 'quota master'!$G101, 'quota master'!$H101)</f>
        <v>Annual</v>
      </c>
      <c r="K101" s="54">
        <v>200000</v>
      </c>
      <c r="L101" s="62" t="s">
        <v>2</v>
      </c>
      <c r="M101" s="63">
        <v>3</v>
      </c>
      <c r="N101" s="62" t="s">
        <v>3</v>
      </c>
      <c r="O101" s="63">
        <v>90</v>
      </c>
      <c r="P101" s="46" t="s">
        <v>4</v>
      </c>
      <c r="Q101" s="46" t="s">
        <v>4</v>
      </c>
      <c r="R101" s="46" t="s">
        <v>191</v>
      </c>
      <c r="S101" s="46" t="s">
        <v>252</v>
      </c>
      <c r="T101" s="46" t="str">
        <f>LOWER('quota master'!$V101)</f>
        <v>meat and edible meat offal, salted</v>
      </c>
      <c r="U101" s="46" t="str">
        <f>GetQuotaDescription('quota master'!$A101, 'quota master'!$B101, 'quota master'!$AB101, 'quota master'!$T101)</f>
        <v>FCFS Quota number 090782 for geography NO : Norway on meat and edible meat offal, salted</v>
      </c>
      <c r="V101" s="46" t="s">
        <v>1618</v>
      </c>
      <c r="W101" s="46" t="s">
        <v>4</v>
      </c>
      <c r="X101" s="46" t="s">
        <v>1550</v>
      </c>
      <c r="Y101" s="46" t="s">
        <v>1404</v>
      </c>
      <c r="Z101" s="54">
        <v>200000</v>
      </c>
      <c r="AA101" s="46" t="s">
        <v>2</v>
      </c>
      <c r="AB101" s="46" t="s">
        <v>1399</v>
      </c>
      <c r="AC101" s="46" t="s">
        <v>1499</v>
      </c>
      <c r="AD101" s="46" t="s">
        <v>1492</v>
      </c>
      <c r="AE101" s="46" t="s">
        <v>4</v>
      </c>
      <c r="AF101" s="47" t="s">
        <v>4</v>
      </c>
    </row>
    <row r="102" spans="1:32" ht="195" x14ac:dyDescent="0.25">
      <c r="A102" s="45" t="s">
        <v>286</v>
      </c>
      <c r="B102" s="46" t="str">
        <f>VLOOKUP($A102, Table5[], 2, FALSE)</f>
        <v>CH : Switzerland</v>
      </c>
      <c r="C102" s="46" t="str">
        <f>IF(ISNA(VLOOKUP($A102, Table8[], 2, FALSE)), "", VLOOKUP($A102, Table8[], 2, FALSE))</f>
        <v/>
      </c>
      <c r="D102" s="46" t="str">
        <f>IF(ISNA(VLOOKUP($A102, Table10[], 2, FALSE)), "", VLOOKUP($A102, Table10[], 2, FALSE))</f>
        <v>0210195010 - Hams, in brine, enclosed in a bladder or in an artificial gut_x000D_
0210198110 - Chop, smoked_x000D_
0210198120 - Pork neck, dried in air, seasoned or not, whole, in pieces or thinly sliced_x000D_
1601001011 - Sausages_x000D_
1601001019 - Other_x000D_
1601009110 - Of animals of headings 0101 to 0104, excluding wild boars_x000D_
1601009911 - Sausages_x000D_
1601009919 - Other_x000D_
1602491910 - Pork neck, dried in air, seasoned or not, whole, in pieces or thinly sliced</v>
      </c>
      <c r="E102" s="46" t="str">
        <f>IF(ISNA(VLOOKUP($A102, Table16[], 2, FALSE)), "", VLOOKUP($A102, Table16[], 2, FALSE))</f>
        <v>R091126 : opening and providing for the management of Community tariff quotas for certain agricultural products originating in Switzerland, and repealing Commission Regulation (EC) No 933/2002</v>
      </c>
      <c r="F102" s="59">
        <v>12778</v>
      </c>
      <c r="G102" s="60">
        <v>43101</v>
      </c>
      <c r="H102" s="60">
        <v>43465</v>
      </c>
      <c r="I102" s="61">
        <f>'quota master'!$H102-'quota master'!$G102+1</f>
        <v>365</v>
      </c>
      <c r="J102" s="61" t="str">
        <f>describe_period('quota master'!$I102, 'quota master'!$G102, 'quota master'!$H102)</f>
        <v>Annual</v>
      </c>
      <c r="K102" s="54">
        <v>1900000</v>
      </c>
      <c r="L102" s="62" t="s">
        <v>2</v>
      </c>
      <c r="M102" s="63">
        <v>3</v>
      </c>
      <c r="N102" s="62" t="s">
        <v>3</v>
      </c>
      <c r="O102" s="63">
        <v>90</v>
      </c>
      <c r="P102" s="46" t="s">
        <v>4</v>
      </c>
      <c r="Q102" s="46" t="s">
        <v>4</v>
      </c>
      <c r="R102" s="46" t="s">
        <v>287</v>
      </c>
      <c r="S102" s="46" t="s">
        <v>286</v>
      </c>
      <c r="T102" s="46" t="str">
        <f>LOWER('quota master'!$V102)</f>
        <v xml:space="preserve">hams of domestic swine, in brine, boneless, enclosed in a bladder or in an artificial gut
meat of domestic swine, boneless, from chop, smoked
sausages and similar products, of meat, meat offal or blood; food preparations based on these products, of animals of headings, excluding wild boars
pork neck, dried in air, seasoned or not, whole, in pieces or thinly sliced
</v>
      </c>
      <c r="U102" s="46" t="str">
        <f>GetQuotaDescription('quota master'!$A102, 'quota master'!$B102, 'quota master'!$AB102, 'quota master'!$T102)</f>
        <v xml:space="preserve">FCFS Quota number 090919 for geography CH : Switzerland on hams of domestic swine, in brine, boneless, enclosed in a bladder or in an artificial gut
meat of domestic swine, boneless, from chop, smoked
sausages and similar products, of meat, meat offal or blood; food preparations based on these products, of animals of headings, excluding wild boars
pork neck, dried in air, seasoned or not, whole, in pieces or thinly sliced
</v>
      </c>
      <c r="V102" s="46" t="s">
        <v>1642</v>
      </c>
      <c r="W102" s="46" t="s">
        <v>4</v>
      </c>
      <c r="X102" s="46" t="s">
        <v>1643</v>
      </c>
      <c r="Y102" s="46" t="s">
        <v>1404</v>
      </c>
      <c r="Z102" s="54">
        <v>1900000</v>
      </c>
      <c r="AA102" s="46" t="s">
        <v>2</v>
      </c>
      <c r="AB102" s="46" t="s">
        <v>1399</v>
      </c>
      <c r="AC102" s="46" t="s">
        <v>1499</v>
      </c>
      <c r="AD102" s="46" t="s">
        <v>1492</v>
      </c>
      <c r="AE102" s="46" t="s">
        <v>4</v>
      </c>
      <c r="AF102" s="47" t="s">
        <v>4</v>
      </c>
    </row>
    <row r="103" spans="1:32" ht="75" x14ac:dyDescent="0.25">
      <c r="A103" s="45" t="s">
        <v>1132</v>
      </c>
      <c r="B103" s="46" t="str">
        <f>VLOOKUP($A103, Table5[], 2, FALSE)</f>
        <v>CA : Canada</v>
      </c>
      <c r="C103" s="46" t="str">
        <f>IF(ISNA(VLOOKUP($A103, Table8[], 2, FALSE)), "", VLOOKUP($A103, Table8[], 2, FALSE))</f>
        <v/>
      </c>
      <c r="D103" s="46" t="str">
        <f>IF(ISNA(VLOOKUP($A103, Table10[], 2, FALSE)), "", VLOOKUP($A103, Table10[], 2, FALSE))</f>
        <v>0210209091 - Of bison</v>
      </c>
      <c r="E103" s="46" t="str">
        <f>IF(ISNA(VLOOKUP($A103, Table16[], 2, FALSE)), "", VLOOKUP($A103, Table16[], 2, FALSE))</f>
        <v>R171772 : opening and providing for the management of Union tariff quotas for certain agricultural products, processed agricultural products and fishery products originating in Canada</v>
      </c>
      <c r="F103" s="59">
        <v>12849</v>
      </c>
      <c r="G103" s="60">
        <v>43101</v>
      </c>
      <c r="H103" s="60">
        <v>43465</v>
      </c>
      <c r="I103" s="61">
        <f>'quota master'!$H103-'quota master'!$G103+1</f>
        <v>365</v>
      </c>
      <c r="J103" s="61" t="str">
        <f>describe_period('quota master'!$I103, 'quota master'!$G103, 'quota master'!$H103)</f>
        <v>Annual</v>
      </c>
      <c r="K103" s="54">
        <v>3000000</v>
      </c>
      <c r="L103" s="62" t="s">
        <v>2</v>
      </c>
      <c r="M103" s="63">
        <v>3</v>
      </c>
      <c r="N103" s="62" t="s">
        <v>3</v>
      </c>
      <c r="O103" s="63">
        <v>90</v>
      </c>
      <c r="P103" s="46" t="s">
        <v>4</v>
      </c>
      <c r="Q103" s="46" t="s">
        <v>4</v>
      </c>
      <c r="R103" s="46" t="s">
        <v>1131</v>
      </c>
      <c r="S103" s="46" t="s">
        <v>1132</v>
      </c>
      <c r="T103" s="46" t="str">
        <f>LOWER('quota master'!$V103)</f>
        <v xml:space="preserve">boneless meat of bison, salted, in brine, dried or smoked
</v>
      </c>
      <c r="U103" s="46" t="str">
        <f>GetQuotaDescription('quota master'!$A103, 'quota master'!$B103, 'quota master'!$AB103, 'quota master'!$T103)</f>
        <v xml:space="preserve">FCFS Quota number 098402 for geography CA : Canada on boneless meat of bison, salted, in brine, dried or smoked
</v>
      </c>
      <c r="V103" s="46" t="s">
        <v>1971</v>
      </c>
      <c r="W103" s="46" t="s">
        <v>1128</v>
      </c>
      <c r="X103" s="46" t="s">
        <v>1958</v>
      </c>
      <c r="Y103" s="46" t="s">
        <v>1404</v>
      </c>
      <c r="Z103" s="54">
        <v>3000000</v>
      </c>
      <c r="AA103" s="46" t="s">
        <v>2</v>
      </c>
      <c r="AB103" s="46" t="s">
        <v>1399</v>
      </c>
      <c r="AC103" s="46" t="s">
        <v>1499</v>
      </c>
      <c r="AD103" s="46" t="s">
        <v>1492</v>
      </c>
      <c r="AE103" s="46" t="s">
        <v>4</v>
      </c>
      <c r="AF103" s="47" t="s">
        <v>4</v>
      </c>
    </row>
    <row r="104" spans="1:32" ht="409.5" x14ac:dyDescent="0.25">
      <c r="A104" s="45" t="s">
        <v>408</v>
      </c>
      <c r="B104" s="46" t="str">
        <f>VLOOKUP($A104, Table5[], 2, FALSE)</f>
        <v>AL : Albania</v>
      </c>
      <c r="C104" s="46" t="str">
        <f>IF(ISNA(VLOOKUP($A104, Table8[], 2, FALSE)), "", VLOOKUP($A104, Table8[], 2, FALSE))</f>
        <v/>
      </c>
      <c r="D104" s="46" t="str">
        <f>IF(ISNA(VLOOKUP($A104, Table10[], 2, FALSE)), "", VLOOKUP($A104, Table10[], 2, FALSE))</f>
        <v>0301910000 - Trout (Salmo trutta, Oncorhynchus mykiss, Oncorhynchus clarki, Oncorhynchus aguabonita, Oncorhynchus gilae, Oncorhynchus apache and Oncorhynchus chrysogaster)_x000D_
0302110000 - Trout (Salmo trutta, Oncorhynchus mykiss, Oncorhynchus clarki, Oncorhynchus aguabonita, Oncorhynchus gilae, Oncorhynchus apache and Oncorhynchus chrysogaster)_x000D_
0303140000 - Trout (Salmo trutta, Oncorhynchus mykiss, Oncorhynchus clarki, Oncorhynchus aguabonita, Oncorhynchus gilae, Oncorhynchus apache and Oncorhynchus chrysogaster)_x000D_
0304420000 - Trout (Salmo trutta, Oncorhynchus mykiss, Oncorhynchus clarki, Oncorhynchus aguabonita, Oncorhynchus gilae, Oncorhynchus apache and Oncorhynchus chrysogaster)_x000D_
0304520010 - Trout of the species Salmo trutta, Oncorhynchus mykiss, Oncorhynchus clarki, Oncorhynchus aguabonita, Oncorhynchus gilae, Oncorhynchus apache and Oncorhynchus chrysogaster_x000D_
0304820000 - Trout (Salmo trutta, Oncorhynchus mykiss, Oncorhynchus clarki, Oncorhynchus aguabonita, Oncorhynchus gilae, Oncorhynchus apache and Oncorhynchus chrysogaster)_x000D_
0304992111 - Of trout (Oncorhynchus mykiss)_x000D_
0304992112 - Of trout (Salmo trutta, Oncorhynchus clarki, Oncorhynchus aguabonita and Oncorhynchus gilae)_x000D_
0304992120 - Of trout (Oncorhynchus apache and Oncorhynchus chrysogaster)_x000D_
0305100010 - Of trout of the species Salmo trutta, Oncorhynchus mykiss, Oncorhynchus clarki, Oncorhynchus aguabonita, Oncorhynchus gilae, Oncorhynchus apache and Oncorhynchus chrysogaster_x000D_
0305399010 - Trout (Salmo trutta, Oncorhynchus mykiss, Oncorhynchus clarki, Oncorhynchus aguabonita, Oncorhynchus gilae, Oncorhynchus apache and Oncorhynchus chrysogaster)_x000D_
0305430000 - Trout (Salmo trutta, Oncorhynchus mykiss, Oncorhynchus clarki, Oncorhynchus aguabonita, Oncorhynchus gilae, Oncorhynchus apache and Oncorhynchus chrysogaster)_x000D_
0305598561 - Trout (Salmo trutta, Oncorhynchus mykiss, Oncorhynchus clarki, Oncorhynchus aguabonita, Oncorhynchus gilae, Oncorhynchus apache and Onchorhynchus chrysogaster)_x000D_
0305698061 - Trout (Salmo trutta, Oncorhynchus mykiss, Oncorhynchus clarki, Oncorhynchus aguabonita, Oncorhynchus gilae, Oncorhynchus apache and Onchorhynchus chrysogaster)</v>
      </c>
      <c r="E104" s="46" t="str">
        <f>IF(ISNA(VLOOKUP($A104, Table16[], 2, FALSE)), "", VLOOKUP($A104, Table16[], 2, FALSE))</f>
        <v>R061916 : opening and providing for the management of Community tariff quotas for certain fish and fishery products originating in Albania</v>
      </c>
      <c r="F104" s="59">
        <v>13214</v>
      </c>
      <c r="G104" s="60">
        <v>43101</v>
      </c>
      <c r="H104" s="60">
        <v>43465</v>
      </c>
      <c r="I104" s="61">
        <f>'quota master'!$H104-'quota master'!$G104+1</f>
        <v>365</v>
      </c>
      <c r="J104" s="61" t="str">
        <f>describe_period('quota master'!$I104, 'quota master'!$G104, 'quota master'!$H104)</f>
        <v>Annual</v>
      </c>
      <c r="K104" s="54">
        <v>50000</v>
      </c>
      <c r="L104" s="62" t="s">
        <v>2</v>
      </c>
      <c r="M104" s="63">
        <v>3</v>
      </c>
      <c r="N104" s="62" t="s">
        <v>3</v>
      </c>
      <c r="O104" s="63">
        <v>90</v>
      </c>
      <c r="P104" s="46" t="s">
        <v>4</v>
      </c>
      <c r="Q104" s="46" t="s">
        <v>4</v>
      </c>
      <c r="R104" s="46" t="s">
        <v>409</v>
      </c>
      <c r="S104" s="46" t="s">
        <v>408</v>
      </c>
      <c r="T104" s="46" t="str">
        <f>LOWER('quota master'!$V104)</f>
        <v>trout: live; fresh or chilled; frozen; dried, salted or in brine,
smoked; fillets and other fish meat; flours, meals and
pellets, fit for human consumption</v>
      </c>
      <c r="U104" s="46" t="str">
        <f>GetQuotaDescription('quota master'!$A104, 'quota master'!$B104, 'quota master'!$AB104, 'quota master'!$T104)</f>
        <v>FCFS Quota number 091500 for geography AL : Albania on trout: live; fresh or chilled; frozen; dried, salted or in brine,
smoked; fillets and other fish meat; flours, meals and
pellets, fit for human consumption</v>
      </c>
      <c r="V104" s="46" t="s">
        <v>1745</v>
      </c>
      <c r="W104" s="46" t="s">
        <v>4</v>
      </c>
      <c r="X104" s="46" t="s">
        <v>1746</v>
      </c>
      <c r="Y104" s="46" t="s">
        <v>1404</v>
      </c>
      <c r="Z104" s="54">
        <v>50000</v>
      </c>
      <c r="AA104" s="46" t="s">
        <v>2</v>
      </c>
      <c r="AB104" s="46" t="s">
        <v>1399</v>
      </c>
      <c r="AC104" s="46" t="s">
        <v>1499</v>
      </c>
      <c r="AD104" s="46" t="s">
        <v>1492</v>
      </c>
      <c r="AE104" s="46" t="s">
        <v>4</v>
      </c>
      <c r="AF104" s="47" t="s">
        <v>4</v>
      </c>
    </row>
    <row r="105" spans="1:32" ht="409.5" x14ac:dyDescent="0.25">
      <c r="A105" s="45" t="s">
        <v>415</v>
      </c>
      <c r="B105" s="46" t="str">
        <f>VLOOKUP($A105, Table5[], 2, FALSE)</f>
        <v>XK : Kosovo (As defined by United Nations Security Council Resolution 1244 of 10 June 1999)</v>
      </c>
      <c r="C105" s="46" t="str">
        <f>IF(ISNA(VLOOKUP($A105, Table8[], 2, FALSE)), "", VLOOKUP($A105, Table8[], 2, FALSE))</f>
        <v/>
      </c>
      <c r="D105" s="46" t="str">
        <f>IF(ISNA(VLOOKUP($A105, Table10[], 2, FALSE)), "", VLOOKUP($A105, Table10[], 2, FALSE))</f>
        <v>0301910000 - Trout (Salmo trutta, Oncorhynchus mykiss, Oncorhynchus clarki, Oncorhynchus aguabonita, Oncorhynchus gilae, Oncorhynchus apache and Oncorhynchus chrysogaster)_x000D_
0302110000 - Trout (Salmo trutta, Oncorhynchus mykiss, Oncorhynchus clarki, Oncorhynchus aguabonita, Oncorhynchus gilae, Oncorhynchus apache and Oncorhynchus chrysogaster)_x000D_
0303140000 - Trout (Salmo trutta, Oncorhynchus mykiss, Oncorhynchus clarki, Oncorhynchus aguabonita, Oncorhynchus gilae, Oncorhynchus apache and Oncorhynchus chrysogaster)_x000D_
0304420000 - Trout (Salmo trutta, Oncorhynchus mykiss, Oncorhynchus clarki, Oncorhynchus aguabonita, Oncorhynchus gilae, Oncorhynchus apache and Oncorhynchus chrysogaster)_x000D_
0304520010 - Trout of the species Salmo trutta, Oncorhynchus mykiss, Oncorhynchus clarki, Oncorhynchus aguabonita, Oncorhynchus gilae, Oncorhynchus apache and Oncorhynchus chrysogaster_x000D_
0304820000 - Trout (Salmo trutta, Oncorhynchus mykiss, Oncorhynchus clarki, Oncorhynchus aguabonita, Oncorhynchus gilae, Oncorhynchus apache and Oncorhynchus chrysogaster)_x000D_
0304992111 - Of trout (Oncorhynchus mykiss)_x000D_
0304992112 - Of trout (Salmo trutta, Oncorhynchus clarki, Oncorhynchus aguabonita and Oncorhynchus gilae)_x000D_
0304992120 - Of trout (Oncorhynchus apache and Oncorhynchus chrysogaster)_x000D_
0305100010 - Of trout of the species Salmo trutta, Oncorhynchus mykiss, Oncorhynchus clarki, Oncorhynchus aguabonita, Oncorhynchus gilae, Oncorhynchus apache and Oncorhynchus chrysogaster_x000D_
0305399010 - Trout (Salmo trutta, Oncorhynchus mykiss, Oncorhynchus clarki, Oncorhynchus aguabonita, Oncorhynchus gilae, Oncorhynchus apache and Oncorhynchus chrysogaster)_x000D_
0305430000 - Trout (Salmo trutta, Oncorhynchus mykiss, Oncorhynchus clarki, Oncorhynchus aguabonita, Oncorhynchus gilae, Oncorhynchus apache and Oncorhynchus chrysogaster)_x000D_
0305598561 - Trout (Salmo trutta, Oncorhynchus mykiss, Oncorhynchus clarki, Oncorhynchus aguabonita, Oncorhynchus gilae, Oncorhynchus apache and Onchorhynchus chrysogaster)_x000D_
0305698061 - Trout (Salmo trutta, Oncorhynchus mykiss, Oncorhynchus clarki, Oncorhynchus aguabonita, Oncorhynchus gilae, Oncorhynchus apache and Onchorhynchus chrysogaster)</v>
      </c>
      <c r="E105" s="46" t="str">
        <f>IF(ISNA(VLOOKUP($A105, Table16[], 2, FALSE)), "", VLOOKUP($A105, Table16[], 2, FALSE))</f>
        <v>R171957 : amending Regulation (EC) No 1484/95 as regards fixing representative prices in the poultrymeat and egg sectors and for egg albumin</v>
      </c>
      <c r="F105" s="59">
        <v>13075</v>
      </c>
      <c r="G105" s="60">
        <v>43101</v>
      </c>
      <c r="H105" s="60">
        <v>43465</v>
      </c>
      <c r="I105" s="61">
        <f>'quota master'!$H105-'quota master'!$G105+1</f>
        <v>365</v>
      </c>
      <c r="J105" s="61" t="str">
        <f>describe_period('quota master'!$I105, 'quota master'!$G105, 'quota master'!$H105)</f>
        <v>Annual</v>
      </c>
      <c r="K105" s="54">
        <v>15000</v>
      </c>
      <c r="L105" s="62" t="s">
        <v>2</v>
      </c>
      <c r="M105" s="63">
        <v>3</v>
      </c>
      <c r="N105" s="62" t="s">
        <v>3</v>
      </c>
      <c r="O105" s="63">
        <v>90</v>
      </c>
      <c r="P105" s="46" t="s">
        <v>4</v>
      </c>
      <c r="Q105" s="46" t="s">
        <v>4</v>
      </c>
      <c r="R105" s="46" t="s">
        <v>416</v>
      </c>
      <c r="S105" s="46" t="s">
        <v>415</v>
      </c>
      <c r="T105" s="46" t="str">
        <f>LOWER('quota master'!$V105)</f>
        <v>trout (salmo trutta, oncorhynchus mykiss, oncorhynchus clarki, oncorhynchus aguabonita, oncorhynchus gilae, oncorhynchus apache and oncorhynchus chrysogaster): live; fresh or chilled; frozen; dried, salted or in brine, smoked; fillets and other fish meat; flours, meals and pellets, fit for human consumption</v>
      </c>
      <c r="U105" s="46" t="str">
        <f>GetQuotaDescription('quota master'!$A105, 'quota master'!$B105, 'quota master'!$AB105, 'quota master'!$T105)</f>
        <v>FCFS Quota number 091506 for geography XK : Kosovo (As defined by United Nations Security Council Resolution 1244 of 10 June 1999) on trout (salmo trutta, oncorhynchus mykiss, oncorhynchus clarki, oncorhynchus aguabonita, oncorhynchus gilae, oncorhynchus apache and oncorhynchus chrysogaster): live; fresh or chilled; frozen; dried, salted or in brine, smoked; fillets and other fish meat; flours, meals and pellets, fit for human consumption</v>
      </c>
      <c r="V105" s="46" t="s">
        <v>1752</v>
      </c>
      <c r="W105" s="46" t="s">
        <v>4</v>
      </c>
      <c r="X105" s="46" t="s">
        <v>1753</v>
      </c>
      <c r="Y105" s="46" t="s">
        <v>1404</v>
      </c>
      <c r="Z105" s="54">
        <v>15000</v>
      </c>
      <c r="AA105" s="46" t="s">
        <v>2</v>
      </c>
      <c r="AB105" s="46" t="s">
        <v>1399</v>
      </c>
      <c r="AC105" s="46" t="s">
        <v>1499</v>
      </c>
      <c r="AD105" s="46" t="s">
        <v>1492</v>
      </c>
      <c r="AE105" s="46" t="s">
        <v>4</v>
      </c>
      <c r="AF105" s="47" t="s">
        <v>4</v>
      </c>
    </row>
    <row r="106" spans="1:32" ht="409.5" x14ac:dyDescent="0.25">
      <c r="A106" s="45" t="s">
        <v>423</v>
      </c>
      <c r="B106" s="46" t="str">
        <f>VLOOKUP($A106, Table5[], 2, FALSE)</f>
        <v>ME : Montenegro</v>
      </c>
      <c r="C106" s="46" t="str">
        <f>IF(ISNA(VLOOKUP($A106, Table8[], 2, FALSE)), "", VLOOKUP($A106, Table8[], 2, FALSE))</f>
        <v/>
      </c>
      <c r="D106" s="46" t="str">
        <f>IF(ISNA(VLOOKUP($A106, Table10[], 2, FALSE)), "", VLOOKUP($A106, Table10[], 2, FALSE))</f>
        <v>0301910000 - Trout (Salmo trutta, Oncorhynchus mykiss, Oncorhynchus clarki, Oncorhynchus aguabonita, Oncorhynchus gilae, Oncorhynchus apache and Oncorhynchus chrysogaster)_x000D_
0302110000 - Trout (Salmo trutta, Oncorhynchus mykiss, Oncorhynchus clarki, Oncorhynchus aguabonita, Oncorhynchus gilae, Oncorhynchus apache and Oncorhynchus chrysogaster)_x000D_
0303140000 - Trout (Salmo trutta, Oncorhynchus mykiss, Oncorhynchus clarki, Oncorhynchus aguabonita, Oncorhynchus gilae, Oncorhynchus apache and Oncorhynchus chrysogaster)_x000D_
0304420000 - Trout (Salmo trutta, Oncorhynchus mykiss, Oncorhynchus clarki, Oncorhynchus aguabonita, Oncorhynchus gilae, Oncorhynchus apache and Oncorhynchus chrysogaster)_x000D_
0304520010 - Trout of the species Salmo trutta, Oncorhynchus mykiss, Oncorhynchus clarki, Oncorhynchus aguabonita, Oncorhynchus gilae, Oncorhynchus apache and Oncorhynchus chrysogaster_x000D_
0304820000 - Trout (Salmo trutta, Oncorhynchus mykiss, Oncorhynchus clarki, Oncorhynchus aguabonita, Oncorhynchus gilae, Oncorhynchus apache and Oncorhynchus chrysogaster)_x000D_
0304992111 - Of trout (Oncorhynchus mykiss)_x000D_
0304992112 - Of trout (Salmo trutta, Oncorhynchus clarki, Oncorhynchus aguabonita and Oncorhynchus gilae)_x000D_
0304992120 - Of trout (Oncorhynchus apache and Oncorhynchus chrysogaster)_x000D_
0305100010 - Of trout of the species Salmo trutta, Oncorhynchus mykiss, Oncorhynchus clarki, Oncorhynchus aguabonita, Oncorhynchus gilae, Oncorhynchus apache and Oncorhynchus chrysogaster_x000D_
0305399010 - Trout (Salmo trutta, Oncorhynchus mykiss, Oncorhynchus clarki, Oncorhynchus aguabonita, Oncorhynchus gilae, Oncorhynchus apache and Oncorhynchus chrysogaster)_x000D_
0305430000 - Trout (Salmo trutta, Oncorhynchus mykiss, Oncorhynchus clarki, Oncorhynchus aguabonita, Oncorhynchus gilae, Oncorhynchus apache and Oncorhynchus chrysogaster)_x000D_
0305598561 - Trout (Salmo trutta, Oncorhynchus mykiss, Oncorhynchus clarki, Oncorhynchus aguabonita, Oncorhynchus gilae, Oncorhynchus apache and Onchorhynchus chrysogaster)_x000D_
0305698061 - Trout (Salmo trutta, Oncorhynchus mykiss, Oncorhynchus clarki, Oncorhynchus aguabonita, Oncorhynchus gilae, Oncorhynchus apache and Onchorhynchus chrysogaster)</v>
      </c>
      <c r="E106" s="46" t="str">
        <f>IF(ISNA(VLOOKUP($A106, Table16[], 2, FALSE)), "", VLOOKUP($A106, Table16[], 2, FALSE))</f>
        <v>R080497 : opening and providing for the management of Community tariff quotas for certain fish and fishery products originating in Montenegro</v>
      </c>
      <c r="F106" s="59">
        <v>13245</v>
      </c>
      <c r="G106" s="60">
        <v>43101</v>
      </c>
      <c r="H106" s="60">
        <v>43465</v>
      </c>
      <c r="I106" s="61">
        <f>'quota master'!$H106-'quota master'!$G106+1</f>
        <v>365</v>
      </c>
      <c r="J106" s="61" t="str">
        <f>describe_period('quota master'!$I106, 'quota master'!$G106, 'quota master'!$H106)</f>
        <v>Annual</v>
      </c>
      <c r="K106" s="54">
        <v>20000</v>
      </c>
      <c r="L106" s="62" t="s">
        <v>2</v>
      </c>
      <c r="M106" s="63">
        <v>3</v>
      </c>
      <c r="N106" s="62" t="s">
        <v>3</v>
      </c>
      <c r="O106" s="63">
        <v>90</v>
      </c>
      <c r="P106" s="46" t="s">
        <v>4</v>
      </c>
      <c r="Q106" s="46" t="s">
        <v>4</v>
      </c>
      <c r="R106" s="46" t="s">
        <v>424</v>
      </c>
      <c r="S106" s="46" t="s">
        <v>423</v>
      </c>
      <c r="T106" s="46" t="str">
        <f>LOWER('quota master'!$V106)</f>
        <v>trout</v>
      </c>
      <c r="U106" s="46" t="str">
        <f>GetQuotaDescription('quota master'!$A106, 'quota master'!$B106, 'quota master'!$AB106, 'quota master'!$T106)</f>
        <v>FCFS Quota number 091516 for geography ME : Montenegro on trout</v>
      </c>
      <c r="V106" s="46" t="s">
        <v>1759</v>
      </c>
      <c r="W106" s="46" t="s">
        <v>4</v>
      </c>
      <c r="X106" s="46" t="s">
        <v>1758</v>
      </c>
      <c r="Y106" s="46" t="s">
        <v>1404</v>
      </c>
      <c r="Z106" s="54">
        <v>20000</v>
      </c>
      <c r="AA106" s="46" t="s">
        <v>2</v>
      </c>
      <c r="AB106" s="46" t="s">
        <v>1399</v>
      </c>
      <c r="AC106" s="46" t="s">
        <v>1499</v>
      </c>
      <c r="AD106" s="46" t="s">
        <v>1492</v>
      </c>
      <c r="AE106" s="46" t="s">
        <v>4</v>
      </c>
      <c r="AF106" s="47" t="s">
        <v>4</v>
      </c>
    </row>
    <row r="107" spans="1:32" ht="409.5" x14ac:dyDescent="0.25">
      <c r="A107" s="45" t="s">
        <v>438</v>
      </c>
      <c r="B107" s="46" t="str">
        <f>VLOOKUP($A107, Table5[], 2, FALSE)</f>
        <v>XS : Serbia</v>
      </c>
      <c r="C107" s="46" t="str">
        <f>IF(ISNA(VLOOKUP($A107, Table8[], 2, FALSE)), "", VLOOKUP($A107, Table8[], 2, FALSE))</f>
        <v/>
      </c>
      <c r="D107" s="46" t="str">
        <f>IF(ISNA(VLOOKUP($A107, Table10[], 2, FALSE)), "", VLOOKUP($A107, Table10[], 2, FALSE))</f>
        <v>0301910000 - Trout (Salmo trutta, Oncorhynchus mykiss, Oncorhynchus clarki, Oncorhynchus aguabonita, Oncorhynchus gilae, Oncorhynchus apache and Oncorhynchus chrysogaster)_x000D_
0302110000 - Trout (Salmo trutta, Oncorhynchus mykiss, Oncorhynchus clarki, Oncorhynchus aguabonita, Oncorhynchus gilae, Oncorhynchus apache and Oncorhynchus chrysogaster)_x000D_
0303140000 - Trout (Salmo trutta, Oncorhynchus mykiss, Oncorhynchus clarki, Oncorhynchus aguabonita, Oncorhynchus gilae, Oncorhynchus apache and Oncorhynchus chrysogaster)_x000D_
0304420000 - Trout (Salmo trutta, Oncorhynchus mykiss, Oncorhynchus clarki, Oncorhynchus aguabonita, Oncorhynchus gilae, Oncorhynchus apache and Oncorhynchus chrysogaster)_x000D_
0304520010 - Trout of the species Salmo trutta, Oncorhynchus mykiss, Oncorhynchus clarki, Oncorhynchus aguabonita, Oncorhynchus gilae, Oncorhynchus apache and Oncorhynchus chrysogaster_x000D_
0304820000 - Trout (Salmo trutta, Oncorhynchus mykiss, Oncorhynchus clarki, Oncorhynchus aguabonita, Oncorhynchus gilae, Oncorhynchus apache and Oncorhynchus chrysogaster)_x000D_
0304992111 - Of trout (Oncorhynchus mykiss)_x000D_
0304992112 - Of trout (Salmo trutta, Oncorhynchus clarki, Oncorhynchus aguabonita and Oncorhynchus gilae)_x000D_
0304992120 - Of trout (Oncorhynchus apache and Oncorhynchus chrysogaster)_x000D_
0305100010 - Of trout of the species Salmo trutta, Oncorhynchus mykiss, Oncorhynchus clarki, Oncorhynchus aguabonita, Oncorhynchus gilae, Oncorhynchus apache and Oncorhynchus chrysogaster_x000D_
0305399010 - Trout (Salmo trutta, Oncorhynchus mykiss, Oncorhynchus clarki, Oncorhynchus aguabonita, Oncorhynchus gilae, Oncorhynchus apache and Oncorhynchus chrysogaster)_x000D_
0305430000 - Trout (Salmo trutta, Oncorhynchus mykiss, Oncorhynchus clarki, Oncorhynchus aguabonita, Oncorhynchus gilae, Oncorhynchus apache and Oncorhynchus chrysogaster)_x000D_
0305598561 - Trout (Salmo trutta, Oncorhynchus mykiss, Oncorhynchus clarki, Oncorhynchus aguabonita, Oncorhynchus gilae, Oncorhynchus apache and Onchorhynchus chrysogaster)_x000D_
0305698061 - Trout (Salmo trutta, Oncorhynchus mykiss, Oncorhynchus clarki, Oncorhynchus aguabonita, Oncorhynchus gilae, Oncorhynchus apache and Onchorhynchus chrysogaster)</v>
      </c>
      <c r="E107" s="46" t="str">
        <f>IF(ISNA(VLOOKUP($A107, Table16[], 2, FALSE)), "", VLOOKUP($A107, Table16[], 2, FALSE))</f>
        <v>R150781 : opening and providing for the administration of Union tariff quotas for fish and fishery products originating in the Republic of Serbia</v>
      </c>
      <c r="F107" s="59">
        <v>13251</v>
      </c>
      <c r="G107" s="60">
        <v>43101</v>
      </c>
      <c r="H107" s="60">
        <v>43465</v>
      </c>
      <c r="I107" s="61">
        <f>'quota master'!$H107-'quota master'!$G107+1</f>
        <v>365</v>
      </c>
      <c r="J107" s="61" t="str">
        <f>describe_period('quota master'!$I107, 'quota master'!$G107, 'quota master'!$H107)</f>
        <v>Annual</v>
      </c>
      <c r="K107" s="54">
        <v>15000</v>
      </c>
      <c r="L107" s="62" t="s">
        <v>2</v>
      </c>
      <c r="M107" s="63">
        <v>3</v>
      </c>
      <c r="N107" s="62" t="s">
        <v>3</v>
      </c>
      <c r="O107" s="63">
        <v>90</v>
      </c>
      <c r="P107" s="46" t="s">
        <v>4</v>
      </c>
      <c r="Q107" s="46" t="s">
        <v>4</v>
      </c>
      <c r="R107" s="46" t="s">
        <v>439</v>
      </c>
      <c r="S107" s="46" t="s">
        <v>438</v>
      </c>
      <c r="T107" s="46" t="str">
        <f>LOWER('quota master'!$V107)</f>
        <v>trout (salmo trutta, oncorhynchus mykiss, oncorhynchus clarki, oncorhynchus aguabonita, oncorhynchus gilae, oncorhynchus apache and oncorhynchus chrysogaster): live; fresh or chilled; frozen; dried, salted or in brine, smoked; fillets and other fish meat; flours, meals and pellets, fit for human consumption</v>
      </c>
      <c r="U107" s="46" t="str">
        <f>GetQuotaDescription('quota master'!$A107, 'quota master'!$B107, 'quota master'!$AB107, 'quota master'!$T107)</f>
        <v>FCFS Quota number 091545 for geography XS : Serbia on trout (salmo trutta, oncorhynchus mykiss, oncorhynchus clarki, oncorhynchus aguabonita, oncorhynchus gilae, oncorhynchus apache and oncorhynchus chrysogaster): live; fresh or chilled; frozen; dried, salted or in brine, smoked; fillets and other fish meat; flours, meals and pellets, fit for human consumption</v>
      </c>
      <c r="V107" s="46" t="s">
        <v>1752</v>
      </c>
      <c r="W107" s="46" t="s">
        <v>4</v>
      </c>
      <c r="X107" s="46" t="s">
        <v>1764</v>
      </c>
      <c r="Y107" s="46" t="s">
        <v>1404</v>
      </c>
      <c r="Z107" s="54">
        <v>15000</v>
      </c>
      <c r="AA107" s="46" t="s">
        <v>2</v>
      </c>
      <c r="AB107" s="46" t="s">
        <v>1399</v>
      </c>
      <c r="AC107" s="46" t="s">
        <v>1499</v>
      </c>
      <c r="AD107" s="46" t="s">
        <v>1492</v>
      </c>
      <c r="AE107" s="46" t="s">
        <v>4</v>
      </c>
      <c r="AF107" s="47" t="s">
        <v>4</v>
      </c>
    </row>
    <row r="108" spans="1:32" ht="409.5" x14ac:dyDescent="0.25">
      <c r="A108" s="45" t="s">
        <v>449</v>
      </c>
      <c r="B108" s="46" t="str">
        <f>VLOOKUP($A108, Table5[], 2, FALSE)</f>
        <v>XK : Kosovo (As defined by United Nations Security Council Resolution 1244 of 10 June 1999)</v>
      </c>
      <c r="C108" s="46" t="str">
        <f>IF(ISNA(VLOOKUP($A108, Table8[], 2, FALSE)), "", VLOOKUP($A108, Table8[], 2, FALSE))</f>
        <v/>
      </c>
      <c r="D108" s="46" t="str">
        <f>IF(ISNA(VLOOKUP($A108, Table10[], 2, FALSE)), "", VLOOKUP($A108, Table10[], 2, FALSE))</f>
        <v>0301910000 - Trout (Salmo trutta, Oncorhynchus mykiss, Oncorhynchus clarki, Oncorhynchus aguabonita, Oncorhynchus gilae, Oncorhynchus apache and Oncorhynchus chrysogaster)_x000D_
0302110000 - Trout (Salmo trutta, Oncorhynchus mykiss, Oncorhynchus clarki, Oncorhynchus aguabonita, Oncorhynchus gilae, Oncorhynchus apache and Oncorhynchus chrysogaster)_x000D_
0303140000 - Trout (Salmo trutta, Oncorhynchus mykiss, Oncorhynchus clarki, Oncorhynchus aguabonita, Oncorhynchus gilae, Oncorhynchus apache and Oncorhynchus chrysogaster)_x000D_
0304420000 - Trout (Salmo trutta, Oncorhynchus mykiss, Oncorhynchus clarki, Oncorhynchus aguabonita, Oncorhynchus gilae, Oncorhynchus apache and Oncorhynchus chrysogaster)_x000D_
0304520010 - Trout of the species Salmo trutta, Oncorhynchus mykiss, Oncorhynchus clarki, Oncorhynchus aguabonita, Oncorhynchus gilae, Oncorhynchus apache and Oncorhynchus chrysogaster_x000D_
0304820000 - Trout (Salmo trutta, Oncorhynchus mykiss, Oncorhynchus clarki, Oncorhynchus aguabonita, Oncorhynchus gilae, Oncorhynchus apache and Oncorhynchus chrysogaster)_x000D_
0304992111 - Of trout (Oncorhynchus mykiss)_x000D_
0304992112 - Of trout (Salmo trutta, Oncorhynchus clarki, Oncorhynchus aguabonita and Oncorhynchus gilae)_x000D_
0304992120 - Of trout (Oncorhynchus apache and Oncorhynchus chrysogaster)_x000D_
0305100010 - Of trout of the species Salmo trutta, Oncorhynchus mykiss, Oncorhynchus clarki, Oncorhynchus aguabonita, Oncorhynchus gilae, Oncorhynchus apache and Oncorhynchus chrysogaster_x000D_
0305399010 - Trout (Salmo trutta, Oncorhynchus mykiss, Oncorhynchus clarki, Oncorhynchus aguabonita, Oncorhynchus gilae, Oncorhynchus apache and Oncorhynchus chrysogaster)_x000D_
0305430000 - Trout (Salmo trutta, Oncorhynchus mykiss, Oncorhynchus clarki, Oncorhynchus aguabonita, Oncorhynchus gilae, Oncorhynchus apache and Oncorhynchus chrysogaster)_x000D_
0305598561 - Trout (Salmo trutta, Oncorhynchus mykiss, Oncorhynchus clarki, Oncorhynchus aguabonita, Oncorhynchus gilae, Oncorhynchus apache and Onchorhynchus chrysogaster)_x000D_
0305698061 - Trout (Salmo trutta, Oncorhynchus mykiss, Oncorhynchus clarki, Oncorhynchus aguabonita, Oncorhynchus gilae, Oncorhynchus apache and Onchorhynchus chrysogaster)</v>
      </c>
      <c r="E108" s="46" t="str">
        <f>IF(ISNA(VLOOKUP($A108, Table16[], 2, FALSE)), "", VLOOKUP($A108, Table16[], 2, FALSE))</f>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c r="F108" s="59">
        <v>13400</v>
      </c>
      <c r="G108" s="60">
        <v>43101</v>
      </c>
      <c r="H108" s="60">
        <v>43465</v>
      </c>
      <c r="I108" s="61">
        <f>'quota master'!$H108-'quota master'!$G108+1</f>
        <v>365</v>
      </c>
      <c r="J108" s="61" t="str">
        <f>describe_period('quota master'!$I108, 'quota master'!$G108, 'quota master'!$H108)</f>
        <v>Annual</v>
      </c>
      <c r="K108" s="54">
        <v>0</v>
      </c>
      <c r="L108" s="62" t="s">
        <v>2</v>
      </c>
      <c r="M108" s="63">
        <v>3</v>
      </c>
      <c r="N108" s="62" t="s">
        <v>3</v>
      </c>
      <c r="O108" s="63">
        <v>90</v>
      </c>
      <c r="P108" s="46" t="s">
        <v>4</v>
      </c>
      <c r="Q108" s="46" t="s">
        <v>4</v>
      </c>
      <c r="R108" s="46" t="s">
        <v>446</v>
      </c>
      <c r="S108" s="46" t="s">
        <v>449</v>
      </c>
      <c r="T108" s="46" t="str">
        <f>LOWER('quota master'!$V108)</f>
        <v>trout</v>
      </c>
      <c r="U108" s="46" t="str">
        <f>GetQuotaDescription('quota master'!$A108, 'quota master'!$B108, 'quota master'!$AB108, 'quota master'!$T108)</f>
        <v>FCFS Quota number 091571 for geography XK : Kosovo (As defined by United Nations Security Council Resolution 1244 of 10 June 1999) on trout</v>
      </c>
      <c r="V108" s="46" t="s">
        <v>1759</v>
      </c>
      <c r="W108" s="46" t="s">
        <v>4</v>
      </c>
      <c r="X108" s="46" t="s">
        <v>1753</v>
      </c>
      <c r="Y108" s="46" t="s">
        <v>1404</v>
      </c>
      <c r="Z108" s="54">
        <v>0</v>
      </c>
      <c r="AA108" s="46" t="s">
        <v>2</v>
      </c>
      <c r="AB108" s="46" t="s">
        <v>1399</v>
      </c>
      <c r="AC108" s="46" t="s">
        <v>1499</v>
      </c>
      <c r="AD108" s="46" t="s">
        <v>1492</v>
      </c>
      <c r="AE108" s="46" t="s">
        <v>4</v>
      </c>
      <c r="AF108" s="47" t="s">
        <v>4</v>
      </c>
    </row>
    <row r="109" spans="1:32" ht="409.5" x14ac:dyDescent="0.25">
      <c r="A109" s="45" t="s">
        <v>455</v>
      </c>
      <c r="B109" s="46" t="str">
        <f>VLOOKUP($A109, Table5[], 2, FALSE)</f>
        <v>BA : Bosnia and Herzegovina</v>
      </c>
      <c r="C109" s="46" t="str">
        <f>IF(ISNA(VLOOKUP($A109, Table8[], 2, FALSE)), "", VLOOKUP($A109, Table8[], 2, FALSE))</f>
        <v/>
      </c>
      <c r="D109" s="46" t="str">
        <f>IF(ISNA(VLOOKUP($A109, Table10[], 2, FALSE)), "", VLOOKUP($A109, Table10[], 2, FALSE))</f>
        <v>0301910000 - Trout (Salmo trutta, Oncorhynchus mykiss, Oncorhynchus clarki, Oncorhynchus aguabonita, Oncorhynchus gilae, Oncorhynchus apache and Oncorhynchus chrysogaster)_x000D_
0302110000 - Trout (Salmo trutta, Oncorhynchus mykiss, Oncorhynchus clarki, Oncorhynchus aguabonita, Oncorhynchus gilae, Oncorhynchus apache and Oncorhynchus chrysogaster)_x000D_
0303140000 - Trout (Salmo trutta, Oncorhynchus mykiss, Oncorhynchus clarki, Oncorhynchus aguabonita, Oncorhynchus gilae, Oncorhynchus apache and Oncorhynchus chrysogaster)_x000D_
0304420000 - Trout (Salmo trutta, Oncorhynchus mykiss, Oncorhynchus clarki, Oncorhynchus aguabonita, Oncorhynchus gilae, Oncorhynchus apache and Oncorhynchus chrysogaster)_x000D_
0304520010 - Trout of the species Salmo trutta, Oncorhynchus mykiss, Oncorhynchus clarki, Oncorhynchus aguabonita, Oncorhynchus gilae, Oncorhynchus apache and Oncorhynchus chrysogaster_x000D_
0304820000 - Trout (Salmo trutta, Oncorhynchus mykiss, Oncorhynchus clarki, Oncorhynchus aguabonita, Oncorhynchus gilae, Oncorhynchus apache and Oncorhynchus chrysogaster)_x000D_
0304992111 - Of trout (Oncorhynchus mykiss)_x000D_
0304992112 - Of trout (Salmo trutta, Oncorhynchus clarki, Oncorhynchus aguabonita and Oncorhynchus gilae)_x000D_
0304992120 - Of trout (Oncorhynchus apache and Oncorhynchus chrysogaster)_x000D_
0305100010 - Of trout of the species Salmo trutta, Oncorhynchus mykiss, Oncorhynchus clarki, Oncorhynchus aguabonita, Oncorhynchus gilae, Oncorhynchus apache and Oncorhynchus chrysogaster_x000D_
0305399010 - Trout (Salmo trutta, Oncorhynchus mykiss, Oncorhynchus clarki, Oncorhynchus aguabonita, Oncorhynchus gilae, Oncorhynchus apache and Oncorhynchus chrysogaster)_x000D_
0305430000 - Trout (Salmo trutta, Oncorhynchus mykiss, Oncorhynchus clarki, Oncorhynchus aguabonita, Oncorhynchus gilae, Oncorhynchus apache and Oncorhynchus chrysogaster)_x000D_
0305598561 - Trout (Salmo trutta, Oncorhynchus mykiss, Oncorhynchus clarki, Oncorhynchus aguabonita, Oncorhynchus gilae, Oncorhynchus apache and Onchorhynchus chrysogaster)_x000D_
0305698061 - Trout (Salmo trutta, Oncorhynchus mykiss, Oncorhynchus clarki, Oncorhynchus aguabonita, Oncorhynchus gilae, Oncorhynchus apache and Onchorhynchus chrysogaster)</v>
      </c>
      <c r="E109" s="46" t="str">
        <f>IF(ISNA(VLOOKUP($A109, Table16[], 2, FALSE)), "", VLOOKUP($A109, Table16[], 2, FALSE))</f>
        <v>R110354 : opening and providing for the management of tariff quotas of the Union for certain fish and fishery products originating in Bosnia and Herzegovina</v>
      </c>
      <c r="F109" s="59">
        <v>13234</v>
      </c>
      <c r="G109" s="60">
        <v>43101</v>
      </c>
      <c r="H109" s="60">
        <v>43465</v>
      </c>
      <c r="I109" s="61">
        <f>'quota master'!$H109-'quota master'!$G109+1</f>
        <v>365</v>
      </c>
      <c r="J109" s="61" t="str">
        <f>describe_period('quota master'!$I109, 'quota master'!$G109, 'quota master'!$H109)</f>
        <v>Annual</v>
      </c>
      <c r="K109" s="54">
        <v>500000</v>
      </c>
      <c r="L109" s="62" t="s">
        <v>2</v>
      </c>
      <c r="M109" s="63">
        <v>3</v>
      </c>
      <c r="N109" s="62" t="s">
        <v>11</v>
      </c>
      <c r="O109" s="63">
        <v>90</v>
      </c>
      <c r="P109" s="46" t="s">
        <v>4</v>
      </c>
      <c r="Q109" s="46" t="s">
        <v>4</v>
      </c>
      <c r="R109" s="46" t="s">
        <v>456</v>
      </c>
      <c r="S109" s="46" t="s">
        <v>455</v>
      </c>
      <c r="T109" s="46" t="str">
        <f>LOWER('quota master'!$V109)</f>
        <v>trout (salmo trutta, oncorhynchus mykiss, oncorynchus clarki, oncorynchus aguabonita, oncorynchus gilae, oncorynchus apache, and oncorynchus chrysogaster): live; fresh or chilled; frozen; dried, salted or in brine, smoked; fillets and other fish meat; flours, meals and pellets, fit for human consumption.</v>
      </c>
      <c r="U109" s="46" t="str">
        <f>GetQuotaDescription('quota master'!$A109, 'quota master'!$B109, 'quota master'!$AB109, 'quota master'!$T109)</f>
        <v>FCFS Quota number 091594 for geography BA : Bosnia and Herzegovina on trout (salmo trutta, oncorhynchus mykiss, oncorynchus clarki, oncorynchus aguabonita, oncorynchus gilae, oncorynchus apache, and oncorynchus chrysogaster): live; fresh or chilled; frozen; dried, salted or in brine, smoked; fillets and other fish meat; flours, meals and pellets, fit for human consumption.</v>
      </c>
      <c r="V109" s="46" t="s">
        <v>1776</v>
      </c>
      <c r="W109" s="46" t="s">
        <v>4</v>
      </c>
      <c r="X109" s="46" t="s">
        <v>1767</v>
      </c>
      <c r="Y109" s="46" t="s">
        <v>1404</v>
      </c>
      <c r="Z109" s="54">
        <v>500000</v>
      </c>
      <c r="AA109" s="46" t="s">
        <v>2</v>
      </c>
      <c r="AB109" s="46" t="s">
        <v>1399</v>
      </c>
      <c r="AC109" s="46" t="s">
        <v>1499</v>
      </c>
      <c r="AD109" s="46" t="s">
        <v>1492</v>
      </c>
      <c r="AE109" s="46" t="s">
        <v>4</v>
      </c>
      <c r="AF109" s="47" t="s">
        <v>4</v>
      </c>
    </row>
    <row r="110" spans="1:32" ht="285" x14ac:dyDescent="0.25">
      <c r="A110" s="45" t="s">
        <v>155</v>
      </c>
      <c r="B110" s="46" t="str">
        <f>VLOOKUP($A110, Table5[], 2, FALSE)</f>
        <v>FO : Faroe Islands</v>
      </c>
      <c r="C110" s="46" t="str">
        <f>IF(ISNA(VLOOKUP($A110, Table8[], 2, FALSE)), "", VLOOKUP($A110, Table8[], 2, FALSE))</f>
        <v/>
      </c>
      <c r="D110" s="46" t="str">
        <f>IF(ISNA(VLOOKUP($A110, Table10[], 2, FALSE)), "", VLOOKUP($A110, Table10[], 2, FALSE))</f>
        <v>0301919011 - Weighing 1.2??kg or less each_x000D_
0301919019 - Other_x000D_
0302112000 - Of the species Oncorhynchus mykiss, with heads and gills on, gutted, weighing more than 1,2|kg each, or with heads off, gilled and gutted, weighing more than 1|kg each_x000D_
0302118011 - In the form of whole fish (with heads on), whether or not gilled, whether or not gutted, weighing 1,2??kg or less each; with heads off, whether or not gilled, whether or not gutted, weighing 1??kg or less each_x000D_
0302118019 - Other_x000D_
0303142000 - Of the species Oncorhynchus mykiss, with heads and gills on, gutted, weighing more than 1,2|kg each, or with heads off, gilled and gutted, weighing more than 1|kg each_x000D_
0303149011 - In the form of whole fish (with heads on), whether or not gilled, whether or not gutted, weighing 1,2??kg or less each; with heads off, whether or not gilled, whether or not gutted, weighing 1??kg or less each_x000D_
0303149019 - Other_x000D_
0304421000 - Of the species Oncorhynchus mykiss, weighing more than 400|g each_x000D_
0304429010 - Of the species Oncorhynchus mykiss_x000D_
0304821000 - Of the species Oncorhynchus mykiss, weighing more than 400|g each_x000D_
0304829010 - Of the species Oncorhynchus mykiss_x000D_
0304992111 - Of trout (Oncorhynchus mykiss)</v>
      </c>
      <c r="E110" s="46" t="str">
        <f>IF(ISNA(VLOOKUP($A110, Table16[], 2, FALSE)), "", VLOOKUP($A110, Table16[], 2, FALSE))</f>
        <v>R992471 : amending Council Regulation (EC) No 669/97 opening and providing for the administration of Community tariff quotas for certain fish and fishery products originating in the Faroe Islands</v>
      </c>
      <c r="F110" s="59">
        <v>12617</v>
      </c>
      <c r="G110" s="60">
        <v>43101</v>
      </c>
      <c r="H110" s="60">
        <v>43465</v>
      </c>
      <c r="I110" s="61">
        <f>'quota master'!$H110-'quota master'!$G110+1</f>
        <v>365</v>
      </c>
      <c r="J110" s="61" t="str">
        <f>describe_period('quota master'!$I110, 'quota master'!$G110, 'quota master'!$H110)</f>
        <v>Annual</v>
      </c>
      <c r="K110" s="54">
        <v>700000</v>
      </c>
      <c r="L110" s="62" t="s">
        <v>2</v>
      </c>
      <c r="M110" s="63">
        <v>3</v>
      </c>
      <c r="N110" s="62" t="s">
        <v>3</v>
      </c>
      <c r="O110" s="63">
        <v>90</v>
      </c>
      <c r="P110" s="46" t="s">
        <v>4</v>
      </c>
      <c r="Q110" s="46" t="s">
        <v>4</v>
      </c>
      <c r="R110" s="46" t="s">
        <v>156</v>
      </c>
      <c r="S110" s="46" t="s">
        <v>155</v>
      </c>
      <c r="T110" s="46" t="str">
        <f>LOWER('quota master'!$V110)</f>
        <v>trouts</v>
      </c>
      <c r="U110" s="46" t="str">
        <f>GetQuotaDescription('quota master'!$A110, 'quota master'!$B110, 'quota master'!$AB110, 'quota master'!$T110)</f>
        <v>FCFS Quota number 090671 for geography FO : Faroe Islands on trouts</v>
      </c>
      <c r="V110" s="46" t="s">
        <v>1533</v>
      </c>
      <c r="W110" s="46" t="s">
        <v>4</v>
      </c>
      <c r="X110" s="46" t="s">
        <v>1534</v>
      </c>
      <c r="Y110" s="46" t="s">
        <v>1404</v>
      </c>
      <c r="Z110" s="54">
        <v>700000</v>
      </c>
      <c r="AA110" s="46" t="s">
        <v>2</v>
      </c>
      <c r="AB110" s="46" t="s">
        <v>1399</v>
      </c>
      <c r="AC110" s="46" t="s">
        <v>1499</v>
      </c>
      <c r="AD110" s="46" t="s">
        <v>1492</v>
      </c>
      <c r="AE110" s="46" t="s">
        <v>4</v>
      </c>
      <c r="AF110" s="47" t="s">
        <v>4</v>
      </c>
    </row>
    <row r="111" spans="1:32" ht="405" x14ac:dyDescent="0.25">
      <c r="A111" s="45" t="s">
        <v>410</v>
      </c>
      <c r="B111" s="46" t="str">
        <f>VLOOKUP($A111, Table5[], 2, FALSE)</f>
        <v>AL : Albania</v>
      </c>
      <c r="C111" s="46" t="str">
        <f>IF(ISNA(VLOOKUP($A111, Table8[], 2, FALSE)), "", VLOOKUP($A111, Table8[], 2, FALSE))</f>
        <v/>
      </c>
      <c r="D111" s="46" t="str">
        <f>IF(ISNA(VLOOKUP($A111, Table10[], 2, FALSE)), "", VLOOKUP($A111, Table10[], 2, FALSE))</f>
        <v>0301930000 - Carp (Cyprinus spp., Carassius spp., Ctenopharyngodon idellus, Hypophthalmichthys spp., Cirrhinus spp., Mylopharyngodon piceus, Catla catla, Labeo spp., Osteochilus hasselti, Leptobarbus hoeveni, Megalobrama spp.)_x000D_
0302730000 - Carp (Cyprinus spp., Carassius spp., Ctenopharyngodon idellus, Hypophthalmichthys spp., Cirrhinus spp., Mylopharyngodon piceus, Catla catla, Labeo spp., Osteochilus hasselti, Leptobarbus hoeveni, Megalobrama spp.)_x000D_
0303250000 - Carp (Cyprinus spp., Carassius spp., Ctenopharyngodon idellus, Hypophthalmichthys spp., Cirrhinus spp., Mylopharyngodon piceus, Catla catla, Labeo spp., Osteochilus hasselti, Leptobarbus hoeveni, Megalobrama spp.)_x000D_
0304390020 - Carp (Cyprinus carpio, Carassius carassius, Ctenopharyngodon idellus, Hypophthalmichthys|spp., Cirrhinus|spp., Mylopharyngodon piceus)_x000D_
0304510010 - Carp (Cyprinus carpio, Carassius carassius, Ctenopharyngodon idellus, Hypophthalmichthys|spp., Cirrhinus|spp., Mylopharyngodon piceus)_x000D_
0304690020 - Carp (Cyprinus carpio, Carassius carassius, Ctenopharyngodon idellus, Hypophthalmichthys|spp., Cirrhinus|spp., Mylopharyngodon piceus)_x000D_
0304939010 - Carp (Cyprinus carpio, Carassius carassius, Ctenopharyngodon idellus, Hypophthalmichthys|spp., Cirrhinus|spp., Mylopharyngodon piceus)_x000D_
0305100020 - Carp (Cyprinus carpio, Carassius carassius, Ctenopharyngodon idellus, Hypophthalmichthys|spp., Cirrhinus|spp., Mylopharyngodon piceus)_x000D_
0305310010 - Carp (Cyprinus carpio, Carassius carassius, Ctenopharyngodon idellus, Hypophthalmichthys|spp., Cirrhinus|spp., Mylopharyngodon piceus)_x000D_
0305449010 - Carp (Cyprinus carpio, Carassius carassius, Ctenopharyngodon idellus, Hypophthalmichthys|spp., Cirrhinus|spp., Mylopharyngodon piceus)_x000D_
0305520010 - Carp (Cyprinus carpio, Carassius carassius, Ctenopharyngodon idellus, Hypophthalmichthys|spp., Cirrhinus|spp., Mylopharyngodon piceus)_x000D_
0305640010 - Carp (Cyprinus carpio, Carassius carassius, Ctenopharyngodon idellus, Hypophthalmichthys|spp., Cirrhinus|spp., Mylopharyngodon piceus)</v>
      </c>
      <c r="E111" s="46" t="str">
        <f>IF(ISNA(VLOOKUP($A111, Table16[], 2, FALSE)), "", VLOOKUP($A111, Table16[], 2, FALSE))</f>
        <v>R061916 : opening and providing for the management of Community tariff quotas for certain fish and fishery products originating in Albania</v>
      </c>
      <c r="F111" s="59">
        <v>13215</v>
      </c>
      <c r="G111" s="60">
        <v>43101</v>
      </c>
      <c r="H111" s="60">
        <v>43465</v>
      </c>
      <c r="I111" s="61">
        <f>'quota master'!$H111-'quota master'!$G111+1</f>
        <v>365</v>
      </c>
      <c r="J111" s="61" t="str">
        <f>describe_period('quota master'!$I111, 'quota master'!$G111, 'quota master'!$H111)</f>
        <v>Annual</v>
      </c>
      <c r="K111" s="54">
        <v>20000</v>
      </c>
      <c r="L111" s="62" t="s">
        <v>2</v>
      </c>
      <c r="M111" s="63">
        <v>3</v>
      </c>
      <c r="N111" s="62" t="s">
        <v>3</v>
      </c>
      <c r="O111" s="63">
        <v>90</v>
      </c>
      <c r="P111" s="46" t="s">
        <v>4</v>
      </c>
      <c r="Q111" s="46" t="s">
        <v>4</v>
      </c>
      <c r="R111" s="46" t="s">
        <v>409</v>
      </c>
      <c r="S111" s="46" t="s">
        <v>410</v>
      </c>
      <c r="T111" s="46" t="str">
        <f>LOWER('quota master'!$V111)</f>
        <v xml:space="preserve">carp: live; fresh or chilled; frozen; dried, salted or in
brine, smoked; fillets and other fish meat; flours, meals
and pellets, fit for human consumption
</v>
      </c>
      <c r="U111" s="46" t="str">
        <f>GetQuotaDescription('quota master'!$A111, 'quota master'!$B111, 'quota master'!$AB111, 'quota master'!$T111)</f>
        <v xml:space="preserve">FCFS Quota number 091501 for geography AL : Albania on carp: live; fresh or chilled; frozen; dried, salted or in
brine, smoked; fillets and other fish meat; flours, meals
and pellets, fit for human consumption
</v>
      </c>
      <c r="V111" s="46" t="s">
        <v>1747</v>
      </c>
      <c r="W111" s="46" t="s">
        <v>4</v>
      </c>
      <c r="X111" s="46" t="s">
        <v>1746</v>
      </c>
      <c r="Y111" s="46" t="s">
        <v>1404</v>
      </c>
      <c r="Z111" s="54">
        <v>20000</v>
      </c>
      <c r="AA111" s="46" t="s">
        <v>2</v>
      </c>
      <c r="AB111" s="46" t="s">
        <v>1399</v>
      </c>
      <c r="AC111" s="46" t="s">
        <v>1499</v>
      </c>
      <c r="AD111" s="46" t="s">
        <v>1492</v>
      </c>
      <c r="AE111" s="46" t="s">
        <v>4</v>
      </c>
      <c r="AF111" s="47" t="s">
        <v>4</v>
      </c>
    </row>
    <row r="112" spans="1:32" ht="405" x14ac:dyDescent="0.25">
      <c r="A112" s="45" t="s">
        <v>417</v>
      </c>
      <c r="B112" s="46" t="str">
        <f>VLOOKUP($A112, Table5[], 2, FALSE)</f>
        <v>XK : Kosovo (As defined by United Nations Security Council Resolution 1244 of 10 June 1999)</v>
      </c>
      <c r="C112" s="46" t="str">
        <f>IF(ISNA(VLOOKUP($A112, Table8[], 2, FALSE)), "", VLOOKUP($A112, Table8[], 2, FALSE))</f>
        <v/>
      </c>
      <c r="D112" s="46" t="str">
        <f>IF(ISNA(VLOOKUP($A112, Table10[], 2, FALSE)), "", VLOOKUP($A112, Table10[], 2, FALSE))</f>
        <v>0301930000 - Carp (Cyprinus spp., Carassius spp., Ctenopharyngodon idellus, Hypophthalmichthys spp., Cirrhinus spp., Mylopharyngodon piceus, Catla catla, Labeo spp., Osteochilus hasselti, Leptobarbus hoeveni, Megalobrama spp.)_x000D_
0302730000 - Carp (Cyprinus spp., Carassius spp., Ctenopharyngodon idellus, Hypophthalmichthys spp., Cirrhinus spp., Mylopharyngodon piceus, Catla catla, Labeo spp., Osteochilus hasselti, Leptobarbus hoeveni, Megalobrama spp.)_x000D_
0303250000 - Carp (Cyprinus spp., Carassius spp., Ctenopharyngodon idellus, Hypophthalmichthys spp., Cirrhinus spp., Mylopharyngodon piceus, Catla catla, Labeo spp., Osteochilus hasselti, Leptobarbus hoeveni, Megalobrama spp.)_x000D_
0304390020 - Carp (Cyprinus carpio, Carassius carassius, Ctenopharyngodon idellus, Hypophthalmichthys|spp., Cirrhinus|spp., Mylopharyngodon piceus)_x000D_
0304510010 - Carp (Cyprinus carpio, Carassius carassius, Ctenopharyngodon idellus, Hypophthalmichthys|spp., Cirrhinus|spp., Mylopharyngodon piceus)_x000D_
0304690020 - Carp (Cyprinus carpio, Carassius carassius, Ctenopharyngodon idellus, Hypophthalmichthys|spp., Cirrhinus|spp., Mylopharyngodon piceus)_x000D_
0304939010 - Carp (Cyprinus carpio, Carassius carassius, Ctenopharyngodon idellus, Hypophthalmichthys|spp., Cirrhinus|spp., Mylopharyngodon piceus)_x000D_
0305100020 - Carp (Cyprinus carpio, Carassius carassius, Ctenopharyngodon idellus, Hypophthalmichthys|spp., Cirrhinus|spp., Mylopharyngodon piceus)_x000D_
0305310010 - Carp (Cyprinus carpio, Carassius carassius, Ctenopharyngodon idellus, Hypophthalmichthys|spp., Cirrhinus|spp., Mylopharyngodon piceus)_x000D_
0305449010 - Carp (Cyprinus carpio, Carassius carassius, Ctenopharyngodon idellus, Hypophthalmichthys|spp., Cirrhinus|spp., Mylopharyngodon piceus)_x000D_
0305520010 - Carp (Cyprinus carpio, Carassius carassius, Ctenopharyngodon idellus, Hypophthalmichthys|spp., Cirrhinus|spp., Mylopharyngodon piceus)_x000D_
0305640010 - Carp (Cyprinus carpio, Carassius carassius, Ctenopharyngodon idellus, Hypophthalmichthys|spp., Cirrhinus|spp., Mylopharyngodon piceus)</v>
      </c>
      <c r="E112" s="46" t="str">
        <f>IF(ISNA(VLOOKUP($A112, Table16[], 2, FALSE)), "", VLOOKUP($A112, Table16[], 2, FALSE))</f>
        <v>R171957 : amending Regulation (EC) No 1484/95 as regards fixing representative prices in the poultrymeat and egg sectors and for egg albumin</v>
      </c>
      <c r="F112" s="59">
        <v>13077</v>
      </c>
      <c r="G112" s="60">
        <v>43101</v>
      </c>
      <c r="H112" s="60">
        <v>43465</v>
      </c>
      <c r="I112" s="61">
        <f>'quota master'!$H112-'quota master'!$G112+1</f>
        <v>365</v>
      </c>
      <c r="J112" s="61" t="str">
        <f>describe_period('quota master'!$I112, 'quota master'!$G112, 'quota master'!$H112)</f>
        <v>Annual</v>
      </c>
      <c r="K112" s="54">
        <v>20000</v>
      </c>
      <c r="L112" s="62" t="s">
        <v>2</v>
      </c>
      <c r="M112" s="63">
        <v>3</v>
      </c>
      <c r="N112" s="62" t="s">
        <v>3</v>
      </c>
      <c r="O112" s="63">
        <v>90</v>
      </c>
      <c r="P112" s="46" t="s">
        <v>4</v>
      </c>
      <c r="Q112" s="46" t="s">
        <v>4</v>
      </c>
      <c r="R112" s="46" t="s">
        <v>416</v>
      </c>
      <c r="S112" s="46" t="s">
        <v>417</v>
      </c>
      <c r="T112" s="46" t="str">
        <f>LOWER('quota master'!$V112)</f>
        <v>carp (cyprinus spp., carassius spp., ctenopharyngodon idellus, hypophthalmichthys spp., cirrhinus spp., mylopharyngodon piceus, catla catla, labeo spp., osteochilus hasselti, leptobarbus hoeveni, megalobrama spp.): live; fresh or chilled; frozen; dried, salted or in brine, smoked; fillets and other fish meat; flours, meals and pellets, fit for human consumption</v>
      </c>
      <c r="U112" s="46" t="str">
        <f>GetQuotaDescription('quota master'!$A112, 'quota master'!$B112, 'quota master'!$AB112, 'quota master'!$T112)</f>
        <v>FCFS Quota number 091508 for geography XK : Kosovo (As defined by United Nations Security Council Resolution 1244 of 10 June 1999) on carp (cyprinus spp., carassius spp., ctenopharyngodon idellus, hypophthalmichthys spp., cirrhinus spp., mylopharyngodon piceus, catla catla, labeo spp., osteochilus hasselti, leptobarbus hoeveni, megalobrama spp.): live; fresh or chilled; frozen; dried, salted or in brine, smoked; fillets and other fish meat; flours, meals and pellets, fit for human consumpti ...</v>
      </c>
      <c r="V112" s="46" t="s">
        <v>1754</v>
      </c>
      <c r="W112" s="46" t="s">
        <v>4</v>
      </c>
      <c r="X112" s="46" t="s">
        <v>1753</v>
      </c>
      <c r="Y112" s="46" t="s">
        <v>1404</v>
      </c>
      <c r="Z112" s="54">
        <v>20000</v>
      </c>
      <c r="AA112" s="46" t="s">
        <v>2</v>
      </c>
      <c r="AB112" s="46" t="s">
        <v>1399</v>
      </c>
      <c r="AC112" s="46" t="s">
        <v>1499</v>
      </c>
      <c r="AD112" s="46" t="s">
        <v>1492</v>
      </c>
      <c r="AE112" s="46" t="s">
        <v>4</v>
      </c>
      <c r="AF112" s="47" t="s">
        <v>4</v>
      </c>
    </row>
    <row r="113" spans="1:32" ht="405" x14ac:dyDescent="0.25">
      <c r="A113" s="45" t="s">
        <v>425</v>
      </c>
      <c r="B113" s="46" t="str">
        <f>VLOOKUP($A113, Table5[], 2, FALSE)</f>
        <v>ME : Montenegro</v>
      </c>
      <c r="C113" s="46" t="str">
        <f>IF(ISNA(VLOOKUP($A113, Table8[], 2, FALSE)), "", VLOOKUP($A113, Table8[], 2, FALSE))</f>
        <v/>
      </c>
      <c r="D113" s="46" t="str">
        <f>IF(ISNA(VLOOKUP($A113, Table10[], 2, FALSE)), "", VLOOKUP($A113, Table10[], 2, FALSE))</f>
        <v>0301930000 - Carp (Cyprinus spp., Carassius spp., Ctenopharyngodon idellus, Hypophthalmichthys spp., Cirrhinus spp., Mylopharyngodon piceus, Catla catla, Labeo spp., Osteochilus hasselti, Leptobarbus hoeveni, Megalobrama spp.)_x000D_
0302730000 - Carp (Cyprinus spp., Carassius spp., Ctenopharyngodon idellus, Hypophthalmichthys spp., Cirrhinus spp., Mylopharyngodon piceus, Catla catla, Labeo spp., Osteochilus hasselti, Leptobarbus hoeveni, Megalobrama spp.)_x000D_
0303250000 - Carp (Cyprinus spp., Carassius spp., Ctenopharyngodon idellus, Hypophthalmichthys spp., Cirrhinus spp., Mylopharyngodon piceus, Catla catla, Labeo spp., Osteochilus hasselti, Leptobarbus hoeveni, Megalobrama spp.)_x000D_
0304390020 - Carp (Cyprinus carpio, Carassius carassius, Ctenopharyngodon idellus, Hypophthalmichthys|spp., Cirrhinus|spp., Mylopharyngodon piceus)_x000D_
0304510010 - Carp (Cyprinus carpio, Carassius carassius, Ctenopharyngodon idellus, Hypophthalmichthys|spp., Cirrhinus|spp., Mylopharyngodon piceus)_x000D_
0304690020 - Carp (Cyprinus carpio, Carassius carassius, Ctenopharyngodon idellus, Hypophthalmichthys|spp., Cirrhinus|spp., Mylopharyngodon piceus)_x000D_
0304939010 - Carp (Cyprinus carpio, Carassius carassius, Ctenopharyngodon idellus, Hypophthalmichthys|spp., Cirrhinus|spp., Mylopharyngodon piceus)_x000D_
0305100020 - Carp (Cyprinus carpio, Carassius carassius, Ctenopharyngodon idellus, Hypophthalmichthys|spp., Cirrhinus|spp., Mylopharyngodon piceus)_x000D_
0305310010 - Carp (Cyprinus carpio, Carassius carassius, Ctenopharyngodon idellus, Hypophthalmichthys|spp., Cirrhinus|spp., Mylopharyngodon piceus)_x000D_
0305449010 - Carp (Cyprinus carpio, Carassius carassius, Ctenopharyngodon idellus, Hypophthalmichthys|spp., Cirrhinus|spp., Mylopharyngodon piceus)_x000D_
0305520010 - Carp (Cyprinus carpio, Carassius carassius, Ctenopharyngodon idellus, Hypophthalmichthys|spp., Cirrhinus|spp., Mylopharyngodon piceus)_x000D_
0305640010 - Carp (Cyprinus carpio, Carassius carassius, Ctenopharyngodon idellus, Hypophthalmichthys|spp., Cirrhinus|spp., Mylopharyngodon piceus)</v>
      </c>
      <c r="E113" s="46" t="str">
        <f>IF(ISNA(VLOOKUP($A113, Table16[], 2, FALSE)), "", VLOOKUP($A113, Table16[], 2, FALSE))</f>
        <v>R080497 : opening and providing for the management of Community tariff quotas for certain fish and fishery products originating in Montenegro</v>
      </c>
      <c r="F113" s="59">
        <v>13246</v>
      </c>
      <c r="G113" s="60">
        <v>43101</v>
      </c>
      <c r="H113" s="60">
        <v>43465</v>
      </c>
      <c r="I113" s="61">
        <f>'quota master'!$H113-'quota master'!$G113+1</f>
        <v>365</v>
      </c>
      <c r="J113" s="61" t="str">
        <f>describe_period('quota master'!$I113, 'quota master'!$G113, 'quota master'!$H113)</f>
        <v>Annual</v>
      </c>
      <c r="K113" s="54">
        <v>10000</v>
      </c>
      <c r="L113" s="62" t="s">
        <v>2</v>
      </c>
      <c r="M113" s="63">
        <v>3</v>
      </c>
      <c r="N113" s="62" t="s">
        <v>3</v>
      </c>
      <c r="O113" s="63">
        <v>90</v>
      </c>
      <c r="P113" s="46" t="s">
        <v>4</v>
      </c>
      <c r="Q113" s="46" t="s">
        <v>4</v>
      </c>
      <c r="R113" s="46" t="s">
        <v>424</v>
      </c>
      <c r="S113" s="46" t="s">
        <v>425</v>
      </c>
      <c r="T113" s="46" t="str">
        <f>LOWER('quota master'!$V113)</f>
        <v>carp</v>
      </c>
      <c r="U113" s="46" t="str">
        <f>GetQuotaDescription('quota master'!$A113, 'quota master'!$B113, 'quota master'!$AB113, 'quota master'!$T113)</f>
        <v>FCFS Quota number 091518 for geography ME : Montenegro on carp</v>
      </c>
      <c r="V113" s="46" t="s">
        <v>1760</v>
      </c>
      <c r="W113" s="46" t="s">
        <v>4</v>
      </c>
      <c r="X113" s="46" t="s">
        <v>1758</v>
      </c>
      <c r="Y113" s="46" t="s">
        <v>1404</v>
      </c>
      <c r="Z113" s="54">
        <v>10000</v>
      </c>
      <c r="AA113" s="46" t="s">
        <v>2</v>
      </c>
      <c r="AB113" s="46" t="s">
        <v>1399</v>
      </c>
      <c r="AC113" s="46" t="s">
        <v>1499</v>
      </c>
      <c r="AD113" s="46" t="s">
        <v>1492</v>
      </c>
      <c r="AE113" s="46" t="s">
        <v>4</v>
      </c>
      <c r="AF113" s="47" t="s">
        <v>4</v>
      </c>
    </row>
    <row r="114" spans="1:32" ht="405" x14ac:dyDescent="0.25">
      <c r="A114" s="45" t="s">
        <v>440</v>
      </c>
      <c r="B114" s="46" t="str">
        <f>VLOOKUP($A114, Table5[], 2, FALSE)</f>
        <v>XS : Serbia</v>
      </c>
      <c r="C114" s="46" t="str">
        <f>IF(ISNA(VLOOKUP($A114, Table8[], 2, FALSE)), "", VLOOKUP($A114, Table8[], 2, FALSE))</f>
        <v/>
      </c>
      <c r="D114" s="46" t="str">
        <f>IF(ISNA(VLOOKUP($A114, Table10[], 2, FALSE)), "", VLOOKUP($A114, Table10[], 2, FALSE))</f>
        <v>0301930000 - Carp (Cyprinus spp., Carassius spp., Ctenopharyngodon idellus, Hypophthalmichthys spp., Cirrhinus spp., Mylopharyngodon piceus, Catla catla, Labeo spp., Osteochilus hasselti, Leptobarbus hoeveni, Megalobrama spp.)_x000D_
0302730000 - Carp (Cyprinus spp., Carassius spp., Ctenopharyngodon idellus, Hypophthalmichthys spp., Cirrhinus spp., Mylopharyngodon piceus, Catla catla, Labeo spp., Osteochilus hasselti, Leptobarbus hoeveni, Megalobrama spp.)_x000D_
0303250000 - Carp (Cyprinus spp., Carassius spp., Ctenopharyngodon idellus, Hypophthalmichthys spp., Cirrhinus spp., Mylopharyngodon piceus, Catla catla, Labeo spp., Osteochilus hasselti, Leptobarbus hoeveni, Megalobrama spp.)_x000D_
0304390020 - Carp (Cyprinus carpio, Carassius carassius, Ctenopharyngodon idellus, Hypophthalmichthys|spp., Cirrhinus|spp., Mylopharyngodon piceus)_x000D_
0304510010 - Carp (Cyprinus carpio, Carassius carassius, Ctenopharyngodon idellus, Hypophthalmichthys|spp., Cirrhinus|spp., Mylopharyngodon piceus)_x000D_
0304690020 - Carp (Cyprinus carpio, Carassius carassius, Ctenopharyngodon idellus, Hypophthalmichthys|spp., Cirrhinus|spp., Mylopharyngodon piceus)_x000D_
0304939010 - Carp (Cyprinus carpio, Carassius carassius, Ctenopharyngodon idellus, Hypophthalmichthys|spp., Cirrhinus|spp., Mylopharyngodon piceus)_x000D_
0305100020 - Carp (Cyprinus carpio, Carassius carassius, Ctenopharyngodon idellus, Hypophthalmichthys|spp., Cirrhinus|spp., Mylopharyngodon piceus)_x000D_
0305310010 - Carp (Cyprinus carpio, Carassius carassius, Ctenopharyngodon idellus, Hypophthalmichthys|spp., Cirrhinus|spp., Mylopharyngodon piceus)_x000D_
0305449010 - Carp (Cyprinus carpio, Carassius carassius, Ctenopharyngodon idellus, Hypophthalmichthys|spp., Cirrhinus|spp., Mylopharyngodon piceus)_x000D_
0305520010 - Carp (Cyprinus carpio, Carassius carassius, Ctenopharyngodon idellus, Hypophthalmichthys|spp., Cirrhinus|spp., Mylopharyngodon piceus)_x000D_
0305640010 - Carp (Cyprinus carpio, Carassius carassius, Ctenopharyngodon idellus, Hypophthalmichthys|spp., Cirrhinus|spp., Mylopharyngodon piceus)</v>
      </c>
      <c r="E114" s="46" t="str">
        <f>IF(ISNA(VLOOKUP($A114, Table16[], 2, FALSE)), "", VLOOKUP($A114, Table16[], 2, FALSE))</f>
        <v>R150781 : opening and providing for the administration of Union tariff quotas for fish and fishery products originating in the Republic of Serbia</v>
      </c>
      <c r="F114" s="59">
        <v>13252</v>
      </c>
      <c r="G114" s="60">
        <v>43101</v>
      </c>
      <c r="H114" s="60">
        <v>43465</v>
      </c>
      <c r="I114" s="61">
        <f>'quota master'!$H114-'quota master'!$G114+1</f>
        <v>365</v>
      </c>
      <c r="J114" s="61" t="str">
        <f>describe_period('quota master'!$I114, 'quota master'!$G114, 'quota master'!$H114)</f>
        <v>Annual</v>
      </c>
      <c r="K114" s="54">
        <v>86000</v>
      </c>
      <c r="L114" s="62" t="s">
        <v>2</v>
      </c>
      <c r="M114" s="63">
        <v>3</v>
      </c>
      <c r="N114" s="62" t="s">
        <v>3</v>
      </c>
      <c r="O114" s="63">
        <v>90</v>
      </c>
      <c r="P114" s="46" t="s">
        <v>4</v>
      </c>
      <c r="Q114" s="46" t="s">
        <v>4</v>
      </c>
      <c r="R114" s="46" t="s">
        <v>439</v>
      </c>
      <c r="S114" s="46" t="s">
        <v>440</v>
      </c>
      <c r="T114" s="46" t="str">
        <f>LOWER('quota master'!$V114)</f>
        <v>carp</v>
      </c>
      <c r="U114" s="46" t="str">
        <f>GetQuotaDescription('quota master'!$A114, 'quota master'!$B114, 'quota master'!$AB114, 'quota master'!$T114)</f>
        <v>FCFS Quota number 091546 for geography XS : Serbia on carp</v>
      </c>
      <c r="V114" s="46" t="s">
        <v>1760</v>
      </c>
      <c r="W114" s="46" t="s">
        <v>4</v>
      </c>
      <c r="X114" s="46" t="s">
        <v>1764</v>
      </c>
      <c r="Y114" s="46" t="s">
        <v>1404</v>
      </c>
      <c r="Z114" s="54">
        <v>86000</v>
      </c>
      <c r="AA114" s="46" t="s">
        <v>2</v>
      </c>
      <c r="AB114" s="46" t="s">
        <v>1399</v>
      </c>
      <c r="AC114" s="46" t="s">
        <v>1499</v>
      </c>
      <c r="AD114" s="46" t="s">
        <v>1492</v>
      </c>
      <c r="AE114" s="46" t="s">
        <v>4</v>
      </c>
      <c r="AF114" s="47" t="s">
        <v>4</v>
      </c>
    </row>
    <row r="115" spans="1:32" ht="405" x14ac:dyDescent="0.25">
      <c r="A115" s="45" t="s">
        <v>451</v>
      </c>
      <c r="B115" s="46" t="str">
        <f>VLOOKUP($A115, Table5[], 2, FALSE)</f>
        <v>XK : Kosovo (As defined by United Nations Security Council Resolution 1244 of 10 June 1999)</v>
      </c>
      <c r="C115" s="46" t="str">
        <f>IF(ISNA(VLOOKUP($A115, Table8[], 2, FALSE)), "", VLOOKUP($A115, Table8[], 2, FALSE))</f>
        <v/>
      </c>
      <c r="D115" s="46" t="str">
        <f>IF(ISNA(VLOOKUP($A115, Table10[], 2, FALSE)), "", VLOOKUP($A115, Table10[], 2, FALSE))</f>
        <v>0301930000 - Carp (Cyprinus spp., Carassius spp., Ctenopharyngodon idellus, Hypophthalmichthys spp., Cirrhinus spp., Mylopharyngodon piceus, Catla catla, Labeo spp., Osteochilus hasselti, Leptobarbus hoeveni, Megalobrama spp.)_x000D_
0302730000 - Carp (Cyprinus spp., Carassius spp., Ctenopharyngodon idellus, Hypophthalmichthys spp., Cirrhinus spp., Mylopharyngodon piceus, Catla catla, Labeo spp., Osteochilus hasselti, Leptobarbus hoeveni, Megalobrama spp.)_x000D_
0303250000 - Carp (Cyprinus spp., Carassius spp., Ctenopharyngodon idellus, Hypophthalmichthys spp., Cirrhinus spp., Mylopharyngodon piceus, Catla catla, Labeo spp., Osteochilus hasselti, Leptobarbus hoeveni, Megalobrama spp.)_x000D_
0304390020 - Carp (Cyprinus carpio, Carassius carassius, Ctenopharyngodon idellus, Hypophthalmichthys|spp., Cirrhinus|spp., Mylopharyngodon piceus)_x000D_
0304510010 - Carp (Cyprinus carpio, Carassius carassius, Ctenopharyngodon idellus, Hypophthalmichthys|spp., Cirrhinus|spp., Mylopharyngodon piceus)_x000D_
0304690020 - Carp (Cyprinus carpio, Carassius carassius, Ctenopharyngodon idellus, Hypophthalmichthys|spp., Cirrhinus|spp., Mylopharyngodon piceus)_x000D_
0304939010 - Carp (Cyprinus carpio, Carassius carassius, Ctenopharyngodon idellus, Hypophthalmichthys|spp., Cirrhinus|spp., Mylopharyngodon piceus)_x000D_
0305100020 - Carp (Cyprinus carpio, Carassius carassius, Ctenopharyngodon idellus, Hypophthalmichthys|spp., Cirrhinus|spp., Mylopharyngodon piceus)_x000D_
0305310010 - Carp (Cyprinus carpio, Carassius carassius, Ctenopharyngodon idellus, Hypophthalmichthys|spp., Cirrhinus|spp., Mylopharyngodon piceus)_x000D_
0305449010 - Carp (Cyprinus carpio, Carassius carassius, Ctenopharyngodon idellus, Hypophthalmichthys|spp., Cirrhinus|spp., Mylopharyngodon piceus)_x000D_
0305520010 - Carp (Cyprinus carpio, Carassius carassius, Ctenopharyngodon idellus, Hypophthalmichthys|spp., Cirrhinus|spp., Mylopharyngodon piceus)_x000D_
0305640010 - Carp (Cyprinus carpio, Carassius carassius, Ctenopharyngodon idellus, Hypophthalmichthys|spp., Cirrhinus|spp., Mylopharyngodon piceus)</v>
      </c>
      <c r="E115" s="46" t="str">
        <f>IF(ISNA(VLOOKUP($A115, Table16[], 2, FALSE)), "", VLOOKUP($A115, Table16[], 2, FALSE))</f>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c r="F115" s="59">
        <v>13401</v>
      </c>
      <c r="G115" s="60">
        <v>43101</v>
      </c>
      <c r="H115" s="60">
        <v>43465</v>
      </c>
      <c r="I115" s="61">
        <f>'quota master'!$H115-'quota master'!$G115+1</f>
        <v>365</v>
      </c>
      <c r="J115" s="61" t="str">
        <f>describe_period('quota master'!$I115, 'quota master'!$G115, 'quota master'!$H115)</f>
        <v>Annual</v>
      </c>
      <c r="K115" s="54">
        <v>0</v>
      </c>
      <c r="L115" s="62" t="s">
        <v>2</v>
      </c>
      <c r="M115" s="63">
        <v>3</v>
      </c>
      <c r="N115" s="62" t="s">
        <v>3</v>
      </c>
      <c r="O115" s="63">
        <v>90</v>
      </c>
      <c r="P115" s="46" t="s">
        <v>4</v>
      </c>
      <c r="Q115" s="46" t="s">
        <v>4</v>
      </c>
      <c r="R115" s="46" t="s">
        <v>446</v>
      </c>
      <c r="S115" s="46" t="s">
        <v>451</v>
      </c>
      <c r="T115" s="46" t="str">
        <f>LOWER('quota master'!$V115)</f>
        <v>carp</v>
      </c>
      <c r="U115" s="46" t="str">
        <f>GetQuotaDescription('quota master'!$A115, 'quota master'!$B115, 'quota master'!$AB115, 'quota master'!$T115)</f>
        <v>FCFS Quota number 091573 for geography XK : Kosovo (As defined by United Nations Security Council Resolution 1244 of 10 June 1999) on carp</v>
      </c>
      <c r="V115" s="46" t="s">
        <v>1760</v>
      </c>
      <c r="W115" s="46" t="s">
        <v>4</v>
      </c>
      <c r="X115" s="46" t="s">
        <v>1753</v>
      </c>
      <c r="Y115" s="46" t="s">
        <v>1404</v>
      </c>
      <c r="Z115" s="54">
        <v>0</v>
      </c>
      <c r="AA115" s="46" t="s">
        <v>2</v>
      </c>
      <c r="AB115" s="46" t="s">
        <v>1399</v>
      </c>
      <c r="AC115" s="46" t="s">
        <v>1499</v>
      </c>
      <c r="AD115" s="46" t="s">
        <v>1492</v>
      </c>
      <c r="AE115" s="46" t="s">
        <v>4</v>
      </c>
      <c r="AF115" s="47" t="s">
        <v>4</v>
      </c>
    </row>
    <row r="116" spans="1:32" ht="405" x14ac:dyDescent="0.25">
      <c r="A116" s="45" t="s">
        <v>457</v>
      </c>
      <c r="B116" s="46" t="str">
        <f>VLOOKUP($A116, Table5[], 2, FALSE)</f>
        <v>BA : Bosnia and Herzegovina</v>
      </c>
      <c r="C116" s="46" t="str">
        <f>IF(ISNA(VLOOKUP($A116, Table8[], 2, FALSE)), "", VLOOKUP($A116, Table8[], 2, FALSE))</f>
        <v/>
      </c>
      <c r="D116" s="46" t="str">
        <f>IF(ISNA(VLOOKUP($A116, Table10[], 2, FALSE)), "", VLOOKUP($A116, Table10[], 2, FALSE))</f>
        <v>0301930000 - Carp (Cyprinus spp., Carassius spp., Ctenopharyngodon idellus, Hypophthalmichthys spp., Cirrhinus spp., Mylopharyngodon piceus, Catla catla, Labeo spp., Osteochilus hasselti, Leptobarbus hoeveni, Megalobrama spp.)_x000D_
0302730000 - Carp (Cyprinus spp., Carassius spp., Ctenopharyngodon idellus, Hypophthalmichthys spp., Cirrhinus spp., Mylopharyngodon piceus, Catla catla, Labeo spp., Osteochilus hasselti, Leptobarbus hoeveni, Megalobrama spp.)_x000D_
0303250000 - Carp (Cyprinus spp., Carassius spp., Ctenopharyngodon idellus, Hypophthalmichthys spp., Cirrhinus spp., Mylopharyngodon piceus, Catla catla, Labeo spp., Osteochilus hasselti, Leptobarbus hoeveni, Megalobrama spp.)_x000D_
0304390020 - Carp (Cyprinus carpio, Carassius carassius, Ctenopharyngodon idellus, Hypophthalmichthys|spp., Cirrhinus|spp., Mylopharyngodon piceus)_x000D_
0304510010 - Carp (Cyprinus carpio, Carassius carassius, Ctenopharyngodon idellus, Hypophthalmichthys|spp., Cirrhinus|spp., Mylopharyngodon piceus)_x000D_
0304690020 - Carp (Cyprinus carpio, Carassius carassius, Ctenopharyngodon idellus, Hypophthalmichthys|spp., Cirrhinus|spp., Mylopharyngodon piceus)_x000D_
0304939010 - Carp (Cyprinus carpio, Carassius carassius, Ctenopharyngodon idellus, Hypophthalmichthys|spp., Cirrhinus|spp., Mylopharyngodon piceus)_x000D_
0305100020 - Carp (Cyprinus carpio, Carassius carassius, Ctenopharyngodon idellus, Hypophthalmichthys|spp., Cirrhinus|spp., Mylopharyngodon piceus)_x000D_
0305310010 - Carp (Cyprinus carpio, Carassius carassius, Ctenopharyngodon idellus, Hypophthalmichthys|spp., Cirrhinus|spp., Mylopharyngodon piceus)_x000D_
0305449010 - Carp (Cyprinus carpio, Carassius carassius, Ctenopharyngodon idellus, Hypophthalmichthys|spp., Cirrhinus|spp., Mylopharyngodon piceus)_x000D_
0305520010 - Carp (Cyprinus carpio, Carassius carassius, Ctenopharyngodon idellus, Hypophthalmichthys|spp., Cirrhinus|spp., Mylopharyngodon piceus)_x000D_
0305640010 - Carp (Cyprinus carpio, Carassius carassius, Ctenopharyngodon idellus, Hypophthalmichthys|spp., Cirrhinus|spp., Mylopharyngodon piceus)</v>
      </c>
      <c r="E116" s="46" t="str">
        <f>IF(ISNA(VLOOKUP($A116, Table16[], 2, FALSE)), "", VLOOKUP($A116, Table16[], 2, FALSE))</f>
        <v>R110354 : opening and providing for the management of tariff quotas of the Union for certain fish and fishery products originating in Bosnia and Herzegovina</v>
      </c>
      <c r="F116" s="59">
        <v>13235</v>
      </c>
      <c r="G116" s="60">
        <v>43101</v>
      </c>
      <c r="H116" s="60">
        <v>43465</v>
      </c>
      <c r="I116" s="61">
        <f>'quota master'!$H116-'quota master'!$G116+1</f>
        <v>365</v>
      </c>
      <c r="J116" s="61" t="str">
        <f>describe_period('quota master'!$I116, 'quota master'!$G116, 'quota master'!$H116)</f>
        <v>Annual</v>
      </c>
      <c r="K116" s="54">
        <v>140000</v>
      </c>
      <c r="L116" s="62" t="s">
        <v>2</v>
      </c>
      <c r="M116" s="63">
        <v>3</v>
      </c>
      <c r="N116" s="62" t="s">
        <v>3</v>
      </c>
      <c r="O116" s="63">
        <v>90</v>
      </c>
      <c r="P116" s="46" t="s">
        <v>4</v>
      </c>
      <c r="Q116" s="46" t="s">
        <v>4</v>
      </c>
      <c r="R116" s="46" t="s">
        <v>456</v>
      </c>
      <c r="S116" s="46" t="s">
        <v>457</v>
      </c>
      <c r="T116" s="46" t="str">
        <f>LOWER('quota master'!$V116)</f>
        <v>carp: live; fresh or chilled; frozen; dried, salted or in brine, smoked; fillets and other fish meat; flours, meals and pellets, fit for human consumption.</v>
      </c>
      <c r="U116" s="46" t="str">
        <f>GetQuotaDescription('quota master'!$A116, 'quota master'!$B116, 'quota master'!$AB116, 'quota master'!$T116)</f>
        <v>FCFS Quota number 091595 for geography BA : Bosnia and Herzegovina on carp: live; fresh or chilled; frozen; dried, salted or in brine, smoked; fillets and other fish meat; flours, meals and pellets, fit for human consumption.</v>
      </c>
      <c r="V116" s="46" t="s">
        <v>1777</v>
      </c>
      <c r="W116" s="46" t="s">
        <v>4</v>
      </c>
      <c r="X116" s="46" t="s">
        <v>1767</v>
      </c>
      <c r="Y116" s="46" t="s">
        <v>1404</v>
      </c>
      <c r="Z116" s="54">
        <v>140000</v>
      </c>
      <c r="AA116" s="46" t="s">
        <v>2</v>
      </c>
      <c r="AB116" s="46" t="s">
        <v>1399</v>
      </c>
      <c r="AC116" s="46" t="s">
        <v>1499</v>
      </c>
      <c r="AD116" s="46" t="s">
        <v>1492</v>
      </c>
      <c r="AE116" s="46" t="s">
        <v>4</v>
      </c>
      <c r="AF116" s="47" t="s">
        <v>4</v>
      </c>
    </row>
    <row r="117" spans="1:32" ht="180" x14ac:dyDescent="0.25">
      <c r="A117" s="45" t="s">
        <v>412</v>
      </c>
      <c r="B117" s="46" t="str">
        <f>VLOOKUP($A117, Table5[], 2, FALSE)</f>
        <v>AL : Albania</v>
      </c>
      <c r="C117" s="46" t="str">
        <f>IF(ISNA(VLOOKUP($A117, Table8[], 2, FALSE)), "", VLOOKUP($A117, Table8[], 2, FALSE))</f>
        <v/>
      </c>
      <c r="D117" s="46" t="str">
        <f>IF(ISNA(VLOOKUP($A117, Table10[], 2, FALSE)), "", VLOOKUP($A117, Table10[], 2, FALSE))</f>
        <v>0301998522 - European sea bass (Dicentrarchus labrax)_x000D_
0302841000 - European sea bass (Dicentrarchus labrax)_x000D_
0303841000 - European sea bass (Dicentrarchus labrax)_x000D_
0304499070 - European sea bass (Dicentrarchus labrax)_x000D_
0304599045 - European sea bass (Dicentrarchus labrax)_x000D_
0304899040 - European sea bass (Dicentrarchus labrax)_x000D_
0304999970 - European sea bass (Dicentrarchus labrax)_x000D_
0305100040 - Of sea bass (Dicentrarchus labrax)_x000D_
0305399080 - European sea bass (Dicentrarchus labrax)_x000D_
0305498050 - European sea bass (Dicentrarchus labrax)_x000D_
0305598567 - Sea bass (Dicentrarchus labrax)_x000D_
0305698067 - European sea bass (Dicentrarchus labrax)</v>
      </c>
      <c r="E117" s="46" t="str">
        <f>IF(ISNA(VLOOKUP($A117, Table16[], 2, FALSE)), "", VLOOKUP($A117, Table16[], 2, FALSE))</f>
        <v>R061916 : opening and providing for the management of Community tariff quotas for certain fish and fishery products originating in Albania</v>
      </c>
      <c r="F117" s="59">
        <v>13217</v>
      </c>
      <c r="G117" s="60">
        <v>43101</v>
      </c>
      <c r="H117" s="60">
        <v>43465</v>
      </c>
      <c r="I117" s="61">
        <f>'quota master'!$H117-'quota master'!$G117+1</f>
        <v>365</v>
      </c>
      <c r="J117" s="61" t="str">
        <f>describe_period('quota master'!$I117, 'quota master'!$G117, 'quota master'!$H117)</f>
        <v>Annual</v>
      </c>
      <c r="K117" s="54">
        <v>20000</v>
      </c>
      <c r="L117" s="62" t="s">
        <v>2</v>
      </c>
      <c r="M117" s="63">
        <v>3</v>
      </c>
      <c r="N117" s="62" t="s">
        <v>11</v>
      </c>
      <c r="O117" s="63">
        <v>90</v>
      </c>
      <c r="P117" s="46" t="s">
        <v>4</v>
      </c>
      <c r="Q117" s="46" t="s">
        <v>4</v>
      </c>
      <c r="R117" s="46" t="s">
        <v>409</v>
      </c>
      <c r="S117" s="46" t="s">
        <v>412</v>
      </c>
      <c r="T117" s="46" t="str">
        <f>LOWER('quota master'!$V117)</f>
        <v>sea bass (dicentrarchus labrax): live; fresh or chilled;
frozen; dried, salted or in brine, smoked; fillets and
other fish meat; flours, meals and pellets, fit for
human consumption</v>
      </c>
      <c r="U117" s="46" t="str">
        <f>GetQuotaDescription('quota master'!$A117, 'quota master'!$B117, 'quota master'!$AB117, 'quota master'!$T117)</f>
        <v>FCFS Quota number 091503 for geography AL : Albania on sea bass (dicentrarchus labrax): live; fresh or chilled;
frozen; dried, salted or in brine, smoked; fillets and
other fish meat; flours, meals and pellets, fit for
human consumption</v>
      </c>
      <c r="V117" s="46" t="s">
        <v>1749</v>
      </c>
      <c r="W117" s="46" t="s">
        <v>4</v>
      </c>
      <c r="X117" s="46" t="s">
        <v>1746</v>
      </c>
      <c r="Y117" s="46" t="s">
        <v>1404</v>
      </c>
      <c r="Z117" s="54">
        <v>20000</v>
      </c>
      <c r="AA117" s="46" t="s">
        <v>2</v>
      </c>
      <c r="AB117" s="46" t="s">
        <v>1399</v>
      </c>
      <c r="AC117" s="46" t="s">
        <v>1499</v>
      </c>
      <c r="AD117" s="46" t="s">
        <v>1492</v>
      </c>
      <c r="AE117" s="46" t="s">
        <v>4</v>
      </c>
      <c r="AF117" s="47" t="s">
        <v>4</v>
      </c>
    </row>
    <row r="118" spans="1:32" ht="180" x14ac:dyDescent="0.25">
      <c r="A118" s="45" t="s">
        <v>427</v>
      </c>
      <c r="B118" s="46" t="str">
        <f>VLOOKUP($A118, Table5[], 2, FALSE)</f>
        <v>ME : Montenegro</v>
      </c>
      <c r="C118" s="46" t="str">
        <f>IF(ISNA(VLOOKUP($A118, Table8[], 2, FALSE)), "", VLOOKUP($A118, Table8[], 2, FALSE))</f>
        <v/>
      </c>
      <c r="D118" s="46" t="str">
        <f>IF(ISNA(VLOOKUP($A118, Table10[], 2, FALSE)), "", VLOOKUP($A118, Table10[], 2, FALSE))</f>
        <v>0301998522 - European sea bass (Dicentrarchus labrax)_x000D_
0302841000 - European sea bass (Dicentrarchus labrax)_x000D_
0303841000 - European sea bass (Dicentrarchus labrax)_x000D_
0304499070 - European sea bass (Dicentrarchus labrax)_x000D_
0304599045 - European sea bass (Dicentrarchus labrax)_x000D_
0304899040 - European sea bass (Dicentrarchus labrax)_x000D_
0304999970 - European sea bass (Dicentrarchus labrax)_x000D_
0305100040 - Of sea bass (Dicentrarchus labrax)_x000D_
0305399080 - European sea bass (Dicentrarchus labrax)_x000D_
0305498050 - European sea bass (Dicentrarchus labrax)_x000D_
0305598567 - Sea bass (Dicentrarchus labrax)_x000D_
0305698067 - European sea bass (Dicentrarchus labrax)</v>
      </c>
      <c r="E118" s="46" t="str">
        <f>IF(ISNA(VLOOKUP($A118, Table16[], 2, FALSE)), "", VLOOKUP($A118, Table16[], 2, FALSE))</f>
        <v>R080497 : opening and providing for the management of Community tariff quotas for certain fish and fishery products originating in Montenegro</v>
      </c>
      <c r="F118" s="59">
        <v>13248</v>
      </c>
      <c r="G118" s="60">
        <v>43101</v>
      </c>
      <c r="H118" s="60">
        <v>43465</v>
      </c>
      <c r="I118" s="61">
        <f>'quota master'!$H118-'quota master'!$G118+1</f>
        <v>365</v>
      </c>
      <c r="J118" s="61" t="str">
        <f>describe_period('quota master'!$I118, 'quota master'!$G118, 'quota master'!$H118)</f>
        <v>Annual</v>
      </c>
      <c r="K118" s="54">
        <v>20000</v>
      </c>
      <c r="L118" s="62" t="s">
        <v>2</v>
      </c>
      <c r="M118" s="63">
        <v>3</v>
      </c>
      <c r="N118" s="62" t="s">
        <v>3</v>
      </c>
      <c r="O118" s="63">
        <v>90</v>
      </c>
      <c r="P118" s="46" t="s">
        <v>4</v>
      </c>
      <c r="Q118" s="46" t="s">
        <v>4</v>
      </c>
      <c r="R118" s="46" t="s">
        <v>424</v>
      </c>
      <c r="S118" s="46" t="s">
        <v>427</v>
      </c>
      <c r="T118" s="46" t="str">
        <f>LOWER('quota master'!$V118)</f>
        <v>sea bass</v>
      </c>
      <c r="U118" s="46" t="str">
        <f>GetQuotaDescription('quota master'!$A118, 'quota master'!$B118, 'quota master'!$AB118, 'quota master'!$T118)</f>
        <v>FCFS Quota number 091522 for geography ME : Montenegro on sea bass</v>
      </c>
      <c r="V118" s="46" t="s">
        <v>1762</v>
      </c>
      <c r="W118" s="46" t="s">
        <v>4</v>
      </c>
      <c r="X118" s="46" t="s">
        <v>1758</v>
      </c>
      <c r="Y118" s="46" t="s">
        <v>1404</v>
      </c>
      <c r="Z118" s="54">
        <v>20000</v>
      </c>
      <c r="AA118" s="46" t="s">
        <v>2</v>
      </c>
      <c r="AB118" s="46" t="s">
        <v>1399</v>
      </c>
      <c r="AC118" s="46" t="s">
        <v>1499</v>
      </c>
      <c r="AD118" s="46" t="s">
        <v>1492</v>
      </c>
      <c r="AE118" s="46" t="s">
        <v>4</v>
      </c>
      <c r="AF118" s="47" t="s">
        <v>4</v>
      </c>
    </row>
    <row r="119" spans="1:32" ht="180" x14ac:dyDescent="0.25">
      <c r="A119" s="45" t="s">
        <v>453</v>
      </c>
      <c r="B119" s="46" t="str">
        <f>VLOOKUP($A119, Table5[], 2, FALSE)</f>
        <v>XK : Kosovo (As defined by United Nations Security Council Resolution 1244 of 10 June 1999)</v>
      </c>
      <c r="C119" s="46" t="str">
        <f>IF(ISNA(VLOOKUP($A119, Table8[], 2, FALSE)), "", VLOOKUP($A119, Table8[], 2, FALSE))</f>
        <v/>
      </c>
      <c r="D119" s="46" t="str">
        <f>IF(ISNA(VLOOKUP($A119, Table10[], 2, FALSE)), "", VLOOKUP($A119, Table10[], 2, FALSE))</f>
        <v>0301998522 - European sea bass (Dicentrarchus labrax)_x000D_
0302841000 - European sea bass (Dicentrarchus labrax)_x000D_
0303841000 - European sea bass (Dicentrarchus labrax)_x000D_
0304499070 - European sea bass (Dicentrarchus labrax)_x000D_
0304599045 - European sea bass (Dicentrarchus labrax)_x000D_
0304899040 - European sea bass (Dicentrarchus labrax)_x000D_
0304999970 - European sea bass (Dicentrarchus labrax)_x000D_
0305100040 - Of sea bass (Dicentrarchus labrax)_x000D_
0305399080 - European sea bass (Dicentrarchus labrax)_x000D_
0305498050 - European sea bass (Dicentrarchus labrax)_x000D_
0305598567 - Sea bass (Dicentrarchus labrax)_x000D_
0305698067 - European sea bass (Dicentrarchus labrax)</v>
      </c>
      <c r="E119" s="46" t="str">
        <f>IF(ISNA(VLOOKUP($A119, Table16[], 2, FALSE)), "", VLOOKUP($A119, Table16[], 2, FALSE))</f>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c r="F119" s="59">
        <v>13403</v>
      </c>
      <c r="G119" s="60">
        <v>43101</v>
      </c>
      <c r="H119" s="60">
        <v>43465</v>
      </c>
      <c r="I119" s="61">
        <f>'quota master'!$H119-'quota master'!$G119+1</f>
        <v>365</v>
      </c>
      <c r="J119" s="61" t="str">
        <f>describe_period('quota master'!$I119, 'quota master'!$G119, 'quota master'!$H119)</f>
        <v>Annual</v>
      </c>
      <c r="K119" s="54">
        <v>0</v>
      </c>
      <c r="L119" s="62" t="s">
        <v>2</v>
      </c>
      <c r="M119" s="63">
        <v>3</v>
      </c>
      <c r="N119" s="62" t="s">
        <v>3</v>
      </c>
      <c r="O119" s="63">
        <v>90</v>
      </c>
      <c r="P119" s="46" t="s">
        <v>4</v>
      </c>
      <c r="Q119" s="46" t="s">
        <v>4</v>
      </c>
      <c r="R119" s="46" t="s">
        <v>446</v>
      </c>
      <c r="S119" s="46" t="s">
        <v>453</v>
      </c>
      <c r="T119" s="46" t="str">
        <f>LOWER('quota master'!$V119)</f>
        <v>sea bass</v>
      </c>
      <c r="U119" s="46" t="str">
        <f>GetQuotaDescription('quota master'!$A119, 'quota master'!$B119, 'quota master'!$AB119, 'quota master'!$T119)</f>
        <v>FCFS Quota number 091577 for geography XK : Kosovo (As defined by United Nations Security Council Resolution 1244 of 10 June 1999) on sea bass</v>
      </c>
      <c r="V119" s="46" t="s">
        <v>1762</v>
      </c>
      <c r="W119" s="46" t="s">
        <v>4</v>
      </c>
      <c r="X119" s="46" t="s">
        <v>1753</v>
      </c>
      <c r="Y119" s="46" t="s">
        <v>1404</v>
      </c>
      <c r="Z119" s="54">
        <v>0</v>
      </c>
      <c r="AA119" s="46" t="s">
        <v>2</v>
      </c>
      <c r="AB119" s="46" t="s">
        <v>1399</v>
      </c>
      <c r="AC119" s="46" t="s">
        <v>1499</v>
      </c>
      <c r="AD119" s="46" t="s">
        <v>1492</v>
      </c>
      <c r="AE119" s="46" t="s">
        <v>4</v>
      </c>
      <c r="AF119" s="47" t="s">
        <v>4</v>
      </c>
    </row>
    <row r="120" spans="1:32" ht="180" x14ac:dyDescent="0.25">
      <c r="A120" s="45" t="s">
        <v>460</v>
      </c>
      <c r="B120" s="46" t="str">
        <f>VLOOKUP($A120, Table5[], 2, FALSE)</f>
        <v>BA : Bosnia and Herzegovina</v>
      </c>
      <c r="C120" s="46" t="str">
        <f>IF(ISNA(VLOOKUP($A120, Table8[], 2, FALSE)), "", VLOOKUP($A120, Table8[], 2, FALSE))</f>
        <v/>
      </c>
      <c r="D120" s="46" t="str">
        <f>IF(ISNA(VLOOKUP($A120, Table10[], 2, FALSE)), "", VLOOKUP($A120, Table10[], 2, FALSE))</f>
        <v>0301998522 - European sea bass (Dicentrarchus labrax)_x000D_
0302841000 - European sea bass (Dicentrarchus labrax)_x000D_
0303841000 - European sea bass (Dicentrarchus labrax)_x000D_
0304499070 - European sea bass (Dicentrarchus labrax)_x000D_
0304599045 - European sea bass (Dicentrarchus labrax)_x000D_
0304899040 - European sea bass (Dicentrarchus labrax)_x000D_
0304999970 - European sea bass (Dicentrarchus labrax)_x000D_
0305100040 - Of sea bass (Dicentrarchus labrax)_x000D_
0305399080 - European sea bass (Dicentrarchus labrax)_x000D_
0305498050 - European sea bass (Dicentrarchus labrax)_x000D_
0305598567 - Sea bass (Dicentrarchus labrax)_x000D_
0305698067 - European sea bass (Dicentrarchus labrax)</v>
      </c>
      <c r="E120" s="46" t="str">
        <f>IF(ISNA(VLOOKUP($A120, Table16[], 2, FALSE)), "", VLOOKUP($A120, Table16[], 2, FALSE))</f>
        <v>R110354 : opening and providing for the management of tariff quotas of the Union for certain fish and fishery products originating in Bosnia and Herzegovina</v>
      </c>
      <c r="F120" s="59">
        <v>13237</v>
      </c>
      <c r="G120" s="60">
        <v>43101</v>
      </c>
      <c r="H120" s="60">
        <v>43465</v>
      </c>
      <c r="I120" s="61">
        <f>'quota master'!$H120-'quota master'!$G120+1</f>
        <v>365</v>
      </c>
      <c r="J120" s="61" t="str">
        <f>describe_period('quota master'!$I120, 'quota master'!$G120, 'quota master'!$H120)</f>
        <v>Annual</v>
      </c>
      <c r="K120" s="54">
        <v>30000</v>
      </c>
      <c r="L120" s="62" t="s">
        <v>2</v>
      </c>
      <c r="M120" s="63">
        <v>3</v>
      </c>
      <c r="N120" s="62" t="s">
        <v>3</v>
      </c>
      <c r="O120" s="63">
        <v>90</v>
      </c>
      <c r="P120" s="46" t="s">
        <v>4</v>
      </c>
      <c r="Q120" s="46" t="s">
        <v>4</v>
      </c>
      <c r="R120" s="46" t="s">
        <v>459</v>
      </c>
      <c r="S120" s="46" t="s">
        <v>460</v>
      </c>
      <c r="T120" s="46" t="str">
        <f>LOWER('quota master'!$V120)</f>
        <v>sea bass (dicentrarchus labrax): live; fresh or chilled; frozen; dried, salted or in brine, smoked; fillets and other fish meat; flours, meals and pellets, fit for human consumption.</v>
      </c>
      <c r="U120" s="46" t="str">
        <f>GetQuotaDescription('quota master'!$A120, 'quota master'!$B120, 'quota master'!$AB120, 'quota master'!$T120)</f>
        <v>FCFS Quota number 091597 for geography BA : Bosnia and Herzegovina on sea bass (dicentrarchus labrax): live; fresh or chilled; frozen; dried, salted or in brine, smoked; fillets and other fish meat; flours, meals and pellets, fit for human consumption.</v>
      </c>
      <c r="V120" s="46" t="s">
        <v>1779</v>
      </c>
      <c r="W120" s="46" t="s">
        <v>4</v>
      </c>
      <c r="X120" s="46" t="s">
        <v>1767</v>
      </c>
      <c r="Y120" s="46" t="s">
        <v>1404</v>
      </c>
      <c r="Z120" s="54">
        <v>30000</v>
      </c>
      <c r="AA120" s="46" t="s">
        <v>2</v>
      </c>
      <c r="AB120" s="46" t="s">
        <v>1399</v>
      </c>
      <c r="AC120" s="46" t="s">
        <v>1499</v>
      </c>
      <c r="AD120" s="46" t="s">
        <v>1492</v>
      </c>
      <c r="AE120" s="46" t="s">
        <v>4</v>
      </c>
      <c r="AF120" s="47" t="s">
        <v>4</v>
      </c>
    </row>
    <row r="121" spans="1:32" ht="180" x14ac:dyDescent="0.25">
      <c r="A121" s="45" t="s">
        <v>411</v>
      </c>
      <c r="B121" s="46" t="str">
        <f>VLOOKUP($A121, Table5[], 2, FALSE)</f>
        <v>AL : Albania</v>
      </c>
      <c r="C121" s="46" t="str">
        <f>IF(ISNA(VLOOKUP($A121, Table8[], 2, FALSE)), "", VLOOKUP($A121, Table8[], 2, FALSE))</f>
        <v/>
      </c>
      <c r="D121" s="46" t="str">
        <f>IF(ISNA(VLOOKUP($A121, Table10[], 2, FALSE)), "", VLOOKUP($A121, Table10[], 2, FALSE))</f>
        <v>0301998580 - Sea bream (Dentex dentex, Pagellus|spp.)_x000D_
0302851000 - Of the species Dentex dentex or Pagellus spp._x000D_
0303895000 - Sea bream (Dentex dentex, Pagellus spp.)_x000D_
0304499060 - Sea bream (Dentex dentex and Pagellus|spp.)_x000D_
0304599040 - Sea bream (Dentex dentex, Pagellus|spp.)_x000D_
0304899030 - Sea bream (Dentex dentex, Pagellus|spp.)_x000D_
0304999920 - Sea bream (Dentex dentex, Pagellus|spp.)_x000D_
0305100030 - Sea bream (Dentex dentex, Pagellus|spp.)_x000D_
0305399070 - Sea bream (Dentex dentex, Pagellus|spp.)_x000D_
0305498040 - Sea bream (Dentex dentex, Pagellus|spp.)_x000D_
0305598565 - Sea bream (Dentex dentex, Pagellus|spp.)_x000D_
0305698065 - Sea bream (Dentex dentex, Pagellus|spp.)</v>
      </c>
      <c r="E121" s="46" t="str">
        <f>IF(ISNA(VLOOKUP($A121, Table16[], 2, FALSE)), "", VLOOKUP($A121, Table16[], 2, FALSE))</f>
        <v>R061916 : opening and providing for the management of Community tariff quotas for certain fish and fishery products originating in Albania</v>
      </c>
      <c r="F121" s="59">
        <v>13216</v>
      </c>
      <c r="G121" s="60">
        <v>43101</v>
      </c>
      <c r="H121" s="60">
        <v>43465</v>
      </c>
      <c r="I121" s="61">
        <f>'quota master'!$H121-'quota master'!$G121+1</f>
        <v>365</v>
      </c>
      <c r="J121" s="61" t="str">
        <f>describe_period('quota master'!$I121, 'quota master'!$G121, 'quota master'!$H121)</f>
        <v>Annual</v>
      </c>
      <c r="K121" s="54">
        <v>20000</v>
      </c>
      <c r="L121" s="62" t="s">
        <v>2</v>
      </c>
      <c r="M121" s="63">
        <v>3</v>
      </c>
      <c r="N121" s="62" t="s">
        <v>3</v>
      </c>
      <c r="O121" s="63">
        <v>90</v>
      </c>
      <c r="P121" s="46" t="s">
        <v>4</v>
      </c>
      <c r="Q121" s="46" t="s">
        <v>4</v>
      </c>
      <c r="R121" s="46" t="s">
        <v>409</v>
      </c>
      <c r="S121" s="46" t="s">
        <v>411</v>
      </c>
      <c r="T121" s="46" t="str">
        <f>LOWER('quota master'!$V121)</f>
        <v>sea bream (dentex dentex and pagellus spp.): live; fresh
or chilled; frozen; dried, salted or in brine, smoked;
fillets and other fish meat; flours, meals and pellets,
fit for human consumption</v>
      </c>
      <c r="U121" s="46" t="str">
        <f>GetQuotaDescription('quota master'!$A121, 'quota master'!$B121, 'quota master'!$AB121, 'quota master'!$T121)</f>
        <v>FCFS Quota number 091502 for geography AL : Albania on sea bream (dentex dentex and pagellus spp.): live; fresh
or chilled; frozen; dried, salted or in brine, smoked;
fillets and other fish meat; flours, meals and pellets,
fit for human consumption</v>
      </c>
      <c r="V121" s="46" t="s">
        <v>1748</v>
      </c>
      <c r="W121" s="46" t="s">
        <v>4</v>
      </c>
      <c r="X121" s="46" t="s">
        <v>1746</v>
      </c>
      <c r="Y121" s="46" t="s">
        <v>1404</v>
      </c>
      <c r="Z121" s="54">
        <v>20000</v>
      </c>
      <c r="AA121" s="46" t="s">
        <v>2</v>
      </c>
      <c r="AB121" s="46" t="s">
        <v>1399</v>
      </c>
      <c r="AC121" s="46" t="s">
        <v>1499</v>
      </c>
      <c r="AD121" s="46" t="s">
        <v>1492</v>
      </c>
      <c r="AE121" s="46" t="s">
        <v>4</v>
      </c>
      <c r="AF121" s="47" t="s">
        <v>4</v>
      </c>
    </row>
    <row r="122" spans="1:32" ht="180" x14ac:dyDescent="0.25">
      <c r="A122" s="45" t="s">
        <v>426</v>
      </c>
      <c r="B122" s="46" t="str">
        <f>VLOOKUP($A122, Table5[], 2, FALSE)</f>
        <v>ME : Montenegro</v>
      </c>
      <c r="C122" s="46" t="str">
        <f>IF(ISNA(VLOOKUP($A122, Table8[], 2, FALSE)), "", VLOOKUP($A122, Table8[], 2, FALSE))</f>
        <v/>
      </c>
      <c r="D122" s="46" t="str">
        <f>IF(ISNA(VLOOKUP($A122, Table10[], 2, FALSE)), "", VLOOKUP($A122, Table10[], 2, FALSE))</f>
        <v>0301998580 - Sea bream (Dentex dentex, Pagellus|spp.)_x000D_
0302851000 - Of the species Dentex dentex or Pagellus spp._x000D_
0303895000 - Sea bream (Dentex dentex, Pagellus spp.)_x000D_
0304499060 - Sea bream (Dentex dentex and Pagellus|spp.)_x000D_
0304599040 - Sea bream (Dentex dentex, Pagellus|spp.)_x000D_
0304899030 - Sea bream (Dentex dentex, Pagellus|spp.)_x000D_
0304999920 - Sea bream (Dentex dentex, Pagellus|spp.)_x000D_
0305100030 - Sea bream (Dentex dentex, Pagellus|spp.)_x000D_
0305399070 - Sea bream (Dentex dentex, Pagellus|spp.)_x000D_
0305498040 - Sea bream (Dentex dentex, Pagellus|spp.)_x000D_
0305598565 - Sea bream (Dentex dentex, Pagellus|spp.)_x000D_
0305698065 - Sea bream (Dentex dentex, Pagellus|spp.)</v>
      </c>
      <c r="E122" s="46" t="str">
        <f>IF(ISNA(VLOOKUP($A122, Table16[], 2, FALSE)), "", VLOOKUP($A122, Table16[], 2, FALSE))</f>
        <v>R080497 : opening and providing for the management of Community tariff quotas for certain fish and fishery products originating in Montenegro</v>
      </c>
      <c r="F122" s="59">
        <v>13247</v>
      </c>
      <c r="G122" s="60">
        <v>43101</v>
      </c>
      <c r="H122" s="60">
        <v>43465</v>
      </c>
      <c r="I122" s="61">
        <f>'quota master'!$H122-'quota master'!$G122+1</f>
        <v>365</v>
      </c>
      <c r="J122" s="61" t="str">
        <f>describe_period('quota master'!$I122, 'quota master'!$G122, 'quota master'!$H122)</f>
        <v>Annual</v>
      </c>
      <c r="K122" s="54">
        <v>20000</v>
      </c>
      <c r="L122" s="62" t="s">
        <v>2</v>
      </c>
      <c r="M122" s="63">
        <v>3</v>
      </c>
      <c r="N122" s="62" t="s">
        <v>3</v>
      </c>
      <c r="O122" s="63">
        <v>90</v>
      </c>
      <c r="P122" s="46" t="s">
        <v>4</v>
      </c>
      <c r="Q122" s="46" t="s">
        <v>4</v>
      </c>
      <c r="R122" s="46" t="s">
        <v>424</v>
      </c>
      <c r="S122" s="46" t="s">
        <v>426</v>
      </c>
      <c r="T122" s="46" t="str">
        <f>LOWER('quota master'!$V122)</f>
        <v xml:space="preserve">sea bream </v>
      </c>
      <c r="U122" s="46" t="str">
        <f>GetQuotaDescription('quota master'!$A122, 'quota master'!$B122, 'quota master'!$AB122, 'quota master'!$T122)</f>
        <v xml:space="preserve">FCFS Quota number 091520 for geography ME : Montenegro on sea bream </v>
      </c>
      <c r="V122" s="46" t="s">
        <v>1761</v>
      </c>
      <c r="W122" s="46" t="s">
        <v>4</v>
      </c>
      <c r="X122" s="46" t="s">
        <v>1758</v>
      </c>
      <c r="Y122" s="46" t="s">
        <v>1404</v>
      </c>
      <c r="Z122" s="54">
        <v>20000</v>
      </c>
      <c r="AA122" s="46" t="s">
        <v>2</v>
      </c>
      <c r="AB122" s="46" t="s">
        <v>1399</v>
      </c>
      <c r="AC122" s="46" t="s">
        <v>1499</v>
      </c>
      <c r="AD122" s="46" t="s">
        <v>1492</v>
      </c>
      <c r="AE122" s="46" t="s">
        <v>4</v>
      </c>
      <c r="AF122" s="47" t="s">
        <v>4</v>
      </c>
    </row>
    <row r="123" spans="1:32" ht="180" x14ac:dyDescent="0.25">
      <c r="A123" s="45" t="s">
        <v>452</v>
      </c>
      <c r="B123" s="46" t="str">
        <f>VLOOKUP($A123, Table5[], 2, FALSE)</f>
        <v>XK : Kosovo (As defined by United Nations Security Council Resolution 1244 of 10 June 1999)</v>
      </c>
      <c r="C123" s="46" t="str">
        <f>IF(ISNA(VLOOKUP($A123, Table8[], 2, FALSE)), "", VLOOKUP($A123, Table8[], 2, FALSE))</f>
        <v/>
      </c>
      <c r="D123" s="46" t="str">
        <f>IF(ISNA(VLOOKUP($A123, Table10[], 2, FALSE)), "", VLOOKUP($A123, Table10[], 2, FALSE))</f>
        <v>0301998580 - Sea bream (Dentex dentex, Pagellus|spp.)_x000D_
0302851000 - Of the species Dentex dentex or Pagellus spp._x000D_
0303895000 - Sea bream (Dentex dentex, Pagellus spp.)_x000D_
0304499060 - Sea bream (Dentex dentex and Pagellus|spp.)_x000D_
0304599040 - Sea bream (Dentex dentex, Pagellus|spp.)_x000D_
0304899030 - Sea bream (Dentex dentex, Pagellus|spp.)_x000D_
0304999920 - Sea bream (Dentex dentex, Pagellus|spp.)_x000D_
0305100030 - Sea bream (Dentex dentex, Pagellus|spp.)_x000D_
0305399070 - Sea bream (Dentex dentex, Pagellus|spp.)_x000D_
0305498040 - Sea bream (Dentex dentex, Pagellus|spp.)_x000D_
0305598565 - Sea bream (Dentex dentex, Pagellus|spp.)_x000D_
0305698065 - Sea bream (Dentex dentex, Pagellus|spp.)</v>
      </c>
      <c r="E123" s="46" t="str">
        <f>IF(ISNA(VLOOKUP($A123, Table16[], 2, FALSE)), "", VLOOKUP($A123, Table16[], 2, FALSE))</f>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c r="F123" s="59">
        <v>13402</v>
      </c>
      <c r="G123" s="60">
        <v>43101</v>
      </c>
      <c r="H123" s="60">
        <v>43465</v>
      </c>
      <c r="I123" s="61">
        <f>'quota master'!$H123-'quota master'!$G123+1</f>
        <v>365</v>
      </c>
      <c r="J123" s="61" t="str">
        <f>describe_period('quota master'!$I123, 'quota master'!$G123, 'quota master'!$H123)</f>
        <v>Annual</v>
      </c>
      <c r="K123" s="54">
        <v>0</v>
      </c>
      <c r="L123" s="62" t="s">
        <v>2</v>
      </c>
      <c r="M123" s="63">
        <v>3</v>
      </c>
      <c r="N123" s="62" t="s">
        <v>3</v>
      </c>
      <c r="O123" s="63">
        <v>90</v>
      </c>
      <c r="P123" s="46" t="s">
        <v>4</v>
      </c>
      <c r="Q123" s="46" t="s">
        <v>4</v>
      </c>
      <c r="R123" s="46" t="s">
        <v>446</v>
      </c>
      <c r="S123" s="46" t="s">
        <v>452</v>
      </c>
      <c r="T123" s="46" t="str">
        <f>LOWER('quota master'!$V123)</f>
        <v>sea bream</v>
      </c>
      <c r="U123" s="46" t="str">
        <f>GetQuotaDescription('quota master'!$A123, 'quota master'!$B123, 'quota master'!$AB123, 'quota master'!$T123)</f>
        <v>FCFS Quota number 091575 for geography XK : Kosovo (As defined by United Nations Security Council Resolution 1244 of 10 June 1999) on sea bream</v>
      </c>
      <c r="V123" s="46" t="s">
        <v>1775</v>
      </c>
      <c r="W123" s="46" t="s">
        <v>4</v>
      </c>
      <c r="X123" s="46" t="s">
        <v>1753</v>
      </c>
      <c r="Y123" s="46" t="s">
        <v>1404</v>
      </c>
      <c r="Z123" s="54">
        <v>0</v>
      </c>
      <c r="AA123" s="46" t="s">
        <v>2</v>
      </c>
      <c r="AB123" s="46" t="s">
        <v>1399</v>
      </c>
      <c r="AC123" s="46" t="s">
        <v>1499</v>
      </c>
      <c r="AD123" s="46" t="s">
        <v>1492</v>
      </c>
      <c r="AE123" s="46" t="s">
        <v>4</v>
      </c>
      <c r="AF123" s="47" t="s">
        <v>4</v>
      </c>
    </row>
    <row r="124" spans="1:32" ht="180" x14ac:dyDescent="0.25">
      <c r="A124" s="45" t="s">
        <v>458</v>
      </c>
      <c r="B124" s="46" t="str">
        <f>VLOOKUP($A124, Table5[], 2, FALSE)</f>
        <v>BA : Bosnia and Herzegovina</v>
      </c>
      <c r="C124" s="46" t="str">
        <f>IF(ISNA(VLOOKUP($A124, Table8[], 2, FALSE)), "", VLOOKUP($A124, Table8[], 2, FALSE))</f>
        <v/>
      </c>
      <c r="D124" s="46" t="str">
        <f>IF(ISNA(VLOOKUP($A124, Table10[], 2, FALSE)), "", VLOOKUP($A124, Table10[], 2, FALSE))</f>
        <v>0301998580 - Sea bream (Dentex dentex, Pagellus|spp.)_x000D_
0302851000 - Of the species Dentex dentex or Pagellus spp._x000D_
0303895000 - Sea bream (Dentex dentex, Pagellus spp.)_x000D_
0304499060 - Sea bream (Dentex dentex and Pagellus|spp.)_x000D_
0304599040 - Sea bream (Dentex dentex, Pagellus|spp.)_x000D_
0304899030 - Sea bream (Dentex dentex, Pagellus|spp.)_x000D_
0304999920 - Sea bream (Dentex dentex, Pagellus|spp.)_x000D_
0305100030 - Sea bream (Dentex dentex, Pagellus|spp.)_x000D_
0305399070 - Sea bream (Dentex dentex, Pagellus|spp.)_x000D_
0305498040 - Sea bream (Dentex dentex, Pagellus|spp.)_x000D_
0305598565 - Sea bream (Dentex dentex, Pagellus|spp.)_x000D_
0305698065 - Sea bream (Dentex dentex, Pagellus|spp.)</v>
      </c>
      <c r="E124" s="46" t="str">
        <f>IF(ISNA(VLOOKUP($A124, Table16[], 2, FALSE)), "", VLOOKUP($A124, Table16[], 2, FALSE))</f>
        <v>R110354 : opening and providing for the management of tariff quotas of the Union for certain fish and fishery products originating in Bosnia and Herzegovina</v>
      </c>
      <c r="F124" s="59">
        <v>13236</v>
      </c>
      <c r="G124" s="60">
        <v>43101</v>
      </c>
      <c r="H124" s="60">
        <v>43465</v>
      </c>
      <c r="I124" s="61">
        <f>'quota master'!$H124-'quota master'!$G124+1</f>
        <v>365</v>
      </c>
      <c r="J124" s="61" t="str">
        <f>describe_period('quota master'!$I124, 'quota master'!$G124, 'quota master'!$H124)</f>
        <v>Annual</v>
      </c>
      <c r="K124" s="54">
        <v>30000</v>
      </c>
      <c r="L124" s="62" t="s">
        <v>2</v>
      </c>
      <c r="M124" s="63">
        <v>3</v>
      </c>
      <c r="N124" s="62" t="s">
        <v>3</v>
      </c>
      <c r="O124" s="63">
        <v>90</v>
      </c>
      <c r="P124" s="46" t="s">
        <v>4</v>
      </c>
      <c r="Q124" s="46" t="s">
        <v>4</v>
      </c>
      <c r="R124" s="46" t="s">
        <v>459</v>
      </c>
      <c r="S124" s="46" t="s">
        <v>458</v>
      </c>
      <c r="T124" s="46" t="str">
        <f>LOWER('quota master'!$V124)</f>
        <v>sea bream (dentex dentex and pagellus spp.): live; fresh or chilled; frozen; dried, salted or in brine, smoked; fillets and other fish meat; flours, meals and pellets, fit for human consumption.</v>
      </c>
      <c r="U124" s="46" t="str">
        <f>GetQuotaDescription('quota master'!$A124, 'quota master'!$B124, 'quota master'!$AB124, 'quota master'!$T124)</f>
        <v>FCFS Quota number 091596 for geography BA : Bosnia and Herzegovina on sea bream (dentex dentex and pagellus spp.): live; fresh or chilled; frozen; dried, salted or in brine, smoked; fillets and other fish meat; flours, meals and pellets, fit for human consumption.</v>
      </c>
      <c r="V124" s="46" t="s">
        <v>1778</v>
      </c>
      <c r="W124" s="46" t="s">
        <v>4</v>
      </c>
      <c r="X124" s="46" t="s">
        <v>1767</v>
      </c>
      <c r="Y124" s="46" t="s">
        <v>1404</v>
      </c>
      <c r="Z124" s="54">
        <v>30000</v>
      </c>
      <c r="AA124" s="46" t="s">
        <v>2</v>
      </c>
      <c r="AB124" s="46" t="s">
        <v>1399</v>
      </c>
      <c r="AC124" s="46" t="s">
        <v>1499</v>
      </c>
      <c r="AD124" s="46" t="s">
        <v>1492</v>
      </c>
      <c r="AE124" s="46" t="s">
        <v>4</v>
      </c>
      <c r="AF124" s="47" t="s">
        <v>4</v>
      </c>
    </row>
    <row r="125" spans="1:32" ht="120" x14ac:dyDescent="0.25">
      <c r="A125" s="45" t="s">
        <v>195</v>
      </c>
      <c r="B125" s="46" t="str">
        <f>VLOOKUP($A125, Table5[], 2, FALSE)</f>
        <v>NO : Norway</v>
      </c>
      <c r="C125" s="46" t="str">
        <f>IF(ISNA(VLOOKUP($A125, Table8[], 2, FALSE)), "", VLOOKUP($A125, Table8[], 2, FALSE))</f>
        <v/>
      </c>
      <c r="D125" s="46" t="str">
        <f>IF(ISNA(VLOOKUP($A125, Table10[], 2, FALSE)), "", VLOOKUP($A125, Table10[], 2, FALSE))</f>
        <v>0302110000 - Trout (Salmo trutta, Oncorhynchus mykiss, Oncorhynchus clarki, Oncorhynchus aguabonita, Oncorhynchus gilae, Oncorhynchus apache and Oncorhynchus chrysogaster)_x000D_
0302990011 - Of the species Oncorhynchus apache or Oncorhynchus chrysogaster_x000D_
0302990019 - Other_x000D_
0303140000 - Trout (Salmo trutta, Oncorhynchus mykiss, Oncorhynchus clarki, Oncorhynchus aguabonita, Oncorhynchus gilae, Oncorhynchus apache and Oncorhynchus chrysogaster)_x000D_
0303990030 - Trout (Salmo trutta, Oncorhynchus mykiss, Oncorhynchus clarki, Oncorhynchus aguabonita, Oncorhynchus gilae, Oncorhynchus apache and Oncorhynchus chrysogaster)</v>
      </c>
      <c r="E125" s="46" t="str">
        <f>IF(ISNA(VLOOKUP($A125, Table16[], 2, FALSE)), "", VLOOKUP($A125, Table16[], 2, FALSE))</f>
        <v>R161422 : amending Council Regulation (EC) No 992/95 as regards Union tariff quotas for certain agricultural and fishery products originating in Norway</v>
      </c>
      <c r="F125" s="59">
        <v>12998</v>
      </c>
      <c r="G125" s="60">
        <v>43101</v>
      </c>
      <c r="H125" s="60">
        <v>43465</v>
      </c>
      <c r="I125" s="61">
        <f>'quota master'!$H125-'quota master'!$G125+1</f>
        <v>365</v>
      </c>
      <c r="J125" s="61" t="str">
        <f>describe_period('quota master'!$I125, 'quota master'!$G125, 'quota master'!$H125)</f>
        <v>Annual</v>
      </c>
      <c r="K125" s="54">
        <v>500000</v>
      </c>
      <c r="L125" s="62" t="s">
        <v>2</v>
      </c>
      <c r="M125" s="63">
        <v>3</v>
      </c>
      <c r="N125" s="62" t="s">
        <v>11</v>
      </c>
      <c r="O125" s="63">
        <v>90</v>
      </c>
      <c r="P125" s="46" t="s">
        <v>4</v>
      </c>
      <c r="Q125" s="46" t="s">
        <v>4</v>
      </c>
      <c r="R125" s="46" t="s">
        <v>191</v>
      </c>
      <c r="S125" s="46" t="s">
        <v>195</v>
      </c>
      <c r="T125" s="46" t="str">
        <f>LOWER('quota master'!$V125)</f>
        <v>trout (salmo trutta, oncorhynchus mykiss, oncorhynchus clarki, oncorhynchus aquabonita, oncorhynchus gilae, oncorhynchus
apache and oncorhynchus chrysogaster), fresh or chilled or frozen</v>
      </c>
      <c r="U125" s="46" t="str">
        <f>GetQuotaDescription('quota master'!$A125, 'quota master'!$B125, 'quota master'!$AB125, 'quota master'!$T125)</f>
        <v>FCFS Quota number 090715 for geography NO : Norway on trout (salmo trutta, oncorhynchus mykiss, oncorhynchus clarki, oncorhynchus aquabonita, oncorhynchus gilae, oncorhynchus
apache and oncorhynchus chrysogaster), fresh or chilled or frozen</v>
      </c>
      <c r="V125" s="46" t="s">
        <v>1564</v>
      </c>
      <c r="W125" s="46" t="s">
        <v>4</v>
      </c>
      <c r="X125" s="46" t="s">
        <v>1550</v>
      </c>
      <c r="Y125" s="46" t="s">
        <v>1404</v>
      </c>
      <c r="Z125" s="54">
        <v>500000</v>
      </c>
      <c r="AA125" s="46" t="s">
        <v>2</v>
      </c>
      <c r="AB125" s="46" t="s">
        <v>1399</v>
      </c>
      <c r="AC125" s="46" t="s">
        <v>1499</v>
      </c>
      <c r="AD125" s="46" t="s">
        <v>1492</v>
      </c>
      <c r="AE125" s="46" t="s">
        <v>4</v>
      </c>
      <c r="AF125" s="47" t="s">
        <v>4</v>
      </c>
    </row>
    <row r="126" spans="1:32" ht="120" x14ac:dyDescent="0.25">
      <c r="A126" s="45" t="s">
        <v>196</v>
      </c>
      <c r="B126" s="46" t="str">
        <f>VLOOKUP($A126, Table5[], 2, FALSE)</f>
        <v>NO : Norway</v>
      </c>
      <c r="C126" s="46" t="str">
        <f>IF(ISNA(VLOOKUP($A126, Table8[], 2, FALSE)), "", VLOOKUP($A126, Table8[], 2, FALSE))</f>
        <v/>
      </c>
      <c r="D126" s="46" t="str">
        <f>IF(ISNA(VLOOKUP($A126, Table10[], 2, FALSE)), "", VLOOKUP($A126, Table10[], 2, FALSE))</f>
        <v>0302130000 - Pacific salmon (Oncorhynchus nerka, Oncorhynchus gorbuscha, Oncorhynchus keta, Oncorhynchus tschawytscha, Oncorhynchus kisutch, Oncorhynchus masou and Oncorhynchus rhodurus)_x000D_
0302140000 - Atlantic salmon (Salmo salar) and Danube salmon (Hucho hucho)_x000D_
0302990030 - Pacific salmon (Oncorhynchus nerka, Oncorhynchus gorbuscha, Oncorhynchus keta, Oncorhynchus tschawytscha, Oncorhynchus kisutch, Oncorhynchus masou and Oncorhynchus rhodurus)_x000D_
0302990040 - Atlantic salmon (Salmo salar) and Danube salmon (Hucho hucho)</v>
      </c>
      <c r="E126" s="46" t="str">
        <f>IF(ISNA(VLOOKUP($A126, Table16[], 2, FALSE)), "", VLOOKUP($A126, Table16[], 2, FALSE))</f>
        <v>R161422 : amending Council Regulation (EC) No 992/95 as regards Union tariff quotas for certain agricultural and fishery products originating in Norway</v>
      </c>
      <c r="F126" s="59">
        <v>12999</v>
      </c>
      <c r="G126" s="60">
        <v>43101</v>
      </c>
      <c r="H126" s="60">
        <v>43465</v>
      </c>
      <c r="I126" s="61">
        <f>'quota master'!$H126-'quota master'!$G126+1</f>
        <v>365</v>
      </c>
      <c r="J126" s="61" t="str">
        <f>describe_period('quota master'!$I126, 'quota master'!$G126, 'quota master'!$H126)</f>
        <v>Annual</v>
      </c>
      <c r="K126" s="54">
        <v>6100000</v>
      </c>
      <c r="L126" s="62" t="s">
        <v>2</v>
      </c>
      <c r="M126" s="63">
        <v>3</v>
      </c>
      <c r="N126" s="62" t="s">
        <v>11</v>
      </c>
      <c r="O126" s="63">
        <v>90</v>
      </c>
      <c r="P126" s="46" t="s">
        <v>4</v>
      </c>
      <c r="Q126" s="46" t="s">
        <v>4</v>
      </c>
      <c r="R126" s="46" t="s">
        <v>191</v>
      </c>
      <c r="S126" s="46" t="s">
        <v>196</v>
      </c>
      <c r="T126" s="46" t="str">
        <f>LOWER('quota master'!$V126)</f>
        <v>pacific salmon (oncorhynchus nerka, oncorhynchus gorbuscha, oncorhynchus keta, oncorhynchus tschawytscha, oncorhynchus kisutch, oncorhynchus masou and oncorhynchus rhodurus), atlantic salmon (salmo salar) and danube salmon (hucho hucho), fresh or chilled</v>
      </c>
      <c r="U126" s="46" t="str">
        <f>GetQuotaDescription('quota master'!$A126, 'quota master'!$B126, 'quota master'!$AB126, 'quota master'!$T126)</f>
        <v>FCFS Quota number 090716 for geography NO : Norway on pacific salmon (oncorhynchus nerka, oncorhynchus gorbuscha, oncorhynchus keta, oncorhynchus tschawytscha, oncorhynchus kisutch, oncorhynchus masou and oncorhynchus rhodurus), atlantic salmon (salmo salar) and danube salmon (hucho hucho), fresh or chilled</v>
      </c>
      <c r="V126" s="46" t="s">
        <v>1565</v>
      </c>
      <c r="W126" s="46" t="s">
        <v>4</v>
      </c>
      <c r="X126" s="46" t="s">
        <v>1550</v>
      </c>
      <c r="Y126" s="46" t="s">
        <v>1404</v>
      </c>
      <c r="Z126" s="54">
        <v>6100000</v>
      </c>
      <c r="AA126" s="46" t="s">
        <v>2</v>
      </c>
      <c r="AB126" s="46" t="s">
        <v>1399</v>
      </c>
      <c r="AC126" s="46" t="s">
        <v>1499</v>
      </c>
      <c r="AD126" s="46" t="s">
        <v>1492</v>
      </c>
      <c r="AE126" s="46" t="s">
        <v>4</v>
      </c>
      <c r="AF126" s="47" t="s">
        <v>4</v>
      </c>
    </row>
    <row r="127" spans="1:32" ht="210" x14ac:dyDescent="0.25">
      <c r="A127" s="45" t="s">
        <v>260</v>
      </c>
      <c r="B127" s="46" t="str">
        <f>VLOOKUP($A127, Table5[], 2, FALSE)</f>
        <v>IS : Iceland</v>
      </c>
      <c r="C127" s="46" t="str">
        <f>IF(ISNA(VLOOKUP($A127, Table8[], 2, FALSE)), "", VLOOKUP($A127, Table8[], 2, FALSE))</f>
        <v/>
      </c>
      <c r="D127" s="46" t="str">
        <f>IF(ISNA(VLOOKUP($A127, Table10[], 2, FALSE)), "", VLOOKUP($A127, Table10[], 2, FALSE))</f>
        <v>0302130000 - Pacific salmon (Oncorhynchus nerka, Oncorhynchus gorbuscha, Oncorhynchus keta, Oncorhynchus tschawytscha, Oncorhynchus kisutch, Oncorhynchus masou and Oncorhynchus rhodurus)_x000D_
0302140000 - Atlantic salmon (Salmo salar) and Danube salmon (Hucho hucho)_x000D_
0302990030 - Pacific salmon (Oncorhynchus nerka, Oncorhynchus gorbuscha, Oncorhynchus keta, Oncorhynchus tschawytscha, Oncorhynchus kisutch, Oncorhynchus masou and Oncorhynchus rhodurus)_x000D_
0302990040 - Atlantic salmon (Salmo salar) and Danube salmon (Hucho hucho)_x000D_
0304410000 - Pacific salmon (Oncorhynchus nerka, Oncorhynchus gorbuscha, Oncorhynchus keta, Oncorhynchus tschawytscha, Oncorhynchus kisutch, Oncorhynchus masou and Oncorhynchus rhodurus), Atlantic salmon (Salmo salar) and Danube salmon (Hucho hucho)_x000D_
0304810000 - Pacific salmon (Oncorhynchus nerka, Oncorhynchus gorbuscha, Oncorhynchus keta, Oncorhynchus tschawytscha, Oncorhynchus kisutch, Oncorhynchus masou and Oncorhynchus rhodurus), Atlantic salmon (Salmo salar) and Danube salmon (Hucho hucho)</v>
      </c>
      <c r="E127" s="46" t="str">
        <f>IF(ISNA(VLOOKUP($A127, Table16[], 2, FALSE)), "", VLOOKUP($A127, Table16[], 2, FALSE))</f>
        <v>R161219 : amending Council Regulation (EC) No 499/96 as regards Union tariff quotas for certain fish and fishery products originating in Iceland</v>
      </c>
      <c r="F127" s="59">
        <v>12740</v>
      </c>
      <c r="G127" s="60">
        <v>43101</v>
      </c>
      <c r="H127" s="60">
        <v>43465</v>
      </c>
      <c r="I127" s="61">
        <f>'quota master'!$H127-'quota master'!$G127+1</f>
        <v>365</v>
      </c>
      <c r="J127" s="61" t="str">
        <f>describe_period('quota master'!$I127, 'quota master'!$G127, 'quota master'!$H127)</f>
        <v>Annual</v>
      </c>
      <c r="K127" s="54">
        <v>50000</v>
      </c>
      <c r="L127" s="62" t="s">
        <v>2</v>
      </c>
      <c r="M127" s="63">
        <v>3</v>
      </c>
      <c r="N127" s="62" t="s">
        <v>11</v>
      </c>
      <c r="O127" s="63">
        <v>90</v>
      </c>
      <c r="P127" s="46" t="s">
        <v>4</v>
      </c>
      <c r="Q127" s="46" t="s">
        <v>4</v>
      </c>
      <c r="R127" s="46" t="s">
        <v>174</v>
      </c>
      <c r="S127" s="46" t="s">
        <v>260</v>
      </c>
      <c r="T127" s="46" t="str">
        <f>LOWER('quota master'!$V127)</f>
        <v>pacific salmon (oncorhynchus nerka, oncorhynchus gorbuscha, oncorhynchus keta, oncorhynchus tschawytscha, oncorhynchus kisutch, oncorhynchus masou and oncorhynchus rhodurus), atlantic salmon (salmo salar) and danube salmon (hucho hucho)</v>
      </c>
      <c r="U127" s="46" t="str">
        <f>GetQuotaDescription('quota master'!$A127, 'quota master'!$B127, 'quota master'!$AB127, 'quota master'!$T127)</f>
        <v>FCFS Quota number 090793 for geography IS : Iceland on pacific salmon (oncorhynchus nerka, oncorhynchus gorbuscha, oncorhynchus keta, oncorhynchus tschawytscha, oncorhynchus kisutch, oncorhynchus masou and oncorhynchus rhodurus), atlantic salmon (salmo salar) and danube salmon (hucho hucho)</v>
      </c>
      <c r="V127" s="46" t="s">
        <v>1625</v>
      </c>
      <c r="W127" s="46" t="s">
        <v>4</v>
      </c>
      <c r="X127" s="46" t="s">
        <v>1547</v>
      </c>
      <c r="Y127" s="46" t="s">
        <v>1404</v>
      </c>
      <c r="Z127" s="54">
        <v>50000</v>
      </c>
      <c r="AA127" s="46" t="s">
        <v>2</v>
      </c>
      <c r="AB127" s="46" t="s">
        <v>1399</v>
      </c>
      <c r="AC127" s="46" t="s">
        <v>1499</v>
      </c>
      <c r="AD127" s="46" t="s">
        <v>1492</v>
      </c>
      <c r="AE127" s="46" t="s">
        <v>4</v>
      </c>
      <c r="AF127" s="47" t="s">
        <v>4</v>
      </c>
    </row>
    <row r="128" spans="1:32" ht="60" x14ac:dyDescent="0.25">
      <c r="A128" s="45" t="s">
        <v>199</v>
      </c>
      <c r="B128" s="46" t="str">
        <f>VLOOKUP($A128, Table5[], 2, FALSE)</f>
        <v>NO : Norway</v>
      </c>
      <c r="C128" s="46" t="str">
        <f>IF(ISNA(VLOOKUP($A128, Table8[], 2, FALSE)), "", VLOOKUP($A128, Table8[], 2, FALSE))</f>
        <v/>
      </c>
      <c r="D128" s="46" t="str">
        <f>IF(ISNA(VLOOKUP($A128, Table10[], 2, FALSE)), "", VLOOKUP($A128, Table10[], 2, FALSE))</f>
        <v>0302190000 - Other_x000D_
0302990045 - Other salmonidae_x000D_
0303190000 - Other</v>
      </c>
      <c r="E128" s="46" t="str">
        <f>IF(ISNA(VLOOKUP($A128, Table16[], 2, FALSE)), "", VLOOKUP($A128, Table16[], 2, FALSE))</f>
        <v>R161422 : amending Council Regulation (EC) No 992/95 as regards Union tariff quotas for certain agricultural and fishery products originating in Norway</v>
      </c>
      <c r="F128" s="59">
        <v>13002</v>
      </c>
      <c r="G128" s="60">
        <v>43101</v>
      </c>
      <c r="H128" s="60">
        <v>43465</v>
      </c>
      <c r="I128" s="61">
        <f>'quota master'!$H128-'quota master'!$G128+1</f>
        <v>365</v>
      </c>
      <c r="J128" s="61" t="str">
        <f>describe_period('quota master'!$I128, 'quota master'!$G128, 'quota master'!$H128)</f>
        <v>Annual</v>
      </c>
      <c r="K128" s="54">
        <v>670000</v>
      </c>
      <c r="L128" s="62" t="s">
        <v>2</v>
      </c>
      <c r="M128" s="63">
        <v>3</v>
      </c>
      <c r="N128" s="62" t="s">
        <v>3</v>
      </c>
      <c r="O128" s="63">
        <v>90</v>
      </c>
      <c r="P128" s="46" t="s">
        <v>4</v>
      </c>
      <c r="Q128" s="46" t="s">
        <v>4</v>
      </c>
      <c r="R128" s="46" t="s">
        <v>191</v>
      </c>
      <c r="S128" s="46" t="s">
        <v>199</v>
      </c>
      <c r="T128" s="46" t="str">
        <f>LOWER('quota master'!$V128)</f>
        <v>other salmonidae, fresh or chilled
other frozen salmonidae</v>
      </c>
      <c r="U128" s="46" t="str">
        <f>GetQuotaDescription('quota master'!$A128, 'quota master'!$B128, 'quota master'!$AB128, 'quota master'!$T128)</f>
        <v>FCFS Quota number 090719 for geography NO : Norway on other salmonidae, fresh or chilled
other frozen salmonidae</v>
      </c>
      <c r="V128" s="46" t="s">
        <v>1568</v>
      </c>
      <c r="W128" s="46" t="s">
        <v>4</v>
      </c>
      <c r="X128" s="46" t="s">
        <v>1550</v>
      </c>
      <c r="Y128" s="46" t="s">
        <v>1404</v>
      </c>
      <c r="Z128" s="54">
        <v>670000</v>
      </c>
      <c r="AA128" s="46" t="s">
        <v>2</v>
      </c>
      <c r="AB128" s="46" t="s">
        <v>1399</v>
      </c>
      <c r="AC128" s="46" t="s">
        <v>1499</v>
      </c>
      <c r="AD128" s="46" t="s">
        <v>1492</v>
      </c>
      <c r="AE128" s="46" t="s">
        <v>4</v>
      </c>
      <c r="AF128" s="47" t="s">
        <v>4</v>
      </c>
    </row>
    <row r="129" spans="1:32" ht="210" x14ac:dyDescent="0.25">
      <c r="A129" s="45" t="s">
        <v>472</v>
      </c>
      <c r="B129" s="46" t="str">
        <f>VLOOKUP($A129, Table5[], 2, FALSE)</f>
        <v>1011 : ERGA OMNES</v>
      </c>
      <c r="C129" s="46" t="str">
        <f>IF(ISNA(VLOOKUP($A129, Table8[], 2, FALSE)), "", VLOOKUP($A129, Table8[], 2, FALSE))</f>
        <v/>
      </c>
      <c r="D129" s="46" t="str">
        <f>IF(ISNA(VLOOKUP($A129, Table10[], 2, FALSE)), "", VLOOKUP($A129, Table10[], 2, FALSE))</f>
        <v>0302211000 - Lesser or Greenland halibut (Reinhardtius hippoglossoides)_x000D_
0303311000 - Lesser or Greenland halibut (Reinhardtius hippoglossoides)_x000D_
0305491000 - Lesser or Greenland halibut (Reinhardtius hippoglossoides)_x000D_
0305720000 - Fish heads, tails and maws_x000D_
0305790000 - Other_x000D_
0306120000 - Lobsters (Homarus spp.)_x000D_
0306160000 - Cold-water shrimps and prawns (Pandalus spp., Crangon crangon)_x000D_
0306170000 - Other shrimps and prawns_x000D_
0306329100 - Whole_x000D_
0306329900 - Other_x000D_
0306350000 - Cold-water shrimps and prawns (Pandalus spp., Crangon crangon)_x000D_
0306360000 - Other shrimps and prawns_x000D_
0306920000 - Lobsters (Homarus spp.)_x000D_
0306950000 - Shrimps and prawns</v>
      </c>
      <c r="E129" s="46" t="str">
        <f>IF(ISNA(VLOOKUP($A129, Table16[], 2, FALSE)), "", VLOOKUP($A129, Table16[], 2, FALSE))</f>
        <v>R020660 : opening and providing for the management of tariff quotas for certain fisheries products from Greenland and Saint Pierre and Miquelon</v>
      </c>
      <c r="F129" s="59">
        <v>13211</v>
      </c>
      <c r="G129" s="60">
        <v>43101</v>
      </c>
      <c r="H129" s="60">
        <v>43465</v>
      </c>
      <c r="I129" s="61">
        <f>'quota master'!$H129-'quota master'!$G129+1</f>
        <v>365</v>
      </c>
      <c r="J129" s="61" t="str">
        <f>describe_period('quota master'!$I129, 'quota master'!$G129, 'quota master'!$H129)</f>
        <v>Annual</v>
      </c>
      <c r="K129" s="54">
        <v>2000000</v>
      </c>
      <c r="L129" s="62" t="s">
        <v>2</v>
      </c>
      <c r="M129" s="63">
        <v>3</v>
      </c>
      <c r="N129" s="62" t="s">
        <v>3</v>
      </c>
      <c r="O129" s="63">
        <v>90</v>
      </c>
      <c r="P129" s="46" t="s">
        <v>4</v>
      </c>
      <c r="Q129" s="46" t="s">
        <v>4</v>
      </c>
      <c r="R129" s="46" t="s">
        <v>171</v>
      </c>
      <c r="S129" s="46" t="s">
        <v>472</v>
      </c>
      <c r="T129" s="46" t="str">
        <f>LOWER('quota master'!$V129)</f>
        <v>halibut, shrimps and prawns</v>
      </c>
      <c r="U129" s="46" t="str">
        <f>GetQuotaDescription('quota master'!$A129, 'quota master'!$B129, 'quota master'!$AB129, 'quota master'!$T129)</f>
        <v>FCFS Quota number 091641 for geography 1011 : ERGA OMNES on halibut, shrimps and prawns</v>
      </c>
      <c r="V129" s="46" t="s">
        <v>1792</v>
      </c>
      <c r="W129" s="46" t="s">
        <v>4</v>
      </c>
      <c r="X129" s="46" t="s">
        <v>1397</v>
      </c>
      <c r="Y129" s="46" t="s">
        <v>1404</v>
      </c>
      <c r="Z129" s="54">
        <v>2000000</v>
      </c>
      <c r="AA129" s="46" t="s">
        <v>2</v>
      </c>
      <c r="AB129" s="46" t="s">
        <v>1399</v>
      </c>
      <c r="AC129" s="46" t="s">
        <v>1400</v>
      </c>
      <c r="AD129" s="46" t="s">
        <v>1492</v>
      </c>
      <c r="AE129" s="46" t="s">
        <v>4</v>
      </c>
      <c r="AF129" s="47" t="s">
        <v>1793</v>
      </c>
    </row>
    <row r="130" spans="1:32" ht="390" x14ac:dyDescent="0.25">
      <c r="A130" s="45" t="s">
        <v>201</v>
      </c>
      <c r="B130" s="46" t="str">
        <f>VLOOKUP($A130, Table5[], 2, FALSE)</f>
        <v>NO : Norway</v>
      </c>
      <c r="C130" s="46" t="str">
        <f>IF(ISNA(VLOOKUP($A130, Table8[], 2, FALSE)), "", VLOOKUP($A130, Table8[], 2, FALSE))</f>
        <v/>
      </c>
      <c r="D130" s="46" t="str">
        <f>IF(ISNA(VLOOKUP($A130, Table10[], 2, FALSE)), "", VLOOKUP($A130, Table10[], 2, FALSE))</f>
        <v>0302220000 - Plaice (Pleuronectes platessa)_x000D_
0302230000 - Sole (Solea spp.)_x000D_
0302240000 - Turbots (Psetta maxima)_x000D_
0302290000 - Other_x000D_
0302450000 - Jack and horse mackerel (Trachurus spp.)_x000D_
0302460000 - Cobia (Rachycentron canadum)_x000D_
0302470000 - Swordfish (Xiphias gladius)_x000D_
0302499000 - Other_x000D_
0302540000 - Hake (Merluccius spp., Urophycis spp.)_x000D_
0302560020 - Southern blue whiting (Micromesistius australis)_x000D_
0302599000 - Other_x000D_
0302820000 - Rays and skates (Rajidae)_x000D_
0302830000 - Toothfish (Dissostichus spp.)_x000D_
0302840000 - Sea bass (Dicentrarchus spp.)_x000D_
0302853000 - Gilt-head sea bream (Sparus aurata)_x000D_
0302859000 - Other_x000D_
0302895000 - Monkfish (Lophius spp.)_x000D_
0302896000 - Pink cusk-eel (Genypterus blacodes)_x000D_
0302899000 - Other_x000D_
0302990060 - Hake (Merluccius spp., Urophycis spp.)_x000D_
0302990071 - Pacific halibut (Hippoglossus stenolepis)_x000D_
0302990079 - Other_x000D_
0303340000 - Turbots (Psetta maxima)_x000D_
0303391000 - Flounder (Platichthys flesus)_x000D_
0303393000 - Fish of the genus Rhombosolea_x000D_
0303398500 - Other</v>
      </c>
      <c r="E130" s="46" t="str">
        <f>IF(ISNA(VLOOKUP($A130, Table16[], 2, FALSE)), "", VLOOKUP($A130,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130" s="59">
        <v>13004</v>
      </c>
      <c r="G130" s="60">
        <v>43101</v>
      </c>
      <c r="H130" s="60">
        <v>43465</v>
      </c>
      <c r="I130" s="61">
        <f>'quota master'!$H130-'quota master'!$G130+1</f>
        <v>365</v>
      </c>
      <c r="J130" s="61" t="str">
        <f>describe_period('quota master'!$I130, 'quota master'!$G130, 'quota master'!$H130)</f>
        <v>Annual</v>
      </c>
      <c r="K130" s="54">
        <v>250000</v>
      </c>
      <c r="L130" s="62" t="s">
        <v>2</v>
      </c>
      <c r="M130" s="63">
        <v>3</v>
      </c>
      <c r="N130" s="62" t="s">
        <v>11</v>
      </c>
      <c r="O130" s="63">
        <v>90</v>
      </c>
      <c r="P130" s="46" t="s">
        <v>4</v>
      </c>
      <c r="Q130" s="46" t="s">
        <v>4</v>
      </c>
      <c r="R130" s="46" t="s">
        <v>191</v>
      </c>
      <c r="S130" s="46" t="s">
        <v>201</v>
      </c>
      <c r="T130" s="46" t="str">
        <f>LOWER('quota master'!$V130)</f>
        <v>plaice, sole, megrim, flounder, southern blue whiting, hake, monkfish, swordfish, toothfish, horse mackerel, pink cusk-eel, sea bass, gilt-head sea breams</v>
      </c>
      <c r="U130" s="46" t="str">
        <f>GetQuotaDescription('quota master'!$A130, 'quota master'!$B130, 'quota master'!$AB130, 'quota master'!$T130)</f>
        <v>FCFS Quota number 090721 for geography NO : Norway on plaice, sole, megrim, flounder, southern blue whiting, hake, monkfish, swordfish, toothfish, horse mackerel, pink cusk-eel, sea bass, gilt-head sea breams</v>
      </c>
      <c r="V130" s="46" t="s">
        <v>1570</v>
      </c>
      <c r="W130" s="46" t="s">
        <v>4</v>
      </c>
      <c r="X130" s="46" t="s">
        <v>1550</v>
      </c>
      <c r="Y130" s="46" t="s">
        <v>1404</v>
      </c>
      <c r="Z130" s="54">
        <v>250000</v>
      </c>
      <c r="AA130" s="46" t="s">
        <v>2</v>
      </c>
      <c r="AB130" s="46" t="s">
        <v>1399</v>
      </c>
      <c r="AC130" s="46" t="s">
        <v>1499</v>
      </c>
      <c r="AD130" s="46" t="s">
        <v>1492</v>
      </c>
      <c r="AE130" s="46" t="s">
        <v>4</v>
      </c>
      <c r="AF130" s="47" t="s">
        <v>4</v>
      </c>
    </row>
    <row r="131" spans="1:32" ht="409.5" x14ac:dyDescent="0.25">
      <c r="A131" s="45" t="s">
        <v>261</v>
      </c>
      <c r="B131" s="46" t="str">
        <f>VLOOKUP($A131, Table5[], 2, FALSE)</f>
        <v>IS : Iceland</v>
      </c>
      <c r="C131" s="46" t="str">
        <f>IF(ISNA(VLOOKUP($A131, Table8[], 2, FALSE)), "", VLOOKUP($A131, Table8[], 2, FALSE))</f>
        <v/>
      </c>
      <c r="D131" s="46" t="str">
        <f>IF(ISNA(VLOOKUP($A131, Table10[], 2, FALSE)), "", VLOOKUP($A131, Table10[], 2, FALSE))</f>
        <v>0302230000 - Sole (Solea spp.)_x000D_
0302240000 - Turbots (Psetta maxima)_x000D_
0302290000 - Other_x000D_
0302560010 - Blue whiting (Micromesistius poutassou)_x000D_
0302990071 - Pacific halibut (Hippoglossus stenolepis)_x000D_
0302990079 - Other_x000D_
0303320000 - Plaice (Pleuronectes platessa)_x000D_
0303553000 - Chilean jack mackerel (Trachurus murphyi)_x000D_
0303559090 - Other_x000D_
0303560000 - Cobia (Rachycentron canadum)_x000D_
0303599000 - Other_x000D_
0303699000 - Other_x000D_
0303820000 - Rays and skates (Rajidae)_x000D_
0303830000 - Toothfish (Dissostichus spp.)_x000D_
0303849000 - Other_x000D_
0303895500 - Gilt-head sea bream (Sparus aurata)_x000D_
0303899000 - Other_x000D_
0304310000 - Tilapias (Oreochromis spp.)_x000D_
0304320000 - Catfish (Pangasius spp., Silurus spp., Clarias spp., Ictalurus spp.)_x000D_
0304330000 - Nile perch (Lates niloticus)_x000D_
0304390000 - Other_x000D_
0304425000 - Of the species Oncorhynchus apache or Oncorhynchus chrysogaster_x000D_
0304430000 - Flat fish (Pleuronectidae, Bothidae, Cynoglossidae, Soleidae, Scophthalmidae and Citharidae)_x000D_
0304443000 - Coalfish (Pollachius virens)_x000D_
0304449000 - Other_x000D_
0304450000 - Swordfish (Xiphias gladius)_x000D_
0304460000 - Toothfish (Dissostichus spp.)_x000D_
0304470000 - Dogfish and other sharks_x000D_
0304480000 - Rays and skates (Rajidae)_x000D_
0304491000 - Freshwater fish_x000D_
0304495000 - Redfish (Sebastes spp.)_x000D_
0304499030 - Bluefin tunas (Thunnus thynnus)_x000D_
0304499040 - Atlantic bigeye tuna (Thunnus obesus)_x000D_
0304499050 - Gilt-head sea bream (Sparus aurata)_x000D_
0304499060 - Sea bream (Dentex dentex and Pagellus|spp.)_x000D_
0304499070 - European sea bass (Dicentrarchus labrax)_x000D_
0304499090 - Other_x000D_
0304530000 - Fish of the families Bregmacerotidae, Euclichthyidae, Gadidae, Macrouridae, Melanonidae, Merlucciidae, Moridae and Muraenolepididae_x000D_
0304540000 - Swordfish (Xiphias gladius)_x000D_
0304550000 - Toothfish (Dissostichus spp.)_x000D_
0304560000 - Dogfish and other sharks_x000D_
0304570000 - Rays and skates (Rajidae)_x000D_
0304599000 - Other_x000D_
0304610000 - Tilapias (Oreochromis spp.)_x000D_
0304620000 - Catfish (Pangasius spp., Silurus spp., Clarias spp., Ictalurus spp.)_x000D_
0304630000 - Nile perch (Lates niloticus)_x000D_
0304690000 - Other_x000D_
0304825000 - Of the species Oncorhynchus apache or Oncorhynchus chrysogaster_x000D_
0304891000 - Freshwater fish_x000D_
0304952100 - Cod of the species Gadus macrocephalus_x000D_
0304952500 - Cod of the species Gadus morhua_x000D_
0304952900 - Other_x000D_
0304954000 - Coalfish (Pollachius virens)_x000D_
0304955000 - Hake of the genus Merluccius_x000D_
0304956000 - Blue whiting (Micromesistius poutassou)_x000D_
0304959011 - For processing_x000D_
0304959013 - Other_x000D_
0304959017 - For processing_x000D_
0304959019 - Other_x000D_
0304959090 - Other_x000D_
0304961000 - Picked dogfish (Squalus acanthias) and catsharks (Scyliorhinus spp.)_x000D_
0304962000 - Porbeagle shark (Lamna nasus)_x000D_
0304963000 - Blue shark (Prionace glauca)_x000D_
0304969000 - Other_x000D_
0304970000 - Rays and skates (Rajidae)_x000D_
0304999920 - Sea bream (Dentex dentex, Pagellus|spp.)_x000D_
0304999925 - Of gilt-head sea breams (Sparus aurata)_x000D_
0304999940 - Of bluefin tunas (Thunnus thynnus)_x000D_
0304999950 - Of Atlantic bigeye tuna (Thunnus obesus)_x000D_
0304999965 - For processing_x000D_
0304999969 - Other_x000D_
0304999970 - European sea bass (Dicentrarchus labrax)_x000D_
0304999990 - Other</v>
      </c>
      <c r="E131" s="46" t="str">
        <f>IF(ISNA(VLOOKUP($A131, Table16[], 2, FALSE)), "", VLOOKUP($A131, Table16[], 2, FALSE))</f>
        <v>R161219 : amending Council Regulation (EC) No 499/96 as regards Union tariff quotas for certain fish and fishery products originating in Iceland</v>
      </c>
      <c r="F131" s="59">
        <v>12741</v>
      </c>
      <c r="G131" s="60">
        <v>43101</v>
      </c>
      <c r="H131" s="60">
        <v>43465</v>
      </c>
      <c r="I131" s="61">
        <f>'quota master'!$H131-'quota master'!$G131+1</f>
        <v>365</v>
      </c>
      <c r="J131" s="61" t="str">
        <f>describe_period('quota master'!$I131, 'quota master'!$G131, 'quota master'!$H131)</f>
        <v>Annual</v>
      </c>
      <c r="K131" s="54">
        <v>250000</v>
      </c>
      <c r="L131" s="62" t="s">
        <v>2</v>
      </c>
      <c r="M131" s="63">
        <v>3</v>
      </c>
      <c r="N131" s="62" t="s">
        <v>11</v>
      </c>
      <c r="O131" s="63">
        <v>90</v>
      </c>
      <c r="P131" s="46" t="s">
        <v>4</v>
      </c>
      <c r="Q131" s="46" t="s">
        <v>4</v>
      </c>
      <c r="R131" s="46" t="s">
        <v>174</v>
      </c>
      <c r="S131" s="46" t="s">
        <v>261</v>
      </c>
      <c r="T131" s="46" t="str">
        <f>LOWER('quota master'!$V131)</f>
        <v>sole, megrim and other flat fish, excluding fish fillets and other fish meat, blue whiting, excluding fish fillets and other fish meat, plaice, frozen, excluding fish fillets and other fish meat, toothfish and other saltwater fish, frozen, excluding fish fillets and other fish meat, fillets of nile perch, of pangasius and of other freshwater fish, fillets of coalfish, fillets of redfish, fillets of swordfish and of toothfish, fresh or chilled, other fish fillets, other than herring and mackerel, other fish meat (whether or not minced), frozen fillets of nile perch, of pangasius, of tilapia and of other freshwater fish, frozen meat of cod of the species gadus macrocephalus, frozen meat of cod of the species gadus morhua, frozen meat of cod of the species gadus ogac and frozen fish meat of the species boreogadus said, frozen meat of coalfish, frozen meat of hake, frozen meat of blue whiting, other frozen fish meat, except mackerel</v>
      </c>
      <c r="U131" s="46" t="str">
        <f>GetQuotaDescription('quota master'!$A131, 'quota master'!$B131, 'quota master'!$AB131, 'quota master'!$T131)</f>
        <v>FCFS Quota number 090794 for geography IS : Iceland on sole, megrim and other flat fish, excluding fish fillets and other fish meat, blue whiting, excluding fish fillets and other fish meat, plaice, frozen, excluding fish fillets and other fish meat, toothfish and other saltwater fish, frozen, excluding fish fillets and other fish meat, fillets of nile perch, of pangasius and of other freshwater fish, fillets of coalfish, fillets of redfish, fillets of swordfish and of toothfish, fresh or c ...</v>
      </c>
      <c r="V131" s="46" t="s">
        <v>1626</v>
      </c>
      <c r="W131" s="46" t="s">
        <v>4</v>
      </c>
      <c r="X131" s="46" t="s">
        <v>1547</v>
      </c>
      <c r="Y131" s="46" t="s">
        <v>1404</v>
      </c>
      <c r="Z131" s="54">
        <v>250000</v>
      </c>
      <c r="AA131" s="46" t="s">
        <v>2</v>
      </c>
      <c r="AB131" s="46" t="s">
        <v>1399</v>
      </c>
      <c r="AC131" s="46" t="s">
        <v>1499</v>
      </c>
      <c r="AD131" s="46" t="s">
        <v>1492</v>
      </c>
      <c r="AE131" s="46" t="s">
        <v>4</v>
      </c>
      <c r="AF131" s="47" t="s">
        <v>4</v>
      </c>
    </row>
    <row r="132" spans="1:32" ht="60" x14ac:dyDescent="0.25">
      <c r="A132" s="45" t="s">
        <v>203</v>
      </c>
      <c r="B132" s="46" t="str">
        <f>VLOOKUP($A132, Table5[], 2, FALSE)</f>
        <v>NO : Norway</v>
      </c>
      <c r="C132" s="46" t="str">
        <f>IF(ISNA(VLOOKUP($A132, Table8[], 2, FALSE)), "", VLOOKUP($A132, Table8[], 2, FALSE))</f>
        <v/>
      </c>
      <c r="D132" s="46" t="str">
        <f>IF(ISNA(VLOOKUP($A132, Table10[], 2, FALSE)), "", VLOOKUP($A132, Table10[], 2, FALSE))</f>
        <v>0302410000 - Herrings (Clupea harengus, Clupea pallasii)_x000D_
0302990055 - Herrings (Clupea harengus, Clupea pallasii)_x000D_
0303510000 - Herrings (Clupea harengus, Clupea pallasii)_x000D_
0303990075 - Herrings (Clupea harengus, Clupea pallasii)</v>
      </c>
      <c r="E132" s="46" t="str">
        <f>IF(ISNA(VLOOKUP($A132, Table16[], 2, FALSE)), "", VLOOKUP($A132, Table16[], 2, FALSE))</f>
        <v>R161422 : amending Council Regulation (EC) No 992/95 as regards Union tariff quotas for certain agricultural and fishery products originating in Norway</v>
      </c>
      <c r="F132" s="59">
        <v>13006</v>
      </c>
      <c r="G132" s="60">
        <v>43267</v>
      </c>
      <c r="H132" s="60">
        <v>43510</v>
      </c>
      <c r="I132" s="61">
        <f>'quota master'!$H132-'quota master'!$G132+1</f>
        <v>244</v>
      </c>
      <c r="J132" s="61" t="str">
        <f>describe_period('quota master'!$I132, 'quota master'!$G132, 'quota master'!$H132)</f>
        <v>Custom period</v>
      </c>
      <c r="K132" s="54">
        <v>800000</v>
      </c>
      <c r="L132" s="62" t="s">
        <v>2</v>
      </c>
      <c r="M132" s="63">
        <v>3</v>
      </c>
      <c r="N132" s="62" t="s">
        <v>3</v>
      </c>
      <c r="O132" s="63">
        <v>90</v>
      </c>
      <c r="P132" s="46" t="s">
        <v>4</v>
      </c>
      <c r="Q132" s="46" t="s">
        <v>4</v>
      </c>
      <c r="R132" s="46" t="s">
        <v>191</v>
      </c>
      <c r="S132" s="46" t="s">
        <v>203</v>
      </c>
      <c r="T132" s="46" t="str">
        <f>LOWER('quota master'!$V132)</f>
        <v>herrings (clupea harengus, clupea pallasii), fresh, chilled or frozen</v>
      </c>
      <c r="U132" s="46" t="str">
        <f>GetQuotaDescription('quota master'!$A132, 'quota master'!$B132, 'quota master'!$AB132, 'quota master'!$T132)</f>
        <v>FCFS Quota number 090723 for geography NO : Norway on herrings (clupea harengus, clupea pallasii), fresh, chilled or frozen</v>
      </c>
      <c r="V132" s="46" t="s">
        <v>1572</v>
      </c>
      <c r="W132" s="46" t="s">
        <v>4</v>
      </c>
      <c r="X132" s="46" t="s">
        <v>1550</v>
      </c>
      <c r="Y132" s="46" t="s">
        <v>1398</v>
      </c>
      <c r="Z132" s="54">
        <v>800000</v>
      </c>
      <c r="AA132" s="46" t="s">
        <v>2</v>
      </c>
      <c r="AB132" s="46" t="s">
        <v>1399</v>
      </c>
      <c r="AC132" s="46" t="s">
        <v>1499</v>
      </c>
      <c r="AD132" s="46" t="s">
        <v>1492</v>
      </c>
      <c r="AE132" s="46" t="s">
        <v>4</v>
      </c>
      <c r="AF132" s="47" t="s">
        <v>4</v>
      </c>
    </row>
    <row r="133" spans="1:32" ht="75" x14ac:dyDescent="0.25">
      <c r="A133" s="45" t="s">
        <v>1</v>
      </c>
      <c r="B133" s="46" t="str">
        <f>VLOOKUP($A133, Table5[], 2, FALSE)</f>
        <v>1011 : ERGA OMNES</v>
      </c>
      <c r="C133" s="46" t="str">
        <f>IF(ISNA(VLOOKUP($A133, Table8[], 2, FALSE)), "", VLOOKUP($A133, Table8[], 2, FALSE))</f>
        <v/>
      </c>
      <c r="D133" s="46" t="str">
        <f>IF(ISNA(VLOOKUP($A133, Table10[], 2, FALSE)), "", VLOOKUP($A133, Table10[], 2, FALSE))</f>
        <v>0302410000 - Herrings (Clupea harengus, Clupea pallasii)_x000D_
0303510000 - Herrings (Clupea harengus, Clupea pallasii)_x000D_
0304595000 - Flaps of herring_x000D_
0304599010 - Herrings_x000D_
0304992300 - Herrings (Clupea harengus, Clupea pallasii)</v>
      </c>
      <c r="E133" s="46" t="str">
        <f>IF(ISNA(VLOOKUP($A133, Table16[], 2, FALSE)), "", VLOOKUP($A133, Table16[], 2, FALSE))</f>
        <v>R000032 : opening and providing for the administration of Community tariff quotas bound in GATT and certain other Community tariff quotas and establishingdetailed rules for adjustingthe quotas, and repealingCouncil Regulation (EC) No 1808/95</v>
      </c>
      <c r="F133" s="59">
        <v>12807</v>
      </c>
      <c r="G133" s="60">
        <v>43267</v>
      </c>
      <c r="H133" s="60">
        <v>43510</v>
      </c>
      <c r="I133" s="61">
        <f>'quota master'!$H133-'quota master'!$G133+1</f>
        <v>244</v>
      </c>
      <c r="J133" s="61" t="str">
        <f>describe_period('quota master'!$I133, 'quota master'!$G133, 'quota master'!$H133)</f>
        <v>Custom period</v>
      </c>
      <c r="K133" s="54">
        <v>34000000</v>
      </c>
      <c r="L133" s="62" t="s">
        <v>2</v>
      </c>
      <c r="M133" s="63">
        <v>3</v>
      </c>
      <c r="N133" s="62" t="s">
        <v>3</v>
      </c>
      <c r="O133" s="63">
        <v>90</v>
      </c>
      <c r="P133" s="46" t="s">
        <v>4</v>
      </c>
      <c r="Q133" s="46" t="s">
        <v>4</v>
      </c>
      <c r="R133" s="46" t="s">
        <v>5</v>
      </c>
      <c r="S133" s="46" t="s">
        <v>1</v>
      </c>
      <c r="T133" s="46" t="s">
        <v>7125</v>
      </c>
      <c r="U133" s="46" t="str">
        <f>GetQuotaDescription('quota master'!$A133, 'quota master'!$B133, 'quota master'!$AB133, 'quota master'!$T133)</f>
        <v>FCFS Quota number 090006 for geography 1011 : ERGA OMNES on herring commodities</v>
      </c>
      <c r="V133" s="46" t="s">
        <v>1396</v>
      </c>
      <c r="W133" s="46" t="s">
        <v>4</v>
      </c>
      <c r="X133" s="46" t="s">
        <v>1397</v>
      </c>
      <c r="Y133" s="46" t="s">
        <v>1398</v>
      </c>
      <c r="Z133" s="54">
        <v>34000000</v>
      </c>
      <c r="AA133" s="46" t="s">
        <v>2</v>
      </c>
      <c r="AB133" s="46" t="s">
        <v>1399</v>
      </c>
      <c r="AC133" s="46" t="s">
        <v>1400</v>
      </c>
      <c r="AD133" s="46" t="s">
        <v>1401</v>
      </c>
      <c r="AE133" s="46" t="s">
        <v>1402</v>
      </c>
      <c r="AF133" s="47" t="s">
        <v>4</v>
      </c>
    </row>
    <row r="134" spans="1:32" ht="75" x14ac:dyDescent="0.25">
      <c r="A134" s="45" t="s">
        <v>708</v>
      </c>
      <c r="B134" s="46" t="str">
        <f>VLOOKUP($A134, Table5[], 2, FALSE)</f>
        <v>1011 : ERGA OMNES</v>
      </c>
      <c r="C134" s="46" t="str">
        <f>IF(ISNA(VLOOKUP($A134, Table8[], 2, FALSE)), "", VLOOKUP($A134, Table8[], 2, FALSE))</f>
        <v/>
      </c>
      <c r="D134" s="46" t="str">
        <f>IF(ISNA(VLOOKUP($A134, Table10[], 2, FALSE)), "", VLOOKUP($A134, Table10[], 2, FALSE))</f>
        <v>0302410010 - Of a weight exceeding 100|g per piece, for processing_x000D_
0303510010 - Of a weight exceeding 100|g per piece, for processing_x000D_
0304595010 - Herring of the species Clupea harengus and Clupea pallasii, of a weight exceeding 80|g per piece, for industrial manufacture_x000D_
0304992310 - Flaps, of a weight exceeding 80|g per piece, for industrial manufacture</v>
      </c>
      <c r="E134" s="46" t="str">
        <f>IF(ISNA(VLOOKUP($A134, Table16[], 2, FALSE)), "", VLOOKUP($A134, Table16[], 2, FALSE))</f>
        <v>R152265 : opening and providing for the management of autonomous Union tariff quotas for certain fishery products for the period 2016-2018</v>
      </c>
      <c r="F134" s="59">
        <v>13282</v>
      </c>
      <c r="G134" s="60">
        <v>43374</v>
      </c>
      <c r="H134" s="60">
        <v>43465</v>
      </c>
      <c r="I134" s="61">
        <f>'quota master'!$H134-'quota master'!$G134+1</f>
        <v>92</v>
      </c>
      <c r="J134" s="61" t="str">
        <f>describe_period('quota master'!$I134, 'quota master'!$G134, 'quota master'!$H134)</f>
        <v>Quarter</v>
      </c>
      <c r="K134" s="54">
        <v>12000000</v>
      </c>
      <c r="L134" s="62" t="s">
        <v>2</v>
      </c>
      <c r="M134" s="63">
        <v>3</v>
      </c>
      <c r="N134" s="62" t="s">
        <v>11</v>
      </c>
      <c r="O134" s="63">
        <v>90</v>
      </c>
      <c r="P134" s="46" t="s">
        <v>4</v>
      </c>
      <c r="Q134" s="46" t="s">
        <v>4</v>
      </c>
      <c r="R134" s="46" t="s">
        <v>688</v>
      </c>
      <c r="S134" s="46" t="s">
        <v>708</v>
      </c>
      <c r="T134" s="46" t="str">
        <f>LOWER('quota master'!$V134)</f>
        <v>herring</v>
      </c>
      <c r="U134" s="46" t="str">
        <f>GetQuotaDescription('quota master'!$A134, 'quota master'!$B134, 'quota master'!$AB134, 'quota master'!$T134)</f>
        <v>FCFS Quota number 092788 for geography 1011 : ERGA OMNES on herring</v>
      </c>
      <c r="V134" s="46" t="s">
        <v>5909</v>
      </c>
      <c r="W134" s="46" t="s">
        <v>4</v>
      </c>
      <c r="X134" s="46" t="s">
        <v>1397</v>
      </c>
      <c r="Y134" s="46" t="s">
        <v>1696</v>
      </c>
      <c r="Z134" s="54">
        <v>12000000</v>
      </c>
      <c r="AA134" s="46" t="s">
        <v>2</v>
      </c>
      <c r="AB134" s="46" t="s">
        <v>1399</v>
      </c>
      <c r="AC134" s="46" t="s">
        <v>1400</v>
      </c>
      <c r="AD134" s="46" t="s">
        <v>1900</v>
      </c>
      <c r="AE134" s="46" t="s">
        <v>4</v>
      </c>
      <c r="AF134" s="47" t="s">
        <v>4</v>
      </c>
    </row>
    <row r="135" spans="1:32" ht="60" x14ac:dyDescent="0.25">
      <c r="A135" s="45" t="s">
        <v>204</v>
      </c>
      <c r="B135" s="46" t="str">
        <f>VLOOKUP($A135, Table5[], 2, FALSE)</f>
        <v>NO : Norway</v>
      </c>
      <c r="C135" s="46" t="str">
        <f>IF(ISNA(VLOOKUP($A135, Table8[], 2, FALSE)), "", VLOOKUP($A135, Table8[], 2, FALSE))</f>
        <v/>
      </c>
      <c r="D135" s="46" t="str">
        <f>IF(ISNA(VLOOKUP($A135, Table10[], 2, FALSE)), "", VLOOKUP($A135, Table10[], 2, FALSE))</f>
        <v>0302440000 - Mackerel (Scomber scombrus, Scomber australasicus, Scomber japonicus)_x000D_
0302990020 - Mackerel (Scomber scombrus, Scomber australasicus, Scomber japonicus)</v>
      </c>
      <c r="E135" s="46" t="str">
        <f>IF(ISNA(VLOOKUP($A135, Table16[], 2, FALSE)), "", VLOOKUP($A135, Table16[], 2, FALSE))</f>
        <v>R161422 : amending Council Regulation (EC) No 992/95 as regards Union tariff quotas for certain agricultural and fishery products originating in Norway</v>
      </c>
      <c r="F135" s="59">
        <v>13007</v>
      </c>
      <c r="G135" s="60">
        <v>43267</v>
      </c>
      <c r="H135" s="60">
        <v>43510</v>
      </c>
      <c r="I135" s="61">
        <f>'quota master'!$H135-'quota master'!$G135+1</f>
        <v>244</v>
      </c>
      <c r="J135" s="61" t="str">
        <f>describe_period('quota master'!$I135, 'quota master'!$G135, 'quota master'!$H135)</f>
        <v>Custom period</v>
      </c>
      <c r="K135" s="54">
        <v>260000</v>
      </c>
      <c r="L135" s="62" t="s">
        <v>2</v>
      </c>
      <c r="M135" s="63">
        <v>3</v>
      </c>
      <c r="N135" s="62" t="s">
        <v>11</v>
      </c>
      <c r="O135" s="63">
        <v>90</v>
      </c>
      <c r="P135" s="46" t="s">
        <v>4</v>
      </c>
      <c r="Q135" s="46" t="s">
        <v>4</v>
      </c>
      <c r="R135" s="46" t="s">
        <v>191</v>
      </c>
      <c r="S135" s="46" t="s">
        <v>204</v>
      </c>
      <c r="T135" s="46" t="str">
        <f>LOWER('quota master'!$V135)</f>
        <v>mackerel (scomber scombrus, scomber australasicus, scomber japonicus), fresh or chilled</v>
      </c>
      <c r="U135" s="46" t="str">
        <f>GetQuotaDescription('quota master'!$A135, 'quota master'!$B135, 'quota master'!$AB135, 'quota master'!$T135)</f>
        <v>FCFS Quota number 090724 for geography NO : Norway on mackerel (scomber scombrus, scomber australasicus, scomber japonicus), fresh or chilled</v>
      </c>
      <c r="V135" s="46" t="s">
        <v>1573</v>
      </c>
      <c r="W135" s="46" t="s">
        <v>4</v>
      </c>
      <c r="X135" s="46" t="s">
        <v>1550</v>
      </c>
      <c r="Y135" s="46" t="s">
        <v>1398</v>
      </c>
      <c r="Z135" s="54">
        <v>260000</v>
      </c>
      <c r="AA135" s="46" t="s">
        <v>2</v>
      </c>
      <c r="AB135" s="46" t="s">
        <v>1399</v>
      </c>
      <c r="AC135" s="46" t="s">
        <v>1499</v>
      </c>
      <c r="AD135" s="46" t="s">
        <v>1492</v>
      </c>
      <c r="AE135" s="46" t="s">
        <v>4</v>
      </c>
      <c r="AF135" s="47" t="s">
        <v>4</v>
      </c>
    </row>
    <row r="136" spans="1:32" ht="105" x14ac:dyDescent="0.25">
      <c r="A136" s="45" t="s">
        <v>693</v>
      </c>
      <c r="B136" s="46" t="str">
        <f>VLOOKUP($A136, Table5[], 2, FALSE)</f>
        <v>1011 : ERGA OMNES</v>
      </c>
      <c r="C136" s="46" t="str">
        <f>IF(ISNA(VLOOKUP($A136, Table8[], 2, FALSE)), "", VLOOKUP($A136, Table8[], 2, FALSE))</f>
        <v/>
      </c>
      <c r="D136" s="46" t="str">
        <f>IF(ISNA(VLOOKUP($A136, Table10[], 2, FALSE)), "", VLOOKUP($A136, Table10[], 2, FALSE))</f>
        <v>0302511020 - For processing_x000D_
0302519010 - For industrial manufacture_x000D_
0302591010 - For processing_x000D_
0303631010 - For processing_x000D_
0303633010 - For processing_x000D_
0303639010 - For processing_x000D_
0303691010 - For processing</v>
      </c>
      <c r="E136" s="46" t="str">
        <f>IF(ISNA(VLOOKUP($A136, Table16[], 2, FALSE)), "", VLOOKUP($A136, Table16[], 2, FALSE))</f>
        <v>R152265 : opening and providing for the management of autonomous Union tariff quotas for certain fishery products for the period 2016-2018</v>
      </c>
      <c r="F136" s="59">
        <v>13270</v>
      </c>
      <c r="G136" s="60">
        <v>43101</v>
      </c>
      <c r="H136" s="60">
        <v>43465</v>
      </c>
      <c r="I136" s="61">
        <f>'quota master'!$H136-'quota master'!$G136+1</f>
        <v>365</v>
      </c>
      <c r="J136" s="61" t="str">
        <f>describe_period('quota master'!$I136, 'quota master'!$G136, 'quota master'!$H136)</f>
        <v>Annual</v>
      </c>
      <c r="K136" s="54">
        <v>75000000</v>
      </c>
      <c r="L136" s="62" t="s">
        <v>2</v>
      </c>
      <c r="M136" s="63">
        <v>3</v>
      </c>
      <c r="N136" s="62" t="s">
        <v>3</v>
      </c>
      <c r="O136" s="63">
        <v>90</v>
      </c>
      <c r="P136" s="46" t="s">
        <v>4</v>
      </c>
      <c r="Q136" s="46" t="s">
        <v>4</v>
      </c>
      <c r="R136" s="46" t="s">
        <v>694</v>
      </c>
      <c r="S136" s="46" t="s">
        <v>693</v>
      </c>
      <c r="T136" s="46" t="str">
        <f>LOWER('quota master'!$V136)</f>
        <v>cod</v>
      </c>
      <c r="U136" s="46" t="str">
        <f>GetQuotaDescription('quota master'!$A136, 'quota master'!$B136, 'quota master'!$AB136, 'quota master'!$T136)</f>
        <v>FCFS Quota number 092759 for geography 1011 : ERGA OMNES on cod</v>
      </c>
      <c r="V136" s="46" t="s">
        <v>7674</v>
      </c>
      <c r="W136" s="46" t="s">
        <v>4</v>
      </c>
      <c r="X136" s="46" t="s">
        <v>1397</v>
      </c>
      <c r="Y136" s="46" t="s">
        <v>1404</v>
      </c>
      <c r="Z136" s="54">
        <v>75000000</v>
      </c>
      <c r="AA136" s="46" t="s">
        <v>2</v>
      </c>
      <c r="AB136" s="46" t="s">
        <v>1399</v>
      </c>
      <c r="AC136" s="46" t="s">
        <v>1400</v>
      </c>
      <c r="AD136" s="46" t="s">
        <v>1900</v>
      </c>
      <c r="AE136" s="46" t="s">
        <v>4</v>
      </c>
      <c r="AF136" s="47" t="s">
        <v>4</v>
      </c>
    </row>
    <row r="137" spans="1:32" ht="45" x14ac:dyDescent="0.25">
      <c r="A137" s="45" t="s">
        <v>722</v>
      </c>
      <c r="B137" s="46" t="str">
        <f>VLOOKUP($A137, Table5[], 2, FALSE)</f>
        <v>1011 : ERGA OMNES</v>
      </c>
      <c r="C137" s="46" t="str">
        <f>IF(ISNA(VLOOKUP($A137, Table8[], 2, FALSE)), "", VLOOKUP($A137, Table8[], 2, FALSE))</f>
        <v/>
      </c>
      <c r="D137" s="46" t="str">
        <f>IF(ISNA(VLOOKUP($A137, Table10[], 2, FALSE)), "", VLOOKUP($A137, Table10[], 2, FALSE))</f>
        <v>0302520010 - With heads off, gilled and gutted, for processing_x000D_
0303640010 - With heads off, gilled and gutted, for processing</v>
      </c>
      <c r="E137" s="46" t="str">
        <f>IF(ISNA(VLOOKUP($A137, Table16[], 2, FALSE)), "", VLOOKUP($A137, Table16[], 2, FALSE))</f>
        <v>R152265 : opening and providing for the management of autonomous Union tariff quotas for certain fishery products for the period 2016-2018</v>
      </c>
      <c r="F137" s="59">
        <v>13293</v>
      </c>
      <c r="G137" s="60">
        <v>43101</v>
      </c>
      <c r="H137" s="60">
        <v>43465</v>
      </c>
      <c r="I137" s="61">
        <f>'quota master'!$H137-'quota master'!$G137+1</f>
        <v>365</v>
      </c>
      <c r="J137" s="61" t="str">
        <f>describe_period('quota master'!$I137, 'quota master'!$G137, 'quota master'!$H137)</f>
        <v>Annual</v>
      </c>
      <c r="K137" s="54">
        <v>5000000</v>
      </c>
      <c r="L137" s="62" t="s">
        <v>2</v>
      </c>
      <c r="M137" s="63">
        <v>3</v>
      </c>
      <c r="N137" s="62" t="s">
        <v>3</v>
      </c>
      <c r="O137" s="63">
        <v>90</v>
      </c>
      <c r="P137" s="46" t="s">
        <v>4</v>
      </c>
      <c r="Q137" s="46" t="s">
        <v>4</v>
      </c>
      <c r="R137" s="46" t="s">
        <v>692</v>
      </c>
      <c r="S137" s="46" t="s">
        <v>722</v>
      </c>
      <c r="T137" s="46" t="str">
        <f>LOWER('quota master'!$V137)</f>
        <v>haddock - for processing</v>
      </c>
      <c r="U137" s="46" t="str">
        <f>GetQuotaDescription('quota master'!$A137, 'quota master'!$B137, 'quota master'!$AB137, 'quota master'!$T137)</f>
        <v>FCFS Quota number 092824 for geography 1011 : ERGA OMNES on haddock - for processing</v>
      </c>
      <c r="V137" s="46" t="s">
        <v>7692</v>
      </c>
      <c r="W137" s="46" t="s">
        <v>4</v>
      </c>
      <c r="X137" s="46" t="s">
        <v>1397</v>
      </c>
      <c r="Y137" s="46" t="s">
        <v>1404</v>
      </c>
      <c r="Z137" s="54">
        <v>5000000</v>
      </c>
      <c r="AA137" s="46" t="s">
        <v>2</v>
      </c>
      <c r="AB137" s="46" t="s">
        <v>1399</v>
      </c>
      <c r="AC137" s="46" t="s">
        <v>1400</v>
      </c>
      <c r="AD137" s="46" t="s">
        <v>1900</v>
      </c>
      <c r="AE137" s="46" t="s">
        <v>4</v>
      </c>
      <c r="AF137" s="47" t="s">
        <v>4</v>
      </c>
    </row>
    <row r="138" spans="1:32" ht="90" x14ac:dyDescent="0.25">
      <c r="A138" s="45" t="s">
        <v>557</v>
      </c>
      <c r="B138" s="46" t="str">
        <f>VLOOKUP($A138, Table5[], 2, FALSE)</f>
        <v>CL : Chile</v>
      </c>
      <c r="C138" s="46" t="str">
        <f>IF(ISNA(VLOOKUP($A138, Table8[], 2, FALSE)), "", VLOOKUP($A138, Table8[], 2, FALSE))</f>
        <v/>
      </c>
      <c r="D138" s="46" t="str">
        <f>IF(ISNA(VLOOKUP($A138, Table10[], 2, FALSE)), "", VLOOKUP($A138, Table10[], 2, FALSE))</f>
        <v>0302541100 - Cape hake (shallow-water hake) (Merluccius capensis) and deepwater hake (deepwater Cape hake) (Merluccius paradoxus)_x000D_
0302541500 - Southern hake (Merluccius australis)_x000D_
0302541900 - Other_x000D_
0302549000 - Hake of the genus Urophycis_x000D_
0302990060 - Hake (Merluccius spp., Urophycis spp.)</v>
      </c>
      <c r="E138" s="46" t="str">
        <f>IF(ISNA(VLOOKUP($A138, Table16[], 2, FALSE)), "", VLOOKUP($A138, Table16[], 2, FALSE))</f>
        <v>R030312 : implementing for the Community the tariff provisions laid down in the Agreement establishing an association between the European Community and its Member States, of the one part, and the Republic of Chile, of the other part</v>
      </c>
      <c r="F138" s="59">
        <v>12767</v>
      </c>
      <c r="G138" s="60">
        <v>43101</v>
      </c>
      <c r="H138" s="60">
        <v>43465</v>
      </c>
      <c r="I138" s="61">
        <f>'quota master'!$H138-'quota master'!$G138+1</f>
        <v>365</v>
      </c>
      <c r="J138" s="61" t="str">
        <f>describe_period('quota master'!$I138, 'quota master'!$G138, 'quota master'!$H138)</f>
        <v>Annual</v>
      </c>
      <c r="K138" s="54">
        <v>5000000</v>
      </c>
      <c r="L138" s="62" t="s">
        <v>2</v>
      </c>
      <c r="M138" s="63">
        <v>3</v>
      </c>
      <c r="N138" s="62" t="s">
        <v>3</v>
      </c>
      <c r="O138" s="63">
        <v>90</v>
      </c>
      <c r="P138" s="46" t="s">
        <v>4</v>
      </c>
      <c r="Q138" s="46" t="s">
        <v>4</v>
      </c>
      <c r="R138" s="46" t="s">
        <v>546</v>
      </c>
      <c r="S138" s="46" t="s">
        <v>557</v>
      </c>
      <c r="T138" s="46" t="str">
        <f>LOWER('quota master'!$V138)</f>
        <v>hake, fresh or chilled</v>
      </c>
      <c r="U138" s="46" t="str">
        <f>GetQuotaDescription('quota master'!$A138, 'quota master'!$B138, 'quota master'!$AB138, 'quota master'!$T138)</f>
        <v>FCFS Quota number 091934 for geography CL : Chile on hake, fresh or chilled</v>
      </c>
      <c r="V138" s="46" t="s">
        <v>1870</v>
      </c>
      <c r="W138" s="46" t="s">
        <v>4</v>
      </c>
      <c r="X138" s="46" t="s">
        <v>1861</v>
      </c>
      <c r="Y138" s="46" t="s">
        <v>1404</v>
      </c>
      <c r="Z138" s="54">
        <v>5000000</v>
      </c>
      <c r="AA138" s="46" t="s">
        <v>2</v>
      </c>
      <c r="AB138" s="46" t="s">
        <v>1399</v>
      </c>
      <c r="AC138" s="46" t="s">
        <v>1499</v>
      </c>
      <c r="AD138" s="46" t="s">
        <v>1492</v>
      </c>
      <c r="AE138" s="46" t="s">
        <v>4</v>
      </c>
      <c r="AF138" s="47" t="s">
        <v>4</v>
      </c>
    </row>
    <row r="139" spans="1:32" ht="90" x14ac:dyDescent="0.25">
      <c r="A139" s="45" t="s">
        <v>8</v>
      </c>
      <c r="B139" s="46" t="str">
        <f>VLOOKUP($A139, Table5[], 2, FALSE)</f>
        <v>1011 : ERGA OMNES</v>
      </c>
      <c r="C139" s="46" t="str">
        <f>IF(ISNA(VLOOKUP($A139, Table8[], 2, FALSE)), "", VLOOKUP($A139, Table8[], 2, FALSE))</f>
        <v/>
      </c>
      <c r="D139" s="46" t="str">
        <f>IF(ISNA(VLOOKUP($A139, Table10[], 2, FALSE)), "", VLOOKUP($A139, Table10[], 2, FALSE))</f>
        <v>0302541910 - Silver hake (Merluccius bilinearis)_x000D_
0303661911 - For processing_x000D_
0303661919 - Other</v>
      </c>
      <c r="E139" s="46" t="str">
        <f>IF(ISNA(VLOOKUP($A139, Table16[], 2, FALSE)), "", VLOOKUP($A139, Table16[], 2, FALSE))</f>
        <v>R000032 : opening and providing for the administration of Community tariff quotas bound in GATT and certain other Community tariff quotas and establishingdetailed rules for adjustingthe quotas, and repealingCouncil Regulation (EC) No 1808/95</v>
      </c>
      <c r="F139" s="59">
        <v>12809</v>
      </c>
      <c r="G139" s="60">
        <v>43101</v>
      </c>
      <c r="H139" s="60">
        <v>43465</v>
      </c>
      <c r="I139" s="61">
        <f>'quota master'!$H139-'quota master'!$G139+1</f>
        <v>365</v>
      </c>
      <c r="J139" s="61" t="str">
        <f>describe_period('quota master'!$I139, 'quota master'!$G139, 'quota master'!$H139)</f>
        <v>Annual</v>
      </c>
      <c r="K139" s="54">
        <v>2000000</v>
      </c>
      <c r="L139" s="62" t="s">
        <v>2</v>
      </c>
      <c r="M139" s="63">
        <v>3</v>
      </c>
      <c r="N139" s="62" t="s">
        <v>3</v>
      </c>
      <c r="O139" s="63">
        <v>90</v>
      </c>
      <c r="P139" s="46" t="s">
        <v>4</v>
      </c>
      <c r="Q139" s="46" t="s">
        <v>4</v>
      </c>
      <c r="R139" s="46" t="s">
        <v>7</v>
      </c>
      <c r="S139" s="46" t="s">
        <v>8</v>
      </c>
      <c r="T139" s="46" t="s">
        <v>7123</v>
      </c>
      <c r="U139" s="46" t="str">
        <f>GetQuotaDescription('quota master'!$A139, 'quota master'!$B139, 'quota master'!$AB139, 'quota master'!$T139)</f>
        <v>FCFS Quota number 090009 for geography 1011 : ERGA OMNES on silver hake commodities</v>
      </c>
      <c r="V139" s="46" t="s">
        <v>1405</v>
      </c>
      <c r="W139" s="46" t="s">
        <v>4</v>
      </c>
      <c r="X139" s="46" t="s">
        <v>1397</v>
      </c>
      <c r="Y139" s="46" t="s">
        <v>1404</v>
      </c>
      <c r="Z139" s="54">
        <v>2000000</v>
      </c>
      <c r="AA139" s="46" t="s">
        <v>2</v>
      </c>
      <c r="AB139" s="46" t="s">
        <v>1399</v>
      </c>
      <c r="AC139" s="46" t="s">
        <v>1400</v>
      </c>
      <c r="AD139" s="46" t="s">
        <v>1401</v>
      </c>
      <c r="AE139" s="46" t="s">
        <v>1402</v>
      </c>
      <c r="AF139" s="47" t="s">
        <v>4</v>
      </c>
    </row>
    <row r="140" spans="1:32" ht="60" x14ac:dyDescent="0.25">
      <c r="A140" s="45" t="s">
        <v>200</v>
      </c>
      <c r="B140" s="46" t="str">
        <f>VLOOKUP($A140, Table5[], 2, FALSE)</f>
        <v>NO : Norway</v>
      </c>
      <c r="C140" s="46" t="str">
        <f>IF(ISNA(VLOOKUP($A140, Table8[], 2, FALSE)), "", VLOOKUP($A140, Table8[], 2, FALSE))</f>
        <v/>
      </c>
      <c r="D140" s="46" t="str">
        <f>IF(ISNA(VLOOKUP($A140, Table10[], 2, FALSE)), "", VLOOKUP($A140, Table10[], 2, FALSE))</f>
        <v>0302594000 - Ling (Molva spp.)</v>
      </c>
      <c r="E140" s="46" t="str">
        <f>IF(ISNA(VLOOKUP($A140, Table16[], 2, FALSE)), "", VLOOKUP($A140, Table16[], 2, FALSE))</f>
        <v>R161422 : amending Council Regulation (EC) No 992/95 as regards Union tariff quotas for certain agricultural and fishery products originating in Norway</v>
      </c>
      <c r="F140" s="59">
        <v>13003</v>
      </c>
      <c r="G140" s="60">
        <v>43101</v>
      </c>
      <c r="H140" s="60">
        <v>43465</v>
      </c>
      <c r="I140" s="61">
        <f>'quota master'!$H140-'quota master'!$G140+1</f>
        <v>365</v>
      </c>
      <c r="J140" s="61" t="str">
        <f>describe_period('quota master'!$I140, 'quota master'!$G140, 'quota master'!$H140)</f>
        <v>Annual</v>
      </c>
      <c r="K140" s="54">
        <v>370000</v>
      </c>
      <c r="L140" s="62" t="s">
        <v>2</v>
      </c>
      <c r="M140" s="63">
        <v>3</v>
      </c>
      <c r="N140" s="62" t="s">
        <v>11</v>
      </c>
      <c r="O140" s="63">
        <v>90</v>
      </c>
      <c r="P140" s="46" t="s">
        <v>4</v>
      </c>
      <c r="Q140" s="46" t="s">
        <v>4</v>
      </c>
      <c r="R140" s="46" t="s">
        <v>191</v>
      </c>
      <c r="S140" s="46" t="s">
        <v>200</v>
      </c>
      <c r="T140" s="46" t="str">
        <f>LOWER('quota master'!$V140)</f>
        <v>ling (molva spp.), fresh or chilled</v>
      </c>
      <c r="U140" s="46" t="str">
        <f>GetQuotaDescription('quota master'!$A140, 'quota master'!$B140, 'quota master'!$AB140, 'quota master'!$T140)</f>
        <v>FCFS Quota number 090720 for geography NO : Norway on ling (molva spp.), fresh or chilled</v>
      </c>
      <c r="V140" s="46" t="s">
        <v>1569</v>
      </c>
      <c r="W140" s="46" t="s">
        <v>4</v>
      </c>
      <c r="X140" s="46" t="s">
        <v>1550</v>
      </c>
      <c r="Y140" s="46" t="s">
        <v>1404</v>
      </c>
      <c r="Z140" s="54">
        <v>370000</v>
      </c>
      <c r="AA140" s="46" t="s">
        <v>2</v>
      </c>
      <c r="AB140" s="46" t="s">
        <v>1399</v>
      </c>
      <c r="AC140" s="46" t="s">
        <v>1499</v>
      </c>
      <c r="AD140" s="46" t="s">
        <v>1492</v>
      </c>
      <c r="AE140" s="46" t="s">
        <v>4</v>
      </c>
      <c r="AF140" s="47" t="s">
        <v>4</v>
      </c>
    </row>
    <row r="141" spans="1:32" ht="90" x14ac:dyDescent="0.25">
      <c r="A141" s="45" t="s">
        <v>207</v>
      </c>
      <c r="B141" s="46" t="str">
        <f>VLOOKUP($A141, Table5[], 2, FALSE)</f>
        <v>NO : Norway</v>
      </c>
      <c r="C141" s="46" t="str">
        <f>IF(ISNA(VLOOKUP($A141, Table8[], 2, FALSE)), "", VLOOKUP($A141, Table8[], 2, FALSE))</f>
        <v/>
      </c>
      <c r="D141" s="46" t="str">
        <f>IF(ISNA(VLOOKUP($A141, Table10[], 2, FALSE)), "", VLOOKUP($A141, Table10[], 2, FALSE))</f>
        <v>0302893100 - Of the species Sebastes marinus_x000D_
0302893900 - Other_x000D_
0302990050 - Redfish (Sebastes spp.)_x000D_
0303893100 - Of the species Sebastes marinus_x000D_
0303893900 - Other_x000D_
0303990080 - Redfish (Sebastes spp.)</v>
      </c>
      <c r="E141" s="46" t="str">
        <f>IF(ISNA(VLOOKUP($A141, Table16[], 2, FALSE)), "", VLOOKUP($A141, Table16[], 2, FALSE))</f>
        <v>R161422 : amending Council Regulation (EC) No 992/95 as regards Union tariff quotas for certain agricultural and fishery products originating in Norway</v>
      </c>
      <c r="F141" s="59">
        <v>13009</v>
      </c>
      <c r="G141" s="60">
        <v>43101</v>
      </c>
      <c r="H141" s="60">
        <v>43465</v>
      </c>
      <c r="I141" s="61">
        <f>'quota master'!$H141-'quota master'!$G141+1</f>
        <v>365</v>
      </c>
      <c r="J141" s="61" t="str">
        <f>describe_period('quota master'!$I141, 'quota master'!$G141, 'quota master'!$H141)</f>
        <v>Annual</v>
      </c>
      <c r="K141" s="54">
        <v>130000</v>
      </c>
      <c r="L141" s="62" t="s">
        <v>2</v>
      </c>
      <c r="M141" s="63">
        <v>3</v>
      </c>
      <c r="N141" s="62" t="s">
        <v>11</v>
      </c>
      <c r="O141" s="63">
        <v>90</v>
      </c>
      <c r="P141" s="46" t="s">
        <v>4</v>
      </c>
      <c r="Q141" s="46" t="s">
        <v>4</v>
      </c>
      <c r="R141" s="46" t="s">
        <v>191</v>
      </c>
      <c r="S141" s="46" t="s">
        <v>207</v>
      </c>
      <c r="T141" s="46" t="str">
        <f>LOWER('quota master'!$V141)</f>
        <v>redfish (sebastes spp.), fresh, chilled or frozen</v>
      </c>
      <c r="U141" s="46" t="str">
        <f>GetQuotaDescription('quota master'!$A141, 'quota master'!$B141, 'quota master'!$AB141, 'quota master'!$T141)</f>
        <v>FCFS Quota number 090726 for geography NO : Norway on redfish (sebastes spp.), fresh, chilled or frozen</v>
      </c>
      <c r="V141" s="46" t="s">
        <v>1575</v>
      </c>
      <c r="W141" s="46" t="s">
        <v>4</v>
      </c>
      <c r="X141" s="46" t="s">
        <v>1550</v>
      </c>
      <c r="Y141" s="46" t="s">
        <v>1404</v>
      </c>
      <c r="Z141" s="54">
        <v>130000</v>
      </c>
      <c r="AA141" s="46" t="s">
        <v>2</v>
      </c>
      <c r="AB141" s="46" t="s">
        <v>1399</v>
      </c>
      <c r="AC141" s="46" t="s">
        <v>1499</v>
      </c>
      <c r="AD141" s="46" t="s">
        <v>1492</v>
      </c>
      <c r="AE141" s="46" t="s">
        <v>4</v>
      </c>
      <c r="AF141" s="47" t="s">
        <v>4</v>
      </c>
    </row>
    <row r="142" spans="1:32" ht="45" x14ac:dyDescent="0.25">
      <c r="A142" s="45" t="s">
        <v>687</v>
      </c>
      <c r="B142" s="46" t="str">
        <f>VLOOKUP($A142, Table5[], 2, FALSE)</f>
        <v>1011 : ERGA OMNES</v>
      </c>
      <c r="C142" s="46" t="str">
        <f>IF(ISNA(VLOOKUP($A142, Table8[], 2, FALSE)), "", VLOOKUP($A142, Table8[], 2, FALSE))</f>
        <v/>
      </c>
      <c r="D142" s="46" t="str">
        <f>IF(ISNA(VLOOKUP($A142, Table10[], 2, FALSE)), "", VLOOKUP($A142, Table10[], 2, FALSE))</f>
        <v>0302899030 - Red snapper (Lutjanus purpureus), for processing</v>
      </c>
      <c r="E142" s="46" t="str">
        <f>IF(ISNA(VLOOKUP($A142, Table16[], 2, FALSE)), "", VLOOKUP($A142, Table16[], 2, FALSE))</f>
        <v>R152265 : opening and providing for the management of autonomous Union tariff quotas for certain fishery products for the period 2016-2018</v>
      </c>
      <c r="F142" s="59">
        <v>13289</v>
      </c>
      <c r="G142" s="60">
        <v>43101</v>
      </c>
      <c r="H142" s="60">
        <v>43465</v>
      </c>
      <c r="I142" s="61">
        <f>'quota master'!$H142-'quota master'!$G142+1</f>
        <v>365</v>
      </c>
      <c r="J142" s="61" t="str">
        <f>describe_period('quota master'!$I142, 'quota master'!$G142, 'quota master'!$H142)</f>
        <v>Annual</v>
      </c>
      <c r="K142" s="54">
        <v>1500000</v>
      </c>
      <c r="L142" s="62" t="s">
        <v>2</v>
      </c>
      <c r="M142" s="63">
        <v>3</v>
      </c>
      <c r="N142" s="62" t="s">
        <v>3</v>
      </c>
      <c r="O142" s="63">
        <v>90</v>
      </c>
      <c r="P142" s="46" t="s">
        <v>4</v>
      </c>
      <c r="Q142" s="46" t="s">
        <v>4</v>
      </c>
      <c r="R142" s="46" t="s">
        <v>688</v>
      </c>
      <c r="S142" s="46" t="s">
        <v>687</v>
      </c>
      <c r="T142" s="46" t="str">
        <f>LOWER('quota master'!$V142)</f>
        <v>red snapper</v>
      </c>
      <c r="U142" s="46" t="str">
        <f>GetQuotaDescription('quota master'!$A142, 'quota master'!$B142, 'quota master'!$AB142, 'quota master'!$T142)</f>
        <v>FCFS Quota number 092746 for geography 1011 : ERGA OMNES on red snapper</v>
      </c>
      <c r="V142" s="46" t="s">
        <v>7673</v>
      </c>
      <c r="W142" s="46" t="s">
        <v>4</v>
      </c>
      <c r="X142" s="46" t="s">
        <v>1397</v>
      </c>
      <c r="Y142" s="46" t="s">
        <v>1404</v>
      </c>
      <c r="Z142" s="54">
        <v>1500000</v>
      </c>
      <c r="AA142" s="46" t="s">
        <v>2</v>
      </c>
      <c r="AB142" s="46" t="s">
        <v>1399</v>
      </c>
      <c r="AC142" s="46" t="s">
        <v>1456</v>
      </c>
      <c r="AD142" s="46" t="s">
        <v>1900</v>
      </c>
      <c r="AE142" s="46" t="s">
        <v>4</v>
      </c>
      <c r="AF142" s="47" t="s">
        <v>4</v>
      </c>
    </row>
    <row r="143" spans="1:32" ht="45" x14ac:dyDescent="0.25">
      <c r="A143" s="45" t="s">
        <v>689</v>
      </c>
      <c r="B143" s="46" t="str">
        <f>VLOOKUP($A143, Table5[], 2, FALSE)</f>
        <v>1011 : ERGA OMNES</v>
      </c>
      <c r="C143" s="46" t="str">
        <f>IF(ISNA(VLOOKUP($A143, Table8[], 2, FALSE)), "", VLOOKUP($A143, Table8[], 2, FALSE))</f>
        <v/>
      </c>
      <c r="D143" s="46" t="str">
        <f>IF(ISNA(VLOOKUP($A143, Table10[], 2, FALSE)), "", VLOOKUP($A143, Table10[], 2, FALSE))</f>
        <v>0302910095 - Hard roes_x000D_
0303919091 - Hard roes_x000D_
0305200030 - Other</v>
      </c>
      <c r="E143" s="46" t="str">
        <f>IF(ISNA(VLOOKUP($A143, Table16[], 2, FALSE)), "", VLOOKUP($A143, Table16[], 2, FALSE))</f>
        <v>R152265 : opening and providing for the management of autonomous Union tariff quotas for certain fishery products for the period 2016-2018</v>
      </c>
      <c r="F143" s="59">
        <v>13290</v>
      </c>
      <c r="G143" s="60">
        <v>43101</v>
      </c>
      <c r="H143" s="60">
        <v>43465</v>
      </c>
      <c r="I143" s="61">
        <f>'quota master'!$H143-'quota master'!$G143+1</f>
        <v>365</v>
      </c>
      <c r="J143" s="61" t="str">
        <f>describe_period('quota master'!$I143, 'quota master'!$G143, 'quota master'!$H143)</f>
        <v>Annual</v>
      </c>
      <c r="K143" s="54">
        <v>7000000</v>
      </c>
      <c r="L143" s="62" t="s">
        <v>2</v>
      </c>
      <c r="M143" s="63">
        <v>3</v>
      </c>
      <c r="N143" s="62" t="s">
        <v>3</v>
      </c>
      <c r="O143" s="63">
        <v>90</v>
      </c>
      <c r="P143" s="46" t="s">
        <v>4</v>
      </c>
      <c r="Q143" s="46" t="s">
        <v>4</v>
      </c>
      <c r="R143" s="46" t="s">
        <v>688</v>
      </c>
      <c r="S143" s="46" t="s">
        <v>689</v>
      </c>
      <c r="T143" s="46" t="str">
        <f>LOWER('quota master'!$V143)</f>
        <v>hard roes</v>
      </c>
      <c r="U143" s="46" t="str">
        <f>GetQuotaDescription('quota master'!$A143, 'quota master'!$B143, 'quota master'!$AB143, 'quota master'!$T143)</f>
        <v>FCFS Quota number 092748 for geography 1011 : ERGA OMNES on hard roes</v>
      </c>
      <c r="V143" s="46" t="s">
        <v>5141</v>
      </c>
      <c r="W143" s="46" t="s">
        <v>4</v>
      </c>
      <c r="X143" s="46" t="s">
        <v>1397</v>
      </c>
      <c r="Y143" s="46" t="s">
        <v>1404</v>
      </c>
      <c r="Z143" s="54">
        <v>7000000</v>
      </c>
      <c r="AA143" s="46" t="s">
        <v>2</v>
      </c>
      <c r="AB143" s="46" t="s">
        <v>1399</v>
      </c>
      <c r="AC143" s="46" t="s">
        <v>1400</v>
      </c>
      <c r="AD143" s="46" t="s">
        <v>1900</v>
      </c>
      <c r="AE143" s="46" t="s">
        <v>4</v>
      </c>
      <c r="AF143" s="47" t="s">
        <v>4</v>
      </c>
    </row>
    <row r="144" spans="1:32" ht="150" x14ac:dyDescent="0.25">
      <c r="A144" s="45" t="s">
        <v>197</v>
      </c>
      <c r="B144" s="46" t="str">
        <f>VLOOKUP($A144, Table5[], 2, FALSE)</f>
        <v>NO : Norway</v>
      </c>
      <c r="C144" s="46" t="str">
        <f>IF(ISNA(VLOOKUP($A144, Table8[], 2, FALSE)), "", VLOOKUP($A144, Table8[], 2, FALSE))</f>
        <v/>
      </c>
      <c r="D144" s="46" t="str">
        <f>IF(ISNA(VLOOKUP($A144, Table10[], 2, FALSE)), "", VLOOKUP($A144, Table10[], 2, FALSE))</f>
        <v>0303110000 - Sockeye salmon (red salmon) (Oncorhynchus nerka)_x000D_
0303120000 - Other Pacific salmon (Oncorhynchus gorbuscha, Oncorhynchus keta, Oncorhynchus tschawytscha, Oncorhynchus kisutch, Oncorhynchus masou and Oncorhynchus rhodurus)_x000D_
0303130010 - Atlantic salmon (Salmo salar)_x000D_
0303990010 - Sockeye salmon (red salmon) (Oncorhynchus nerka)_x000D_
0303990015 - Other Pacific salmon (Oncorhynchus gorbuscha, Oncorhynchus keta, Oncorhynchus tschawytscha, Oncorhynchus kisutch, Oncorhynchus masou and Oncorhynchus rhodurus)_x000D_
0303990020 - Atlantic salmon (Salmo salar)</v>
      </c>
      <c r="E144" s="46" t="str">
        <f>IF(ISNA(VLOOKUP($A144, Table16[], 2, FALSE)), "", VLOOKUP($A144, Table16[], 2, FALSE))</f>
        <v>R161422 : amending Council Regulation (EC) No 992/95 as regards Union tariff quotas for certain agricultural and fishery products originating in Norway</v>
      </c>
      <c r="F144" s="59">
        <v>13000</v>
      </c>
      <c r="G144" s="60">
        <v>43101</v>
      </c>
      <c r="H144" s="60">
        <v>43465</v>
      </c>
      <c r="I144" s="61">
        <f>'quota master'!$H144-'quota master'!$G144+1</f>
        <v>365</v>
      </c>
      <c r="J144" s="61" t="str">
        <f>describe_period('quota master'!$I144, 'quota master'!$G144, 'quota master'!$H144)</f>
        <v>Annual</v>
      </c>
      <c r="K144" s="54">
        <v>580000</v>
      </c>
      <c r="L144" s="62" t="s">
        <v>2</v>
      </c>
      <c r="M144" s="63">
        <v>3</v>
      </c>
      <c r="N144" s="62" t="s">
        <v>11</v>
      </c>
      <c r="O144" s="63">
        <v>90</v>
      </c>
      <c r="P144" s="46" t="s">
        <v>4</v>
      </c>
      <c r="Q144" s="46" t="s">
        <v>4</v>
      </c>
      <c r="R144" s="46" t="s">
        <v>191</v>
      </c>
      <c r="S144" s="46" t="s">
        <v>197</v>
      </c>
      <c r="T144" s="46" t="str">
        <f>LOWER('quota master'!$V144)</f>
        <v>pacific salmon (oncorhynchus nerka, oncorhynchus gorbuscha, oncorhynchus keta, oncorhynchus tschawytscha, oncorhynchus kisutch, oncorhynchus masou and oncorhynchus rhodurus), frozen
atlantic salmon (salmo salar), frozen</v>
      </c>
      <c r="U144" s="46" t="str">
        <f>GetQuotaDescription('quota master'!$A144, 'quota master'!$B144, 'quota master'!$AB144, 'quota master'!$T144)</f>
        <v>FCFS Quota number 090717 for geography NO : Norway on pacific salmon (oncorhynchus nerka, oncorhynchus gorbuscha, oncorhynchus keta, oncorhynchus tschawytscha, oncorhynchus kisutch, oncorhynchus masou and oncorhynchus rhodurus), frozen
atlantic salmon (salmo salar), frozen</v>
      </c>
      <c r="V144" s="46" t="s">
        <v>1566</v>
      </c>
      <c r="W144" s="46" t="s">
        <v>4</v>
      </c>
      <c r="X144" s="46" t="s">
        <v>1550</v>
      </c>
      <c r="Y144" s="46" t="s">
        <v>1404</v>
      </c>
      <c r="Z144" s="54">
        <v>580000</v>
      </c>
      <c r="AA144" s="46" t="s">
        <v>2</v>
      </c>
      <c r="AB144" s="46" t="s">
        <v>1399</v>
      </c>
      <c r="AC144" s="46" t="s">
        <v>1499</v>
      </c>
      <c r="AD144" s="46" t="s">
        <v>1492</v>
      </c>
      <c r="AE144" s="46" t="s">
        <v>4</v>
      </c>
      <c r="AF144" s="47" t="s">
        <v>4</v>
      </c>
    </row>
    <row r="145" spans="1:32" ht="120" x14ac:dyDescent="0.25">
      <c r="A145" s="45" t="s">
        <v>177</v>
      </c>
      <c r="B145" s="46" t="str">
        <f>VLOOKUP($A145, Table5[], 2, FALSE)</f>
        <v>NO : Norway</v>
      </c>
      <c r="C145" s="46" t="str">
        <f>IF(ISNA(VLOOKUP($A145, Table8[], 2, FALSE)), "", VLOOKUP($A145, Table8[], 2, FALSE))</f>
        <v/>
      </c>
      <c r="D145" s="46" t="str">
        <f>IF(ISNA(VLOOKUP($A145, Table10[], 2, FALSE)), "", VLOOKUP($A145, Table10[], 2, FALSE))</f>
        <v>0303190000 - Other_x000D_
0303990035 - Other salmonidae</v>
      </c>
      <c r="E145" s="46" t="str">
        <f>IF(ISNA(VLOOKUP($A145, Table16[], 2, FALSE)), "", VLOOKUP($A145, Table16[], 2, FALSE))</f>
        <v>R161422 : amending Council Regulation (EC) No 992/95 as regards Union tariff quotas for certain agricultural and fishery products originating in Norway</v>
      </c>
      <c r="F145" s="59">
        <v>12991</v>
      </c>
      <c r="G145" s="60">
        <v>43221</v>
      </c>
      <c r="H145" s="60">
        <v>43585</v>
      </c>
      <c r="I145" s="61">
        <f>'quota master'!$H145-'quota master'!$G145+1</f>
        <v>365</v>
      </c>
      <c r="J145" s="61" t="str">
        <f>describe_period('quota master'!$I145, 'quota master'!$G145, 'quota master'!$H145)</f>
        <v>Annual</v>
      </c>
      <c r="K145" s="54">
        <v>3000000</v>
      </c>
      <c r="L145" s="62" t="s">
        <v>2</v>
      </c>
      <c r="M145" s="63">
        <v>3</v>
      </c>
      <c r="N145" s="62" t="s">
        <v>3</v>
      </c>
      <c r="O145" s="63">
        <v>90</v>
      </c>
      <c r="P145" s="46" t="s">
        <v>4</v>
      </c>
      <c r="Q145" s="46" t="s">
        <v>4</v>
      </c>
      <c r="R145" s="46" t="s">
        <v>178</v>
      </c>
      <c r="S145" s="46" t="s">
        <v>177</v>
      </c>
      <c r="T145" s="46" t="str">
        <f>LOWER('quota master'!$V145)</f>
        <v>other frozen salmonidae
new description from 1/09/2016:
other frozen salmonidae, excluding fish fillets and other fish meat of heading 0304 and excluding livers and roes</v>
      </c>
      <c r="U145" s="46" t="str">
        <f>GetQuotaDescription('quota master'!$A145, 'quota master'!$B145, 'quota master'!$AB145, 'quota master'!$T145)</f>
        <v>FCFS Quota number 090702 for geography NO : Norway on other frozen salmonidae
new description from 1/09/2016:
other frozen salmonidae, excluding fish fillets and other fish meat of heading 0304 and excluding livers and roes</v>
      </c>
      <c r="V145" s="46" t="s">
        <v>1551</v>
      </c>
      <c r="W145" s="46" t="s">
        <v>4</v>
      </c>
      <c r="X145" s="46" t="s">
        <v>1550</v>
      </c>
      <c r="Y145" s="46" t="s">
        <v>1548</v>
      </c>
      <c r="Z145" s="54">
        <v>3000000</v>
      </c>
      <c r="AA145" s="46" t="s">
        <v>2</v>
      </c>
      <c r="AB145" s="46" t="s">
        <v>1399</v>
      </c>
      <c r="AC145" s="46" t="s">
        <v>1499</v>
      </c>
      <c r="AD145" s="46" t="s">
        <v>1492</v>
      </c>
      <c r="AE145" s="46" t="s">
        <v>4</v>
      </c>
      <c r="AF145" s="47" t="s">
        <v>4</v>
      </c>
    </row>
    <row r="146" spans="1:32" ht="90" x14ac:dyDescent="0.25">
      <c r="A146" s="45" t="s">
        <v>25</v>
      </c>
      <c r="B146" s="46" t="str">
        <f>VLOOKUP($A146, Table5[], 2, FALSE)</f>
        <v>1011 : ERGA OMNES</v>
      </c>
      <c r="C146" s="46" t="str">
        <f>IF(ISNA(VLOOKUP($A146, Table8[], 2, FALSE)), "", VLOOKUP($A146, Table8[], 2, FALSE))</f>
        <v/>
      </c>
      <c r="D146" s="46" t="str">
        <f>IF(ISNA(VLOOKUP($A146, Table10[], 2, FALSE)), "", VLOOKUP($A146, Table10[], 2, FALSE))</f>
        <v>0303190010 - Of the genus Coregone</v>
      </c>
      <c r="E146" s="46" t="str">
        <f>IF(ISNA(VLOOKUP($A146, Table16[], 2, FALSE)), "", VLOOKUP($A146, Table16[], 2, FALSE))</f>
        <v>R000032 : opening and providing for the administration of Community tariff quotas bound in GATT and certain other Community tariff quotas and establishingdetailed rules for adjustingthe quotas, and repealingCouncil Regulation (EC) No 1808/95</v>
      </c>
      <c r="F146" s="59">
        <v>12814</v>
      </c>
      <c r="G146" s="60">
        <v>43101</v>
      </c>
      <c r="H146" s="60">
        <v>43465</v>
      </c>
      <c r="I146" s="61">
        <f>'quota master'!$H146-'quota master'!$G146+1</f>
        <v>365</v>
      </c>
      <c r="J146" s="61" t="str">
        <f>describe_period('quota master'!$I146, 'quota master'!$G146, 'quota master'!$H146)</f>
        <v>Annual</v>
      </c>
      <c r="K146" s="54">
        <v>1000000</v>
      </c>
      <c r="L146" s="62" t="s">
        <v>2</v>
      </c>
      <c r="M146" s="63">
        <v>3</v>
      </c>
      <c r="N146" s="62" t="s">
        <v>3</v>
      </c>
      <c r="O146" s="63">
        <v>90</v>
      </c>
      <c r="P146" s="46" t="s">
        <v>4</v>
      </c>
      <c r="Q146" s="46" t="s">
        <v>4</v>
      </c>
      <c r="R146" s="46" t="s">
        <v>7</v>
      </c>
      <c r="S146" s="46" t="s">
        <v>25</v>
      </c>
      <c r="T146" s="46" t="str">
        <f>LOWER('quota master'!$V146)</f>
        <v>fish of the genus coregonus, frozen</v>
      </c>
      <c r="U146" s="46" t="str">
        <f>GetQuotaDescription('quota master'!$A146, 'quota master'!$B146, 'quota master'!$AB146, 'quota master'!$T146)</f>
        <v>FCFS Quota number 090045 for geography 1011 : ERGA OMNES on fish of the genus coregonus, frozen</v>
      </c>
      <c r="V146" s="46" t="s">
        <v>1423</v>
      </c>
      <c r="W146" s="46" t="s">
        <v>4</v>
      </c>
      <c r="X146" s="46" t="s">
        <v>1397</v>
      </c>
      <c r="Y146" s="46" t="s">
        <v>1404</v>
      </c>
      <c r="Z146" s="54">
        <v>1000000</v>
      </c>
      <c r="AA146" s="46" t="s">
        <v>2</v>
      </c>
      <c r="AB146" s="46" t="s">
        <v>1399</v>
      </c>
      <c r="AC146" s="46" t="s">
        <v>1400</v>
      </c>
      <c r="AD146" s="46" t="s">
        <v>1401</v>
      </c>
      <c r="AE146" s="46" t="s">
        <v>1402</v>
      </c>
      <c r="AF146" s="47" t="s">
        <v>4</v>
      </c>
    </row>
    <row r="147" spans="1:32" ht="75" x14ac:dyDescent="0.25">
      <c r="A147" s="45" t="s">
        <v>170</v>
      </c>
      <c r="B147" s="46" t="str">
        <f>VLOOKUP($A147, Table5[], 2, FALSE)</f>
        <v>1011 : ERGA OMNES</v>
      </c>
      <c r="C147" s="46" t="str">
        <f>IF(ISNA(VLOOKUP($A147, Table8[], 2, FALSE)), "", VLOOKUP($A147, Table8[], 2, FALSE))</f>
        <v/>
      </c>
      <c r="D147" s="46" t="str">
        <f>IF(ISNA(VLOOKUP($A147, Table10[], 2, FALSE)), "", VLOOKUP($A147, Table10[], 2, FALSE))</f>
        <v>0303311000 - Lesser or Greenland halibut (Reinhardtius hippoglossoides)_x000D_
0304839011 - Reinhardtius hippoglossoides_x000D_
0304839019 - Other_x000D_
0306169900 - Other_x000D_
0306179300 - Shrimps of the family Pandalidae, other than of the genus Pandalus</v>
      </c>
      <c r="E147" s="46" t="str">
        <f>IF(ISNA(VLOOKUP($A147, Table16[], 2, FALSE)), "", VLOOKUP($A147, Table16[], 2, FALSE))</f>
        <v>R020660 : opening and providing for the management of tariff quotas for certain fisheries products from Greenland and Saint Pierre and Miquelon</v>
      </c>
      <c r="F147" s="59">
        <v>13210</v>
      </c>
      <c r="G147" s="60">
        <v>43101</v>
      </c>
      <c r="H147" s="60">
        <v>43465</v>
      </c>
      <c r="I147" s="61">
        <f>'quota master'!$H147-'quota master'!$G147+1</f>
        <v>365</v>
      </c>
      <c r="J147" s="61" t="str">
        <f>describe_period('quota master'!$I147, 'quota master'!$G147, 'quota master'!$H147)</f>
        <v>Annual</v>
      </c>
      <c r="K147" s="54">
        <v>10000000</v>
      </c>
      <c r="L147" s="62" t="s">
        <v>2</v>
      </c>
      <c r="M147" s="63">
        <v>3</v>
      </c>
      <c r="N147" s="62" t="s">
        <v>3</v>
      </c>
      <c r="O147" s="63">
        <v>90</v>
      </c>
      <c r="P147" s="46" t="s">
        <v>4</v>
      </c>
      <c r="Q147" s="46" t="s">
        <v>4</v>
      </c>
      <c r="R147" s="46" t="s">
        <v>171</v>
      </c>
      <c r="S147" s="46" t="s">
        <v>170</v>
      </c>
      <c r="T147" s="46" t="str">
        <f>LOWER('quota master'!$V147)</f>
        <v>lesser or greenland halibut ; fish fillets, frozen of halibut ; frozen shrimps and prawns</v>
      </c>
      <c r="U147" s="46" t="str">
        <f>GetQuotaDescription('quota master'!$A147, 'quota master'!$B147, 'quota master'!$AB147, 'quota master'!$T147)</f>
        <v>FCFS Quota number 090692 for geography 1011 : ERGA OMNES on lesser or greenland halibut ; fish fillets, frozen of halibut ; frozen shrimps and prawns</v>
      </c>
      <c r="V147" s="46" t="s">
        <v>1544</v>
      </c>
      <c r="W147" s="46" t="s">
        <v>4</v>
      </c>
      <c r="X147" s="46" t="s">
        <v>1397</v>
      </c>
      <c r="Y147" s="46" t="s">
        <v>1404</v>
      </c>
      <c r="Z147" s="54">
        <v>10000000</v>
      </c>
      <c r="AA147" s="46" t="s">
        <v>2</v>
      </c>
      <c r="AB147" s="46" t="s">
        <v>1399</v>
      </c>
      <c r="AC147" s="46" t="s">
        <v>1400</v>
      </c>
      <c r="AD147" s="46" t="s">
        <v>1492</v>
      </c>
      <c r="AE147" s="46" t="s">
        <v>4</v>
      </c>
      <c r="AF147" s="47" t="s">
        <v>1545</v>
      </c>
    </row>
    <row r="148" spans="1:32" ht="60" x14ac:dyDescent="0.25">
      <c r="A148" s="45" t="s">
        <v>272</v>
      </c>
      <c r="B148" s="46" t="str">
        <f>VLOOKUP($A148, Table5[], 2, FALSE)</f>
        <v>IS : Iceland</v>
      </c>
      <c r="C148" s="46" t="str">
        <f>IF(ISNA(VLOOKUP($A148, Table8[], 2, FALSE)), "", VLOOKUP($A148, Table8[], 2, FALSE))</f>
        <v/>
      </c>
      <c r="D148" s="46" t="str">
        <f>IF(ISNA(VLOOKUP($A148, Table10[], 2, FALSE)), "", VLOOKUP($A148, Table10[], 2, FALSE))</f>
        <v>0303510000 - Herrings (Clupea harengus, Clupea pallasii)</v>
      </c>
      <c r="E148" s="46" t="str">
        <f>IF(ISNA(VLOOKUP($A148, Table16[], 2, FALSE)), "", VLOOKUP($A148, Table16[], 2, FALSE))</f>
        <v>R161219 : amending Council Regulation (EC) No 499/96 as regards Union tariff quotas for certain fish and fishery products originating in Iceland</v>
      </c>
      <c r="F148" s="59">
        <v>12739</v>
      </c>
      <c r="G148" s="60">
        <v>43221</v>
      </c>
      <c r="H148" s="60">
        <v>43585</v>
      </c>
      <c r="I148" s="61">
        <f>'quota master'!$H148-'quota master'!$G148+1</f>
        <v>365</v>
      </c>
      <c r="J148" s="61" t="str">
        <f>describe_period('quota master'!$I148, 'quota master'!$G148, 'quota master'!$H148)</f>
        <v>Annual</v>
      </c>
      <c r="K148" s="54">
        <v>1400000</v>
      </c>
      <c r="L148" s="62" t="s">
        <v>2</v>
      </c>
      <c r="M148" s="63">
        <v>3</v>
      </c>
      <c r="N148" s="62" t="s">
        <v>3</v>
      </c>
      <c r="O148" s="63">
        <v>90</v>
      </c>
      <c r="P148" s="46" t="s">
        <v>4</v>
      </c>
      <c r="Q148" s="46" t="s">
        <v>4</v>
      </c>
      <c r="R148" s="46" t="s">
        <v>174</v>
      </c>
      <c r="S148" s="46" t="s">
        <v>272</v>
      </c>
      <c r="T148" s="46" t="str">
        <f>LOWER('quota master'!$V148)</f>
        <v>herrings of the species clupea harengus or clupea pallasii, frozen, excluding livers and roes.</v>
      </c>
      <c r="U148" s="46" t="str">
        <f>GetQuotaDescription('quota master'!$A148, 'quota master'!$B148, 'quota master'!$AB148, 'quota master'!$T148)</f>
        <v>FCFS Quota number 090812 for geography IS : Iceland on herrings of the species clupea harengus or clupea pallasii, frozen, excluding livers and roes.</v>
      </c>
      <c r="V148" s="46" t="s">
        <v>1635</v>
      </c>
      <c r="W148" s="46" t="s">
        <v>4</v>
      </c>
      <c r="X148" s="46" t="s">
        <v>1547</v>
      </c>
      <c r="Y148" s="46" t="s">
        <v>1548</v>
      </c>
      <c r="Z148" s="54">
        <v>1400000</v>
      </c>
      <c r="AA148" s="46" t="s">
        <v>2</v>
      </c>
      <c r="AB148" s="46" t="s">
        <v>1399</v>
      </c>
      <c r="AC148" s="46" t="s">
        <v>1499</v>
      </c>
      <c r="AD148" s="46" t="s">
        <v>1492</v>
      </c>
      <c r="AE148" s="46" t="s">
        <v>4</v>
      </c>
      <c r="AF148" s="47" t="s">
        <v>4</v>
      </c>
    </row>
    <row r="149" spans="1:32" ht="60" x14ac:dyDescent="0.25">
      <c r="A149" s="45" t="s">
        <v>189</v>
      </c>
      <c r="B149" s="46" t="str">
        <f>VLOOKUP($A149, Table5[], 2, FALSE)</f>
        <v>NO : Norway</v>
      </c>
      <c r="C149" s="46" t="str">
        <f>IF(ISNA(VLOOKUP($A149, Table8[], 2, FALSE)), "", VLOOKUP($A149, Table8[], 2, FALSE))</f>
        <v/>
      </c>
      <c r="D149" s="46" t="str">
        <f>IF(ISNA(VLOOKUP($A149, Table10[], 2, FALSE)), "", VLOOKUP($A149, Table10[], 2, FALSE))</f>
        <v>0303510000 - Herrings (Clupea harengus, Clupea pallasii)_x000D_
0303990075 - Herrings (Clupea harengus, Clupea pallasii)</v>
      </c>
      <c r="E149" s="46" t="str">
        <f>IF(ISNA(VLOOKUP($A149, Table16[], 2, FALSE)), "", VLOOKUP($A149, Table16[], 2, FALSE))</f>
        <v>R161422 : amending Council Regulation (EC) No 992/95 as regards Union tariff quotas for certain agricultural and fishery products originating in Norway</v>
      </c>
      <c r="F149" s="59">
        <v>12993</v>
      </c>
      <c r="G149" s="60">
        <v>43221</v>
      </c>
      <c r="H149" s="60">
        <v>43585</v>
      </c>
      <c r="I149" s="61">
        <f>'quota master'!$H149-'quota master'!$G149+1</f>
        <v>365</v>
      </c>
      <c r="J149" s="61" t="str">
        <f>describe_period('quota master'!$I149, 'quota master'!$G149, 'quota master'!$H149)</f>
        <v>Annual</v>
      </c>
      <c r="K149" s="54">
        <v>39750000</v>
      </c>
      <c r="L149" s="62" t="s">
        <v>2</v>
      </c>
      <c r="M149" s="63">
        <v>3</v>
      </c>
      <c r="N149" s="62" t="s">
        <v>3</v>
      </c>
      <c r="O149" s="63">
        <v>90</v>
      </c>
      <c r="P149" s="46" t="s">
        <v>4</v>
      </c>
      <c r="Q149" s="46" t="s">
        <v>4</v>
      </c>
      <c r="R149" s="46" t="s">
        <v>178</v>
      </c>
      <c r="S149" s="46" t="s">
        <v>189</v>
      </c>
      <c r="T149" s="46" t="str">
        <f>LOWER('quota master'!$V149)</f>
        <v>herrings (clupea harengus, clupea pallasii), frozen, excluding livers and roes.</v>
      </c>
      <c r="U149" s="46" t="str">
        <f>GetQuotaDescription('quota master'!$A149, 'quota master'!$B149, 'quota master'!$AB149, 'quota master'!$T149)</f>
        <v>FCFS Quota number 090710 for geography NO : Norway on herrings (clupea harengus, clupea pallasii), frozen, excluding livers and roes.</v>
      </c>
      <c r="V149" s="46" t="s">
        <v>1559</v>
      </c>
      <c r="W149" s="46" t="s">
        <v>4</v>
      </c>
      <c r="X149" s="46" t="s">
        <v>1550</v>
      </c>
      <c r="Y149" s="46" t="s">
        <v>1548</v>
      </c>
      <c r="Z149" s="54">
        <v>39750000</v>
      </c>
      <c r="AA149" s="46" t="s">
        <v>2</v>
      </c>
      <c r="AB149" s="46" t="s">
        <v>1399</v>
      </c>
      <c r="AC149" s="46" t="s">
        <v>1499</v>
      </c>
      <c r="AD149" s="46" t="s">
        <v>1492</v>
      </c>
      <c r="AE149" s="46" t="s">
        <v>4</v>
      </c>
      <c r="AF149" s="47" t="s">
        <v>4</v>
      </c>
    </row>
    <row r="150" spans="1:32" ht="60" x14ac:dyDescent="0.25">
      <c r="A150" s="45" t="s">
        <v>233</v>
      </c>
      <c r="B150" s="46" t="str">
        <f>VLOOKUP($A150, Table5[], 2, FALSE)</f>
        <v>NO : Norway</v>
      </c>
      <c r="C150" s="46" t="str">
        <f>IF(ISNA(VLOOKUP($A150, Table8[], 2, FALSE)), "", VLOOKUP($A150, Table8[], 2, FALSE))</f>
        <v/>
      </c>
      <c r="D150" s="46" t="str">
        <f>IF(ISNA(VLOOKUP($A150, Table10[], 2, FALSE)), "", VLOOKUP($A150, Table10[], 2, FALSE))</f>
        <v>0303510000 - Herrings (Clupea harengus, Clupea pallasii)_x000D_
0303990075 - Herrings (Clupea harengus, Clupea pallasii)</v>
      </c>
      <c r="E150" s="46" t="str">
        <f>IF(ISNA(VLOOKUP($A150, Table16[], 2, FALSE)), "", VLOOKUP($A150, Table16[], 2, FALSE))</f>
        <v>R161422 : amending Council Regulation (EC) No 992/95 as regards Union tariff quotas for certain agricultural and fishery products originating in Norway</v>
      </c>
      <c r="F150" s="59">
        <v>13034</v>
      </c>
      <c r="G150" s="60">
        <v>43101</v>
      </c>
      <c r="H150" s="60">
        <v>43465</v>
      </c>
      <c r="I150" s="61">
        <f>'quota master'!$H150-'quota master'!$G150+1</f>
        <v>365</v>
      </c>
      <c r="J150" s="61" t="str">
        <f>describe_period('quota master'!$I150, 'quota master'!$G150, 'quota master'!$H150)</f>
        <v>Annual</v>
      </c>
      <c r="K150" s="54">
        <v>44000000</v>
      </c>
      <c r="L150" s="62" t="s">
        <v>2</v>
      </c>
      <c r="M150" s="63">
        <v>3</v>
      </c>
      <c r="N150" s="62" t="s">
        <v>3</v>
      </c>
      <c r="O150" s="63">
        <v>90</v>
      </c>
      <c r="P150" s="46" t="s">
        <v>4</v>
      </c>
      <c r="Q150" s="46" t="s">
        <v>4</v>
      </c>
      <c r="R150" s="46" t="s">
        <v>191</v>
      </c>
      <c r="S150" s="46" t="s">
        <v>233</v>
      </c>
      <c r="T150" s="46" t="str">
        <f>LOWER('quota master'!$V150)</f>
        <v>herrings of the species clupea harengus or clupea pallasii, frozen, excluding livers and roes, for industrial processing (a)(2)</v>
      </c>
      <c r="U150" s="46" t="str">
        <f>GetQuotaDescription('quota master'!$A150, 'quota master'!$B150, 'quota master'!$AB150, 'quota master'!$T150)</f>
        <v>FCFS Quota number 090752 for geography NO : Norway on herrings of the species clupea harengus or clupea pallasii, frozen, excluding livers and roes, for industrial processing (a)(2)</v>
      </c>
      <c r="V150" s="46" t="s">
        <v>1602</v>
      </c>
      <c r="W150" s="46" t="s">
        <v>4</v>
      </c>
      <c r="X150" s="46" t="s">
        <v>1550</v>
      </c>
      <c r="Y150" s="46" t="s">
        <v>1404</v>
      </c>
      <c r="Z150" s="54">
        <v>44000000</v>
      </c>
      <c r="AA150" s="46" t="s">
        <v>2</v>
      </c>
      <c r="AB150" s="46" t="s">
        <v>1399</v>
      </c>
      <c r="AC150" s="46" t="s">
        <v>1499</v>
      </c>
      <c r="AD150" s="46" t="s">
        <v>1492</v>
      </c>
      <c r="AE150" s="46" t="s">
        <v>4</v>
      </c>
      <c r="AF150" s="47" t="s">
        <v>4</v>
      </c>
    </row>
    <row r="151" spans="1:32" ht="90" x14ac:dyDescent="0.25">
      <c r="A151" s="45" t="s">
        <v>259</v>
      </c>
      <c r="B151" s="46" t="str">
        <f>VLOOKUP($A151, Table5[], 2, FALSE)</f>
        <v>IS : Iceland</v>
      </c>
      <c r="C151" s="46" t="str">
        <f>IF(ISNA(VLOOKUP($A151, Table8[], 2, FALSE)), "", VLOOKUP($A151, Table8[], 2, FALSE))</f>
        <v/>
      </c>
      <c r="D151" s="46" t="str">
        <f>IF(ISNA(VLOOKUP($A151, Table10[], 2, FALSE)), "", VLOOKUP($A151, Table10[], 2, FALSE))</f>
        <v>0303510010 - Of a weight exceeding 100|g per piece, for processing_x000D_
0303510020 - Other, for industrial manufacture</v>
      </c>
      <c r="E151" s="46" t="str">
        <f>IF(ISNA(VLOOKUP($A151, Table16[], 2, FALSE)), "", VLOOKUP($A151, Table16[], 2, FALSE))</f>
        <v>R161219 : amending Council Regulation (EC) No 499/96 as regards Union tariff quotas for certain fish and fishery products originating in Iceland</v>
      </c>
      <c r="F151" s="59">
        <v>12738</v>
      </c>
      <c r="G151" s="60">
        <v>43101</v>
      </c>
      <c r="H151" s="60">
        <v>43465</v>
      </c>
      <c r="I151" s="61">
        <f>'quota master'!$H151-'quota master'!$G151+1</f>
        <v>365</v>
      </c>
      <c r="J151" s="61" t="str">
        <f>describe_period('quota master'!$I151, 'quota master'!$G151, 'quota master'!$H151)</f>
        <v>Annual</v>
      </c>
      <c r="K151" s="54">
        <v>950000</v>
      </c>
      <c r="L151" s="62" t="s">
        <v>2</v>
      </c>
      <c r="M151" s="63">
        <v>3</v>
      </c>
      <c r="N151" s="62" t="s">
        <v>3</v>
      </c>
      <c r="O151" s="63">
        <v>90</v>
      </c>
      <c r="P151" s="46" t="s">
        <v>4</v>
      </c>
      <c r="Q151" s="46" t="s">
        <v>4</v>
      </c>
      <c r="R151" s="46" t="s">
        <v>174</v>
      </c>
      <c r="S151" s="46" t="s">
        <v>259</v>
      </c>
      <c r="T151" s="46" t="str">
        <f>LOWER('quota master'!$V151)</f>
        <v xml:space="preserve">herring of the species clupea harengus or clupea pallasii, frozen, excluding livers/roes, for industrial processing (a)(1)
</v>
      </c>
      <c r="U151" s="46" t="str">
        <f>GetQuotaDescription('quota master'!$A151, 'quota master'!$B151, 'quota master'!$AB151, 'quota master'!$T151)</f>
        <v xml:space="preserve">FCFS Quota number 090792 for geography IS : Iceland on herring of the species clupea harengus or clupea pallasii, frozen, excluding livers/roes, for industrial processing (a)(1)
</v>
      </c>
      <c r="V151" s="46" t="s">
        <v>1624</v>
      </c>
      <c r="W151" s="46" t="s">
        <v>4</v>
      </c>
      <c r="X151" s="46" t="s">
        <v>1547</v>
      </c>
      <c r="Y151" s="46" t="s">
        <v>1404</v>
      </c>
      <c r="Z151" s="54">
        <v>950000</v>
      </c>
      <c r="AA151" s="46" t="s">
        <v>2</v>
      </c>
      <c r="AB151" s="46" t="s">
        <v>1399</v>
      </c>
      <c r="AC151" s="46" t="s">
        <v>1499</v>
      </c>
      <c r="AD151" s="46" t="s">
        <v>1492</v>
      </c>
      <c r="AE151" s="46" t="s">
        <v>4</v>
      </c>
      <c r="AF151" s="47" t="s">
        <v>4</v>
      </c>
    </row>
    <row r="152" spans="1:32" ht="90" x14ac:dyDescent="0.25">
      <c r="A152" s="45" t="s">
        <v>982</v>
      </c>
      <c r="B152" s="46" t="str">
        <f>VLOOKUP($A152, Table5[], 2, FALSE)</f>
        <v>PE : Peru</v>
      </c>
      <c r="C152" s="46" t="str">
        <f>IF(ISNA(VLOOKUP($A152, Table8[], 2, FALSE)), "", VLOOKUP($A152, Table8[], 2, FALSE))</f>
        <v/>
      </c>
      <c r="D152" s="46" t="str">
        <f>IF(ISNA(VLOOKUP($A152, Table10[], 2, FALSE)), "", VLOOKUP($A152, Table10[], 2, FALSE))</f>
        <v>0303541000 - Of the species Scomber scombrus or Scomber japonicus</v>
      </c>
      <c r="E152" s="46" t="str">
        <f>IF(ISNA(VLOOKUP($A152, Table16[], 2, FALSE)), "", VLOOKUP($A152,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152" s="59">
        <v>12507</v>
      </c>
      <c r="G152" s="60">
        <v>43160</v>
      </c>
      <c r="H152" s="60">
        <v>43524</v>
      </c>
      <c r="I152" s="61">
        <f>'quota master'!$H152-'quota master'!$G152+1</f>
        <v>365</v>
      </c>
      <c r="J152" s="61" t="str">
        <f>describe_period('quota master'!$I152, 'quota master'!$G152, 'quota master'!$H152)</f>
        <v>Annual</v>
      </c>
      <c r="K152" s="54">
        <v>4000000</v>
      </c>
      <c r="L152" s="62" t="s">
        <v>2</v>
      </c>
      <c r="M152" s="63">
        <v>3</v>
      </c>
      <c r="N152" s="62" t="s">
        <v>3</v>
      </c>
      <c r="O152" s="63">
        <v>90</v>
      </c>
      <c r="P152" s="46" t="s">
        <v>4</v>
      </c>
      <c r="Q152" s="46" t="s">
        <v>4</v>
      </c>
      <c r="R152" s="46" t="s">
        <v>969</v>
      </c>
      <c r="S152" s="46" t="s">
        <v>982</v>
      </c>
      <c r="T152" s="46" t="str">
        <f>LOWER('quota master'!$V152)</f>
        <v>mackerel of the species scomber scombrus or scomber japonicus</v>
      </c>
      <c r="U152" s="46" t="str">
        <f>GetQuotaDescription('quota master'!$A152, 'quota master'!$B152, 'quota master'!$AB152, 'quota master'!$T152)</f>
        <v>FCFS Quota number 097195 for geography PE : Peru on mackerel of the species scomber scombrus or scomber japonicus</v>
      </c>
      <c r="V152" s="46" t="s">
        <v>7755</v>
      </c>
      <c r="W152" s="46" t="s">
        <v>4</v>
      </c>
      <c r="X152" s="46" t="s">
        <v>1917</v>
      </c>
      <c r="Y152" s="46" t="s">
        <v>1918</v>
      </c>
      <c r="Z152" s="54">
        <v>4000000</v>
      </c>
      <c r="AA152" s="46" t="s">
        <v>2</v>
      </c>
      <c r="AB152" s="46" t="s">
        <v>1399</v>
      </c>
      <c r="AC152" s="46" t="s">
        <v>1499</v>
      </c>
      <c r="AD152" s="46" t="s">
        <v>1492</v>
      </c>
      <c r="AE152" s="46" t="s">
        <v>4</v>
      </c>
      <c r="AF152" s="47" t="s">
        <v>4</v>
      </c>
    </row>
    <row r="153" spans="1:32" ht="60" x14ac:dyDescent="0.25">
      <c r="A153" s="45" t="s">
        <v>192</v>
      </c>
      <c r="B153" s="46" t="str">
        <f>VLOOKUP($A153, Table5[], 2, FALSE)</f>
        <v>NO : Norway</v>
      </c>
      <c r="C153" s="46" t="str">
        <f>IF(ISNA(VLOOKUP($A153, Table8[], 2, FALSE)), "", VLOOKUP($A153, Table8[], 2, FALSE))</f>
        <v/>
      </c>
      <c r="D153" s="46" t="str">
        <f>IF(ISNA(VLOOKUP($A153, Table10[], 2, FALSE)), "", VLOOKUP($A153, Table10[], 2, FALSE))</f>
        <v>0303541000 - Of the species Scomber scombrus or Scomber japonicus_x000D_
0303990040 - Of the species Scomber scombrus or Scomber japonicus</v>
      </c>
      <c r="E153" s="46" t="str">
        <f>IF(ISNA(VLOOKUP($A153, Table16[], 2, FALSE)), "", VLOOKUP($A153, Table16[], 2, FALSE))</f>
        <v>R161422 : amending Council Regulation (EC) No 992/95 as regards Union tariff quotas for certain agricultural and fishery products originating in Norway</v>
      </c>
      <c r="F153" s="59">
        <v>12995</v>
      </c>
      <c r="G153" s="60">
        <v>43221</v>
      </c>
      <c r="H153" s="60">
        <v>43585</v>
      </c>
      <c r="I153" s="61">
        <f>'quota master'!$H153-'quota master'!$G153+1</f>
        <v>365</v>
      </c>
      <c r="J153" s="61" t="str">
        <f>describe_period('quota master'!$I153, 'quota master'!$G153, 'quota master'!$H153)</f>
        <v>Annual</v>
      </c>
      <c r="K153" s="54">
        <v>37500000</v>
      </c>
      <c r="L153" s="62" t="s">
        <v>2</v>
      </c>
      <c r="M153" s="63">
        <v>3</v>
      </c>
      <c r="N153" s="62" t="s">
        <v>3</v>
      </c>
      <c r="O153" s="63">
        <v>90</v>
      </c>
      <c r="P153" s="46" t="s">
        <v>4</v>
      </c>
      <c r="Q153" s="46" t="s">
        <v>4</v>
      </c>
      <c r="R153" s="46" t="s">
        <v>178</v>
      </c>
      <c r="S153" s="46" t="s">
        <v>192</v>
      </c>
      <c r="T153" s="46" t="str">
        <f>LOWER('quota master'!$V153)</f>
        <v>mackerel (scomber scombrus and scomber japonicus), frozen, excluding livers and roes.</v>
      </c>
      <c r="U153" s="46" t="str">
        <f>GetQuotaDescription('quota master'!$A153, 'quota master'!$B153, 'quota master'!$AB153, 'quota master'!$T153)</f>
        <v>FCFS Quota number 090712 for geography NO : Norway on mackerel (scomber scombrus and scomber japonicus), frozen, excluding livers and roes.</v>
      </c>
      <c r="V153" s="46" t="s">
        <v>1561</v>
      </c>
      <c r="W153" s="46" t="s">
        <v>4</v>
      </c>
      <c r="X153" s="46" t="s">
        <v>1550</v>
      </c>
      <c r="Y153" s="46" t="s">
        <v>1548</v>
      </c>
      <c r="Z153" s="54">
        <v>37500000</v>
      </c>
      <c r="AA153" s="46" t="s">
        <v>2</v>
      </c>
      <c r="AB153" s="46" t="s">
        <v>1399</v>
      </c>
      <c r="AC153" s="46" t="s">
        <v>1499</v>
      </c>
      <c r="AD153" s="46" t="s">
        <v>1492</v>
      </c>
      <c r="AE153" s="46" t="s">
        <v>4</v>
      </c>
      <c r="AF153" s="47" t="s">
        <v>4</v>
      </c>
    </row>
    <row r="154" spans="1:32" ht="45" x14ac:dyDescent="0.25">
      <c r="A154" s="45" t="s">
        <v>205</v>
      </c>
      <c r="B154" s="46" t="str">
        <f>VLOOKUP($A154, Table5[], 2, FALSE)</f>
        <v>NO : Norway</v>
      </c>
      <c r="C154" s="46" t="str">
        <f>IF(ISNA(VLOOKUP($A154, Table8[], 2, FALSE)), "", VLOOKUP($A154, Table8[], 2, FALSE))</f>
        <v/>
      </c>
      <c r="D154" s="46" t="str">
        <f>IF(ISNA(VLOOKUP($A154, Table10[], 2, FALSE)), "", VLOOKUP($A154, Table10[], 2, FALSE))</f>
        <v>0303541000 - Of the species Scomber scombrus or Scomber japonicus_x000D_
0303990040 - Of the species Scomber scombrus or Scomber japonicus</v>
      </c>
      <c r="E154" s="46" t="str">
        <f>IF(ISNA(VLOOKUP($A154, Table16[], 2, FALSE)), "", VLOOKUP($A154, Table16[], 2, FALSE))</f>
        <v>R161422 : amending Council Regulation (EC) No 992/95 as regards Union tariff quotas for certain agricultural and fishery products originating in Norway</v>
      </c>
      <c r="F154" s="59">
        <v>13008</v>
      </c>
      <c r="G154" s="60">
        <v>43267</v>
      </c>
      <c r="H154" s="60">
        <v>43510</v>
      </c>
      <c r="I154" s="61">
        <f>'quota master'!$H154-'quota master'!$G154+1</f>
        <v>244</v>
      </c>
      <c r="J154" s="61" t="str">
        <f>describe_period('quota master'!$I154, 'quota master'!$G154, 'quota master'!$H154)</f>
        <v>Custom period</v>
      </c>
      <c r="K154" s="54">
        <v>30600000</v>
      </c>
      <c r="L154" s="62" t="s">
        <v>2</v>
      </c>
      <c r="M154" s="63">
        <v>3</v>
      </c>
      <c r="N154" s="62" t="s">
        <v>3</v>
      </c>
      <c r="O154" s="63">
        <v>90</v>
      </c>
      <c r="P154" s="46" t="s">
        <v>4</v>
      </c>
      <c r="Q154" s="46" t="s">
        <v>4</v>
      </c>
      <c r="R154" s="46" t="s">
        <v>206</v>
      </c>
      <c r="S154" s="46" t="s">
        <v>205</v>
      </c>
      <c r="T154" s="46" t="str">
        <f>LOWER('quota master'!$V154)</f>
        <v>mackerel (scomber scombrus, scomber japonicus), frozen</v>
      </c>
      <c r="U154" s="46" t="str">
        <f>GetQuotaDescription('quota master'!$A154, 'quota master'!$B154, 'quota master'!$AB154, 'quota master'!$T154)</f>
        <v>FCFS Quota number 090725 for geography NO : Norway on mackerel (scomber scombrus, scomber japonicus), frozen</v>
      </c>
      <c r="V154" s="46" t="s">
        <v>1574</v>
      </c>
      <c r="W154" s="46" t="s">
        <v>4</v>
      </c>
      <c r="X154" s="46" t="s">
        <v>1550</v>
      </c>
      <c r="Y154" s="46" t="s">
        <v>1398</v>
      </c>
      <c r="Z154" s="54">
        <v>30600000</v>
      </c>
      <c r="AA154" s="46" t="s">
        <v>2</v>
      </c>
      <c r="AB154" s="46" t="s">
        <v>1399</v>
      </c>
      <c r="AC154" s="46" t="s">
        <v>1499</v>
      </c>
      <c r="AD154" s="46" t="s">
        <v>1492</v>
      </c>
      <c r="AE154" s="46" t="s">
        <v>4</v>
      </c>
      <c r="AF154" s="47" t="s">
        <v>4</v>
      </c>
    </row>
    <row r="155" spans="1:32" ht="90" x14ac:dyDescent="0.25">
      <c r="A155" s="45" t="s">
        <v>984</v>
      </c>
      <c r="B155" s="46" t="str">
        <f>VLOOKUP($A155, Table5[], 2, FALSE)</f>
        <v>PE : Peru</v>
      </c>
      <c r="C155" s="46" t="str">
        <f>IF(ISNA(VLOOKUP($A155, Table8[], 2, FALSE)), "", VLOOKUP($A155, Table8[], 2, FALSE))</f>
        <v/>
      </c>
      <c r="D155" s="46" t="str">
        <f>IF(ISNA(VLOOKUP($A155, Table10[], 2, FALSE)), "", VLOOKUP($A155, Table10[], 2, FALSE))</f>
        <v>0303551000 - Atlantic horse mackerel (Trachurus trachurus)_x000D_
0303559010 - Horse mackerel (scad) (Caranx trachurus)</v>
      </c>
      <c r="E155" s="46" t="str">
        <f>IF(ISNA(VLOOKUP($A155, Table16[], 2, FALSE)), "", VLOOKUP($A155,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155" s="59">
        <v>12509</v>
      </c>
      <c r="G155" s="60">
        <v>43160</v>
      </c>
      <c r="H155" s="60">
        <v>43524</v>
      </c>
      <c r="I155" s="61">
        <f>'quota master'!$H155-'quota master'!$G155+1</f>
        <v>365</v>
      </c>
      <c r="J155" s="61" t="str">
        <f>describe_period('quota master'!$I155, 'quota master'!$G155, 'quota master'!$H155)</f>
        <v>Annual</v>
      </c>
      <c r="K155" s="54">
        <v>60000</v>
      </c>
      <c r="L155" s="62" t="s">
        <v>2</v>
      </c>
      <c r="M155" s="63">
        <v>3</v>
      </c>
      <c r="N155" s="62" t="s">
        <v>3</v>
      </c>
      <c r="O155" s="63">
        <v>90</v>
      </c>
      <c r="P155" s="46" t="s">
        <v>4</v>
      </c>
      <c r="Q155" s="46" t="s">
        <v>4</v>
      </c>
      <c r="R155" s="46" t="s">
        <v>969</v>
      </c>
      <c r="S155" s="46" t="s">
        <v>984</v>
      </c>
      <c r="T155" s="46" t="str">
        <f>LOWER('quota master'!$V155)</f>
        <v>horse mackerel</v>
      </c>
      <c r="U155" s="46" t="str">
        <f>GetQuotaDescription('quota master'!$A155, 'quota master'!$B155, 'quota master'!$AB155, 'quota master'!$T155)</f>
        <v>FCFS Quota number 097197 for geography PE : Peru on horse mackerel</v>
      </c>
      <c r="V155" s="46" t="s">
        <v>7752</v>
      </c>
      <c r="W155" s="46" t="s">
        <v>4</v>
      </c>
      <c r="X155" s="46" t="s">
        <v>1917</v>
      </c>
      <c r="Y155" s="46" t="s">
        <v>1918</v>
      </c>
      <c r="Z155" s="54">
        <v>60000</v>
      </c>
      <c r="AA155" s="46" t="s">
        <v>2</v>
      </c>
      <c r="AB155" s="46" t="s">
        <v>1399</v>
      </c>
      <c r="AC155" s="46" t="s">
        <v>1499</v>
      </c>
      <c r="AD155" s="46" t="s">
        <v>1492</v>
      </c>
      <c r="AE155" s="46" t="s">
        <v>4</v>
      </c>
      <c r="AF155" s="47" t="s">
        <v>4</v>
      </c>
    </row>
    <row r="156" spans="1:32" ht="120" x14ac:dyDescent="0.25">
      <c r="A156" s="45" t="s">
        <v>193</v>
      </c>
      <c r="B156" s="46" t="str">
        <f>VLOOKUP($A156, Table5[], 2, FALSE)</f>
        <v>NO : Norway</v>
      </c>
      <c r="C156" s="46" t="str">
        <f>IF(ISNA(VLOOKUP($A156, Table8[], 2, FALSE)), "", VLOOKUP($A156, Table8[], 2, FALSE))</f>
        <v/>
      </c>
      <c r="D156" s="46" t="str">
        <f>IF(ISNA(VLOOKUP($A156, Table10[], 2, FALSE)), "", VLOOKUP($A156, Table10[], 2, FALSE))</f>
        <v>0303553000 - Chilean jack mackerel (Trachurus murphyi)_x000D_
0303559090 - Other_x000D_
0303560000 - Cobia (Rachycentron canadum)_x000D_
0303699000 - Other_x000D_
0303820000 - Rays and skates (Rajidae)_x000D_
0303895500 - Gilt-head sea bream (Sparus aurata)_x000D_
0303899000 - Other_x000D_
0303990085 - Gilt-head sea bream (Sparus aurata)</v>
      </c>
      <c r="E156" s="46" t="str">
        <f>IF(ISNA(VLOOKUP($A156, Table16[], 2, FALSE)), "", VLOOKUP($A156, Table16[], 2, FALSE))</f>
        <v>R161422 : amending Council Regulation (EC) No 992/95 as regards Union tariff quotas for certain agricultural and fishery products originating in Norway</v>
      </c>
      <c r="F156" s="59">
        <v>12996</v>
      </c>
      <c r="G156" s="60">
        <v>43221</v>
      </c>
      <c r="H156" s="60">
        <v>43585</v>
      </c>
      <c r="I156" s="61">
        <f>'quota master'!$H156-'quota master'!$G156+1</f>
        <v>365</v>
      </c>
      <c r="J156" s="61" t="str">
        <f>describe_period('quota master'!$I156, 'quota master'!$G156, 'quota master'!$H156)</f>
        <v>Annual</v>
      </c>
      <c r="K156" s="54">
        <v>3300000</v>
      </c>
      <c r="L156" s="62" t="s">
        <v>2</v>
      </c>
      <c r="M156" s="63">
        <v>3</v>
      </c>
      <c r="N156" s="62" t="s">
        <v>3</v>
      </c>
      <c r="O156" s="63">
        <v>90</v>
      </c>
      <c r="P156" s="46" t="s">
        <v>4</v>
      </c>
      <c r="Q156" s="46" t="s">
        <v>4</v>
      </c>
      <c r="R156" s="46" t="s">
        <v>178</v>
      </c>
      <c r="S156" s="46" t="s">
        <v>193</v>
      </c>
      <c r="T156" s="46" t="str">
        <f>LOWER('quota master'!$V156)</f>
        <v>other fish, frozen, excluding livers and roes.</v>
      </c>
      <c r="U156" s="46" t="str">
        <f>GetQuotaDescription('quota master'!$A156, 'quota master'!$B156, 'quota master'!$AB156, 'quota master'!$T156)</f>
        <v>FCFS Quota number 090713 for geography NO : Norway on other fish, frozen, excluding livers and roes.</v>
      </c>
      <c r="V156" s="46" t="s">
        <v>1562</v>
      </c>
      <c r="W156" s="46" t="s">
        <v>4</v>
      </c>
      <c r="X156" s="46" t="s">
        <v>1550</v>
      </c>
      <c r="Y156" s="46" t="s">
        <v>1548</v>
      </c>
      <c r="Z156" s="54">
        <v>3300000</v>
      </c>
      <c r="AA156" s="46" t="s">
        <v>2</v>
      </c>
      <c r="AB156" s="46" t="s">
        <v>1399</v>
      </c>
      <c r="AC156" s="46" t="s">
        <v>1499</v>
      </c>
      <c r="AD156" s="46" t="s">
        <v>1492</v>
      </c>
      <c r="AE156" s="46" t="s">
        <v>4</v>
      </c>
      <c r="AF156" s="47" t="s">
        <v>4</v>
      </c>
    </row>
    <row r="157" spans="1:32" ht="90" x14ac:dyDescent="0.25">
      <c r="A157" s="45" t="s">
        <v>983</v>
      </c>
      <c r="B157" s="46" t="str">
        <f>VLOOKUP($A157, Table5[], 2, FALSE)</f>
        <v>PE : Peru</v>
      </c>
      <c r="C157" s="46" t="str">
        <f>IF(ISNA(VLOOKUP($A157, Table8[], 2, FALSE)), "", VLOOKUP($A157, Table8[], 2, FALSE))</f>
        <v/>
      </c>
      <c r="D157" s="46" t="str">
        <f>IF(ISNA(VLOOKUP($A157, Table10[], 2, FALSE)), "", VLOOKUP($A157, Table10[], 2, FALSE))</f>
        <v>0303591000 - Anchovies (Engraulis spp.)</v>
      </c>
      <c r="E157" s="46" t="str">
        <f>IF(ISNA(VLOOKUP($A157, Table16[], 2, FALSE)), "", VLOOKUP($A157,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157" s="59">
        <v>12508</v>
      </c>
      <c r="G157" s="60">
        <v>43160</v>
      </c>
      <c r="H157" s="60">
        <v>43524</v>
      </c>
      <c r="I157" s="61">
        <f>'quota master'!$H157-'quota master'!$G157+1</f>
        <v>365</v>
      </c>
      <c r="J157" s="61" t="str">
        <f>describe_period('quota master'!$I157, 'quota master'!$G157, 'quota master'!$H157)</f>
        <v>Annual</v>
      </c>
      <c r="K157" s="54">
        <v>120000</v>
      </c>
      <c r="L157" s="62" t="s">
        <v>2</v>
      </c>
      <c r="M157" s="63">
        <v>3</v>
      </c>
      <c r="N157" s="62" t="s">
        <v>3</v>
      </c>
      <c r="O157" s="63">
        <v>90</v>
      </c>
      <c r="P157" s="46" t="s">
        <v>4</v>
      </c>
      <c r="Q157" s="46" t="s">
        <v>4</v>
      </c>
      <c r="R157" s="46" t="s">
        <v>969</v>
      </c>
      <c r="S157" s="46" t="s">
        <v>983</v>
      </c>
      <c r="T157" s="46" t="str">
        <f>LOWER('quota master'!$V157)</f>
        <v>anchovies</v>
      </c>
      <c r="U157" s="46" t="str">
        <f>GetQuotaDescription('quota master'!$A157, 'quota master'!$B157, 'quota master'!$AB157, 'quota master'!$T157)</f>
        <v>FCFS Quota number 097196 for geography PE : Peru on anchovies</v>
      </c>
      <c r="V157" s="46" t="s">
        <v>4435</v>
      </c>
      <c r="W157" s="46" t="s">
        <v>4</v>
      </c>
      <c r="X157" s="46" t="s">
        <v>1917</v>
      </c>
      <c r="Y157" s="46" t="s">
        <v>1918</v>
      </c>
      <c r="Z157" s="54">
        <v>120000</v>
      </c>
      <c r="AA157" s="46" t="s">
        <v>2</v>
      </c>
      <c r="AB157" s="46" t="s">
        <v>1399</v>
      </c>
      <c r="AC157" s="46" t="s">
        <v>1499</v>
      </c>
      <c r="AD157" s="46" t="s">
        <v>1492</v>
      </c>
      <c r="AE157" s="46" t="s">
        <v>4</v>
      </c>
      <c r="AF157" s="47" t="s">
        <v>4</v>
      </c>
    </row>
    <row r="158" spans="1:32" ht="45" x14ac:dyDescent="0.25">
      <c r="A158" s="45" t="s">
        <v>691</v>
      </c>
      <c r="B158" s="46" t="str">
        <f>VLOOKUP($A158, Table5[], 2, FALSE)</f>
        <v>1011 : ERGA OMNES</v>
      </c>
      <c r="C158" s="46" t="str">
        <f>IF(ISNA(VLOOKUP($A158, Table8[], 2, FALSE)), "", VLOOKUP($A158, Table8[], 2, FALSE))</f>
        <v/>
      </c>
      <c r="D158" s="46" t="str">
        <f>IF(ISNA(VLOOKUP($A158, Table10[], 2, FALSE)), "", VLOOKUP($A158, Table10[], 2, FALSE))</f>
        <v>0303591010 - Engraulis anchoita and Engraulis capensis, for processing</v>
      </c>
      <c r="E158" s="46" t="str">
        <f>IF(ISNA(VLOOKUP($A158, Table16[], 2, FALSE)), "", VLOOKUP($A158, Table16[], 2, FALSE))</f>
        <v>R152265 : opening and providing for the management of autonomous Union tariff quotas for certain fishery products for the period 2016-2018</v>
      </c>
      <c r="F158" s="59">
        <v>13281</v>
      </c>
      <c r="G158" s="60">
        <v>43101</v>
      </c>
      <c r="H158" s="60">
        <v>43465</v>
      </c>
      <c r="I158" s="61">
        <f>'quota master'!$H158-'quota master'!$G158+1</f>
        <v>365</v>
      </c>
      <c r="J158" s="61" t="str">
        <f>describe_period('quota master'!$I158, 'quota master'!$G158, 'quota master'!$H158)</f>
        <v>Annual</v>
      </c>
      <c r="K158" s="54">
        <v>1000000</v>
      </c>
      <c r="L158" s="62" t="s">
        <v>2</v>
      </c>
      <c r="M158" s="63">
        <v>3</v>
      </c>
      <c r="N158" s="62" t="s">
        <v>3</v>
      </c>
      <c r="O158" s="63">
        <v>90</v>
      </c>
      <c r="P158" s="46" t="s">
        <v>4</v>
      </c>
      <c r="Q158" s="46" t="s">
        <v>4</v>
      </c>
      <c r="R158" s="46" t="s">
        <v>692</v>
      </c>
      <c r="S158" s="46" t="s">
        <v>691</v>
      </c>
      <c r="T158" s="46" t="str">
        <f>LOWER('quota master'!$V158)</f>
        <v>engraulis anchoita and engraulis capensis, for processing</v>
      </c>
      <c r="U158" s="46" t="str">
        <f>GetQuotaDescription('quota master'!$A158, 'quota master'!$B158, 'quota master'!$AB158, 'quota master'!$T158)</f>
        <v>FCFS Quota number 092754 for geography 1011 : ERGA OMNES on engraulis anchoita and engraulis capensis, for processing</v>
      </c>
      <c r="V158" s="46" t="s">
        <v>5146</v>
      </c>
      <c r="W158" s="46" t="s">
        <v>4</v>
      </c>
      <c r="X158" s="46" t="s">
        <v>1397</v>
      </c>
      <c r="Y158" s="46" t="s">
        <v>1404</v>
      </c>
      <c r="Z158" s="54">
        <v>1000000</v>
      </c>
      <c r="AA158" s="46" t="s">
        <v>2</v>
      </c>
      <c r="AB158" s="46" t="s">
        <v>1399</v>
      </c>
      <c r="AC158" s="46" t="s">
        <v>1456</v>
      </c>
      <c r="AD158" s="46" t="s">
        <v>1900</v>
      </c>
      <c r="AE158" s="46" t="s">
        <v>4</v>
      </c>
      <c r="AF158" s="47" t="s">
        <v>4</v>
      </c>
    </row>
    <row r="159" spans="1:32" ht="105" x14ac:dyDescent="0.25">
      <c r="A159" s="45" t="s">
        <v>695</v>
      </c>
      <c r="B159" s="46" t="str">
        <f>VLOOKUP($A159, Table5[], 2, FALSE)</f>
        <v>1011 : ERGA OMNES</v>
      </c>
      <c r="C159" s="46" t="str">
        <f>IF(ISNA(VLOOKUP($A159, Table8[], 2, FALSE)), "", VLOOKUP($A159, Table8[], 2, FALSE))</f>
        <v/>
      </c>
      <c r="D159" s="46" t="str">
        <f>IF(ISNA(VLOOKUP($A159, Table10[], 2, FALSE)), "", VLOOKUP($A159, Table10[], 2, FALSE))</f>
        <v>0303661110 - For processing_x000D_
0303661210 - For processing_x000D_
0303661310 - For processing_x000D_
0303661911 - For processing_x000D_
0303661991 - For processing_x000D_
0303897010 - For processing_x000D_
0303899030 - Pink cusk-eel (Genypterus capensis) for processing</v>
      </c>
      <c r="E159" s="46" t="str">
        <f>IF(ISNA(VLOOKUP($A159, Table16[], 2, FALSE)), "", VLOOKUP($A159, Table16[], 2, FALSE))</f>
        <v>R152265 : opening and providing for the management of autonomous Union tariff quotas for certain fishery products for the period 2016-2018</v>
      </c>
      <c r="F159" s="59">
        <v>13278</v>
      </c>
      <c r="G159" s="60">
        <v>43101</v>
      </c>
      <c r="H159" s="60">
        <v>43465</v>
      </c>
      <c r="I159" s="61">
        <f>'quota master'!$H159-'quota master'!$G159+1</f>
        <v>365</v>
      </c>
      <c r="J159" s="61" t="str">
        <f>describe_period('quota master'!$I159, 'quota master'!$G159, 'quota master'!$H159)</f>
        <v>Annual</v>
      </c>
      <c r="K159" s="54">
        <v>15000000</v>
      </c>
      <c r="L159" s="62" t="s">
        <v>2</v>
      </c>
      <c r="M159" s="63">
        <v>3</v>
      </c>
      <c r="N159" s="62" t="s">
        <v>3</v>
      </c>
      <c r="O159" s="63">
        <v>90</v>
      </c>
      <c r="P159" s="46" t="s">
        <v>4</v>
      </c>
      <c r="Q159" s="46" t="s">
        <v>4</v>
      </c>
      <c r="R159" s="46" t="s">
        <v>688</v>
      </c>
      <c r="S159" s="46" t="s">
        <v>695</v>
      </c>
      <c r="T159" s="46" t="str">
        <f>LOWER('quota master'!$V159)</f>
        <v>hake</v>
      </c>
      <c r="U159" s="46" t="str">
        <f>GetQuotaDescription('quota master'!$A159, 'quota master'!$B159, 'quota master'!$AB159, 'quota master'!$T159)</f>
        <v>FCFS Quota number 092760 for geography 1011 : ERGA OMNES on hake</v>
      </c>
      <c r="V159" s="46" t="s">
        <v>7675</v>
      </c>
      <c r="W159" s="46" t="s">
        <v>4</v>
      </c>
      <c r="X159" s="46" t="s">
        <v>1397</v>
      </c>
      <c r="Y159" s="46" t="s">
        <v>1404</v>
      </c>
      <c r="Z159" s="54">
        <v>15000000</v>
      </c>
      <c r="AA159" s="46" t="s">
        <v>2</v>
      </c>
      <c r="AB159" s="46" t="s">
        <v>1399</v>
      </c>
      <c r="AC159" s="46" t="s">
        <v>1400</v>
      </c>
      <c r="AD159" s="46" t="s">
        <v>1900</v>
      </c>
      <c r="AE159" s="46" t="s">
        <v>4</v>
      </c>
      <c r="AF159" s="47" t="s">
        <v>4</v>
      </c>
    </row>
    <row r="160" spans="1:32" ht="45" x14ac:dyDescent="0.25">
      <c r="A160" s="45" t="s">
        <v>704</v>
      </c>
      <c r="B160" s="46" t="str">
        <f>VLOOKUP($A160, Table5[], 2, FALSE)</f>
        <v>1011 : ERGA OMNES</v>
      </c>
      <c r="C160" s="46" t="str">
        <f>IF(ISNA(VLOOKUP($A160, Table8[], 2, FALSE)), "", VLOOKUP($A160, Table8[], 2, FALSE))</f>
        <v/>
      </c>
      <c r="D160" s="46" t="str">
        <f>IF(ISNA(VLOOKUP($A160, Table10[], 2, FALSE)), "", VLOOKUP($A160, Table10[], 2, FALSE))</f>
        <v>0303670010 - For processing_x000D_
0304750010 - for processing_x000D_
0304949010 - For processing</v>
      </c>
      <c r="E160" s="46" t="str">
        <f>IF(ISNA(VLOOKUP($A160, Table16[], 2, FALSE)), "", VLOOKUP($A160, Table16[], 2, FALSE))</f>
        <v>R152265 : opening and providing for the management of autonomous Union tariff quotas for certain fishery products for the period 2016-2018</v>
      </c>
      <c r="F160" s="59">
        <v>13287</v>
      </c>
      <c r="G160" s="60">
        <v>43101</v>
      </c>
      <c r="H160" s="60">
        <v>43465</v>
      </c>
      <c r="I160" s="61">
        <f>'quota master'!$H160-'quota master'!$G160+1</f>
        <v>365</v>
      </c>
      <c r="J160" s="61" t="str">
        <f>describe_period('quota master'!$I160, 'quota master'!$G160, 'quota master'!$H160)</f>
        <v>Annual</v>
      </c>
      <c r="K160" s="54">
        <v>300000000</v>
      </c>
      <c r="L160" s="62" t="s">
        <v>2</v>
      </c>
      <c r="M160" s="63">
        <v>3</v>
      </c>
      <c r="N160" s="62" t="s">
        <v>3</v>
      </c>
      <c r="O160" s="63">
        <v>90</v>
      </c>
      <c r="P160" s="46" t="s">
        <v>4</v>
      </c>
      <c r="Q160" s="46" t="s">
        <v>4</v>
      </c>
      <c r="R160" s="46" t="s">
        <v>688</v>
      </c>
      <c r="S160" s="46" t="s">
        <v>704</v>
      </c>
      <c r="T160" s="46" t="str">
        <f>LOWER('quota master'!$V160)</f>
        <v>cod etc.</v>
      </c>
      <c r="U160" s="46" t="str">
        <f>GetQuotaDescription('quota master'!$A160, 'quota master'!$B160, 'quota master'!$AB160, 'quota master'!$T160)</f>
        <v>FCFS Quota number 092777 for geography 1011 : ERGA OMNES on cod etc.</v>
      </c>
      <c r="V160" s="46" t="s">
        <v>7676</v>
      </c>
      <c r="W160" s="46" t="s">
        <v>4</v>
      </c>
      <c r="X160" s="46" t="s">
        <v>1397</v>
      </c>
      <c r="Y160" s="46" t="s">
        <v>1404</v>
      </c>
      <c r="Z160" s="54">
        <v>300000000</v>
      </c>
      <c r="AA160" s="46" t="s">
        <v>2</v>
      </c>
      <c r="AB160" s="46" t="s">
        <v>1399</v>
      </c>
      <c r="AC160" s="46" t="s">
        <v>1400</v>
      </c>
      <c r="AD160" s="46" t="s">
        <v>1900</v>
      </c>
      <c r="AE160" s="46" t="s">
        <v>4</v>
      </c>
      <c r="AF160" s="47" t="s">
        <v>4</v>
      </c>
    </row>
    <row r="161" spans="1:32" ht="180" x14ac:dyDescent="0.25">
      <c r="A161" s="45" t="s">
        <v>208</v>
      </c>
      <c r="B161" s="46" t="str">
        <f>VLOOKUP($A161, Table5[], 2, FALSE)</f>
        <v>NO : Norway</v>
      </c>
      <c r="C161" s="46" t="str">
        <f>IF(ISNA(VLOOKUP($A161, Table8[], 2, FALSE)), "", VLOOKUP($A161, Table8[], 2, FALSE))</f>
        <v/>
      </c>
      <c r="D161" s="46" t="str">
        <f>IF(ISNA(VLOOKUP($A161, Table10[], 2, FALSE)), "", VLOOKUP($A161, Table10[], 2, FALSE))</f>
        <v>0304310000 - Tilapias (Oreochromis spp.)_x000D_
0304320000 - Catfish (Pangasius spp., Silurus spp., Clarias spp., Ictalurus spp.)_x000D_
0304330000 - Nile perch (Lates niloticus)_x000D_
0304390000 - Other_x000D_
0304425000 - Of the species Oncorhynchus apache or Oncorhynchus chrysogaster_x000D_
0304491000 - Freshwater fish_x000D_
0304610000 - Tilapias (Oreochromis spp.)_x000D_
0304620000 - Catfish (Pangasius spp., Silurus spp., Clarias spp., Ictalurus spp.)_x000D_
0304630000 - Nile perch (Lates niloticus)_x000D_
0304690000 - Other_x000D_
0304825000 - Of the species Oncorhynchus apache or Oncorhynchus chrysogaster_x000D_
0304891000 - Freshwater fish</v>
      </c>
      <c r="E161" s="46" t="str">
        <f>IF(ISNA(VLOOKUP($A161, Table16[], 2, FALSE)), "", VLOOKUP($A161, Table16[], 2, FALSE))</f>
        <v>R161422 : amending Council Regulation (EC) No 992/95 as regards Union tariff quotas for certain agricultural and fishery products originating in Norway</v>
      </c>
      <c r="F161" s="59">
        <v>13010</v>
      </c>
      <c r="G161" s="60">
        <v>43101</v>
      </c>
      <c r="H161" s="60">
        <v>43465</v>
      </c>
      <c r="I161" s="61">
        <f>'quota master'!$H161-'quota master'!$G161+1</f>
        <v>365</v>
      </c>
      <c r="J161" s="61" t="str">
        <f>describe_period('quota master'!$I161, 'quota master'!$G161, 'quota master'!$H161)</f>
        <v>Annual</v>
      </c>
      <c r="K161" s="54">
        <v>110000</v>
      </c>
      <c r="L161" s="62" t="s">
        <v>2</v>
      </c>
      <c r="M161" s="63">
        <v>3</v>
      </c>
      <c r="N161" s="62" t="s">
        <v>3</v>
      </c>
      <c r="O161" s="63">
        <v>90</v>
      </c>
      <c r="P161" s="46" t="s">
        <v>4</v>
      </c>
      <c r="Q161" s="46" t="s">
        <v>4</v>
      </c>
      <c r="R161" s="46" t="s">
        <v>191</v>
      </c>
      <c r="S161" s="46" t="s">
        <v>208</v>
      </c>
      <c r="T161" s="46" t="str">
        <f>LOWER('quota master'!$V161)</f>
        <v>fillets of other freshwater fish, fresh, chilled or frozen</v>
      </c>
      <c r="U161" s="46" t="str">
        <f>GetQuotaDescription('quota master'!$A161, 'quota master'!$B161, 'quota master'!$AB161, 'quota master'!$T161)</f>
        <v>FCFS Quota number 090727 for geography NO : Norway on fillets of other freshwater fish, fresh, chilled or frozen</v>
      </c>
      <c r="V161" s="46" t="s">
        <v>1576</v>
      </c>
      <c r="W161" s="46" t="s">
        <v>4</v>
      </c>
      <c r="X161" s="46" t="s">
        <v>1550</v>
      </c>
      <c r="Y161" s="46" t="s">
        <v>1404</v>
      </c>
      <c r="Z161" s="54">
        <v>110000</v>
      </c>
      <c r="AA161" s="46" t="s">
        <v>2</v>
      </c>
      <c r="AB161" s="46" t="s">
        <v>1399</v>
      </c>
      <c r="AC161" s="46" t="s">
        <v>1499</v>
      </c>
      <c r="AD161" s="46" t="s">
        <v>1492</v>
      </c>
      <c r="AE161" s="46" t="s">
        <v>4</v>
      </c>
      <c r="AF161" s="47" t="s">
        <v>4</v>
      </c>
    </row>
    <row r="162" spans="1:32" ht="120" x14ac:dyDescent="0.25">
      <c r="A162" s="45" t="s">
        <v>198</v>
      </c>
      <c r="B162" s="46" t="str">
        <f>VLOOKUP($A162, Table5[], 2, FALSE)</f>
        <v>NO : Norway</v>
      </c>
      <c r="C162" s="46" t="str">
        <f>IF(ISNA(VLOOKUP($A162, Table8[], 2, FALSE)), "", VLOOKUP($A162, Table8[], 2, FALSE))</f>
        <v/>
      </c>
      <c r="D162" s="46" t="str">
        <f>IF(ISNA(VLOOKUP($A162, Table10[], 2, FALSE)), "", VLOOKUP($A162, Table10[], 2, FALSE))</f>
        <v>0304410000 - Pacific salmon (Oncorhynchus nerka, Oncorhynchus gorbuscha, Oncorhynchus keta, Oncorhynchus tschawytscha, Oncorhynchus kisutch, Oncorhynchus masou and Oncorhynchus rhodurus), Atlantic salmon (Salmo salar) and Danube salmon (Hucho hucho)_x000D_
0304810000 - Pacific salmon (Oncorhynchus nerka, Oncorhynchus gorbuscha, Oncorhynchus keta, Oncorhynchus tschawytscha, Oncorhynchus kisutch, Oncorhynchus masou and Oncorhynchus rhodurus), Atlantic salmon (Salmo salar) and Danube salmon (Hucho hucho)</v>
      </c>
      <c r="E162" s="46" t="str">
        <f>IF(ISNA(VLOOKUP($A162, Table16[], 2, FALSE)), "", VLOOKUP($A162, Table16[], 2, FALSE))</f>
        <v>R161422 : amending Council Regulation (EC) No 992/95 as regards Union tariff quotas for certain agricultural and fishery products originating in Norway</v>
      </c>
      <c r="F162" s="59">
        <v>13001</v>
      </c>
      <c r="G162" s="60">
        <v>43101</v>
      </c>
      <c r="H162" s="60">
        <v>43465</v>
      </c>
      <c r="I162" s="61">
        <f>'quota master'!$H162-'quota master'!$G162+1</f>
        <v>365</v>
      </c>
      <c r="J162" s="61" t="str">
        <f>describe_period('quota master'!$I162, 'quota master'!$G162, 'quota master'!$H162)</f>
        <v>Annual</v>
      </c>
      <c r="K162" s="54">
        <v>610000</v>
      </c>
      <c r="L162" s="62" t="s">
        <v>2</v>
      </c>
      <c r="M162" s="63">
        <v>3</v>
      </c>
      <c r="N162" s="62" t="s">
        <v>11</v>
      </c>
      <c r="O162" s="63">
        <v>90</v>
      </c>
      <c r="P162" s="46" t="s">
        <v>4</v>
      </c>
      <c r="Q162" s="46" t="s">
        <v>4</v>
      </c>
      <c r="R162" s="46" t="s">
        <v>191</v>
      </c>
      <c r="S162" s="46" t="s">
        <v>198</v>
      </c>
      <c r="T162" s="46" t="str">
        <f>LOWER('quota master'!$V162)</f>
        <v>fresh, chilled or frozen fillets of pacific salmon (oncorhynchus nerka, oncorhynchus gorbuscha, oncorhynchus keta, oncorhynchus tschawytscha, oncorhynchus kisutch, oncorhynchus masou and oncorhynchus rhodurus), atlantic salmon (salmo salar) and danube salmon (hucho hucho)</v>
      </c>
      <c r="U162" s="46" t="str">
        <f>GetQuotaDescription('quota master'!$A162, 'quota master'!$B162, 'quota master'!$AB162, 'quota master'!$T162)</f>
        <v>FCFS Quota number 090718 for geography NO : Norway on fresh, chilled or frozen fillets of pacific salmon (oncorhynchus nerka, oncorhynchus gorbuscha, oncorhynchus keta, oncorhynchus tschawytscha, oncorhynchus kisutch, oncorhynchus masou and oncorhynchus rhodurus), atlantic salmon (salmo salar) and danube salmon (hucho hucho)</v>
      </c>
      <c r="V162" s="46" t="s">
        <v>1567</v>
      </c>
      <c r="W162" s="46" t="s">
        <v>4</v>
      </c>
      <c r="X162" s="46" t="s">
        <v>1550</v>
      </c>
      <c r="Y162" s="46" t="s">
        <v>1404</v>
      </c>
      <c r="Z162" s="54">
        <v>610000</v>
      </c>
      <c r="AA162" s="46" t="s">
        <v>2</v>
      </c>
      <c r="AB162" s="46" t="s">
        <v>1399</v>
      </c>
      <c r="AC162" s="46" t="s">
        <v>1499</v>
      </c>
      <c r="AD162" s="46" t="s">
        <v>1492</v>
      </c>
      <c r="AE162" s="46" t="s">
        <v>4</v>
      </c>
      <c r="AF162" s="47" t="s">
        <v>4</v>
      </c>
    </row>
    <row r="163" spans="1:32" ht="105" x14ac:dyDescent="0.25">
      <c r="A163" s="45" t="s">
        <v>209</v>
      </c>
      <c r="B163" s="46" t="str">
        <f>VLOOKUP($A163, Table5[], 2, FALSE)</f>
        <v>NO : Norway</v>
      </c>
      <c r="C163" s="46" t="str">
        <f>IF(ISNA(VLOOKUP($A163, Table8[], 2, FALSE)), "", VLOOKUP($A163, Table8[], 2, FALSE))</f>
        <v/>
      </c>
      <c r="D163" s="46" t="str">
        <f>IF(ISNA(VLOOKUP($A163, Table10[], 2, FALSE)), "", VLOOKUP($A163, Table10[], 2, FALSE))</f>
        <v>0304443000 - Coalfish (Pollachius virens)_x000D_
0304450000 - Swordfish (Xiphias gladius)_x000D_
0304460000 - Toothfish (Dissostichus spp.)_x000D_
0304470000 - Dogfish and other sharks_x000D_
0304480000 - Rays and skates (Rajidae)_x000D_
0304495000 - Redfish (Sebastes spp.)_x000D_
0304499000 - Other</v>
      </c>
      <c r="E163" s="46" t="str">
        <f>IF(ISNA(VLOOKUP($A163, Table16[], 2, FALSE)), "", VLOOKUP($A163,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163" s="59">
        <v>13011</v>
      </c>
      <c r="G163" s="60">
        <v>43101</v>
      </c>
      <c r="H163" s="60">
        <v>43465</v>
      </c>
      <c r="I163" s="61">
        <f>'quota master'!$H163-'quota master'!$G163+1</f>
        <v>365</v>
      </c>
      <c r="J163" s="61" t="str">
        <f>describe_period('quota master'!$I163, 'quota master'!$G163, 'quota master'!$H163)</f>
        <v>Annual</v>
      </c>
      <c r="K163" s="54">
        <v>180000</v>
      </c>
      <c r="L163" s="62" t="s">
        <v>2</v>
      </c>
      <c r="M163" s="63">
        <v>3</v>
      </c>
      <c r="N163" s="62" t="s">
        <v>3</v>
      </c>
      <c r="O163" s="63">
        <v>90</v>
      </c>
      <c r="P163" s="46" t="s">
        <v>4</v>
      </c>
      <c r="Q163" s="46" t="s">
        <v>4</v>
      </c>
      <c r="R163" s="46" t="s">
        <v>191</v>
      </c>
      <c r="S163" s="46" t="s">
        <v>209</v>
      </c>
      <c r="T163" s="46" t="str">
        <f>LOWER('quota master'!$V163)</f>
        <v>fillets of coalfish (pollachius virens) and redfish (sebastes spp.), fresh or chilled
other fillets, fresh or chilled</v>
      </c>
      <c r="U163" s="46" t="str">
        <f>GetQuotaDescription('quota master'!$A163, 'quota master'!$B163, 'quota master'!$AB163, 'quota master'!$T163)</f>
        <v>FCFS Quota number 090728 for geography NO : Norway on fillets of coalfish (pollachius virens) and redfish (sebastes spp.), fresh or chilled
other fillets, fresh or chilled</v>
      </c>
      <c r="V163" s="46" t="s">
        <v>1577</v>
      </c>
      <c r="W163" s="46" t="s">
        <v>4</v>
      </c>
      <c r="X163" s="46" t="s">
        <v>1550</v>
      </c>
      <c r="Y163" s="46" t="s">
        <v>1404</v>
      </c>
      <c r="Z163" s="54">
        <v>180000</v>
      </c>
      <c r="AA163" s="46" t="s">
        <v>2</v>
      </c>
      <c r="AB163" s="46" t="s">
        <v>1399</v>
      </c>
      <c r="AC163" s="46" t="s">
        <v>1499</v>
      </c>
      <c r="AD163" s="46" t="s">
        <v>1492</v>
      </c>
      <c r="AE163" s="46" t="s">
        <v>4</v>
      </c>
      <c r="AF163" s="47" t="s">
        <v>4</v>
      </c>
    </row>
    <row r="164" spans="1:32" ht="60" x14ac:dyDescent="0.25">
      <c r="A164" s="45" t="s">
        <v>271</v>
      </c>
      <c r="B164" s="46" t="str">
        <f>VLOOKUP($A164, Table5[], 2, FALSE)</f>
        <v>IS : Iceland</v>
      </c>
      <c r="C164" s="46" t="str">
        <f>IF(ISNA(VLOOKUP($A164, Table8[], 2, FALSE)), "", VLOOKUP($A164, Table8[], 2, FALSE))</f>
        <v/>
      </c>
      <c r="D164" s="46" t="str">
        <f>IF(ISNA(VLOOKUP($A164, Table10[], 2, FALSE)), "", VLOOKUP($A164, Table10[], 2, FALSE))</f>
        <v>0304495000 - Redfish (Sebastes spp.)</v>
      </c>
      <c r="E164" s="46" t="str">
        <f>IF(ISNA(VLOOKUP($A164, Table16[], 2, FALSE)), "", VLOOKUP($A164, Table16[], 2, FALSE))</f>
        <v>R161219 : amending Council Regulation (EC) No 499/96 as regards Union tariff quotas for certain fish and fishery products originating in Iceland</v>
      </c>
      <c r="F164" s="59">
        <v>12742</v>
      </c>
      <c r="G164" s="60">
        <v>43221</v>
      </c>
      <c r="H164" s="60">
        <v>43585</v>
      </c>
      <c r="I164" s="61">
        <f>'quota master'!$H164-'quota master'!$G164+1</f>
        <v>365</v>
      </c>
      <c r="J164" s="61" t="str">
        <f>describe_period('quota master'!$I164, 'quota master'!$G164, 'quota master'!$H164)</f>
        <v>Annual</v>
      </c>
      <c r="K164" s="54">
        <v>2948000</v>
      </c>
      <c r="L164" s="62" t="s">
        <v>2</v>
      </c>
      <c r="M164" s="63">
        <v>3</v>
      </c>
      <c r="N164" s="62" t="s">
        <v>3</v>
      </c>
      <c r="O164" s="63">
        <v>90</v>
      </c>
      <c r="P164" s="46" t="s">
        <v>4</v>
      </c>
      <c r="Q164" s="46" t="s">
        <v>4</v>
      </c>
      <c r="R164" s="46" t="s">
        <v>174</v>
      </c>
      <c r="S164" s="46" t="s">
        <v>271</v>
      </c>
      <c r="T164" s="46" t="str">
        <f>LOWER('quota master'!$V164)</f>
        <v xml:space="preserve">fillets of redfish, fresh or chilled
</v>
      </c>
      <c r="U164" s="46" t="str">
        <f>GetQuotaDescription('quota master'!$A164, 'quota master'!$B164, 'quota master'!$AB164, 'quota master'!$T164)</f>
        <v xml:space="preserve">FCFS Quota number 090811 for geography IS : Iceland on fillets of redfish, fresh or chilled
</v>
      </c>
      <c r="V164" s="46" t="s">
        <v>1634</v>
      </c>
      <c r="W164" s="46" t="s">
        <v>4</v>
      </c>
      <c r="X164" s="46" t="s">
        <v>1547</v>
      </c>
      <c r="Y164" s="46" t="s">
        <v>1548</v>
      </c>
      <c r="Z164" s="54">
        <v>2948000</v>
      </c>
      <c r="AA164" s="46" t="s">
        <v>2</v>
      </c>
      <c r="AB164" s="46" t="s">
        <v>1399</v>
      </c>
      <c r="AC164" s="46" t="s">
        <v>1499</v>
      </c>
      <c r="AD164" s="46" t="s">
        <v>1492</v>
      </c>
      <c r="AE164" s="46" t="s">
        <v>4</v>
      </c>
      <c r="AF164" s="47" t="s">
        <v>4</v>
      </c>
    </row>
    <row r="165" spans="1:32" ht="135" x14ac:dyDescent="0.25">
      <c r="A165" s="45" t="s">
        <v>277</v>
      </c>
      <c r="B165" s="46" t="str">
        <f>VLOOKUP($A165, Table5[], 2, FALSE)</f>
        <v>NO : Norway</v>
      </c>
      <c r="C165" s="46" t="str">
        <f>IF(ISNA(VLOOKUP($A165, Table8[], 2, FALSE)), "", VLOOKUP($A165, Table8[], 2, FALSE))</f>
        <v/>
      </c>
      <c r="D165" s="46" t="str">
        <f>IF(ISNA(VLOOKUP($A165, Table10[], 2, FALSE)), "", VLOOKUP($A165, Table10[], 2, FALSE))</f>
        <v>0304499010 - Herrings_x000D_
0304595000 - Flaps of herring</v>
      </c>
      <c r="E165" s="46" t="str">
        <f>IF(ISNA(VLOOKUP($A165, Table16[], 2, FALSE)), "", VLOOKUP($A165, Table16[], 2, FALSE))</f>
        <v>R161422 : amending Council Regulation (EC) No 992/95 as regards Union tariff quotas for certain agricultural and fishery products originating in Norway</v>
      </c>
      <c r="F165" s="59">
        <v>13050</v>
      </c>
      <c r="G165" s="60">
        <v>43221</v>
      </c>
      <c r="H165" s="60">
        <v>43585</v>
      </c>
      <c r="I165" s="61">
        <f>'quota master'!$H165-'quota master'!$G165+1</f>
        <v>365</v>
      </c>
      <c r="J165" s="61" t="str">
        <f>describe_period('quota master'!$I165, 'quota master'!$G165, 'quota master'!$H165)</f>
        <v>Annual</v>
      </c>
      <c r="K165" s="54">
        <v>13500000</v>
      </c>
      <c r="L165" s="62" t="s">
        <v>2</v>
      </c>
      <c r="M165" s="63">
        <v>3</v>
      </c>
      <c r="N165" s="62" t="s">
        <v>3</v>
      </c>
      <c r="O165" s="63">
        <v>90</v>
      </c>
      <c r="P165" s="46" t="s">
        <v>4</v>
      </c>
      <c r="Q165" s="46" t="s">
        <v>4</v>
      </c>
      <c r="R165" s="46" t="s">
        <v>178</v>
      </c>
      <c r="S165" s="46" t="s">
        <v>277</v>
      </c>
      <c r="T165" s="46" t="str">
        <f>LOWER('quota master'!$V165)</f>
        <v xml:space="preserve">fillets of herrings (clupea harengus, clupea pallasii), fresh or chilled
flaps of herring, fresh or chilled
</v>
      </c>
      <c r="U165" s="46" t="str">
        <f>GetQuotaDescription('quota master'!$A165, 'quota master'!$B165, 'quota master'!$AB165, 'quota master'!$T165)</f>
        <v xml:space="preserve">FCFS Quota number 090819 for geography NO : Norway on fillets of herrings (clupea harengus, clupea pallasii), fresh or chilled
flaps of herring, fresh or chilled
</v>
      </c>
      <c r="V165" s="46" t="s">
        <v>1640</v>
      </c>
      <c r="W165" s="46" t="s">
        <v>4</v>
      </c>
      <c r="X165" s="46" t="s">
        <v>1550</v>
      </c>
      <c r="Y165" s="46" t="s">
        <v>1548</v>
      </c>
      <c r="Z165" s="54">
        <v>13500000</v>
      </c>
      <c r="AA165" s="46" t="s">
        <v>2</v>
      </c>
      <c r="AB165" s="46" t="s">
        <v>1399</v>
      </c>
      <c r="AC165" s="46" t="s">
        <v>1499</v>
      </c>
      <c r="AD165" s="46" t="s">
        <v>1492</v>
      </c>
      <c r="AE165" s="46" t="s">
        <v>4</v>
      </c>
      <c r="AF165" s="47" t="s">
        <v>4</v>
      </c>
    </row>
    <row r="166" spans="1:32" ht="90" x14ac:dyDescent="0.25">
      <c r="A166" s="45" t="s">
        <v>210</v>
      </c>
      <c r="B166" s="46" t="str">
        <f>VLOOKUP($A166, Table5[], 2, FALSE)</f>
        <v>NO : Norway</v>
      </c>
      <c r="C166" s="46" t="str">
        <f>IF(ISNA(VLOOKUP($A166, Table8[], 2, FALSE)), "", VLOOKUP($A166, Table8[], 2, FALSE))</f>
        <v/>
      </c>
      <c r="D166" s="46" t="str">
        <f>IF(ISNA(VLOOKUP($A166, Table10[], 2, FALSE)), "", VLOOKUP($A166, Table10[], 2, FALSE))</f>
        <v>0304530000 - Fish of the families Bregmacerotidae, Euclichthyidae, Gadidae, Macrouridae, Melanonidae, Merlucciidae, Moridae and Muraenolepididae_x000D_
0304560000 - Dogfish and other sharks_x000D_
0304570000 - Rays and skates (Rajidae)_x000D_
0304595000 - Flaps of herring_x000D_
0304599000 - Other</v>
      </c>
      <c r="E166" s="46" t="str">
        <f>IF(ISNA(VLOOKUP($A166, Table16[], 2, FALSE)), "", VLOOKUP($A166,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166" s="59">
        <v>13012</v>
      </c>
      <c r="G166" s="60">
        <v>43101</v>
      </c>
      <c r="H166" s="60">
        <v>43465</v>
      </c>
      <c r="I166" s="61">
        <f>'quota master'!$H166-'quota master'!$G166+1</f>
        <v>365</v>
      </c>
      <c r="J166" s="61" t="str">
        <f>describe_period('quota master'!$I166, 'quota master'!$G166, 'quota master'!$H166)</f>
        <v>Annual</v>
      </c>
      <c r="K166" s="54">
        <v>130000</v>
      </c>
      <c r="L166" s="62" t="s">
        <v>2</v>
      </c>
      <c r="M166" s="63">
        <v>3</v>
      </c>
      <c r="N166" s="62" t="s">
        <v>3</v>
      </c>
      <c r="O166" s="63">
        <v>90</v>
      </c>
      <c r="P166" s="46" t="s">
        <v>4</v>
      </c>
      <c r="Q166" s="46" t="s">
        <v>4</v>
      </c>
      <c r="R166" s="46" t="s">
        <v>191</v>
      </c>
      <c r="S166" s="46" t="s">
        <v>210</v>
      </c>
      <c r="T166" s="46" t="str">
        <f>LOWER('quota master'!$V166)</f>
        <v>flaps of herring and other fish meat</v>
      </c>
      <c r="U166" s="46" t="str">
        <f>GetQuotaDescription('quota master'!$A166, 'quota master'!$B166, 'quota master'!$AB166, 'quota master'!$T166)</f>
        <v>FCFS Quota number 090729 for geography NO : Norway on flaps of herring and other fish meat</v>
      </c>
      <c r="V166" s="46" t="s">
        <v>1578</v>
      </c>
      <c r="W166" s="46" t="s">
        <v>4</v>
      </c>
      <c r="X166" s="46" t="s">
        <v>1550</v>
      </c>
      <c r="Y166" s="46" t="s">
        <v>1404</v>
      </c>
      <c r="Z166" s="54">
        <v>130000</v>
      </c>
      <c r="AA166" s="46" t="s">
        <v>2</v>
      </c>
      <c r="AB166" s="46" t="s">
        <v>1399</v>
      </c>
      <c r="AC166" s="46" t="s">
        <v>1499</v>
      </c>
      <c r="AD166" s="46" t="s">
        <v>1492</v>
      </c>
      <c r="AE166" s="46" t="s">
        <v>4</v>
      </c>
      <c r="AF166" s="47" t="s">
        <v>4</v>
      </c>
    </row>
    <row r="167" spans="1:32" ht="360" x14ac:dyDescent="0.25">
      <c r="A167" s="45" t="s">
        <v>211</v>
      </c>
      <c r="B167" s="46" t="str">
        <f>VLOOKUP($A167, Table5[], 2, FALSE)</f>
        <v>NO : Norway</v>
      </c>
      <c r="C167" s="46" t="str">
        <f>IF(ISNA(VLOOKUP($A167, Table8[], 2, FALSE)), "", VLOOKUP($A167, Table8[], 2, FALSE))</f>
        <v/>
      </c>
      <c r="D167" s="46" t="str">
        <f>IF(ISNA(VLOOKUP($A167, Table10[], 2, FALSE)), "", VLOOKUP($A167, Table10[], 2, FALSE))</f>
        <v>0304710000 - Cod (Gadus morhua, Gadus ogac, Gadus macrocephalus)_x000D_
0304720000 - Haddock (Melanogrammus aeglefinus)_x000D_
0304730000 - Coalfish (Pollachius virens)_x000D_
0304740000 - Hake (Merluccius spp., Urophycis spp.)_x000D_
0304750000 - Alaska pollock (Theragra chalcogramma)_x000D_
0304791000 - Polar cod (Boreogadus saida)_x000D_
0304795000 - Blue grenadier (Macruronus novaezelandiae)_x000D_
0304799000 - Other_x000D_
0304831000 - Plaice (Pleuronectes platessa)_x000D_
0304839011 - Reinhardtius hippoglossoides_x000D_
0304839019 - Other_x000D_
0304839090 - Other_x000D_
0304840000 - Swordfish (Xiphias gladius)_x000D_
0304850000 - Toothfish (Dissostichus spp.)_x000D_
0304889000 - Rays and skates (Rajidae)_x000D_
0304892100 - Of the species Sebastes marinus_x000D_
0304892900 - Other_x000D_
0304896000 - Monkfish (Lophius spp.)_x000D_
0304899010 - Of the species Allocyttus|spp. and Pseudocyttus maculatus_x000D_
0304899030 - Sea bream (Dentex dentex, Pagellus|spp.)_x000D_
0304899040 - European sea bass (Dicentrarchus labrax)_x000D_
0304899050 - Bogue (Boops boops)_x000D_
0304899060 - Gilt-head sea bream (Sparus aurata)_x000D_
0304899090 - Other</v>
      </c>
      <c r="E167" s="46" t="str">
        <f>IF(ISNA(VLOOKUP($A167, Table16[], 2, FALSE)), "", VLOOKUP($A167,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167" s="59">
        <v>13013</v>
      </c>
      <c r="G167" s="60">
        <v>43101</v>
      </c>
      <c r="H167" s="60">
        <v>43465</v>
      </c>
      <c r="I167" s="61">
        <f>'quota master'!$H167-'quota master'!$G167+1</f>
        <v>365</v>
      </c>
      <c r="J167" s="61" t="str">
        <f>describe_period('quota master'!$I167, 'quota master'!$G167, 'quota master'!$H167)</f>
        <v>Annual</v>
      </c>
      <c r="K167" s="54">
        <v>9000000</v>
      </c>
      <c r="L167" s="62" t="s">
        <v>2</v>
      </c>
      <c r="M167" s="63">
        <v>3</v>
      </c>
      <c r="N167" s="62" t="s">
        <v>11</v>
      </c>
      <c r="O167" s="63">
        <v>90</v>
      </c>
      <c r="P167" s="46" t="s">
        <v>4</v>
      </c>
      <c r="Q167" s="46" t="s">
        <v>4</v>
      </c>
      <c r="R167" s="46" t="s">
        <v>191</v>
      </c>
      <c r="S167" s="46" t="s">
        <v>211</v>
      </c>
      <c r="T167" s="46" t="str">
        <f>LOWER('quota master'!$V167)</f>
        <v>frozen fillets of swordfish, cod, coalfish, haddock, redfish, hake, plaice, monkfish, alaska pollack, blue grenadier
other frozen fillets</v>
      </c>
      <c r="U167" s="46" t="str">
        <f>GetQuotaDescription('quota master'!$A167, 'quota master'!$B167, 'quota master'!$AB167, 'quota master'!$T167)</f>
        <v>FCFS Quota number 090730 for geography NO : Norway on frozen fillets of swordfish, cod, coalfish, haddock, redfish, hake, plaice, monkfish, alaska pollack, blue grenadier
other frozen fillets</v>
      </c>
      <c r="V167" s="46" t="s">
        <v>1579</v>
      </c>
      <c r="W167" s="46" t="s">
        <v>4</v>
      </c>
      <c r="X167" s="46" t="s">
        <v>1550</v>
      </c>
      <c r="Y167" s="46" t="s">
        <v>1404</v>
      </c>
      <c r="Z167" s="54">
        <v>9000000</v>
      </c>
      <c r="AA167" s="46" t="s">
        <v>2</v>
      </c>
      <c r="AB167" s="46" t="s">
        <v>1399</v>
      </c>
      <c r="AC167" s="46" t="s">
        <v>1499</v>
      </c>
      <c r="AD167" s="46" t="s">
        <v>1492</v>
      </c>
      <c r="AE167" s="46" t="s">
        <v>4</v>
      </c>
      <c r="AF167" s="47" t="s">
        <v>4</v>
      </c>
    </row>
    <row r="168" spans="1:32" ht="60" x14ac:dyDescent="0.25">
      <c r="A168" s="45" t="s">
        <v>703</v>
      </c>
      <c r="B168" s="46" t="str">
        <f>VLOOKUP($A168, Table5[], 2, FALSE)</f>
        <v>1011 : ERGA OMNES</v>
      </c>
      <c r="C168" s="46" t="str">
        <f>IF(ISNA(VLOOKUP($A168, Table8[], 2, FALSE)), "", VLOOKUP($A168, Table8[], 2, FALSE))</f>
        <v/>
      </c>
      <c r="D168" s="46" t="str">
        <f>IF(ISNA(VLOOKUP($A168, Table10[], 2, FALSE)), "", VLOOKUP($A168, Table10[], 2, FALSE))</f>
        <v>0304711010 - For processing_x000D_
0304719010 - For processing_x000D_
0304952110 - For processing_x000D_
0304952510 - For processing</v>
      </c>
      <c r="E168" s="46" t="str">
        <f>IF(ISNA(VLOOKUP($A168, Table16[], 2, FALSE)), "", VLOOKUP($A168, Table16[], 2, FALSE))</f>
        <v>R152265 : opening and providing for the management of autonomous Union tariff quotas for certain fishery products for the period 2016-2018</v>
      </c>
      <c r="F168" s="59">
        <v>13272</v>
      </c>
      <c r="G168" s="60">
        <v>43101</v>
      </c>
      <c r="H168" s="60">
        <v>43465</v>
      </c>
      <c r="I168" s="61">
        <f>'quota master'!$H168-'quota master'!$G168+1</f>
        <v>365</v>
      </c>
      <c r="J168" s="61" t="str">
        <f>describe_period('quota master'!$I168, 'quota master'!$G168, 'quota master'!$H168)</f>
        <v>Annual</v>
      </c>
      <c r="K168" s="54">
        <v>38000000</v>
      </c>
      <c r="L168" s="62" t="s">
        <v>2</v>
      </c>
      <c r="M168" s="63">
        <v>3</v>
      </c>
      <c r="N168" s="62" t="s">
        <v>11</v>
      </c>
      <c r="O168" s="63">
        <v>90</v>
      </c>
      <c r="P168" s="46" t="s">
        <v>4</v>
      </c>
      <c r="Q168" s="46" t="s">
        <v>4</v>
      </c>
      <c r="R168" s="46" t="s">
        <v>688</v>
      </c>
      <c r="S168" s="46" t="s">
        <v>703</v>
      </c>
      <c r="T168" s="46" t="str">
        <f>LOWER('quota master'!$V168)</f>
        <v>cod</v>
      </c>
      <c r="U168" s="46" t="str">
        <f>GetQuotaDescription('quota master'!$A168, 'quota master'!$B168, 'quota master'!$AB168, 'quota master'!$T168)</f>
        <v>FCFS Quota number 092776 for geography 1011 : ERGA OMNES on cod</v>
      </c>
      <c r="V168" s="46" t="s">
        <v>7674</v>
      </c>
      <c r="W168" s="46" t="s">
        <v>4</v>
      </c>
      <c r="X168" s="46" t="s">
        <v>1397</v>
      </c>
      <c r="Y168" s="46" t="s">
        <v>1404</v>
      </c>
      <c r="Z168" s="54">
        <v>38000000</v>
      </c>
      <c r="AA168" s="46" t="s">
        <v>2</v>
      </c>
      <c r="AB168" s="46" t="s">
        <v>1399</v>
      </c>
      <c r="AC168" s="46" t="s">
        <v>1400</v>
      </c>
      <c r="AD168" s="46" t="s">
        <v>1900</v>
      </c>
      <c r="AE168" s="46" t="s">
        <v>4</v>
      </c>
      <c r="AF168" s="47" t="s">
        <v>4</v>
      </c>
    </row>
    <row r="169" spans="1:32" ht="75" x14ac:dyDescent="0.25">
      <c r="A169" s="45" t="s">
        <v>1133</v>
      </c>
      <c r="B169" s="46" t="str">
        <f>VLOOKUP($A169, Table5[], 2, FALSE)</f>
        <v>CA : Canada</v>
      </c>
      <c r="C169" s="46" t="str">
        <f>IF(ISNA(VLOOKUP($A169, Table8[], 2, FALSE)), "", VLOOKUP($A169, Table8[], 2, FALSE))</f>
        <v/>
      </c>
      <c r="D169" s="46" t="str">
        <f>IF(ISNA(VLOOKUP($A169, Table10[], 2, FALSE)), "", VLOOKUP($A169, Table10[], 2, FALSE))</f>
        <v>0304719000 - Other_x000D_
0304791000 - Polar cod (Boreogadus saida)</v>
      </c>
      <c r="E169" s="46" t="str">
        <f>IF(ISNA(VLOOKUP($A169, Table16[], 2, FALSE)), "", VLOOKUP($A169, Table16[], 2, FALSE))</f>
        <v>R171772 : opening and providing for the management of Union tariff quotas for certain agricultural products, processed agricultural products and fishery products originating in Canada</v>
      </c>
      <c r="F169" s="59">
        <v>12850</v>
      </c>
      <c r="G169" s="60">
        <v>43101</v>
      </c>
      <c r="H169" s="60">
        <v>43465</v>
      </c>
      <c r="I169" s="61">
        <f>'quota master'!$H169-'quota master'!$G169+1</f>
        <v>365</v>
      </c>
      <c r="J169" s="61" t="str">
        <f>describe_period('quota master'!$I169, 'quota master'!$G169, 'quota master'!$H169)</f>
        <v>Annual</v>
      </c>
      <c r="K169" s="54">
        <v>1000000</v>
      </c>
      <c r="L169" s="62" t="s">
        <v>2</v>
      </c>
      <c r="M169" s="63">
        <v>3</v>
      </c>
      <c r="N169" s="62" t="s">
        <v>3</v>
      </c>
      <c r="O169" s="63">
        <v>90</v>
      </c>
      <c r="P169" s="46" t="s">
        <v>4</v>
      </c>
      <c r="Q169" s="46" t="s">
        <v>4</v>
      </c>
      <c r="R169" s="46" t="s">
        <v>1129</v>
      </c>
      <c r="S169" s="46" t="s">
        <v>1133</v>
      </c>
      <c r="T169" s="46" t="str">
        <f>LOWER('quota master'!$V169)</f>
        <v xml:space="preserve">frozen fillets of cod of the species gadus morhua and gadus ogac
frozen fillets of polar cod (boreogadus saida)
</v>
      </c>
      <c r="U169" s="46" t="str">
        <f>GetQuotaDescription('quota master'!$A169, 'quota master'!$B169, 'quota master'!$AB169, 'quota master'!$T169)</f>
        <v xml:space="preserve">FCFS Quota number 098403 for geography CA : Canada on frozen fillets of cod of the species gadus morhua and gadus ogac
frozen fillets of polar cod (boreogadus saida)
</v>
      </c>
      <c r="V169" s="46" t="s">
        <v>1972</v>
      </c>
      <c r="W169" s="46" t="s">
        <v>4</v>
      </c>
      <c r="X169" s="46" t="s">
        <v>1958</v>
      </c>
      <c r="Y169" s="46" t="s">
        <v>1404</v>
      </c>
      <c r="Z169" s="54">
        <v>1000000</v>
      </c>
      <c r="AA169" s="46" t="s">
        <v>2</v>
      </c>
      <c r="AB169" s="46" t="s">
        <v>1399</v>
      </c>
      <c r="AC169" s="46" t="s">
        <v>1499</v>
      </c>
      <c r="AD169" s="46" t="s">
        <v>1492</v>
      </c>
      <c r="AE169" s="46" t="s">
        <v>4</v>
      </c>
      <c r="AF169" s="47" t="s">
        <v>4</v>
      </c>
    </row>
    <row r="170" spans="1:32" ht="45" x14ac:dyDescent="0.25">
      <c r="A170" s="45" t="s">
        <v>702</v>
      </c>
      <c r="B170" s="46" t="str">
        <f>VLOOKUP($A170, Table5[], 2, FALSE)</f>
        <v>1011 : ERGA OMNES</v>
      </c>
      <c r="C170" s="46" t="str">
        <f>IF(ISNA(VLOOKUP($A170, Table8[], 2, FALSE)), "", VLOOKUP($A170, Table8[], 2, FALSE))</f>
        <v/>
      </c>
      <c r="D170" s="46" t="str">
        <f>IF(ISNA(VLOOKUP($A170, Table10[], 2, FALSE)), "", VLOOKUP($A170, Table10[], 2, FALSE))</f>
        <v>0304741910 - North Pacific hake (Merluccius productus), for processing_x000D_
0304955010 - Hake (Merluccius productus) for processing</v>
      </c>
      <c r="E170" s="46" t="str">
        <f>IF(ISNA(VLOOKUP($A170, Table16[], 2, FALSE)), "", VLOOKUP($A170, Table16[], 2, FALSE))</f>
        <v>R152265 : opening and providing for the management of autonomous Union tariff quotas for certain fishery products for the period 2016-2018</v>
      </c>
      <c r="F170" s="59">
        <v>13279</v>
      </c>
      <c r="G170" s="60">
        <v>43101</v>
      </c>
      <c r="H170" s="60">
        <v>43465</v>
      </c>
      <c r="I170" s="61">
        <f>'quota master'!$H170-'quota master'!$G170+1</f>
        <v>365</v>
      </c>
      <c r="J170" s="61" t="str">
        <f>describe_period('quota master'!$I170, 'quota master'!$G170, 'quota master'!$H170)</f>
        <v>Annual</v>
      </c>
      <c r="K170" s="54">
        <v>15000000</v>
      </c>
      <c r="L170" s="62" t="s">
        <v>2</v>
      </c>
      <c r="M170" s="63">
        <v>3</v>
      </c>
      <c r="N170" s="62" t="s">
        <v>11</v>
      </c>
      <c r="O170" s="63">
        <v>90</v>
      </c>
      <c r="P170" s="46" t="s">
        <v>4</v>
      </c>
      <c r="Q170" s="46" t="s">
        <v>4</v>
      </c>
      <c r="R170" s="46" t="s">
        <v>688</v>
      </c>
      <c r="S170" s="46" t="s">
        <v>702</v>
      </c>
      <c r="T170" s="46" t="str">
        <f>LOWER('quota master'!$V170)</f>
        <v>hake</v>
      </c>
      <c r="U170" s="46" t="str">
        <f>GetQuotaDescription('quota master'!$A170, 'quota master'!$B170, 'quota master'!$AB170, 'quota master'!$T170)</f>
        <v>FCFS Quota number 092774 for geography 1011 : ERGA OMNES on hake</v>
      </c>
      <c r="V170" s="46" t="s">
        <v>7675</v>
      </c>
      <c r="W170" s="46" t="s">
        <v>4</v>
      </c>
      <c r="X170" s="46" t="s">
        <v>1397</v>
      </c>
      <c r="Y170" s="46" t="s">
        <v>1404</v>
      </c>
      <c r="Z170" s="54">
        <v>15000000</v>
      </c>
      <c r="AA170" s="46" t="s">
        <v>2</v>
      </c>
      <c r="AB170" s="46" t="s">
        <v>1399</v>
      </c>
      <c r="AC170" s="46" t="s">
        <v>1400</v>
      </c>
      <c r="AD170" s="46" t="s">
        <v>1900</v>
      </c>
      <c r="AE170" s="46" t="s">
        <v>4</v>
      </c>
      <c r="AF170" s="47" t="s">
        <v>4</v>
      </c>
    </row>
    <row r="171" spans="1:32" ht="75" x14ac:dyDescent="0.25">
      <c r="A171" s="45" t="s">
        <v>696</v>
      </c>
      <c r="B171" s="46" t="str">
        <f>VLOOKUP($A171, Table5[], 2, FALSE)</f>
        <v>1011 : ERGA OMNES</v>
      </c>
      <c r="C171" s="46" t="str">
        <f>IF(ISNA(VLOOKUP($A171, Table8[], 2, FALSE)), "", VLOOKUP($A171, Table8[], 2, FALSE))</f>
        <v/>
      </c>
      <c r="D171" s="46" t="str">
        <f>IF(ISNA(VLOOKUP($A171, Table10[], 2, FALSE)), "", VLOOKUP($A171, Table10[], 2, FALSE))</f>
        <v>0304795010 - For processing_x000D_
0304799011 - For processing_x000D_
0304799017 - For processing_x000D_
0304959011 - For processing_x000D_
0304959017 - For processing</v>
      </c>
      <c r="E171" s="46" t="str">
        <f>IF(ISNA(VLOOKUP($A171, Table16[], 2, FALSE)), "", VLOOKUP($A171, Table16[], 2, FALSE))</f>
        <v>R152265 : opening and providing for the management of autonomous Union tariff quotas for certain fishery products for the period 2016-2018</v>
      </c>
      <c r="F171" s="59">
        <v>13273</v>
      </c>
      <c r="G171" s="60">
        <v>43101</v>
      </c>
      <c r="H171" s="60">
        <v>43465</v>
      </c>
      <c r="I171" s="61">
        <f>'quota master'!$H171-'quota master'!$G171+1</f>
        <v>365</v>
      </c>
      <c r="J171" s="61" t="str">
        <f>describe_period('quota master'!$I171, 'quota master'!$G171, 'quota master'!$H171)</f>
        <v>Annual</v>
      </c>
      <c r="K171" s="54">
        <v>17500000</v>
      </c>
      <c r="L171" s="62" t="s">
        <v>2</v>
      </c>
      <c r="M171" s="63">
        <v>3</v>
      </c>
      <c r="N171" s="62" t="s">
        <v>3</v>
      </c>
      <c r="O171" s="63">
        <v>90</v>
      </c>
      <c r="P171" s="46" t="s">
        <v>4</v>
      </c>
      <c r="Q171" s="46" t="s">
        <v>4</v>
      </c>
      <c r="R171" s="46" t="s">
        <v>688</v>
      </c>
      <c r="S171" s="46" t="s">
        <v>696</v>
      </c>
      <c r="T171" s="46" t="str">
        <f>LOWER('quota master'!$V171)</f>
        <v>blue grenadier (macruronus novaezelandiae)</v>
      </c>
      <c r="U171" s="46" t="str">
        <f>GetQuotaDescription('quota master'!$A171, 'quota master'!$B171, 'quota master'!$AB171, 'quota master'!$T171)</f>
        <v>FCFS Quota number 092761 for geography 1011 : ERGA OMNES on blue grenadier (macruronus novaezelandiae)</v>
      </c>
      <c r="V171" s="46" t="s">
        <v>3796</v>
      </c>
      <c r="W171" s="46" t="s">
        <v>4</v>
      </c>
      <c r="X171" s="46" t="s">
        <v>1397</v>
      </c>
      <c r="Y171" s="46" t="s">
        <v>1404</v>
      </c>
      <c r="Z171" s="54">
        <v>17500000</v>
      </c>
      <c r="AA171" s="46" t="s">
        <v>2</v>
      </c>
      <c r="AB171" s="46" t="s">
        <v>1399</v>
      </c>
      <c r="AC171" s="46" t="s">
        <v>1400</v>
      </c>
      <c r="AD171" s="46" t="s">
        <v>1900</v>
      </c>
      <c r="AE171" s="46" t="s">
        <v>4</v>
      </c>
      <c r="AF171" s="47" t="s">
        <v>4</v>
      </c>
    </row>
    <row r="172" spans="1:32" ht="105" x14ac:dyDescent="0.25">
      <c r="A172" s="45" t="s">
        <v>1069</v>
      </c>
      <c r="B172" s="46" t="str">
        <f>VLOOKUP($A172, Table5[], 2, FALSE)</f>
        <v>CA : Canada</v>
      </c>
      <c r="C172" s="46" t="str">
        <f>IF(ISNA(VLOOKUP($A172, Table8[], 2, FALSE)), "", VLOOKUP($A172, Table8[], 2, FALSE))</f>
        <v/>
      </c>
      <c r="D172" s="46" t="str">
        <f>IF(ISNA(VLOOKUP($A172, Table10[], 2, FALSE)), "", VLOOKUP($A172, Table10[], 2, FALSE))</f>
        <v>0304839019 - Other</v>
      </c>
      <c r="E172" s="46" t="str">
        <f>IF(ISNA(VLOOKUP($A172, Table16[], 2, FALSE)), "", VLOOKUP($A172,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172" s="59">
        <v>12862</v>
      </c>
      <c r="G172" s="60">
        <v>43101</v>
      </c>
      <c r="H172" s="60">
        <v>43465</v>
      </c>
      <c r="I172" s="61">
        <f>'quota master'!$H172-'quota master'!$G172+1</f>
        <v>365</v>
      </c>
      <c r="J172" s="61" t="str">
        <f>describe_period('quota master'!$I172, 'quota master'!$G172, 'quota master'!$H172)</f>
        <v>Annual</v>
      </c>
      <c r="K172" s="54">
        <v>10000</v>
      </c>
      <c r="L172" s="62" t="s">
        <v>2</v>
      </c>
      <c r="M172" s="63">
        <v>3</v>
      </c>
      <c r="N172" s="62" t="s">
        <v>3</v>
      </c>
      <c r="O172" s="63">
        <v>90</v>
      </c>
      <c r="P172" s="46" t="s">
        <v>4</v>
      </c>
      <c r="Q172" s="46" t="s">
        <v>4</v>
      </c>
      <c r="R172" s="46" t="s">
        <v>1065</v>
      </c>
      <c r="S172" s="46" t="s">
        <v>1069</v>
      </c>
      <c r="T172" s="46" t="str">
        <f>LOWER('quota master'!$V172)</f>
        <v>frozen fillets of halibut, other than reinhardtius hippoglossoides</v>
      </c>
      <c r="U172" s="46" t="str">
        <f>GetQuotaDescription('quota master'!$A172, 'quota master'!$B172, 'quota master'!$AB172, 'quota master'!$T172)</f>
        <v>FCFS Quota number 098304 for geography CA : Canada on frozen fillets of halibut, other than reinhardtius hippoglossoides</v>
      </c>
      <c r="V172" s="46" t="s">
        <v>1961</v>
      </c>
      <c r="W172" s="46" t="s">
        <v>4</v>
      </c>
      <c r="X172" s="46" t="s">
        <v>1958</v>
      </c>
      <c r="Y172" s="46" t="s">
        <v>1404</v>
      </c>
      <c r="Z172" s="54">
        <v>10000</v>
      </c>
      <c r="AA172" s="46" t="s">
        <v>2</v>
      </c>
      <c r="AB172" s="46" t="s">
        <v>1399</v>
      </c>
      <c r="AC172" s="46" t="s">
        <v>1499</v>
      </c>
      <c r="AD172" s="46" t="s">
        <v>1782</v>
      </c>
      <c r="AE172" s="46" t="s">
        <v>4</v>
      </c>
      <c r="AF172" s="47" t="s">
        <v>4</v>
      </c>
    </row>
    <row r="173" spans="1:32" ht="45" x14ac:dyDescent="0.25">
      <c r="A173" s="45" t="s">
        <v>705</v>
      </c>
      <c r="B173" s="46" t="str">
        <f>VLOOKUP($A173, Table5[], 2, FALSE)</f>
        <v>1011 : ERGA OMNES</v>
      </c>
      <c r="C173" s="46" t="str">
        <f>IF(ISNA(VLOOKUP($A173, Table8[], 2, FALSE)), "", VLOOKUP($A173, Table8[], 2, FALSE))</f>
        <v/>
      </c>
      <c r="D173" s="46" t="str">
        <f>IF(ISNA(VLOOKUP($A173, Table10[], 2, FALSE)), "", VLOOKUP($A173, Table10[], 2, FALSE))</f>
        <v>0304839021 - For processing_x000D_
0304999965 - For processing</v>
      </c>
      <c r="E173" s="46" t="str">
        <f>IF(ISNA(VLOOKUP($A173, Table16[], 2, FALSE)), "", VLOOKUP($A173, Table16[], 2, FALSE))</f>
        <v>R152265 : opening and providing for the management of autonomous Union tariff quotas for certain fishery products for the period 2016-2018</v>
      </c>
      <c r="F173" s="59">
        <v>13292</v>
      </c>
      <c r="G173" s="60">
        <v>43101</v>
      </c>
      <c r="H173" s="60">
        <v>43465</v>
      </c>
      <c r="I173" s="61">
        <f>'quota master'!$H173-'quota master'!$G173+1</f>
        <v>365</v>
      </c>
      <c r="J173" s="61" t="str">
        <f>describe_period('quota master'!$I173, 'quota master'!$G173, 'quota master'!$H173)</f>
        <v>Annual</v>
      </c>
      <c r="K173" s="54">
        <v>5000000</v>
      </c>
      <c r="L173" s="62" t="s">
        <v>2</v>
      </c>
      <c r="M173" s="63">
        <v>3</v>
      </c>
      <c r="N173" s="62" t="s">
        <v>11</v>
      </c>
      <c r="O173" s="63">
        <v>90</v>
      </c>
      <c r="P173" s="46" t="s">
        <v>4</v>
      </c>
      <c r="Q173" s="46" t="s">
        <v>4</v>
      </c>
      <c r="R173" s="46" t="s">
        <v>688</v>
      </c>
      <c r="S173" s="46" t="s">
        <v>705</v>
      </c>
      <c r="T173" s="46" t="str">
        <f>LOWER('quota master'!$V173)</f>
        <v>cod etc.</v>
      </c>
      <c r="U173" s="46" t="str">
        <f>GetQuotaDescription('quota master'!$A173, 'quota master'!$B173, 'quota master'!$AB173, 'quota master'!$T173)</f>
        <v>FCFS Quota number 092778 for geography 1011 : ERGA OMNES on cod etc.</v>
      </c>
      <c r="V173" s="46" t="s">
        <v>7676</v>
      </c>
      <c r="W173" s="46" t="s">
        <v>4</v>
      </c>
      <c r="X173" s="46" t="s">
        <v>1397</v>
      </c>
      <c r="Y173" s="46" t="s">
        <v>1404</v>
      </c>
      <c r="Z173" s="54">
        <v>5000000</v>
      </c>
      <c r="AA173" s="46" t="s">
        <v>2</v>
      </c>
      <c r="AB173" s="46" t="s">
        <v>1399</v>
      </c>
      <c r="AC173" s="46" t="s">
        <v>1400</v>
      </c>
      <c r="AD173" s="46" t="s">
        <v>1900</v>
      </c>
      <c r="AE173" s="46" t="s">
        <v>4</v>
      </c>
      <c r="AF173" s="47" t="s">
        <v>4</v>
      </c>
    </row>
    <row r="174" spans="1:32" ht="75" x14ac:dyDescent="0.25">
      <c r="A174" s="45" t="s">
        <v>194</v>
      </c>
      <c r="B174" s="46" t="str">
        <f>VLOOKUP($A174, Table5[], 2, FALSE)</f>
        <v>NO : Norway</v>
      </c>
      <c r="C174" s="46" t="str">
        <f>IF(ISNA(VLOOKUP($A174, Table8[], 2, FALSE)), "", VLOOKUP($A174, Table8[], 2, FALSE))</f>
        <v/>
      </c>
      <c r="D174" s="46" t="str">
        <f>IF(ISNA(VLOOKUP($A174, Table10[], 2, FALSE)), "", VLOOKUP($A174, Table10[], 2, FALSE))</f>
        <v>0304860000 - Herrings (Clupea harengus, Clupea pallasii)_x000D_
0304992310 - Flaps, of a weight exceeding 80|g per piece, for industrial manufacture_x000D_
0304992320 - Other flaps for industrial manufacture_x000D_
0304992330 - Other flaps</v>
      </c>
      <c r="E174" s="46" t="str">
        <f>IF(ISNA(VLOOKUP($A174, Table16[], 2, FALSE)), "", VLOOKUP($A174, Table16[], 2, FALSE))</f>
        <v>R161422 : amending Council Regulation (EC) No 992/95 as regards Union tariff quotas for certain agricultural and fishery products originating in Norway</v>
      </c>
      <c r="F174" s="59">
        <v>12997</v>
      </c>
      <c r="G174" s="60">
        <v>43221</v>
      </c>
      <c r="H174" s="60">
        <v>43585</v>
      </c>
      <c r="I174" s="61">
        <f>'quota master'!$H174-'quota master'!$G174+1</f>
        <v>365</v>
      </c>
      <c r="J174" s="61" t="str">
        <f>describe_period('quota master'!$I174, 'quota master'!$G174, 'quota master'!$H174)</f>
        <v>Annual</v>
      </c>
      <c r="K174" s="54">
        <v>83400000</v>
      </c>
      <c r="L174" s="62" t="s">
        <v>2</v>
      </c>
      <c r="M174" s="63">
        <v>3</v>
      </c>
      <c r="N174" s="62" t="s">
        <v>3</v>
      </c>
      <c r="O174" s="63">
        <v>90</v>
      </c>
      <c r="P174" s="46" t="s">
        <v>4</v>
      </c>
      <c r="Q174" s="46" t="s">
        <v>4</v>
      </c>
      <c r="R174" s="46" t="s">
        <v>178</v>
      </c>
      <c r="S174" s="46" t="s">
        <v>194</v>
      </c>
      <c r="T174" s="46" t="str">
        <f>LOWER('quota master'!$V174)</f>
        <v>fillets of herrings (clupea harengus, clupea pallasii), frozen.
flaps of herrings (clupea harengus, clupea pallasii), frozen.</v>
      </c>
      <c r="U174" s="46" t="str">
        <f>GetQuotaDescription('quota master'!$A174, 'quota master'!$B174, 'quota master'!$AB174, 'quota master'!$T174)</f>
        <v>FCFS Quota number 090714 for geography NO : Norway on fillets of herrings (clupea harengus, clupea pallasii), frozen.
flaps of herrings (clupea harengus, clupea pallasii), frozen.</v>
      </c>
      <c r="V174" s="46" t="s">
        <v>1563</v>
      </c>
      <c r="W174" s="46" t="s">
        <v>4</v>
      </c>
      <c r="X174" s="46" t="s">
        <v>1550</v>
      </c>
      <c r="Y174" s="46" t="s">
        <v>1548</v>
      </c>
      <c r="Z174" s="54">
        <v>83400000</v>
      </c>
      <c r="AA174" s="46" t="s">
        <v>2</v>
      </c>
      <c r="AB174" s="46" t="s">
        <v>1399</v>
      </c>
      <c r="AC174" s="46" t="s">
        <v>1499</v>
      </c>
      <c r="AD174" s="46" t="s">
        <v>1492</v>
      </c>
      <c r="AE174" s="46" t="s">
        <v>4</v>
      </c>
      <c r="AF174" s="47" t="s">
        <v>4</v>
      </c>
    </row>
    <row r="175" spans="1:32" ht="60" x14ac:dyDescent="0.25">
      <c r="A175" s="45" t="s">
        <v>234</v>
      </c>
      <c r="B175" s="46" t="str">
        <f>VLOOKUP($A175, Table5[], 2, FALSE)</f>
        <v>NO : Norway</v>
      </c>
      <c r="C175" s="46" t="str">
        <f>IF(ISNA(VLOOKUP($A175, Table8[], 2, FALSE)), "", VLOOKUP($A175, Table8[], 2, FALSE))</f>
        <v/>
      </c>
      <c r="D175" s="46" t="str">
        <f>IF(ISNA(VLOOKUP($A175, Table10[], 2, FALSE)), "", VLOOKUP($A175, Table10[], 2, FALSE))</f>
        <v>0304860000 - Herrings (Clupea harengus, Clupea pallasii)_x000D_
0304992310 - Flaps, of a weight exceeding 80|g per piece, for industrial manufacture_x000D_
0304992320 - Other flaps for industrial manufacture_x000D_
0304992330 - Other flaps</v>
      </c>
      <c r="E175" s="46" t="str">
        <f>IF(ISNA(VLOOKUP($A175, Table16[], 2, FALSE)), "", VLOOKUP($A175, Table16[], 2, FALSE))</f>
        <v>R161422 : amending Council Regulation (EC) No 992/95 as regards Union tariff quotas for certain agricultural and fishery products originating in Norway</v>
      </c>
      <c r="F175" s="59">
        <v>13035</v>
      </c>
      <c r="G175" s="60">
        <v>43101</v>
      </c>
      <c r="H175" s="60">
        <v>43465</v>
      </c>
      <c r="I175" s="61">
        <f>'quota master'!$H175-'quota master'!$G175+1</f>
        <v>365</v>
      </c>
      <c r="J175" s="61" t="str">
        <f>describe_period('quota master'!$I175, 'quota master'!$G175, 'quota master'!$H175)</f>
        <v>Annual</v>
      </c>
      <c r="K175" s="54">
        <v>67000000</v>
      </c>
      <c r="L175" s="62" t="s">
        <v>2</v>
      </c>
      <c r="M175" s="63">
        <v>3</v>
      </c>
      <c r="N175" s="62" t="s">
        <v>3</v>
      </c>
      <c r="O175" s="63">
        <v>90</v>
      </c>
      <c r="P175" s="46" t="s">
        <v>4</v>
      </c>
      <c r="Q175" s="46" t="s">
        <v>4</v>
      </c>
      <c r="R175" s="46" t="s">
        <v>191</v>
      </c>
      <c r="S175" s="46" t="s">
        <v>234</v>
      </c>
      <c r="T175" s="46" t="str">
        <f>LOWER('quota master'!$V175)</f>
        <v>fillets of herring, frozen; flaps of herring (butterflies), frozen, for industrial processing (a)(2)</v>
      </c>
      <c r="U175" s="46" t="str">
        <f>GetQuotaDescription('quota master'!$A175, 'quota master'!$B175, 'quota master'!$AB175, 'quota master'!$T175)</f>
        <v>FCFS Quota number 090756 for geography NO : Norway on fillets of herring, frozen; flaps of herring (butterflies), frozen, for industrial processing (a)(2)</v>
      </c>
      <c r="V175" s="46" t="s">
        <v>1603</v>
      </c>
      <c r="W175" s="46" t="s">
        <v>4</v>
      </c>
      <c r="X175" s="46" t="s">
        <v>1550</v>
      </c>
      <c r="Y175" s="46" t="s">
        <v>1404</v>
      </c>
      <c r="Z175" s="54">
        <v>67000000</v>
      </c>
      <c r="AA175" s="46" t="s">
        <v>2</v>
      </c>
      <c r="AB175" s="46" t="s">
        <v>1399</v>
      </c>
      <c r="AC175" s="46" t="s">
        <v>1499</v>
      </c>
      <c r="AD175" s="46" t="s">
        <v>1492</v>
      </c>
      <c r="AE175" s="46" t="s">
        <v>4</v>
      </c>
      <c r="AF175" s="47" t="s">
        <v>4</v>
      </c>
    </row>
    <row r="176" spans="1:32" ht="60" x14ac:dyDescent="0.25">
      <c r="A176" s="45" t="s">
        <v>276</v>
      </c>
      <c r="B176" s="46" t="str">
        <f>VLOOKUP($A176, Table5[], 2, FALSE)</f>
        <v>NO : Norway</v>
      </c>
      <c r="C176" s="46" t="str">
        <f>IF(ISNA(VLOOKUP($A176, Table8[], 2, FALSE)), "", VLOOKUP($A176, Table8[], 2, FALSE))</f>
        <v/>
      </c>
      <c r="D176" s="46" t="str">
        <f>IF(ISNA(VLOOKUP($A176, Table10[], 2, FALSE)), "", VLOOKUP($A176, Table10[], 2, FALSE))</f>
        <v>0304894910 - Mackerel of the species Scomber scombrus_x000D_
0304894920 - Mackerel of the species Scomber japonicus_x000D_
0304999911 - Flaps</v>
      </c>
      <c r="E176" s="46" t="str">
        <f>IF(ISNA(VLOOKUP($A176, Table16[], 2, FALSE)), "", VLOOKUP($A176, Table16[], 2, FALSE))</f>
        <v>R161422 : amending Council Regulation (EC) No 992/95 as regards Union tariff quotas for certain agricultural and fishery products originating in Norway</v>
      </c>
      <c r="F176" s="59">
        <v>13049</v>
      </c>
      <c r="G176" s="60">
        <v>43221</v>
      </c>
      <c r="H176" s="60">
        <v>43585</v>
      </c>
      <c r="I176" s="61">
        <f>'quota master'!$H176-'quota master'!$G176+1</f>
        <v>365</v>
      </c>
      <c r="J176" s="61" t="str">
        <f>describe_period('quota master'!$I176, 'quota master'!$G176, 'quota master'!$H176)</f>
        <v>Annual</v>
      </c>
      <c r="K176" s="54">
        <v>16950000</v>
      </c>
      <c r="L176" s="62" t="s">
        <v>2</v>
      </c>
      <c r="M176" s="63">
        <v>3</v>
      </c>
      <c r="N176" s="62" t="s">
        <v>3</v>
      </c>
      <c r="O176" s="63">
        <v>90</v>
      </c>
      <c r="P176" s="46" t="s">
        <v>4</v>
      </c>
      <c r="Q176" s="46" t="s">
        <v>4</v>
      </c>
      <c r="R176" s="46" t="s">
        <v>178</v>
      </c>
      <c r="S176" s="46" t="s">
        <v>276</v>
      </c>
      <c r="T176" s="46" t="str">
        <f>LOWER('quota master'!$V176)</f>
        <v>fillets of mackerel, frozen
flaps of mackerel, frozen</v>
      </c>
      <c r="U176" s="46" t="str">
        <f>GetQuotaDescription('quota master'!$A176, 'quota master'!$B176, 'quota master'!$AB176, 'quota master'!$T176)</f>
        <v>FCFS Quota number 090818 for geography NO : Norway on fillets of mackerel, frozen
flaps of mackerel, frozen</v>
      </c>
      <c r="V176" s="46" t="s">
        <v>1639</v>
      </c>
      <c r="W176" s="46" t="s">
        <v>4</v>
      </c>
      <c r="X176" s="46" t="s">
        <v>1550</v>
      </c>
      <c r="Y176" s="46" t="s">
        <v>1548</v>
      </c>
      <c r="Z176" s="54">
        <v>16950000</v>
      </c>
      <c r="AA176" s="46" t="s">
        <v>2</v>
      </c>
      <c r="AB176" s="46" t="s">
        <v>1399</v>
      </c>
      <c r="AC176" s="46" t="s">
        <v>1499</v>
      </c>
      <c r="AD176" s="46" t="s">
        <v>1492</v>
      </c>
      <c r="AE176" s="46" t="s">
        <v>4</v>
      </c>
      <c r="AF176" s="47" t="s">
        <v>4</v>
      </c>
    </row>
    <row r="177" spans="1:32" ht="90" x14ac:dyDescent="0.25">
      <c r="A177" s="45" t="s">
        <v>28</v>
      </c>
      <c r="B177" s="46" t="str">
        <f>VLOOKUP($A177, Table5[], 2, FALSE)</f>
        <v>1011 : ERGA OMNES</v>
      </c>
      <c r="C177" s="46" t="str">
        <f>IF(ISNA(VLOOKUP($A177, Table8[], 2, FALSE)), "", VLOOKUP($A177, Table8[], 2, FALSE))</f>
        <v/>
      </c>
      <c r="D177" s="46" t="str">
        <f>IF(ISNA(VLOOKUP($A177, Table10[], 2, FALSE)), "", VLOOKUP($A177, Table10[], 2, FALSE))</f>
        <v>0304899010 - Of the species Allocyttus|spp. and Pseudocyttus maculatus</v>
      </c>
      <c r="E177" s="46" t="str">
        <f>IF(ISNA(VLOOKUP($A177, Table16[], 2, FALSE)), "", VLOOKUP($A177, Table16[], 2, FALSE))</f>
        <v>R000032 : opening and providing for the administration of Community tariff quotas bound in GATT and certain other Community tariff quotas and establishingdetailed rules for adjustingthe quotas, and repealingCouncil Regulation (EC) No 1808/95</v>
      </c>
      <c r="F177" s="59">
        <v>12817</v>
      </c>
      <c r="G177" s="60">
        <v>43101</v>
      </c>
      <c r="H177" s="60">
        <v>43465</v>
      </c>
      <c r="I177" s="61">
        <f>'quota master'!$H177-'quota master'!$G177+1</f>
        <v>365</v>
      </c>
      <c r="J177" s="61" t="str">
        <f>describe_period('quota master'!$I177, 'quota master'!$G177, 'quota master'!$H177)</f>
        <v>Annual</v>
      </c>
      <c r="K177" s="54">
        <v>200000</v>
      </c>
      <c r="L177" s="62" t="s">
        <v>2</v>
      </c>
      <c r="M177" s="63">
        <v>3</v>
      </c>
      <c r="N177" s="62" t="s">
        <v>11</v>
      </c>
      <c r="O177" s="63">
        <v>90</v>
      </c>
      <c r="P177" s="46" t="s">
        <v>4</v>
      </c>
      <c r="Q177" s="46" t="s">
        <v>4</v>
      </c>
      <c r="R177" s="46" t="s">
        <v>7</v>
      </c>
      <c r="S177" s="46" t="s">
        <v>28</v>
      </c>
      <c r="T177" s="46" t="str">
        <f>LOWER('quota master'!$V177)</f>
        <v>fillets of fish of the species allocyttus spp. and pseudocyttus maculatus</v>
      </c>
      <c r="U177" s="46" t="str">
        <f>GetQuotaDescription('quota master'!$A177, 'quota master'!$B177, 'quota master'!$AB177, 'quota master'!$T177)</f>
        <v>FCFS Quota number 090048 for geography 1011 : ERGA OMNES on fillets of fish of the species allocyttus spp. and pseudocyttus maculatus</v>
      </c>
      <c r="V177" s="46" t="s">
        <v>1426</v>
      </c>
      <c r="W177" s="46" t="s">
        <v>4</v>
      </c>
      <c r="X177" s="46" t="s">
        <v>1397</v>
      </c>
      <c r="Y177" s="46" t="s">
        <v>1404</v>
      </c>
      <c r="Z177" s="54">
        <v>200000</v>
      </c>
      <c r="AA177" s="46" t="s">
        <v>2</v>
      </c>
      <c r="AB177" s="46" t="s">
        <v>1399</v>
      </c>
      <c r="AC177" s="46" t="s">
        <v>1400</v>
      </c>
      <c r="AD177" s="46" t="s">
        <v>1401</v>
      </c>
      <c r="AE177" s="46" t="s">
        <v>1402</v>
      </c>
      <c r="AF177" s="47" t="s">
        <v>4</v>
      </c>
    </row>
    <row r="178" spans="1:32" ht="345" x14ac:dyDescent="0.25">
      <c r="A178" s="45" t="s">
        <v>202</v>
      </c>
      <c r="B178" s="46" t="str">
        <f>VLOOKUP($A178, Table5[], 2, FALSE)</f>
        <v>NO : Norway</v>
      </c>
      <c r="C178" s="46" t="str">
        <f>IF(ISNA(VLOOKUP($A178, Table8[], 2, FALSE)), "", VLOOKUP($A178, Table8[], 2, FALSE))</f>
        <v/>
      </c>
      <c r="D178" s="46" t="str">
        <f>IF(ISNA(VLOOKUP($A178, Table10[], 2, FALSE)), "", VLOOKUP($A178, Table10[], 2, FALSE))</f>
        <v>0304910000 - Swordfish (Xiphias gladius)_x000D_
0304949000 - Other_x000D_
0304952100 - Cod of the species Gadus macrocephalus_x000D_
0304952500 - Cod of the species Gadus morhua_x000D_
0304952900 - Other_x000D_
0304953000 - Haddock (Melanogrammus aeglefinus)_x000D_
0304954000 - Coalfish (Pollachius virens)_x000D_
0304955000 - Hake of the genus Merluccius_x000D_
0304956000 - Blue whiting (Micromesistius poutassou)_x000D_
0304959000 - Other_x000D_
0304961000 - Picked dogfish (Squalus acanthias) and catsharks (Scyliorhinus spp.)_x000D_
0304962000 - Porbeagle shark (Lamna nasus)_x000D_
0304963000 - Blue shark (Prionace glauca)_x000D_
0304969000 - Other_x000D_
0304970000 - Rays and skates (Rajidae)_x000D_
0304999920 - Sea bream (Dentex dentex, Pagellus|spp.)_x000D_
0304999925 - Of gilt-head sea breams (Sparus aurata)_x000D_
0304999940 - Of bluefin tunas (Thunnus thynnus)_x000D_
0304999950 - Of Atlantic bigeye tuna (Thunnus obesus)_x000D_
0304999965 - For processing_x000D_
0304999969 - Other_x000D_
0304999970 - European sea bass (Dicentrarchus labrax)_x000D_
0304999990 - Other</v>
      </c>
      <c r="E178" s="46" t="str">
        <f>IF(ISNA(VLOOKUP($A178, Table16[], 2, FALSE)), "", VLOOKUP($A178,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178" s="59">
        <v>13005</v>
      </c>
      <c r="G178" s="60">
        <v>43101</v>
      </c>
      <c r="H178" s="60">
        <v>43465</v>
      </c>
      <c r="I178" s="61">
        <f>'quota master'!$H178-'quota master'!$G178+1</f>
        <v>365</v>
      </c>
      <c r="J178" s="61" t="str">
        <f>describe_period('quota master'!$I178, 'quota master'!$G178, 'quota master'!$H178)</f>
        <v>Annual</v>
      </c>
      <c r="K178" s="54">
        <v>500000</v>
      </c>
      <c r="L178" s="62" t="s">
        <v>2</v>
      </c>
      <c r="M178" s="63">
        <v>3</v>
      </c>
      <c r="N178" s="62" t="s">
        <v>11</v>
      </c>
      <c r="O178" s="63">
        <v>90</v>
      </c>
      <c r="P178" s="46" t="s">
        <v>4</v>
      </c>
      <c r="Q178" s="46" t="s">
        <v>4</v>
      </c>
      <c r="R178" s="46" t="s">
        <v>191</v>
      </c>
      <c r="S178" s="46" t="s">
        <v>202</v>
      </c>
      <c r="T178" s="46" t="str">
        <f>LOWER('quota master'!$V178)</f>
        <v>frozen meat of swordfish, cod, coalfish, haddock, hake, blue whiting, alaska pollack, saltwater fish, excluding mackerel</v>
      </c>
      <c r="U178" s="46" t="str">
        <f>GetQuotaDescription('quota master'!$A178, 'quota master'!$B178, 'quota master'!$AB178, 'quota master'!$T178)</f>
        <v>FCFS Quota number 090722 for geography NO : Norway on frozen meat of swordfish, cod, coalfish, haddock, hake, blue whiting, alaska pollack, saltwater fish, excluding mackerel</v>
      </c>
      <c r="V178" s="46" t="s">
        <v>1571</v>
      </c>
      <c r="W178" s="46" t="s">
        <v>4</v>
      </c>
      <c r="X178" s="46" t="s">
        <v>1550</v>
      </c>
      <c r="Y178" s="46" t="s">
        <v>1404</v>
      </c>
      <c r="Z178" s="54">
        <v>500000</v>
      </c>
      <c r="AA178" s="46" t="s">
        <v>2</v>
      </c>
      <c r="AB178" s="46" t="s">
        <v>1399</v>
      </c>
      <c r="AC178" s="46" t="s">
        <v>1499</v>
      </c>
      <c r="AD178" s="46" t="s">
        <v>1492</v>
      </c>
      <c r="AE178" s="46" t="s">
        <v>4</v>
      </c>
      <c r="AF178" s="47" t="s">
        <v>4</v>
      </c>
    </row>
    <row r="179" spans="1:32" ht="60" x14ac:dyDescent="0.25">
      <c r="A179" s="45" t="s">
        <v>701</v>
      </c>
      <c r="B179" s="46" t="str">
        <f>VLOOKUP($A179, Table5[], 2, FALSE)</f>
        <v>1011 : ERGA OMNES</v>
      </c>
      <c r="C179" s="46" t="str">
        <f>IF(ISNA(VLOOKUP($A179, Table8[], 2, FALSE)), "", VLOOKUP($A179, Table8[], 2, FALSE))</f>
        <v/>
      </c>
      <c r="D179" s="46" t="str">
        <f>IF(ISNA(VLOOKUP($A179, Table10[], 2, FALSE)), "", VLOOKUP($A179, Table10[], 2, FALSE))</f>
        <v>0304931010 - For processing_x000D_
0304941010 - For processing_x000D_
0304951010 - For processing_x000D_
0304991010 - For processing</v>
      </c>
      <c r="E179" s="46" t="str">
        <f>IF(ISNA(VLOOKUP($A179, Table16[], 2, FALSE)), "", VLOOKUP($A179, Table16[], 2, FALSE))</f>
        <v>R152265 : opening and providing for the management of autonomous Union tariff quotas for certain fishery products for the period 2016-2018</v>
      </c>
      <c r="F179" s="59">
        <v>13288</v>
      </c>
      <c r="G179" s="60">
        <v>43101</v>
      </c>
      <c r="H179" s="60">
        <v>43465</v>
      </c>
      <c r="I179" s="61">
        <f>'quota master'!$H179-'quota master'!$G179+1</f>
        <v>365</v>
      </c>
      <c r="J179" s="61" t="str">
        <f>describe_period('quota master'!$I179, 'quota master'!$G179, 'quota master'!$H179)</f>
        <v>Annual</v>
      </c>
      <c r="K179" s="54">
        <v>60000000</v>
      </c>
      <c r="L179" s="62" t="s">
        <v>2</v>
      </c>
      <c r="M179" s="63">
        <v>3</v>
      </c>
      <c r="N179" s="62" t="s">
        <v>3</v>
      </c>
      <c r="O179" s="63">
        <v>90</v>
      </c>
      <c r="P179" s="46" t="s">
        <v>4</v>
      </c>
      <c r="Q179" s="46" t="s">
        <v>4</v>
      </c>
      <c r="R179" s="46" t="s">
        <v>688</v>
      </c>
      <c r="S179" s="46" t="s">
        <v>701</v>
      </c>
      <c r="T179" s="46" t="str">
        <f>LOWER('quota master'!$V179)</f>
        <v>cod</v>
      </c>
      <c r="U179" s="46" t="str">
        <f>GetQuotaDescription('quota master'!$A179, 'quota master'!$B179, 'quota master'!$AB179, 'quota master'!$T179)</f>
        <v>FCFS Quota number 092772 for geography 1011 : ERGA OMNES on cod</v>
      </c>
      <c r="V179" s="46" t="s">
        <v>7674</v>
      </c>
      <c r="W179" s="46" t="s">
        <v>4</v>
      </c>
      <c r="X179" s="46" t="s">
        <v>1397</v>
      </c>
      <c r="Y179" s="46" t="s">
        <v>1404</v>
      </c>
      <c r="Z179" s="54">
        <v>60000000</v>
      </c>
      <c r="AA179" s="46" t="s">
        <v>2</v>
      </c>
      <c r="AB179" s="46" t="s">
        <v>1399</v>
      </c>
      <c r="AC179" s="46" t="s">
        <v>1400</v>
      </c>
      <c r="AD179" s="46" t="s">
        <v>1900</v>
      </c>
      <c r="AE179" s="46" t="s">
        <v>4</v>
      </c>
      <c r="AF179" s="47" t="s">
        <v>4</v>
      </c>
    </row>
    <row r="180" spans="1:32" ht="75" x14ac:dyDescent="0.25">
      <c r="A180" s="45" t="s">
        <v>278</v>
      </c>
      <c r="B180" s="46" t="str">
        <f>VLOOKUP($A180, Table5[], 2, FALSE)</f>
        <v>NO : Norway</v>
      </c>
      <c r="C180" s="46" t="str">
        <f>IF(ISNA(VLOOKUP($A180, Table8[], 2, FALSE)), "", VLOOKUP($A180, Table8[], 2, FALSE))</f>
        <v/>
      </c>
      <c r="D180" s="46" t="str">
        <f>IF(ISNA(VLOOKUP($A180, Table10[], 2, FALSE)), "", VLOOKUP($A180, Table10[], 2, FALSE))</f>
        <v>0305100000 - Flours, meals and pellets of fish, fit for human consumption</v>
      </c>
      <c r="E180" s="46" t="str">
        <f>IF(ISNA(VLOOKUP($A180, Table16[], 2, FALSE)), "", VLOOKUP($A180, Table16[], 2, FALSE))</f>
        <v>R161422 : amending Council Regulation (EC) No 992/95 as regards Union tariff quotas for certain agricultural and fishery products originating in Norway</v>
      </c>
      <c r="F180" s="59">
        <v>13051</v>
      </c>
      <c r="G180" s="60">
        <v>43221</v>
      </c>
      <c r="H180" s="60">
        <v>43585</v>
      </c>
      <c r="I180" s="61">
        <f>'quota master'!$H180-'quota master'!$G180+1</f>
        <v>365</v>
      </c>
      <c r="J180" s="61" t="str">
        <f>describe_period('quota master'!$I180, 'quota master'!$G180, 'quota master'!$H180)</f>
        <v>Annual</v>
      </c>
      <c r="K180" s="54">
        <v>1500000</v>
      </c>
      <c r="L180" s="62" t="s">
        <v>2</v>
      </c>
      <c r="M180" s="63">
        <v>3</v>
      </c>
      <c r="N180" s="62" t="s">
        <v>3</v>
      </c>
      <c r="O180" s="63">
        <v>90</v>
      </c>
      <c r="P180" s="46" t="s">
        <v>4</v>
      </c>
      <c r="Q180" s="46" t="s">
        <v>4</v>
      </c>
      <c r="R180" s="46" t="s">
        <v>178</v>
      </c>
      <c r="S180" s="46" t="s">
        <v>278</v>
      </c>
      <c r="T180" s="46" t="str">
        <f>LOWER('quota master'!$V180)</f>
        <v xml:space="preserve">flours, meals and pellets of fish, fit for human consumption
</v>
      </c>
      <c r="U180" s="46" t="str">
        <f>GetQuotaDescription('quota master'!$A180, 'quota master'!$B180, 'quota master'!$AB180, 'quota master'!$T180)</f>
        <v xml:space="preserve">FCFS Quota number 090820 for geography NO : Norway on flours, meals and pellets of fish, fit for human consumption
</v>
      </c>
      <c r="V180" s="46" t="s">
        <v>1641</v>
      </c>
      <c r="W180" s="46" t="s">
        <v>4</v>
      </c>
      <c r="X180" s="46" t="s">
        <v>1550</v>
      </c>
      <c r="Y180" s="46" t="s">
        <v>1548</v>
      </c>
      <c r="Z180" s="54">
        <v>1500000</v>
      </c>
      <c r="AA180" s="46" t="s">
        <v>2</v>
      </c>
      <c r="AB180" s="46" t="s">
        <v>1399</v>
      </c>
      <c r="AC180" s="46" t="s">
        <v>1499</v>
      </c>
      <c r="AD180" s="46" t="s">
        <v>1492</v>
      </c>
      <c r="AE180" s="46" t="s">
        <v>4</v>
      </c>
      <c r="AF180" s="47" t="s">
        <v>4</v>
      </c>
    </row>
    <row r="181" spans="1:32" ht="150" x14ac:dyDescent="0.25">
      <c r="A181" s="45" t="s">
        <v>212</v>
      </c>
      <c r="B181" s="46" t="str">
        <f>VLOOKUP($A181, Table5[], 2, FALSE)</f>
        <v>NO : Norway</v>
      </c>
      <c r="C181" s="46" t="str">
        <f>IF(ISNA(VLOOKUP($A181, Table8[], 2, FALSE)), "", VLOOKUP($A181, Table8[], 2, FALSE))</f>
        <v/>
      </c>
      <c r="D181" s="46" t="str">
        <f>IF(ISNA(VLOOKUP($A181, Table10[], 2, FALSE)), "", VLOOKUP($A181, Table10[], 2, FALSE))</f>
        <v>0305200011 - Of herrings_x000D_
0305200018 - Atlantic bluefin tuna (Thunnus thynnus)_x000D_
0305200019 - Of swordfish (Xiphias gladius)_x000D_
0305200021 - Bigeye tuna (Thunnus obesus)_x000D_
0305200030 - Other_x000D_
0305200073 - Other_x000D_
0305200075 - Other_x000D_
0305200077 - Other_x000D_
0305200079 - Other_x000D_
0305200099 - Other</v>
      </c>
      <c r="E181" s="46" t="str">
        <f>IF(ISNA(VLOOKUP($A181, Table16[], 2, FALSE)), "", VLOOKUP($A181, Table16[], 2, FALSE))</f>
        <v>R161422 : amending Council Regulation (EC) No 992/95 as regards Union tariff quotas for certain agricultural and fishery products originating in Norway</v>
      </c>
      <c r="F181" s="59">
        <v>13014</v>
      </c>
      <c r="G181" s="60">
        <v>43101</v>
      </c>
      <c r="H181" s="60">
        <v>43465</v>
      </c>
      <c r="I181" s="61">
        <f>'quota master'!$H181-'quota master'!$G181+1</f>
        <v>365</v>
      </c>
      <c r="J181" s="61" t="str">
        <f>describe_period('quota master'!$I181, 'quota master'!$G181, 'quota master'!$H181)</f>
        <v>Annual</v>
      </c>
      <c r="K181" s="54">
        <v>1900000</v>
      </c>
      <c r="L181" s="62" t="s">
        <v>2</v>
      </c>
      <c r="M181" s="63">
        <v>3</v>
      </c>
      <c r="N181" s="62" t="s">
        <v>3</v>
      </c>
      <c r="O181" s="63">
        <v>90</v>
      </c>
      <c r="P181" s="46" t="s">
        <v>4</v>
      </c>
      <c r="Q181" s="46" t="s">
        <v>4</v>
      </c>
      <c r="R181" s="46" t="s">
        <v>191</v>
      </c>
      <c r="S181" s="46" t="s">
        <v>212</v>
      </c>
      <c r="T181" s="46" t="str">
        <f>LOWER('quota master'!$V181)</f>
        <v>livers and roes of fish, dried, salted or in brine, but not smoked</v>
      </c>
      <c r="U181" s="46" t="str">
        <f>GetQuotaDescription('quota master'!$A181, 'quota master'!$B181, 'quota master'!$AB181, 'quota master'!$T181)</f>
        <v>FCFS Quota number 090731 for geography NO : Norway on livers and roes of fish, dried, salted or in brine, but not smoked</v>
      </c>
      <c r="V181" s="46" t="s">
        <v>1580</v>
      </c>
      <c r="W181" s="46" t="s">
        <v>4</v>
      </c>
      <c r="X181" s="46" t="s">
        <v>1550</v>
      </c>
      <c r="Y181" s="46" t="s">
        <v>1404</v>
      </c>
      <c r="Z181" s="54">
        <v>1900000</v>
      </c>
      <c r="AA181" s="46" t="s">
        <v>2</v>
      </c>
      <c r="AB181" s="46" t="s">
        <v>1399</v>
      </c>
      <c r="AC181" s="46" t="s">
        <v>1499</v>
      </c>
      <c r="AD181" s="46" t="s">
        <v>1492</v>
      </c>
      <c r="AE181" s="46" t="s">
        <v>4</v>
      </c>
      <c r="AF181" s="47" t="s">
        <v>4</v>
      </c>
    </row>
    <row r="182" spans="1:32" ht="105" x14ac:dyDescent="0.25">
      <c r="A182" s="45" t="s">
        <v>558</v>
      </c>
      <c r="B182" s="46" t="str">
        <f>VLOOKUP($A182, Table5[], 2, FALSE)</f>
        <v>CL : Chile</v>
      </c>
      <c r="C182" s="46" t="str">
        <f>IF(ISNA(VLOOKUP($A182, Table8[], 2, FALSE)), "", VLOOKUP($A182, Table8[], 2, FALSE))</f>
        <v/>
      </c>
      <c r="D182" s="46" t="str">
        <f>IF(ISNA(VLOOKUP($A182, Table10[], 2, FALSE)), "", VLOOKUP($A182, Table10[], 2, FALSE))</f>
        <v>0305391000 - Pacific salmon (Oncorhynchus nerka, Oncorhynchus gorbuscha, Oncorhynchus keta, Oncorhynchus tschawytscha, Oncorhynchus kisutch, Oncorhynchus masou and Oncorhynchus rhodurus), Atlantic salmon (Salmo salar), and Danube salmon (Hucho hucho), salted or in brine_x000D_
0305410000 - Pacific salmon (Oncorhynchus nerka, Oncorhynchus gorbuscha, Oncorhynchus keta, Oncorhynchus tschawytscha, Oncorhynchus kisutch, Oncorhynchus masou and Oncorhynchus rhodurus), Atlantic salmon (Salmo salar) and Danube salmon (Hucho hucho)</v>
      </c>
      <c r="E182" s="46" t="str">
        <f>IF(ISNA(VLOOKUP($A182, Table16[], 2, FALSE)), "", VLOOKUP($A182, Table16[], 2, FALSE))</f>
        <v>R030312 : implementing for the Community the tariff provisions laid down in the Agreement establishing an association between the European Community and its Member States, of the one part, and the Republic of Chile, of the other part</v>
      </c>
      <c r="F182" s="59">
        <v>12768</v>
      </c>
      <c r="G182" s="60">
        <v>43101</v>
      </c>
      <c r="H182" s="60">
        <v>43465</v>
      </c>
      <c r="I182" s="61">
        <f>'quota master'!$H182-'quota master'!$G182+1</f>
        <v>365</v>
      </c>
      <c r="J182" s="61" t="str">
        <f>describe_period('quota master'!$I182, 'quota master'!$G182, 'quota master'!$H182)</f>
        <v>Annual</v>
      </c>
      <c r="K182" s="54">
        <v>40000</v>
      </c>
      <c r="L182" s="62" t="s">
        <v>2</v>
      </c>
      <c r="M182" s="63">
        <v>3</v>
      </c>
      <c r="N182" s="62" t="s">
        <v>3</v>
      </c>
      <c r="O182" s="63">
        <v>90</v>
      </c>
      <c r="P182" s="46" t="s">
        <v>4</v>
      </c>
      <c r="Q182" s="46" t="s">
        <v>4</v>
      </c>
      <c r="R182" s="46" t="s">
        <v>546</v>
      </c>
      <c r="S182" s="46" t="s">
        <v>558</v>
      </c>
      <c r="T182" s="46" t="str">
        <f>LOWER('quota master'!$V182)</f>
        <v>fish fillets; smoked fish</v>
      </c>
      <c r="U182" s="46" t="str">
        <f>GetQuotaDescription('quota master'!$A182, 'quota master'!$B182, 'quota master'!$AB182, 'quota master'!$T182)</f>
        <v>FCFS Quota number 091935 for geography CL : Chile on fish fillets; smoked fish</v>
      </c>
      <c r="V182" s="46" t="s">
        <v>1871</v>
      </c>
      <c r="W182" s="46" t="s">
        <v>4</v>
      </c>
      <c r="X182" s="46" t="s">
        <v>1861</v>
      </c>
      <c r="Y182" s="46" t="s">
        <v>1404</v>
      </c>
      <c r="Z182" s="54">
        <v>40000</v>
      </c>
      <c r="AA182" s="46" t="s">
        <v>2</v>
      </c>
      <c r="AB182" s="46" t="s">
        <v>1399</v>
      </c>
      <c r="AC182" s="46" t="s">
        <v>1499</v>
      </c>
      <c r="AD182" s="46" t="s">
        <v>1492</v>
      </c>
      <c r="AE182" s="46" t="s">
        <v>4</v>
      </c>
      <c r="AF182" s="47" t="s">
        <v>4</v>
      </c>
    </row>
    <row r="183" spans="1:32" ht="105" x14ac:dyDescent="0.25">
      <c r="A183" s="45" t="s">
        <v>213</v>
      </c>
      <c r="B183" s="46" t="str">
        <f>VLOOKUP($A183, Table5[], 2, FALSE)</f>
        <v>NO : Norway</v>
      </c>
      <c r="C183" s="46" t="str">
        <f>IF(ISNA(VLOOKUP($A183, Table8[], 2, FALSE)), "", VLOOKUP($A183, Table8[], 2, FALSE))</f>
        <v/>
      </c>
      <c r="D183" s="46" t="str">
        <f>IF(ISNA(VLOOKUP($A183, Table10[], 2, FALSE)), "", VLOOKUP($A183, Table10[], 2, FALSE))</f>
        <v>0305410000 - Pacific salmon (Oncorhynchus nerka, Oncorhynchus gorbuscha, Oncorhynchus keta, Oncorhynchus tschawytscha, Oncorhynchus kisutch, Oncorhynchus masou and Oncorhynchus rhodurus), Atlantic salmon (Salmo salar) and Danube salmon (Hucho hucho)</v>
      </c>
      <c r="E183" s="46" t="str">
        <f>IF(ISNA(VLOOKUP($A183, Table16[], 2, FALSE)), "", VLOOKUP($A183, Table16[], 2, FALSE))</f>
        <v>R161422 : amending Council Regulation (EC) No 992/95 as regards Union tariff quotas for certain agricultural and fishery products originating in Norway</v>
      </c>
      <c r="F183" s="59">
        <v>13015</v>
      </c>
      <c r="G183" s="60">
        <v>43101</v>
      </c>
      <c r="H183" s="60">
        <v>43465</v>
      </c>
      <c r="I183" s="61">
        <f>'quota master'!$H183-'quota master'!$G183+1</f>
        <v>365</v>
      </c>
      <c r="J183" s="61" t="str">
        <f>describe_period('quota master'!$I183, 'quota master'!$G183, 'quota master'!$H183)</f>
        <v>Annual</v>
      </c>
      <c r="K183" s="54">
        <v>450000</v>
      </c>
      <c r="L183" s="62" t="s">
        <v>2</v>
      </c>
      <c r="M183" s="63">
        <v>3</v>
      </c>
      <c r="N183" s="62" t="s">
        <v>3</v>
      </c>
      <c r="O183" s="63">
        <v>90</v>
      </c>
      <c r="P183" s="46" t="s">
        <v>4</v>
      </c>
      <c r="Q183" s="46" t="s">
        <v>4</v>
      </c>
      <c r="R183" s="46" t="s">
        <v>191</v>
      </c>
      <c r="S183" s="46" t="s">
        <v>213</v>
      </c>
      <c r="T183" s="46" t="str">
        <f>LOWER('quota master'!$V183)</f>
        <v>smoked pacific salmon (oncorhynchus nerka, oncorhynchus gorbuscha, oncorhynchus keta, oncorhynchus tschawytscha, oncorhynchus kisutch, oncorhynchus masou and oncorhynchus rhodurus), atlantic salmon (salmo salar) and danube salmon (hucho hucho)</v>
      </c>
      <c r="U183" s="46" t="str">
        <f>GetQuotaDescription('quota master'!$A183, 'quota master'!$B183, 'quota master'!$AB183, 'quota master'!$T183)</f>
        <v>FCFS Quota number 090732 for geography NO : Norway on smoked pacific salmon (oncorhynchus nerka, oncorhynchus gorbuscha, oncorhynchus keta, oncorhynchus tschawytscha, oncorhynchus kisutch, oncorhynchus masou and oncorhynchus rhodurus), atlantic salmon (salmo salar) and danube salmon (hucho hucho)</v>
      </c>
      <c r="V183" s="46" t="s">
        <v>1581</v>
      </c>
      <c r="W183" s="46" t="s">
        <v>4</v>
      </c>
      <c r="X183" s="46" t="s">
        <v>1550</v>
      </c>
      <c r="Y183" s="46" t="s">
        <v>1404</v>
      </c>
      <c r="Z183" s="54">
        <v>450000</v>
      </c>
      <c r="AA183" s="46" t="s">
        <v>2</v>
      </c>
      <c r="AB183" s="46" t="s">
        <v>1399</v>
      </c>
      <c r="AC183" s="46" t="s">
        <v>1499</v>
      </c>
      <c r="AD183" s="46" t="s">
        <v>1492</v>
      </c>
      <c r="AE183" s="46" t="s">
        <v>4</v>
      </c>
      <c r="AF183" s="47" t="s">
        <v>4</v>
      </c>
    </row>
    <row r="184" spans="1:32" ht="150" x14ac:dyDescent="0.25">
      <c r="A184" s="45" t="s">
        <v>214</v>
      </c>
      <c r="B184" s="46" t="str">
        <f>VLOOKUP($A184, Table5[], 2, FALSE)</f>
        <v>NO : Norway</v>
      </c>
      <c r="C184" s="46" t="str">
        <f>IF(ISNA(VLOOKUP($A184, Table8[], 2, FALSE)), "", VLOOKUP($A184, Table8[], 2, FALSE))</f>
        <v/>
      </c>
      <c r="D184" s="46" t="str">
        <f>IF(ISNA(VLOOKUP($A184, Table10[], 2, FALSE)), "", VLOOKUP($A184, Table10[], 2, FALSE))</f>
        <v>0305420000 - Herrings (Clupea harengus, Clupea pallasii)_x000D_
0305430000 - Trout (Salmo trutta, Oncorhynchus mykiss, Oncorhynchus clarki, Oncorhynchus aguabonita, Oncorhynchus gilae, Oncorhynchus apache and Oncorhynchus chrysogaster)_x000D_
0305440000 - Tilapias (Oreochromis spp.), catfish (Pangasius spp., Silurus spp., Clarias spp., Ictalurus spp.), carp (Cyprinus spp., Carassius spp., Ctenopharyngodon idellus, Hypophthalmichthys spp., Cirrhinus spp., Mylopharyngodon piceus, Catla catla, Labeo spp., Osteochilus hasselti, Leptobarbus hoeveni, Megalobrama spp.), eels (Anguilla spp.), Nile perch (Lates niloticus) and snakeheads (Channa spp.)_x000D_
0305490000 - Other_x000D_
0305710010 - Smoked</v>
      </c>
      <c r="E184" s="46" t="str">
        <f>IF(ISNA(VLOOKUP($A184, Table16[], 2, FALSE)), "", VLOOKUP($A184, Table16[], 2, FALSE))</f>
        <v>R161422 : amending Council Regulation (EC) No 992/95 as regards Union tariff quotas for certain agricultural and fishery products originating in Norway</v>
      </c>
      <c r="F184" s="59">
        <v>13016</v>
      </c>
      <c r="G184" s="60">
        <v>43101</v>
      </c>
      <c r="H184" s="60">
        <v>43465</v>
      </c>
      <c r="I184" s="61">
        <f>'quota master'!$H184-'quota master'!$G184+1</f>
        <v>365</v>
      </c>
      <c r="J184" s="61" t="str">
        <f>describe_period('quota master'!$I184, 'quota master'!$G184, 'quota master'!$H184)</f>
        <v>Annual</v>
      </c>
      <c r="K184" s="54">
        <v>140000</v>
      </c>
      <c r="L184" s="62" t="s">
        <v>2</v>
      </c>
      <c r="M184" s="63">
        <v>3</v>
      </c>
      <c r="N184" s="62" t="s">
        <v>3</v>
      </c>
      <c r="O184" s="63">
        <v>90</v>
      </c>
      <c r="P184" s="46" t="s">
        <v>4</v>
      </c>
      <c r="Q184" s="46" t="s">
        <v>4</v>
      </c>
      <c r="R184" s="46" t="s">
        <v>191</v>
      </c>
      <c r="S184" s="46" t="s">
        <v>214</v>
      </c>
      <c r="T184" s="46" t="str">
        <f>LOWER('quota master'!$V184)</f>
        <v>smoked fish other than pacific salmon (oncorhynchus nerka, oncorhynchus gorbuscha, oncorhynchus keta, oncorhynchus tschawytscha, oncorhynchus kisutch, oncorhynchus masou and oncorhynchus rhodurus), atlantic salmon (salmo salar) and danube salmon (hucho hucho),</v>
      </c>
      <c r="U184" s="46" t="str">
        <f>GetQuotaDescription('quota master'!$A184, 'quota master'!$B184, 'quota master'!$AB184, 'quota master'!$T184)</f>
        <v>FCFS Quota number 090733 for geography NO : Norway on smoked fish other than pacific salmon (oncorhynchus nerka, oncorhynchus gorbuscha, oncorhynchus keta, oncorhynchus tschawytscha, oncorhynchus kisutch, oncorhynchus masou and oncorhynchus rhodurus), atlantic salmon (salmo salar) and danube salmon (hucho hucho),</v>
      </c>
      <c r="V184" s="46" t="s">
        <v>1582</v>
      </c>
      <c r="W184" s="46" t="s">
        <v>4</v>
      </c>
      <c r="X184" s="46" t="s">
        <v>1550</v>
      </c>
      <c r="Y184" s="46" t="s">
        <v>1404</v>
      </c>
      <c r="Z184" s="54">
        <v>140000</v>
      </c>
      <c r="AA184" s="46" t="s">
        <v>2</v>
      </c>
      <c r="AB184" s="46" t="s">
        <v>1399</v>
      </c>
      <c r="AC184" s="46" t="s">
        <v>1499</v>
      </c>
      <c r="AD184" s="46" t="s">
        <v>1492</v>
      </c>
      <c r="AE184" s="46" t="s">
        <v>4</v>
      </c>
      <c r="AF184" s="47" t="s">
        <v>4</v>
      </c>
    </row>
    <row r="185" spans="1:32" ht="150" x14ac:dyDescent="0.25">
      <c r="A185" s="45" t="s">
        <v>470</v>
      </c>
      <c r="B185" s="46" t="str">
        <f>VLOOKUP($A185, Table5[], 2, FALSE)</f>
        <v>PM : St Pierre and Miquelon</v>
      </c>
      <c r="C185" s="46" t="str">
        <f>IF(ISNA(VLOOKUP($A185, Table8[], 2, FALSE)), "", VLOOKUP($A185, Table8[], 2, FALSE))</f>
        <v/>
      </c>
      <c r="D185" s="46" t="str">
        <f>IF(ISNA(VLOOKUP($A185, Table10[], 2, FALSE)), "", VLOOKUP($A185, Table10[], 2, FALSE))</f>
        <v>0305420010 - Smoked fillets of herrings (Clupea harengus)_x000D_
0305493010 - Of the species Scomber scombrus_x000D_
1604121010 - Of the species Clupea harengus_x000D_
1604129111 - Spiced and/or vinegar-cured, in brine_x000D_
1604129119 - Other_x000D_
1604129920 - Of the species Clupea harengus_x000D_
1604151110 - Of the species Scomber scombrus_x000D_
1604151910 - Of the species Scomber scombrus_x000D_
1604205040 - Of mackerel of the species Scomber scombrus_x000D_
1604209011 - Of the species Clupea harengus</v>
      </c>
      <c r="E185" s="46" t="str">
        <f>IF(ISNA(VLOOKUP($A185, Table16[], 2, FALSE)), "", VLOOKUP($A185, Table16[], 2, FALSE))</f>
        <v>D110122 : on a derogation from the rules of origin set out in Council Decision 2001/822/EC as regards certain fishery products imported from Saint Pierre and Miquelon</v>
      </c>
      <c r="F185" s="59">
        <v>12614</v>
      </c>
      <c r="G185" s="60">
        <v>43132</v>
      </c>
      <c r="H185" s="60">
        <v>43496</v>
      </c>
      <c r="I185" s="61">
        <f>'quota master'!$H185-'quota master'!$G185+1</f>
        <v>365</v>
      </c>
      <c r="J185" s="61" t="str">
        <f>describe_period('quota master'!$I185, 'quota master'!$G185, 'quota master'!$H185)</f>
        <v>Annual</v>
      </c>
      <c r="K185" s="54">
        <v>600000</v>
      </c>
      <c r="L185" s="62" t="s">
        <v>2</v>
      </c>
      <c r="M185" s="63">
        <v>3</v>
      </c>
      <c r="N185" s="62" t="s">
        <v>3</v>
      </c>
      <c r="O185" s="63">
        <v>90</v>
      </c>
      <c r="P185" s="46" t="s">
        <v>4</v>
      </c>
      <c r="Q185" s="46" t="s">
        <v>4</v>
      </c>
      <c r="R185" s="46" t="s">
        <v>469</v>
      </c>
      <c r="S185" s="46" t="s">
        <v>470</v>
      </c>
      <c r="T185" s="46" t="str">
        <f>LOWER('quota master'!$V185)</f>
        <v>smoked fillets of herrings (clupea harengus) or mackerel (scomber scombrus).  prepared or preserved herrings (clupea harengus) or mackerel (scomber scombrus)</v>
      </c>
      <c r="U185" s="46" t="str">
        <f>GetQuotaDescription('quota master'!$A185, 'quota master'!$B185, 'quota master'!$AB185, 'quota master'!$T185)</f>
        <v>FCFS Quota number 091624 for geography PM : St Pierre and Miquelon on smoked fillets of herrings (clupea harengus) or mackerel (scomber scombrus).  prepared or preserved herrings (clupea harengus) or mackerel (scomber scombrus)</v>
      </c>
      <c r="V185" s="46" t="s">
        <v>1790</v>
      </c>
      <c r="W185" s="46" t="s">
        <v>4</v>
      </c>
      <c r="X185" s="46" t="s">
        <v>1787</v>
      </c>
      <c r="Y185" s="46" t="s">
        <v>1788</v>
      </c>
      <c r="Z185" s="54">
        <v>600000</v>
      </c>
      <c r="AA185" s="46" t="s">
        <v>2</v>
      </c>
      <c r="AB185" s="46" t="s">
        <v>1399</v>
      </c>
      <c r="AC185" s="46" t="s">
        <v>1499</v>
      </c>
      <c r="AD185" s="46" t="s">
        <v>1789</v>
      </c>
      <c r="AE185" s="46" t="s">
        <v>4</v>
      </c>
      <c r="AF185" s="47" t="s">
        <v>4</v>
      </c>
    </row>
    <row r="186" spans="1:32" ht="409.5" x14ac:dyDescent="0.25">
      <c r="A186" s="45" t="s">
        <v>6</v>
      </c>
      <c r="B186" s="46" t="str">
        <f>VLOOKUP($A186, Table5[], 2, FALSE)</f>
        <v>1011 : ERGA OMNES</v>
      </c>
      <c r="C186" s="46" t="str">
        <f>IF(ISNA(VLOOKUP($A186, Table8[], 2, FALSE)), "", VLOOKUP($A186, Table8[], 2, FALSE))</f>
        <v/>
      </c>
      <c r="D186" s="46" t="str">
        <f>IF(ISNA(VLOOKUP($A186, Table10[], 2, FALSE)), "", VLOOKUP($A186, Table10[], 2, FALSE))</f>
        <v>0305511010 - Of the species Gadus morhua_x000D_
0305511020 - Of the species Gadus ogac_x000D_
0305519010 - Of the species Gadus morhua_x000D_
0305519020 - Of the species Gadus ogac_x000D_
0305531000 - Polar Cod (Boreogadus saida)_x000D_
0305620020 - Of the species Gadus morhua_x000D_
0305620025 - Of the species Gadus ogac_x000D_
0305620050 - Of the species Gadus morhua_x000D_
0305620060 - Of the species Gadus ogac_x000D_
0305691000 - Polar cod (Boreogadus saida)_x000D_
0305720010 - salted_x000D_
0305720015 - unsalted_x000D_
0305720020 - salted_x000D_
0305720025 - unsalted_x000D_
0305720030 - salted_x000D_
0305720035 - unsalted_x000D_
0305720050 - Of the species Gadus morhua_x000D_
0305720052 - Of the species Gadus ogac_x000D_
0305720056 - Of the species Boreogadus saida_x000D_
0305720060 - Of the species Gadus morhua_x000D_
0305720062 - Of the species Gadus ogac_x000D_
0305720064 - Of the species Boreogadus saida_x000D_
0305790010 - salted_x000D_
0305790015 - unsalted_x000D_
0305790020 - salted_x000D_
0305790025 - unsalted_x000D_
0305790030 - salted_x000D_
0305790035 - unsalted_x000D_
0305790050 - Of the species Gadus morhua_x000D_
0305790052 - Of the species Gadus ogac_x000D_
0305790056 - Of the species Boreogadus saida_x000D_
0305790060 - Of the species Gadus morhua_x000D_
0305790062 - Of the species Gadus ogac_x000D_
0305790064 - Of the species Boreogadus saida</v>
      </c>
      <c r="E186" s="46" t="str">
        <f>IF(ISNA(VLOOKUP($A186, Table16[], 2, FALSE)), "", VLOOKUP($A186, Table16[], 2, FALSE))</f>
        <v>R000032 : opening and providing for the administration of Community tariff quotas bound in GATT and certain other Community tariff quotas and establishingdetailed rules for adjustingthe quotas, and repealingCouncil Regulation (EC) No 1808/95</v>
      </c>
      <c r="F186" s="59">
        <v>12808</v>
      </c>
      <c r="G186" s="60">
        <v>43101</v>
      </c>
      <c r="H186" s="60">
        <v>43465</v>
      </c>
      <c r="I186" s="61">
        <f>'quota master'!$H186-'quota master'!$G186+1</f>
        <v>365</v>
      </c>
      <c r="J186" s="61" t="str">
        <f>describe_period('quota master'!$I186, 'quota master'!$G186, 'quota master'!$H186)</f>
        <v>Annual</v>
      </c>
      <c r="K186" s="54">
        <v>25000000</v>
      </c>
      <c r="L186" s="62" t="s">
        <v>2</v>
      </c>
      <c r="M186" s="63">
        <v>3</v>
      </c>
      <c r="N186" s="62" t="s">
        <v>3</v>
      </c>
      <c r="O186" s="63">
        <v>90</v>
      </c>
      <c r="P186" s="46" t="s">
        <v>4</v>
      </c>
      <c r="Q186" s="46" t="s">
        <v>4</v>
      </c>
      <c r="R186" s="46" t="s">
        <v>7</v>
      </c>
      <c r="S186" s="46" t="s">
        <v>6</v>
      </c>
      <c r="T186" s="46" t="s">
        <v>7124</v>
      </c>
      <c r="U186" s="46" t="str">
        <f>GetQuotaDescription('quota master'!$A186, 'quota master'!$B186, 'quota master'!$AB186, 'quota master'!$T186)</f>
        <v>FCFS Quota number 090007 for geography 1011 : ERGA OMNES on cod commodities (dried or salted)</v>
      </c>
      <c r="V186" s="46" t="s">
        <v>1403</v>
      </c>
      <c r="W186" s="46" t="s">
        <v>4</v>
      </c>
      <c r="X186" s="46" t="s">
        <v>1397</v>
      </c>
      <c r="Y186" s="46" t="s">
        <v>1404</v>
      </c>
      <c r="Z186" s="54">
        <v>25000000</v>
      </c>
      <c r="AA186" s="46" t="s">
        <v>2</v>
      </c>
      <c r="AB186" s="46" t="s">
        <v>1399</v>
      </c>
      <c r="AC186" s="46" t="s">
        <v>1400</v>
      </c>
      <c r="AD186" s="46" t="s">
        <v>1401</v>
      </c>
      <c r="AE186" s="46" t="s">
        <v>1402</v>
      </c>
      <c r="AF186" s="47" t="s">
        <v>4</v>
      </c>
    </row>
    <row r="187" spans="1:32" ht="75" x14ac:dyDescent="0.25">
      <c r="A187" s="45" t="s">
        <v>179</v>
      </c>
      <c r="B187" s="46" t="str">
        <f>VLOOKUP($A187, Table5[], 2, FALSE)</f>
        <v>NO : Norway</v>
      </c>
      <c r="C187" s="46" t="str">
        <f>IF(ISNA(VLOOKUP($A187, Table8[], 2, FALSE)), "", VLOOKUP($A187, Table8[], 2, FALSE))</f>
        <v/>
      </c>
      <c r="D187" s="46" t="str">
        <f>IF(ISNA(VLOOKUP($A187, Table10[], 2, FALSE)), "", VLOOKUP($A187, Table10[], 2, FALSE))</f>
        <v>0305519010 - Of the species Gadus morhua_x000D_
0305519020 - Of the species Gadus ogac_x000D_
0305531090 - Dried, salted</v>
      </c>
      <c r="E187" s="46" t="str">
        <f>IF(ISNA(VLOOKUP($A187, Table16[], 2, FALSE)), "", VLOOKUP($A187, Table16[], 2, FALSE))</f>
        <v>R161422 : amending Council Regulation (EC) No 992/95 as regards Union tariff quotas for certain agricultural and fishery products originating in Norway</v>
      </c>
      <c r="F187" s="59">
        <v>12992</v>
      </c>
      <c r="G187" s="60">
        <v>43191</v>
      </c>
      <c r="H187" s="60">
        <v>43465</v>
      </c>
      <c r="I187" s="61">
        <f>'quota master'!$H187-'quota master'!$G187+1</f>
        <v>275</v>
      </c>
      <c r="J187" s="61" t="str">
        <f>describe_period('quota master'!$I187, 'quota master'!$G187, 'quota master'!$H187)</f>
        <v>9 months</v>
      </c>
      <c r="K187" s="54">
        <v>13250000</v>
      </c>
      <c r="L187" s="62" t="s">
        <v>2</v>
      </c>
      <c r="M187" s="63">
        <v>3</v>
      </c>
      <c r="N187" s="62" t="s">
        <v>3</v>
      </c>
      <c r="O187" s="63">
        <v>90</v>
      </c>
      <c r="P187" s="46" t="s">
        <v>4</v>
      </c>
      <c r="Q187" s="46" t="s">
        <v>4</v>
      </c>
      <c r="R187" s="46" t="s">
        <v>176</v>
      </c>
      <c r="S187" s="46" t="s">
        <v>179</v>
      </c>
      <c r="T187" s="46" t="str">
        <f>LOWER('quota master'!$V187)</f>
        <v>dried, salted but not smoked cod, excluding cod of the species gadus macrocephalus.
dried, salted but not smoked fish of the species boreogadus saida.</v>
      </c>
      <c r="U187" s="46" t="str">
        <f>GetQuotaDescription('quota master'!$A187, 'quota master'!$B187, 'quota master'!$AB187, 'quota master'!$T187)</f>
        <v>FCFS Quota number 090703 for geography NO : Norway on dried, salted but not smoked cod, excluding cod of the species gadus macrocephalus.
dried, salted but not smoked fish of the species boreogadus saida.</v>
      </c>
      <c r="V187" s="46" t="s">
        <v>1552</v>
      </c>
      <c r="W187" s="46" t="s">
        <v>4</v>
      </c>
      <c r="X187" s="46" t="s">
        <v>1550</v>
      </c>
      <c r="Y187" s="46" t="s">
        <v>1553</v>
      </c>
      <c r="Z187" s="54">
        <v>13250000</v>
      </c>
      <c r="AA187" s="46" t="s">
        <v>2</v>
      </c>
      <c r="AB187" s="46" t="s">
        <v>1399</v>
      </c>
      <c r="AC187" s="46" t="s">
        <v>1499</v>
      </c>
      <c r="AD187" s="46" t="s">
        <v>1492</v>
      </c>
      <c r="AE187" s="46" t="s">
        <v>4</v>
      </c>
      <c r="AF187" s="47" t="s">
        <v>4</v>
      </c>
    </row>
    <row r="188" spans="1:32" ht="60" x14ac:dyDescent="0.25">
      <c r="A188" s="45" t="s">
        <v>157</v>
      </c>
      <c r="B188" s="46" t="str">
        <f>VLOOKUP($A188, Table5[], 2, FALSE)</f>
        <v>FO : Faroe Islands</v>
      </c>
      <c r="C188" s="46" t="str">
        <f>IF(ISNA(VLOOKUP($A188, Table8[], 2, FALSE)), "", VLOOKUP($A188, Table8[], 2, FALSE))</f>
        <v/>
      </c>
      <c r="D188" s="46" t="str">
        <f>IF(ISNA(VLOOKUP($A188, Table10[], 2, FALSE)), "", VLOOKUP($A188, Table10[], 2, FALSE))</f>
        <v>0305539010 - Coalfish (Pollachius Virens), salted and dried</v>
      </c>
      <c r="E188" s="46" t="str">
        <f>IF(ISNA(VLOOKUP($A188, Table16[], 2, FALSE)), "", VLOOKUP($A188, Table16[], 2, FALSE))</f>
        <v>R090054 : amending Council Regulation (EC) No 669/97 as regards the opening and management of Community tariff quotas for certain fish and fishery products originating in the Faroe Islands</v>
      </c>
      <c r="F188" s="59">
        <v>12618</v>
      </c>
      <c r="G188" s="60">
        <v>43101</v>
      </c>
      <c r="H188" s="60">
        <v>43465</v>
      </c>
      <c r="I188" s="61">
        <f>'quota master'!$H188-'quota master'!$G188+1</f>
        <v>365</v>
      </c>
      <c r="J188" s="61" t="str">
        <f>describe_period('quota master'!$I188, 'quota master'!$G188, 'quota master'!$H188)</f>
        <v>Annual</v>
      </c>
      <c r="K188" s="54">
        <v>750000</v>
      </c>
      <c r="L188" s="62" t="s">
        <v>2</v>
      </c>
      <c r="M188" s="63">
        <v>3</v>
      </c>
      <c r="N188" s="62" t="s">
        <v>3</v>
      </c>
      <c r="O188" s="63">
        <v>90</v>
      </c>
      <c r="P188" s="46" t="s">
        <v>4</v>
      </c>
      <c r="Q188" s="46" t="s">
        <v>4</v>
      </c>
      <c r="R188" s="46" t="s">
        <v>158</v>
      </c>
      <c r="S188" s="46" t="s">
        <v>157</v>
      </c>
      <c r="T188" s="46" t="str">
        <f>LOWER('quota master'!$V188)</f>
        <v>coalfish (pollachius virens), salted and dried</v>
      </c>
      <c r="U188" s="46" t="str">
        <f>GetQuotaDescription('quota master'!$A188, 'quota master'!$B188, 'quota master'!$AB188, 'quota master'!$T188)</f>
        <v>FCFS Quota number 090672 for geography FO : Faroe Islands on coalfish (pollachius virens), salted and dried</v>
      </c>
      <c r="V188" s="46" t="s">
        <v>1535</v>
      </c>
      <c r="W188" s="46" t="s">
        <v>4</v>
      </c>
      <c r="X188" s="46" t="s">
        <v>1534</v>
      </c>
      <c r="Y188" s="46" t="s">
        <v>1404</v>
      </c>
      <c r="Z188" s="54">
        <v>750000</v>
      </c>
      <c r="AA188" s="46" t="s">
        <v>2</v>
      </c>
      <c r="AB188" s="46" t="s">
        <v>1399</v>
      </c>
      <c r="AC188" s="46" t="s">
        <v>1499</v>
      </c>
      <c r="AD188" s="46" t="s">
        <v>1492</v>
      </c>
      <c r="AE188" s="46" t="s">
        <v>4</v>
      </c>
      <c r="AF188" s="47" t="s">
        <v>4</v>
      </c>
    </row>
    <row r="189" spans="1:32" ht="60" x14ac:dyDescent="0.25">
      <c r="A189" s="45" t="s">
        <v>216</v>
      </c>
      <c r="B189" s="46" t="str">
        <f>VLOOKUP($A189, Table5[], 2, FALSE)</f>
        <v>NO : Norway</v>
      </c>
      <c r="C189" s="46" t="str">
        <f>IF(ISNA(VLOOKUP($A189, Table8[], 2, FALSE)), "", VLOOKUP($A189, Table8[], 2, FALSE))</f>
        <v/>
      </c>
      <c r="D189" s="46" t="str">
        <f>IF(ISNA(VLOOKUP($A189, Table10[], 2, FALSE)), "", VLOOKUP($A189, Table10[], 2, FALSE))</f>
        <v>0305610000 - Herrings (Clupea harengus, Clupea pallasii)</v>
      </c>
      <c r="E189" s="46" t="str">
        <f>IF(ISNA(VLOOKUP($A189, Table16[], 2, FALSE)), "", VLOOKUP($A189, Table16[], 2, FALSE))</f>
        <v>R161422 : amending Council Regulation (EC) No 992/95 as regards Union tariff quotas for certain agricultural and fishery products originating in Norway</v>
      </c>
      <c r="F189" s="59">
        <v>13018</v>
      </c>
      <c r="G189" s="60">
        <v>43101</v>
      </c>
      <c r="H189" s="60">
        <v>43465</v>
      </c>
      <c r="I189" s="61">
        <f>'quota master'!$H189-'quota master'!$G189+1</f>
        <v>365</v>
      </c>
      <c r="J189" s="61" t="str">
        <f>describe_period('quota master'!$I189, 'quota master'!$G189, 'quota master'!$H189)</f>
        <v>Annual</v>
      </c>
      <c r="K189" s="54">
        <v>1440000</v>
      </c>
      <c r="L189" s="62" t="s">
        <v>2</v>
      </c>
      <c r="M189" s="63">
        <v>3</v>
      </c>
      <c r="N189" s="62" t="s">
        <v>3</v>
      </c>
      <c r="O189" s="63">
        <v>90</v>
      </c>
      <c r="P189" s="46" t="s">
        <v>4</v>
      </c>
      <c r="Q189" s="46" t="s">
        <v>4</v>
      </c>
      <c r="R189" s="46" t="s">
        <v>191</v>
      </c>
      <c r="S189" s="46" t="s">
        <v>216</v>
      </c>
      <c r="T189" s="46" t="str">
        <f>LOWER('quota master'!$V189)</f>
        <v>herrings (clupea harengus, clupea pallasii), salted but not dried or smoked and herrings in brine</v>
      </c>
      <c r="U189" s="46" t="str">
        <f>GetQuotaDescription('quota master'!$A189, 'quota master'!$B189, 'quota master'!$AB189, 'quota master'!$T189)</f>
        <v>FCFS Quota number 090735 for geography NO : Norway on herrings (clupea harengus, clupea pallasii), salted but not dried or smoked and herrings in brine</v>
      </c>
      <c r="V189" s="46" t="s">
        <v>1584</v>
      </c>
      <c r="W189" s="46" t="s">
        <v>4</v>
      </c>
      <c r="X189" s="46" t="s">
        <v>1550</v>
      </c>
      <c r="Y189" s="46" t="s">
        <v>1404</v>
      </c>
      <c r="Z189" s="54">
        <v>1440000</v>
      </c>
      <c r="AA189" s="46" t="s">
        <v>2</v>
      </c>
      <c r="AB189" s="46" t="s">
        <v>1399</v>
      </c>
      <c r="AC189" s="46" t="s">
        <v>1499</v>
      </c>
      <c r="AD189" s="46" t="s">
        <v>1492</v>
      </c>
      <c r="AE189" s="46" t="s">
        <v>4</v>
      </c>
      <c r="AF189" s="47" t="s">
        <v>4</v>
      </c>
    </row>
    <row r="190" spans="1:32" ht="60" x14ac:dyDescent="0.25">
      <c r="A190" s="45" t="s">
        <v>262</v>
      </c>
      <c r="B190" s="46" t="str">
        <f>VLOOKUP($A190, Table5[], 2, FALSE)</f>
        <v>IS : Iceland</v>
      </c>
      <c r="C190" s="46" t="str">
        <f>IF(ISNA(VLOOKUP($A190, Table8[], 2, FALSE)), "", VLOOKUP($A190, Table8[], 2, FALSE))</f>
        <v/>
      </c>
      <c r="D190" s="46" t="str">
        <f>IF(ISNA(VLOOKUP($A190, Table10[], 2, FALSE)), "", VLOOKUP($A190, Table10[], 2, FALSE))</f>
        <v>0305610000 - Herrings (Clupea harengus, Clupea pallasii)</v>
      </c>
      <c r="E190" s="46" t="str">
        <f>IF(ISNA(VLOOKUP($A190, Table16[], 2, FALSE)), "", VLOOKUP($A190, Table16[], 2, FALSE))</f>
        <v>R161219 : amending Council Regulation (EC) No 499/96 as regards Union tariff quotas for certain fish and fishery products originating in Iceland</v>
      </c>
      <c r="F190" s="59">
        <v>12743</v>
      </c>
      <c r="G190" s="60">
        <v>43101</v>
      </c>
      <c r="H190" s="60">
        <v>43465</v>
      </c>
      <c r="I190" s="61">
        <f>'quota master'!$H190-'quota master'!$G190+1</f>
        <v>365</v>
      </c>
      <c r="J190" s="61" t="str">
        <f>describe_period('quota master'!$I190, 'quota master'!$G190, 'quota master'!$H190)</f>
        <v>Annual</v>
      </c>
      <c r="K190" s="54">
        <v>1750000</v>
      </c>
      <c r="L190" s="62" t="s">
        <v>2</v>
      </c>
      <c r="M190" s="63">
        <v>3</v>
      </c>
      <c r="N190" s="62" t="s">
        <v>3</v>
      </c>
      <c r="O190" s="63">
        <v>90</v>
      </c>
      <c r="P190" s="46" t="s">
        <v>4</v>
      </c>
      <c r="Q190" s="46" t="s">
        <v>4</v>
      </c>
      <c r="R190" s="46" t="s">
        <v>174</v>
      </c>
      <c r="S190" s="46" t="s">
        <v>262</v>
      </c>
      <c r="T190" s="46" t="str">
        <f>LOWER('quota master'!$V190)</f>
        <v>herring, salted but not dried or smoked, and herring in brine.</v>
      </c>
      <c r="U190" s="46" t="str">
        <f>GetQuotaDescription('quota master'!$A190, 'quota master'!$B190, 'quota master'!$AB190, 'quota master'!$T190)</f>
        <v>FCFS Quota number 090795 for geography IS : Iceland on herring, salted but not dried or smoked, and herring in brine.</v>
      </c>
      <c r="V190" s="46" t="s">
        <v>1627</v>
      </c>
      <c r="W190" s="46" t="s">
        <v>4</v>
      </c>
      <c r="X190" s="46" t="s">
        <v>1547</v>
      </c>
      <c r="Y190" s="46" t="s">
        <v>1404</v>
      </c>
      <c r="Z190" s="54">
        <v>1750000</v>
      </c>
      <c r="AA190" s="46" t="s">
        <v>2</v>
      </c>
      <c r="AB190" s="46" t="s">
        <v>1399</v>
      </c>
      <c r="AC190" s="46" t="s">
        <v>1499</v>
      </c>
      <c r="AD190" s="46" t="s">
        <v>1492</v>
      </c>
      <c r="AE190" s="46" t="s">
        <v>4</v>
      </c>
      <c r="AF190" s="47" t="s">
        <v>4</v>
      </c>
    </row>
    <row r="191" spans="1:32" ht="60" x14ac:dyDescent="0.25">
      <c r="A191" s="45" t="s">
        <v>698</v>
      </c>
      <c r="B191" s="46" t="str">
        <f>VLOOKUP($A191, Table5[], 2, FALSE)</f>
        <v>1011 : ERGA OMNES</v>
      </c>
      <c r="C191" s="46" t="str">
        <f>IF(ISNA(VLOOKUP($A191, Table8[], 2, FALSE)), "", VLOOKUP($A191, Table8[], 2, FALSE))</f>
        <v/>
      </c>
      <c r="D191" s="46" t="str">
        <f>IF(ISNA(VLOOKUP($A191, Table10[], 2, FALSE)), "", VLOOKUP($A191, Table10[], 2, FALSE))</f>
        <v>0305620020 - Of the species Gadus morhua_x000D_
0305620025 - Of the species Gadus ogac_x000D_
0305620029 - Of the species Gadus macrocephalus_x000D_
0305691010 - For processing</v>
      </c>
      <c r="E191" s="46" t="str">
        <f>IF(ISNA(VLOOKUP($A191, Table16[], 2, FALSE)), "", VLOOKUP($A191, Table16[], 2, FALSE))</f>
        <v>R152265 : opening and providing for the management of autonomous Union tariff quotas for certain fishery products for the period 2016-2018</v>
      </c>
      <c r="F191" s="59">
        <v>13271</v>
      </c>
      <c r="G191" s="60">
        <v>43101</v>
      </c>
      <c r="H191" s="60">
        <v>43465</v>
      </c>
      <c r="I191" s="61">
        <f>'quota master'!$H191-'quota master'!$G191+1</f>
        <v>365</v>
      </c>
      <c r="J191" s="61" t="str">
        <f>describe_period('quota master'!$I191, 'quota master'!$G191, 'quota master'!$H191)</f>
        <v>Annual</v>
      </c>
      <c r="K191" s="54">
        <v>4000000</v>
      </c>
      <c r="L191" s="62" t="s">
        <v>2</v>
      </c>
      <c r="M191" s="63">
        <v>3</v>
      </c>
      <c r="N191" s="62" t="s">
        <v>3</v>
      </c>
      <c r="O191" s="63">
        <v>90</v>
      </c>
      <c r="P191" s="46" t="s">
        <v>4</v>
      </c>
      <c r="Q191" s="46" t="s">
        <v>4</v>
      </c>
      <c r="R191" s="46" t="s">
        <v>688</v>
      </c>
      <c r="S191" s="46" t="s">
        <v>698</v>
      </c>
      <c r="T191" s="46" t="str">
        <f>LOWER('quota master'!$V191)</f>
        <v>cod (gadus morhua, gadus ogac, gadus macrocephalus)</v>
      </c>
      <c r="U191" s="46" t="str">
        <f>GetQuotaDescription('quota master'!$A191, 'quota master'!$B191, 'quota master'!$AB191, 'quota master'!$T191)</f>
        <v>FCFS Quota number 092765 for geography 1011 : ERGA OMNES on cod (gadus morhua, gadus ogac, gadus macrocephalus)</v>
      </c>
      <c r="V191" s="46" t="s">
        <v>3549</v>
      </c>
      <c r="W191" s="46" t="s">
        <v>4</v>
      </c>
      <c r="X191" s="46" t="s">
        <v>1397</v>
      </c>
      <c r="Y191" s="46" t="s">
        <v>1404</v>
      </c>
      <c r="Z191" s="54">
        <v>4000000</v>
      </c>
      <c r="AA191" s="46" t="s">
        <v>2</v>
      </c>
      <c r="AB191" s="46" t="s">
        <v>1399</v>
      </c>
      <c r="AC191" s="46" t="s">
        <v>1400</v>
      </c>
      <c r="AD191" s="46" t="s">
        <v>1900</v>
      </c>
      <c r="AE191" s="46" t="s">
        <v>4</v>
      </c>
      <c r="AF191" s="47" t="s">
        <v>4</v>
      </c>
    </row>
    <row r="192" spans="1:32" ht="75" x14ac:dyDescent="0.25">
      <c r="A192" s="45" t="s">
        <v>700</v>
      </c>
      <c r="B192" s="46" t="str">
        <f>VLOOKUP($A192, Table5[], 2, FALSE)</f>
        <v>1011 : ERGA OMNES</v>
      </c>
      <c r="C192" s="46" t="str">
        <f>IF(ISNA(VLOOKUP($A192, Table8[], 2, FALSE)), "", VLOOKUP($A192, Table8[], 2, FALSE))</f>
        <v/>
      </c>
      <c r="D192" s="46" t="str">
        <f>IF(ISNA(VLOOKUP($A192, Table10[], 2, FALSE)), "", VLOOKUP($A192, Table10[], 2, FALSE))</f>
        <v>0305630010 - Engraulis anchoita, for processing</v>
      </c>
      <c r="E192" s="46" t="str">
        <f>IF(ISNA(VLOOKUP($A192, Table16[], 2, FALSE)), "", VLOOKUP($A192, Table16[], 2, FALSE))</f>
        <v>R152265 : opening and providing for the management of autonomous Union tariff quotas for certain fishery products for the period 2016-2018</v>
      </c>
      <c r="F192" s="59">
        <v>13280</v>
      </c>
      <c r="G192" s="60">
        <v>43101</v>
      </c>
      <c r="H192" s="60">
        <v>43465</v>
      </c>
      <c r="I192" s="61">
        <f>'quota master'!$H192-'quota master'!$G192+1</f>
        <v>365</v>
      </c>
      <c r="J192" s="61" t="str">
        <f>describe_period('quota master'!$I192, 'quota master'!$G192, 'quota master'!$H192)</f>
        <v>Annual</v>
      </c>
      <c r="K192" s="54">
        <v>2500000</v>
      </c>
      <c r="L192" s="62" t="s">
        <v>2</v>
      </c>
      <c r="M192" s="63">
        <v>3</v>
      </c>
      <c r="N192" s="62" t="s">
        <v>3</v>
      </c>
      <c r="O192" s="63">
        <v>90</v>
      </c>
      <c r="P192" s="46" t="s">
        <v>4</v>
      </c>
      <c r="Q192" s="46" t="s">
        <v>4</v>
      </c>
      <c r="R192" s="46" t="s">
        <v>688</v>
      </c>
      <c r="S192" s="46" t="s">
        <v>700</v>
      </c>
      <c r="T192" s="46" t="str">
        <f>LOWER('quota master'!$V192)</f>
        <v>preparation containing 38% or more but not more than 50% by weight of pyrithione zinc (inn) (cas rn 13463-41-7) in an aqueous dispersion</v>
      </c>
      <c r="U192" s="46" t="str">
        <f>GetQuotaDescription('quota master'!$A192, 'quota master'!$B192, 'quota master'!$AB192, 'quota master'!$T192)</f>
        <v>FCFS Quota number 092770 for geography 1011 : ERGA OMNES on preparation containing 38% or more but not more than 50% by weight of pyrithione zinc (inn) (cas rn 13463-41-7) in an aqueous dispersion</v>
      </c>
      <c r="V192" s="46" t="s">
        <v>5242</v>
      </c>
      <c r="W192" s="46" t="s">
        <v>4</v>
      </c>
      <c r="X192" s="46" t="s">
        <v>1397</v>
      </c>
      <c r="Y192" s="46" t="s">
        <v>1404</v>
      </c>
      <c r="Z192" s="54">
        <v>2500000</v>
      </c>
      <c r="AA192" s="46" t="s">
        <v>2</v>
      </c>
      <c r="AB192" s="46" t="s">
        <v>1399</v>
      </c>
      <c r="AC192" s="46" t="s">
        <v>1456</v>
      </c>
      <c r="AD192" s="46" t="s">
        <v>1900</v>
      </c>
      <c r="AE192" s="46" t="s">
        <v>4</v>
      </c>
      <c r="AF192" s="47" t="s">
        <v>4</v>
      </c>
    </row>
    <row r="193" spans="1:32" ht="240" x14ac:dyDescent="0.25">
      <c r="A193" s="45" t="s">
        <v>215</v>
      </c>
      <c r="B193" s="46" t="str">
        <f>VLOOKUP($A193, Table5[], 2, FALSE)</f>
        <v>NO : Norway</v>
      </c>
      <c r="C193" s="46" t="str">
        <f>IF(ISNA(VLOOKUP($A193, Table8[], 2, FALSE)), "", VLOOKUP($A193, Table8[], 2, FALSE))</f>
        <v/>
      </c>
      <c r="D193" s="46" t="str">
        <f>IF(ISNA(VLOOKUP($A193, Table10[], 2, FALSE)), "", VLOOKUP($A193, Table10[], 2, FALSE))</f>
        <v>0305640000 - Tilapias (Oreochromis spp.), catfish (Pangasius spp., Silurus spp., Clarias spp., Ictalurus spp.), carp (Cyprinus spp., Carassius spp., Ctenopharyngodon idellus, Hypophthalmichthys spp., Cirrhinus spp., Mylopharyngodon piceus, Catla catla, Labeo spp., Osteochilus hasselti, Leptobarbus hoeveni, Megalobrama spp.), eels (Anguilla spp.), Nile perch (Lates niloticus) and snakeheads (Channa spp.)_x000D_
0305698020 - Fish of the species Clupea ilisha, in brine_x000D_
0305698030 - Atlantic bluefin tuna (Thunnus thynnus)_x000D_
0305698040 - Bigeye tuna (Thunnus obesus)_x000D_
0305698050 - Swordfish (Xiphias gladius)_x000D_
0305698061 - Trout (Salmo trutta, Oncorhynchus mykiss, Oncorhynchus clarki, Oncorhynchus aguabonita, Oncorhynchus gilae, Oncorhynchus apache and Onchorhynchus chrysogaster)_x000D_
0305698064 - Gilt-head sea bream (Sparus aurata)_x000D_
0305698065 - Sea bream (Dentex dentex, Pagellus|spp.)_x000D_
0305698067 - European sea bass (Dicentrarchus labrax)_x000D_
0305698090 - Other_x000D_
0305710090 - Other</v>
      </c>
      <c r="E193" s="46" t="str">
        <f>IF(ISNA(VLOOKUP($A193, Table16[], 2, FALSE)), "", VLOOKUP($A193,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193" s="59">
        <v>13017</v>
      </c>
      <c r="G193" s="60">
        <v>43101</v>
      </c>
      <c r="H193" s="60">
        <v>43465</v>
      </c>
      <c r="I193" s="61">
        <f>'quota master'!$H193-'quota master'!$G193+1</f>
        <v>365</v>
      </c>
      <c r="J193" s="61" t="str">
        <f>describe_period('quota master'!$I193, 'quota master'!$G193, 'quota master'!$H193)</f>
        <v>Annual</v>
      </c>
      <c r="K193" s="54">
        <v>250000</v>
      </c>
      <c r="L193" s="62" t="s">
        <v>2</v>
      </c>
      <c r="M193" s="63">
        <v>3</v>
      </c>
      <c r="N193" s="62" t="s">
        <v>11</v>
      </c>
      <c r="O193" s="63">
        <v>90</v>
      </c>
      <c r="P193" s="46" t="s">
        <v>4</v>
      </c>
      <c r="Q193" s="46" t="s">
        <v>4</v>
      </c>
      <c r="R193" s="46" t="s">
        <v>191</v>
      </c>
      <c r="S193" s="46" t="s">
        <v>215</v>
      </c>
      <c r="T193" s="46" t="str">
        <f>LOWER('quota master'!$V193)</f>
        <v>other fish, salted but not dried or smoked and fish in brine</v>
      </c>
      <c r="U193" s="46" t="str">
        <f>GetQuotaDescription('quota master'!$A193, 'quota master'!$B193, 'quota master'!$AB193, 'quota master'!$T193)</f>
        <v>FCFS Quota number 090734 for geography NO : Norway on other fish, salted but not dried or smoked and fish in brine</v>
      </c>
      <c r="V193" s="46" t="s">
        <v>1583</v>
      </c>
      <c r="W193" s="46" t="s">
        <v>4</v>
      </c>
      <c r="X193" s="46" t="s">
        <v>1550</v>
      </c>
      <c r="Y193" s="46" t="s">
        <v>1404</v>
      </c>
      <c r="Z193" s="54">
        <v>250000</v>
      </c>
      <c r="AA193" s="46" t="s">
        <v>2</v>
      </c>
      <c r="AB193" s="46" t="s">
        <v>1399</v>
      </c>
      <c r="AC193" s="46" t="s">
        <v>1499</v>
      </c>
      <c r="AD193" s="46" t="s">
        <v>1492</v>
      </c>
      <c r="AE193" s="46" t="s">
        <v>4</v>
      </c>
      <c r="AF193" s="47" t="s">
        <v>4</v>
      </c>
    </row>
    <row r="194" spans="1:32" ht="105" x14ac:dyDescent="0.25">
      <c r="A194" s="45" t="s">
        <v>1070</v>
      </c>
      <c r="B194" s="46" t="str">
        <f>VLOOKUP($A194, Table5[], 2, FALSE)</f>
        <v>CA : Canada</v>
      </c>
      <c r="C194" s="46" t="str">
        <f>IF(ISNA(VLOOKUP($A194, Table8[], 2, FALSE)), "", VLOOKUP($A194, Table8[], 2, FALSE))</f>
        <v/>
      </c>
      <c r="D194" s="46" t="str">
        <f>IF(ISNA(VLOOKUP($A194, Table10[], 2, FALSE)), "", VLOOKUP($A194, Table10[], 2, FALSE))</f>
        <v>0306121010 - Lobster (Homarus americanus), cooked_x000D_
0306121091 - Cooked_x000D_
0306129010 - Lobster (Homarus americanus), in pieces, cooked_x000D_
0306129091 - cooked, in shell</v>
      </c>
      <c r="E194" s="46" t="str">
        <f>IF(ISNA(VLOOKUP($A194, Table16[], 2, FALSE)), "", VLOOKUP($A194,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194" s="59">
        <v>12864</v>
      </c>
      <c r="G194" s="60">
        <v>43101</v>
      </c>
      <c r="H194" s="60">
        <v>43465</v>
      </c>
      <c r="I194" s="61">
        <f>'quota master'!$H194-'quota master'!$G194+1</f>
        <v>365</v>
      </c>
      <c r="J194" s="61" t="str">
        <f>describe_period('quota master'!$I194, 'quota master'!$G194, 'quota master'!$H194)</f>
        <v>Annual</v>
      </c>
      <c r="K194" s="54">
        <v>2000000</v>
      </c>
      <c r="L194" s="62" t="s">
        <v>2</v>
      </c>
      <c r="M194" s="63">
        <v>3</v>
      </c>
      <c r="N194" s="62" t="s">
        <v>3</v>
      </c>
      <c r="O194" s="63">
        <v>90</v>
      </c>
      <c r="P194" s="46" t="s">
        <v>4</v>
      </c>
      <c r="Q194" s="46" t="s">
        <v>4</v>
      </c>
      <c r="R194" s="46" t="s">
        <v>1065</v>
      </c>
      <c r="S194" s="46" t="s">
        <v>1070</v>
      </c>
      <c r="T194" s="46" t="str">
        <f>LOWER('quota master'!$V194)</f>
        <v>cooked and frozen lobster, in shell</v>
      </c>
      <c r="U194" s="46" t="str">
        <f>GetQuotaDescription('quota master'!$A194, 'quota master'!$B194, 'quota master'!$AB194, 'quota master'!$T194)</f>
        <v>FCFS Quota number 098305 for geography CA : Canada on cooked and frozen lobster, in shell</v>
      </c>
      <c r="V194" s="46" t="s">
        <v>1962</v>
      </c>
      <c r="W194" s="46" t="s">
        <v>4</v>
      </c>
      <c r="X194" s="46" t="s">
        <v>1958</v>
      </c>
      <c r="Y194" s="46" t="s">
        <v>1404</v>
      </c>
      <c r="Z194" s="54">
        <v>2000000</v>
      </c>
      <c r="AA194" s="46" t="s">
        <v>2</v>
      </c>
      <c r="AB194" s="46" t="s">
        <v>1399</v>
      </c>
      <c r="AC194" s="46" t="s">
        <v>1499</v>
      </c>
      <c r="AD194" s="46" t="s">
        <v>1782</v>
      </c>
      <c r="AE194" s="46" t="s">
        <v>4</v>
      </c>
      <c r="AF194" s="47" t="s">
        <v>4</v>
      </c>
    </row>
    <row r="195" spans="1:32" ht="120" x14ac:dyDescent="0.25">
      <c r="A195" s="45" t="s">
        <v>468</v>
      </c>
      <c r="B195" s="46" t="str">
        <f>VLOOKUP($A195, Table5[], 2, FALSE)</f>
        <v>PM : St Pierre and Miquelon</v>
      </c>
      <c r="C195" s="46" t="str">
        <f>IF(ISNA(VLOOKUP($A195, Table8[], 2, FALSE)), "", VLOOKUP($A195, Table8[], 2, FALSE))</f>
        <v/>
      </c>
      <c r="D195" s="46" t="str">
        <f>IF(ISNA(VLOOKUP($A195, Table10[], 2, FALSE)), "", VLOOKUP($A195, Table10[], 2, FALSE))</f>
        <v>0306121010 - Lobster (Homarus americanus), cooked_x000D_
0306129010 - Lobster (Homarus americanus), in pieces, cooked_x000D_
1605309010 - Frozen lobster (Homarus americanus), in pieces, cooked_x000D_
1605309020 - Frozen lobster meat (Homarus americanus), cooked_x000D_
1605309030 - Prepared meals of lobster meat (Homarus americanus), including meals ready for consumption</v>
      </c>
      <c r="E195" s="46" t="str">
        <f>IF(ISNA(VLOOKUP($A195, Table16[], 2, FALSE)), "", VLOOKUP($A195, Table16[], 2, FALSE))</f>
        <v>D110122 : on a derogation from the rules of origin set out in Council Decision 2001/822/EC as regards certain fishery products imported from Saint Pierre and Miquelon</v>
      </c>
      <c r="F195" s="59">
        <v>12613</v>
      </c>
      <c r="G195" s="60">
        <v>43132</v>
      </c>
      <c r="H195" s="60">
        <v>43496</v>
      </c>
      <c r="I195" s="61">
        <f>'quota master'!$H195-'quota master'!$G195+1</f>
        <v>365</v>
      </c>
      <c r="J195" s="61" t="str">
        <f>describe_period('quota master'!$I195, 'quota master'!$G195, 'quota master'!$H195)</f>
        <v>Annual</v>
      </c>
      <c r="K195" s="54">
        <v>225000</v>
      </c>
      <c r="L195" s="62" t="s">
        <v>2</v>
      </c>
      <c r="M195" s="63">
        <v>3</v>
      </c>
      <c r="N195" s="62" t="s">
        <v>3</v>
      </c>
      <c r="O195" s="63">
        <v>90</v>
      </c>
      <c r="P195" s="46" t="s">
        <v>4</v>
      </c>
      <c r="Q195" s="46" t="s">
        <v>4</v>
      </c>
      <c r="R195" s="46" t="s">
        <v>469</v>
      </c>
      <c r="S195" s="46" t="s">
        <v>468</v>
      </c>
      <c r="T195" s="46" t="str">
        <f>LOWER('quota master'!$V195)</f>
        <v>frozen lobster (homarus americanus), whole, cooked.  frozen lobster (homarus americanus), in pieces, cooked or fresh.  frozen lobster meat (homarus americanus), cooked or fresh.  prepared meals of lobster meat (homarus americanus), including meals ready for consumption.</v>
      </c>
      <c r="U195" s="46" t="str">
        <f>GetQuotaDescription('quota master'!$A195, 'quota master'!$B195, 'quota master'!$AB195, 'quota master'!$T195)</f>
        <v>FCFS Quota number 091623 for geography PM : St Pierre and Miquelon on frozen lobster (homarus americanus), whole, cooked.  frozen lobster (homarus americanus), in pieces, cooked or fresh.  frozen lobster meat (homarus americanus), cooked or fresh.  prepared meals of lobster meat (homarus americanus), including meals ready for consumption.</v>
      </c>
      <c r="V195" s="46" t="s">
        <v>1786</v>
      </c>
      <c r="W195" s="46" t="s">
        <v>4</v>
      </c>
      <c r="X195" s="46" t="s">
        <v>1787</v>
      </c>
      <c r="Y195" s="46" t="s">
        <v>1788</v>
      </c>
      <c r="Z195" s="54">
        <v>225000</v>
      </c>
      <c r="AA195" s="46" t="s">
        <v>2</v>
      </c>
      <c r="AB195" s="46" t="s">
        <v>1399</v>
      </c>
      <c r="AC195" s="46" t="s">
        <v>1499</v>
      </c>
      <c r="AD195" s="46" t="s">
        <v>1789</v>
      </c>
      <c r="AE195" s="46" t="s">
        <v>4</v>
      </c>
      <c r="AF195" s="47" t="s">
        <v>4</v>
      </c>
    </row>
    <row r="196" spans="1:32" ht="60" x14ac:dyDescent="0.25">
      <c r="A196" s="45" t="s">
        <v>161</v>
      </c>
      <c r="B196" s="46" t="str">
        <f>VLOOKUP($A196, Table5[], 2, FALSE)</f>
        <v>FO : Faroe Islands</v>
      </c>
      <c r="C196" s="46" t="str">
        <f>IF(ISNA(VLOOKUP($A196, Table8[], 2, FALSE)), "", VLOOKUP($A196, Table8[], 2, FALSE))</f>
        <v/>
      </c>
      <c r="D196" s="46" t="str">
        <f>IF(ISNA(VLOOKUP($A196, Table10[], 2, FALSE)), "", VLOOKUP($A196, Table10[], 2, FALSE))</f>
        <v>0306149010 - Crab of the species Geryon affinis</v>
      </c>
      <c r="E196" s="46" t="str">
        <f>IF(ISNA(VLOOKUP($A196, Table16[], 2, FALSE)), "", VLOOKUP($A196, Table16[], 2, FALSE))</f>
        <v>R090054 : amending Council Regulation (EC) No 669/97 as regards the opening and management of Community tariff quotas for certain fish and fishery products originating in the Faroe Islands</v>
      </c>
      <c r="F196" s="59">
        <v>12621</v>
      </c>
      <c r="G196" s="60">
        <v>43101</v>
      </c>
      <c r="H196" s="60">
        <v>43465</v>
      </c>
      <c r="I196" s="61">
        <f>'quota master'!$H196-'quota master'!$G196+1</f>
        <v>365</v>
      </c>
      <c r="J196" s="61" t="str">
        <f>describe_period('quota master'!$I196, 'quota master'!$G196, 'quota master'!$H196)</f>
        <v>Annual</v>
      </c>
      <c r="K196" s="54">
        <v>750000</v>
      </c>
      <c r="L196" s="62" t="s">
        <v>2</v>
      </c>
      <c r="M196" s="63">
        <v>3</v>
      </c>
      <c r="N196" s="62" t="s">
        <v>3</v>
      </c>
      <c r="O196" s="63">
        <v>90</v>
      </c>
      <c r="P196" s="46" t="s">
        <v>4</v>
      </c>
      <c r="Q196" s="46" t="s">
        <v>4</v>
      </c>
      <c r="R196" s="46" t="s">
        <v>158</v>
      </c>
      <c r="S196" s="46" t="s">
        <v>161</v>
      </c>
      <c r="T196" s="46" t="str">
        <f>LOWER('quota master'!$V196)</f>
        <v>crab of the species geryon affinis, frozen</v>
      </c>
      <c r="U196" s="46" t="str">
        <f>GetQuotaDescription('quota master'!$A196, 'quota master'!$B196, 'quota master'!$AB196, 'quota master'!$T196)</f>
        <v>FCFS Quota number 090676 for geography FO : Faroe Islands on crab of the species geryon affinis, frozen</v>
      </c>
      <c r="V196" s="46" t="s">
        <v>1538</v>
      </c>
      <c r="W196" s="46" t="s">
        <v>4</v>
      </c>
      <c r="X196" s="46" t="s">
        <v>1534</v>
      </c>
      <c r="Y196" s="46" t="s">
        <v>1404</v>
      </c>
      <c r="Z196" s="54">
        <v>750000</v>
      </c>
      <c r="AA196" s="46" t="s">
        <v>2</v>
      </c>
      <c r="AB196" s="46" t="s">
        <v>1399</v>
      </c>
      <c r="AC196" s="46" t="s">
        <v>1499</v>
      </c>
      <c r="AD196" s="46" t="s">
        <v>1492</v>
      </c>
      <c r="AE196" s="46" t="s">
        <v>4</v>
      </c>
      <c r="AF196" s="47" t="s">
        <v>4</v>
      </c>
    </row>
    <row r="197" spans="1:32" ht="120" x14ac:dyDescent="0.25">
      <c r="A197" s="45" t="s">
        <v>263</v>
      </c>
      <c r="B197" s="46" t="str">
        <f>VLOOKUP($A197, Table5[], 2, FALSE)</f>
        <v>IS : Iceland</v>
      </c>
      <c r="C197" s="46" t="str">
        <f>IF(ISNA(VLOOKUP($A197, Table8[], 2, FALSE)), "", VLOOKUP($A197, Table8[], 2, FALSE))</f>
        <v/>
      </c>
      <c r="D197" s="46" t="str">
        <f>IF(ISNA(VLOOKUP($A197, Table10[], 2, FALSE)), "", VLOOKUP($A197, Table10[], 2, FALSE))</f>
        <v>0306150000 - Norway lobsters (Nephrops norvegicus)</v>
      </c>
      <c r="E197" s="46" t="str">
        <f>IF(ISNA(VLOOKUP($A197, Table16[], 2, FALSE)), "", VLOOKUP($A197, Table16[], 2, FALSE))</f>
        <v>R161219 : amending Council Regulation (EC) No 499/96 as regards Union tariff quotas for certain fish and fishery products originating in Iceland</v>
      </c>
      <c r="F197" s="59">
        <v>12744</v>
      </c>
      <c r="G197" s="60">
        <v>43101</v>
      </c>
      <c r="H197" s="60">
        <v>43465</v>
      </c>
      <c r="I197" s="61">
        <f>'quota master'!$H197-'quota master'!$G197+1</f>
        <v>365</v>
      </c>
      <c r="J197" s="61" t="str">
        <f>describe_period('quota master'!$I197, 'quota master'!$G197, 'quota master'!$H197)</f>
        <v>Annual</v>
      </c>
      <c r="K197" s="54">
        <v>50000</v>
      </c>
      <c r="L197" s="62" t="s">
        <v>2</v>
      </c>
      <c r="M197" s="63">
        <v>3</v>
      </c>
      <c r="N197" s="62" t="s">
        <v>3</v>
      </c>
      <c r="O197" s="63">
        <v>90</v>
      </c>
      <c r="P197" s="46" t="s">
        <v>4</v>
      </c>
      <c r="Q197" s="46" t="s">
        <v>4</v>
      </c>
      <c r="R197" s="46" t="s">
        <v>174</v>
      </c>
      <c r="S197" s="46" t="s">
        <v>263</v>
      </c>
      <c r="T197" s="46" t="str">
        <f>LOWER('quota master'!$V197)</f>
        <v>frozen norway lobsters (nephrops norvegicus)
from 1/08/2016:
frozen norway lobsters (nephrops norvegicus), excluding smoked norway lobsters</v>
      </c>
      <c r="U197" s="46" t="str">
        <f>GetQuotaDescription('quota master'!$A197, 'quota master'!$B197, 'quota master'!$AB197, 'quota master'!$T197)</f>
        <v>FCFS Quota number 090796 for geography IS : Iceland on frozen norway lobsters (nephrops norvegicus)
from 1/08/2016:
frozen norway lobsters (nephrops norvegicus), excluding smoked norway lobsters</v>
      </c>
      <c r="V197" s="46" t="s">
        <v>1628</v>
      </c>
      <c r="W197" s="46" t="s">
        <v>4</v>
      </c>
      <c r="X197" s="46" t="s">
        <v>1547</v>
      </c>
      <c r="Y197" s="46" t="s">
        <v>1404</v>
      </c>
      <c r="Z197" s="54">
        <v>50000</v>
      </c>
      <c r="AA197" s="46" t="s">
        <v>2</v>
      </c>
      <c r="AB197" s="46" t="s">
        <v>1399</v>
      </c>
      <c r="AC197" s="46" t="s">
        <v>1499</v>
      </c>
      <c r="AD197" s="46" t="s">
        <v>1492</v>
      </c>
      <c r="AE197" s="46" t="s">
        <v>4</v>
      </c>
      <c r="AF197" s="47" t="s">
        <v>4</v>
      </c>
    </row>
    <row r="198" spans="1:32" ht="120" x14ac:dyDescent="0.25">
      <c r="A198" s="45" t="s">
        <v>270</v>
      </c>
      <c r="B198" s="46" t="str">
        <f>VLOOKUP($A198, Table5[], 2, FALSE)</f>
        <v>IS : Iceland</v>
      </c>
      <c r="C198" s="46" t="str">
        <f>IF(ISNA(VLOOKUP($A198, Table8[], 2, FALSE)), "", VLOOKUP($A198, Table8[], 2, FALSE))</f>
        <v/>
      </c>
      <c r="D198" s="46" t="str">
        <f>IF(ISNA(VLOOKUP($A198, Table10[], 2, FALSE)), "", VLOOKUP($A198, Table10[], 2, FALSE))</f>
        <v>0306150000 - Norway lobsters (Nephrops norvegicus)</v>
      </c>
      <c r="E198" s="46" t="str">
        <f>IF(ISNA(VLOOKUP($A198, Table16[], 2, FALSE)), "", VLOOKUP($A198, Table16[], 2, FALSE))</f>
        <v>R161219 : amending Council Regulation (EC) No 499/96 as regards Union tariff quotas for certain fish and fishery products originating in Iceland</v>
      </c>
      <c r="F198" s="59">
        <v>12745</v>
      </c>
      <c r="G198" s="60">
        <v>43221</v>
      </c>
      <c r="H198" s="60">
        <v>43585</v>
      </c>
      <c r="I198" s="61">
        <f>'quota master'!$H198-'quota master'!$G198+1</f>
        <v>365</v>
      </c>
      <c r="J198" s="61" t="str">
        <f>describe_period('quota master'!$I198, 'quota master'!$G198, 'quota master'!$H198)</f>
        <v>Annual</v>
      </c>
      <c r="K198" s="54">
        <v>1474000</v>
      </c>
      <c r="L198" s="62" t="s">
        <v>2</v>
      </c>
      <c r="M198" s="63">
        <v>3</v>
      </c>
      <c r="N198" s="62" t="s">
        <v>3</v>
      </c>
      <c r="O198" s="63">
        <v>90</v>
      </c>
      <c r="P198" s="46" t="s">
        <v>4</v>
      </c>
      <c r="Q198" s="46" t="s">
        <v>4</v>
      </c>
      <c r="R198" s="46" t="s">
        <v>174</v>
      </c>
      <c r="S198" s="46" t="s">
        <v>270</v>
      </c>
      <c r="T198" s="46" t="str">
        <f>LOWER('quota master'!$V198)</f>
        <v xml:space="preserve">frozen norway lobsters
from 1/08/2016:
frozen norway lobsters (nephrops norvegicus), excluding smoked norway lobsters
</v>
      </c>
      <c r="U198" s="46" t="str">
        <f>GetQuotaDescription('quota master'!$A198, 'quota master'!$B198, 'quota master'!$AB198, 'quota master'!$T198)</f>
        <v xml:space="preserve">FCFS Quota number 090810 for geography IS : Iceland on frozen norway lobsters
from 1/08/2016:
frozen norway lobsters (nephrops norvegicus), excluding smoked norway lobsters
</v>
      </c>
      <c r="V198" s="46" t="s">
        <v>1633</v>
      </c>
      <c r="W198" s="46" t="s">
        <v>4</v>
      </c>
      <c r="X198" s="46" t="s">
        <v>1547</v>
      </c>
      <c r="Y198" s="46" t="s">
        <v>1548</v>
      </c>
      <c r="Z198" s="54">
        <v>1474000</v>
      </c>
      <c r="AA198" s="46" t="s">
        <v>2</v>
      </c>
      <c r="AB198" s="46" t="s">
        <v>1399</v>
      </c>
      <c r="AC198" s="46" t="s">
        <v>1499</v>
      </c>
      <c r="AD198" s="46" t="s">
        <v>1492</v>
      </c>
      <c r="AE198" s="46" t="s">
        <v>4</v>
      </c>
      <c r="AF198" s="47" t="s">
        <v>4</v>
      </c>
    </row>
    <row r="199" spans="1:32" ht="60" x14ac:dyDescent="0.25">
      <c r="A199" s="45" t="s">
        <v>217</v>
      </c>
      <c r="B199" s="46" t="str">
        <f>VLOOKUP($A199, Table5[], 2, FALSE)</f>
        <v>NO : Norway</v>
      </c>
      <c r="C199" s="46" t="str">
        <f>IF(ISNA(VLOOKUP($A199, Table8[], 2, FALSE)), "", VLOOKUP($A199, Table8[], 2, FALSE))</f>
        <v/>
      </c>
      <c r="D199" s="46" t="str">
        <f>IF(ISNA(VLOOKUP($A199, Table10[], 2, FALSE)), "", VLOOKUP($A199, Table10[], 2, FALSE))</f>
        <v>0306150000 - Norway lobsters (Nephrops norvegicus)_x000D_
0306169900 - Other_x000D_
0306179300 - Shrimps of the family Pandalidae, other than of the genus Pandalus</v>
      </c>
      <c r="E199" s="46" t="str">
        <f>IF(ISNA(VLOOKUP($A199, Table16[], 2, FALSE)), "", VLOOKUP($A199, Table16[], 2, FALSE))</f>
        <v>R161422 : amending Council Regulation (EC) No 992/95 as regards Union tariff quotas for certain agricultural and fishery products originating in Norway</v>
      </c>
      <c r="F199" s="59">
        <v>13019</v>
      </c>
      <c r="G199" s="60">
        <v>43101</v>
      </c>
      <c r="H199" s="60">
        <v>43465</v>
      </c>
      <c r="I199" s="61">
        <f>'quota master'!$H199-'quota master'!$G199+1</f>
        <v>365</v>
      </c>
      <c r="J199" s="61" t="str">
        <f>describe_period('quota master'!$I199, 'quota master'!$G199, 'quota master'!$H199)</f>
        <v>Annual</v>
      </c>
      <c r="K199" s="54">
        <v>950000</v>
      </c>
      <c r="L199" s="62" t="s">
        <v>2</v>
      </c>
      <c r="M199" s="63">
        <v>3</v>
      </c>
      <c r="N199" s="62" t="s">
        <v>3</v>
      </c>
      <c r="O199" s="63">
        <v>90</v>
      </c>
      <c r="P199" s="46" t="s">
        <v>4</v>
      </c>
      <c r="Q199" s="46" t="s">
        <v>4</v>
      </c>
      <c r="R199" s="46" t="s">
        <v>191</v>
      </c>
      <c r="S199" s="46" t="s">
        <v>217</v>
      </c>
      <c r="T199" s="46" t="str">
        <f>LOWER('quota master'!$V199)</f>
        <v>frozen pandalidae shrimps
frozen norway lobsters (nephrops norvegicus)</v>
      </c>
      <c r="U199" s="46" t="str">
        <f>GetQuotaDescription('quota master'!$A199, 'quota master'!$B199, 'quota master'!$AB199, 'quota master'!$T199)</f>
        <v>FCFS Quota number 090736 for geography NO : Norway on frozen pandalidae shrimps
frozen norway lobsters (nephrops norvegicus)</v>
      </c>
      <c r="V199" s="46" t="s">
        <v>1585</v>
      </c>
      <c r="W199" s="46" t="s">
        <v>4</v>
      </c>
      <c r="X199" s="46" t="s">
        <v>1550</v>
      </c>
      <c r="Y199" s="46" t="s">
        <v>1404</v>
      </c>
      <c r="Z199" s="54">
        <v>950000</v>
      </c>
      <c r="AA199" s="46" t="s">
        <v>2</v>
      </c>
      <c r="AB199" s="46" t="s">
        <v>1399</v>
      </c>
      <c r="AC199" s="46" t="s">
        <v>1499</v>
      </c>
      <c r="AD199" s="46" t="s">
        <v>1492</v>
      </c>
      <c r="AE199" s="46" t="s">
        <v>4</v>
      </c>
      <c r="AF199" s="47" t="s">
        <v>4</v>
      </c>
    </row>
    <row r="200" spans="1:32" ht="315" x14ac:dyDescent="0.25">
      <c r="A200" s="45" t="s">
        <v>162</v>
      </c>
      <c r="B200" s="46" t="str">
        <f>VLOOKUP($A200, Table5[], 2, FALSE)</f>
        <v>FO : Faroe Islands</v>
      </c>
      <c r="C200" s="46" t="str">
        <f>IF(ISNA(VLOOKUP($A200, Table8[], 2, FALSE)), "", VLOOKUP($A200, Table8[], 2, FALSE))</f>
        <v/>
      </c>
      <c r="D200" s="46" t="str">
        <f>IF(ISNA(VLOOKUP($A200, Table10[], 2, FALSE)), "", VLOOKUP($A200, Table10[], 2, FALSE))</f>
        <v>0306169100 - Shrimps of the species Crangon crangon_x000D_
0306169900 - Other_x000D_
0306179100 - Deepwater rose shrimps (Parapenaeus longirostris)_x000D_
0306179200 - Shrimps of the genus Penaeus_x000D_
0306179300 - Shrimps of the family Pandalidae, other than of the genus Pandalus_x000D_
0306179400 - Shrimps of the genus Crangon, other than of the species Crangon crangon_x000D_
0306179900 - Other_x000D_
0306940000 - Norway lobsters (Nephrops norvegicus)_x000D_
0306951100 - Cooked by steaming or by boiling in water_x000D_
0306951900 - Other_x000D_
0306952000 - Pandalus spp._x000D_
0306953091 - Smoked, whether in shell or not, whether or not cooked before or during the smoking process, not otherwise prepared, in immediate packings of a net content exceeding 2|kg_x000D_
0306953099 - Other_x000D_
0306954000 - Shrimps of the genus Crangon, other than of the species Crangon crangon_x000D_
0306959000 - Other_x000D_
1605211000 - In immediate packings of a net content not exceeding 2|kg_x000D_
1605219000 - Other_x000D_
1605290000 - Other_x000D_
1605400020 - Norway lobsters (Nephrops norvegicus)</v>
      </c>
      <c r="E200" s="46" t="str">
        <f>IF(ISNA(VLOOKUP($A200, Table16[], 2, FALSE)), "", VLOOKUP($A200, Table16[], 2, FALSE))</f>
        <v>R992471 : amending Council Regulation (EC) No 669/97 opening and providing for the administration of Community tariff quotas for certain fish and fishery products originating in the Faroe Islands</v>
      </c>
      <c r="F200" s="59">
        <v>12622</v>
      </c>
      <c r="G200" s="60">
        <v>43101</v>
      </c>
      <c r="H200" s="60">
        <v>43465</v>
      </c>
      <c r="I200" s="61">
        <f>'quota master'!$H200-'quota master'!$G200+1</f>
        <v>365</v>
      </c>
      <c r="J200" s="61" t="str">
        <f>describe_period('quota master'!$I200, 'quota master'!$G200, 'quota master'!$H200)</f>
        <v>Annual</v>
      </c>
      <c r="K200" s="54">
        <v>4000000</v>
      </c>
      <c r="L200" s="62" t="s">
        <v>2</v>
      </c>
      <c r="M200" s="63">
        <v>3</v>
      </c>
      <c r="N200" s="62" t="s">
        <v>3</v>
      </c>
      <c r="O200" s="63">
        <v>90</v>
      </c>
      <c r="P200" s="46" t="s">
        <v>4</v>
      </c>
      <c r="Q200" s="46" t="s">
        <v>4</v>
      </c>
      <c r="R200" s="46" t="s">
        <v>163</v>
      </c>
      <c r="S200" s="46" t="s">
        <v>162</v>
      </c>
      <c r="T200" s="46" t="str">
        <f>LOWER('quota master'!$V200)</f>
        <v>conserves de crevettes</v>
      </c>
      <c r="U200" s="46" t="str">
        <f>GetQuotaDescription('quota master'!$A200, 'quota master'!$B200, 'quota master'!$AB200, 'quota master'!$T200)</f>
        <v>FCFS Quota number 090679 for geography FO : Faroe Islands on conserves de crevettes</v>
      </c>
      <c r="V200" s="46" t="s">
        <v>1539</v>
      </c>
      <c r="W200" s="46" t="s">
        <v>4</v>
      </c>
      <c r="X200" s="46" t="s">
        <v>1534</v>
      </c>
      <c r="Y200" s="46" t="s">
        <v>1404</v>
      </c>
      <c r="Z200" s="54">
        <v>4000000</v>
      </c>
      <c r="AA200" s="46" t="s">
        <v>2</v>
      </c>
      <c r="AB200" s="46" t="s">
        <v>1399</v>
      </c>
      <c r="AC200" s="46" t="s">
        <v>1499</v>
      </c>
      <c r="AD200" s="46" t="s">
        <v>1492</v>
      </c>
      <c r="AE200" s="46" t="s">
        <v>4</v>
      </c>
      <c r="AF200" s="47" t="s">
        <v>4</v>
      </c>
    </row>
    <row r="201" spans="1:32" ht="90" x14ac:dyDescent="0.25">
      <c r="A201" s="45" t="s">
        <v>712</v>
      </c>
      <c r="B201" s="46" t="str">
        <f>VLOOKUP($A201, Table5[], 2, FALSE)</f>
        <v>1011 : ERGA OMNES</v>
      </c>
      <c r="C201" s="46" t="str">
        <f>IF(ISNA(VLOOKUP($A201, Table8[], 2, FALSE)), "", VLOOKUP($A201, Table8[], 2, FALSE))</f>
        <v/>
      </c>
      <c r="D201" s="46" t="str">
        <f>IF(ISNA(VLOOKUP($A201, Table10[], 2, FALSE)), "", VLOOKUP($A201, Table10[], 2, FALSE))</f>
        <v>0306169920 - Of the species Pandalus borealis, in shell, for processing_x000D_
0306169930 - Of the species Pandalus montagui, in shell, for processing_x000D_
0306359012 - Of the species Pandalus borealis, in shell, for processing_x000D_
0306359014 - Of the species Pandalus montagui, in shell, for processing_x000D_
0306359092 - Of the species Pandalus borealis, in shell, chilled, for processing_x000D_
0306359093 - Of the species Pandalus montagui, in shell, chilled, for processing</v>
      </c>
      <c r="E201" s="46" t="str">
        <f>IF(ISNA(VLOOKUP($A201, Table16[], 2, FALSE)), "", VLOOKUP($A201, Table16[], 2, FALSE))</f>
        <v>R152265 : opening and providing for the management of autonomous Union tariff quotas for certain fishery products for the period 2016-2018</v>
      </c>
      <c r="F201" s="59">
        <v>13274</v>
      </c>
      <c r="G201" s="60">
        <v>43101</v>
      </c>
      <c r="H201" s="60">
        <v>43465</v>
      </c>
      <c r="I201" s="61">
        <f>'quota master'!$H201-'quota master'!$G201+1</f>
        <v>365</v>
      </c>
      <c r="J201" s="61" t="str">
        <f>describe_period('quota master'!$I201, 'quota master'!$G201, 'quota master'!$H201)</f>
        <v>Annual</v>
      </c>
      <c r="K201" s="54">
        <v>10000000</v>
      </c>
      <c r="L201" s="62" t="s">
        <v>2</v>
      </c>
      <c r="M201" s="63">
        <v>3</v>
      </c>
      <c r="N201" s="62" t="s">
        <v>3</v>
      </c>
      <c r="O201" s="63">
        <v>90</v>
      </c>
      <c r="P201" s="46" t="s">
        <v>4</v>
      </c>
      <c r="Q201" s="46" t="s">
        <v>4</v>
      </c>
      <c r="R201" s="46" t="s">
        <v>688</v>
      </c>
      <c r="S201" s="46" t="s">
        <v>712</v>
      </c>
      <c r="T201" s="46" t="str">
        <f>LOWER('quota master'!$V201)</f>
        <v>shrimps and prawns</v>
      </c>
      <c r="U201" s="46" t="str">
        <f>GetQuotaDescription('quota master'!$A201, 'quota master'!$B201, 'quota master'!$AB201, 'quota master'!$T201)</f>
        <v>FCFS Quota number 092798 for geography 1011 : ERGA OMNES on shrimps and prawns</v>
      </c>
      <c r="V201" s="46" t="s">
        <v>4509</v>
      </c>
      <c r="W201" s="46" t="s">
        <v>4</v>
      </c>
      <c r="X201" s="46" t="s">
        <v>1397</v>
      </c>
      <c r="Y201" s="46" t="s">
        <v>1404</v>
      </c>
      <c r="Z201" s="54">
        <v>10000000</v>
      </c>
      <c r="AA201" s="46" t="s">
        <v>2</v>
      </c>
      <c r="AB201" s="46" t="s">
        <v>1399</v>
      </c>
      <c r="AC201" s="46" t="s">
        <v>1400</v>
      </c>
      <c r="AD201" s="46" t="s">
        <v>1900</v>
      </c>
      <c r="AE201" s="46" t="s">
        <v>4</v>
      </c>
      <c r="AF201" s="47" t="s">
        <v>4</v>
      </c>
    </row>
    <row r="202" spans="1:32" ht="60" x14ac:dyDescent="0.25">
      <c r="A202" s="45" t="s">
        <v>715</v>
      </c>
      <c r="B202" s="46" t="str">
        <f>VLOOKUP($A202, Table5[], 2, FALSE)</f>
        <v>1011 : ERGA OMNES</v>
      </c>
      <c r="C202" s="46" t="str">
        <f>IF(ISNA(VLOOKUP($A202, Table8[], 2, FALSE)), "", VLOOKUP($A202, Table8[], 2, FALSE))</f>
        <v/>
      </c>
      <c r="D202" s="46" t="str">
        <f>IF(ISNA(VLOOKUP($A202, Table10[], 2, FALSE)), "", VLOOKUP($A202, Table10[], 2, FALSE))</f>
        <v>0306179220 - Shrimps and prawns of the specie Penaeus vannamei and Penaeus monodon, whether in shell or not, not cooked, for processing_x000D_
0306369030 - Shrimps and prawns of the specie Penaeus vannamei and Penaeus monodon, whether in shell or not, fresh or chilled, not cooked, for processing</v>
      </c>
      <c r="E202" s="46" t="str">
        <f>IF(ISNA(VLOOKUP($A202, Table16[], 2, FALSE)), "", VLOOKUP($A202, Table16[], 2, FALSE))</f>
        <v>R152265 : opening and providing for the management of autonomous Union tariff quotas for certain fishery products for the period 2016-2018</v>
      </c>
      <c r="F202" s="59">
        <v>13277</v>
      </c>
      <c r="G202" s="60">
        <v>43101</v>
      </c>
      <c r="H202" s="60">
        <v>43465</v>
      </c>
      <c r="I202" s="61">
        <f>'quota master'!$H202-'quota master'!$G202+1</f>
        <v>365</v>
      </c>
      <c r="J202" s="61" t="str">
        <f>describe_period('quota master'!$I202, 'quota master'!$G202, 'quota master'!$H202)</f>
        <v>Annual</v>
      </c>
      <c r="K202" s="54">
        <v>30000000</v>
      </c>
      <c r="L202" s="62" t="s">
        <v>2</v>
      </c>
      <c r="M202" s="63">
        <v>3</v>
      </c>
      <c r="N202" s="62" t="s">
        <v>3</v>
      </c>
      <c r="O202" s="63">
        <v>90</v>
      </c>
      <c r="P202" s="46" t="s">
        <v>4</v>
      </c>
      <c r="Q202" s="46" t="s">
        <v>4</v>
      </c>
      <c r="R202" s="46" t="s">
        <v>688</v>
      </c>
      <c r="S202" s="46" t="s">
        <v>715</v>
      </c>
      <c r="T202" s="46" t="str">
        <f>LOWER('quota master'!$V202)</f>
        <v>shrimps and prawns</v>
      </c>
      <c r="U202" s="46" t="str">
        <f>GetQuotaDescription('quota master'!$A202, 'quota master'!$B202, 'quota master'!$AB202, 'quota master'!$T202)</f>
        <v>FCFS Quota number 092802 for geography 1011 : ERGA OMNES on shrimps and prawns</v>
      </c>
      <c r="V202" s="46" t="s">
        <v>4509</v>
      </c>
      <c r="W202" s="46" t="s">
        <v>4</v>
      </c>
      <c r="X202" s="46" t="s">
        <v>1397</v>
      </c>
      <c r="Y202" s="46" t="s">
        <v>1404</v>
      </c>
      <c r="Z202" s="54">
        <v>30000000</v>
      </c>
      <c r="AA202" s="46" t="s">
        <v>2</v>
      </c>
      <c r="AB202" s="46" t="s">
        <v>1399</v>
      </c>
      <c r="AC202" s="46" t="s">
        <v>1400</v>
      </c>
      <c r="AD202" s="46" t="s">
        <v>1900</v>
      </c>
      <c r="AE202" s="46" t="s">
        <v>4</v>
      </c>
      <c r="AF202" s="47" t="s">
        <v>4</v>
      </c>
    </row>
    <row r="203" spans="1:32" ht="60" x14ac:dyDescent="0.25">
      <c r="A203" s="45" t="s">
        <v>723</v>
      </c>
      <c r="B203" s="46" t="str">
        <f>VLOOKUP($A203, Table5[], 2, FALSE)</f>
        <v>1011 : ERGA OMNES</v>
      </c>
      <c r="C203" s="46" t="str">
        <f>IF(ISNA(VLOOKUP($A203, Table8[], 2, FALSE)), "", VLOOKUP($A203, Table8[], 2, FALSE))</f>
        <v/>
      </c>
      <c r="D203" s="46" t="str">
        <f>IF(ISNA(VLOOKUP($A203, Table10[], 2, FALSE)), "", VLOOKUP($A203, Table10[], 2, FALSE))</f>
        <v>0306179910 - Shrimps and prawns of the specie Pleoticus muelleri, whether in shell or not, for processing_x000D_
0306369020 - Shrimps and prawns of the specie Pleoticus muelleri, whether in shell or not, fresh or chilled, for processing</v>
      </c>
      <c r="E203" s="46" t="str">
        <f>IF(ISNA(VLOOKUP($A203, Table16[], 2, FALSE)), "", VLOOKUP($A203, Table16[], 2, FALSE))</f>
        <v>R152265 : opening and providing for the management of autonomous Union tariff quotas for certain fishery products for the period 2016-2018</v>
      </c>
      <c r="F203" s="59">
        <v>13294</v>
      </c>
      <c r="G203" s="60">
        <v>43101</v>
      </c>
      <c r="H203" s="60">
        <v>43465</v>
      </c>
      <c r="I203" s="61">
        <f>'quota master'!$H203-'quota master'!$G203+1</f>
        <v>365</v>
      </c>
      <c r="J203" s="61" t="str">
        <f>describe_period('quota master'!$I203, 'quota master'!$G203, 'quota master'!$H203)</f>
        <v>Annual</v>
      </c>
      <c r="K203" s="54">
        <v>10000000</v>
      </c>
      <c r="L203" s="62" t="s">
        <v>2</v>
      </c>
      <c r="M203" s="63">
        <v>3</v>
      </c>
      <c r="N203" s="62" t="s">
        <v>3</v>
      </c>
      <c r="O203" s="63">
        <v>90</v>
      </c>
      <c r="P203" s="46" t="s">
        <v>4</v>
      </c>
      <c r="Q203" s="46" t="s">
        <v>4</v>
      </c>
      <c r="R203" s="46" t="s">
        <v>692</v>
      </c>
      <c r="S203" s="46" t="s">
        <v>723</v>
      </c>
      <c r="T203" s="46" t="str">
        <f>LOWER('quota master'!$V203)</f>
        <v>shrimps and prawns</v>
      </c>
      <c r="U203" s="46" t="str">
        <f>GetQuotaDescription('quota master'!$A203, 'quota master'!$B203, 'quota master'!$AB203, 'quota master'!$T203)</f>
        <v>FCFS Quota number 092826 for geography 1011 : ERGA OMNES on shrimps and prawns</v>
      </c>
      <c r="V203" s="46" t="s">
        <v>4509</v>
      </c>
      <c r="W203" s="46" t="s">
        <v>4</v>
      </c>
      <c r="X203" s="46" t="s">
        <v>1397</v>
      </c>
      <c r="Y203" s="46" t="s">
        <v>1404</v>
      </c>
      <c r="Z203" s="54">
        <v>10000000</v>
      </c>
      <c r="AA203" s="46" t="s">
        <v>2</v>
      </c>
      <c r="AB203" s="46" t="s">
        <v>1399</v>
      </c>
      <c r="AC203" s="46" t="s">
        <v>1400</v>
      </c>
      <c r="AD203" s="46" t="s">
        <v>1900</v>
      </c>
      <c r="AE203" s="46" t="s">
        <v>4</v>
      </c>
      <c r="AF203" s="47" t="s">
        <v>4</v>
      </c>
    </row>
    <row r="204" spans="1:32" ht="270" x14ac:dyDescent="0.25">
      <c r="A204" s="45" t="s">
        <v>219</v>
      </c>
      <c r="B204" s="46" t="str">
        <f>VLOOKUP($A204, Table5[], 2, FALSE)</f>
        <v>NO : Norway</v>
      </c>
      <c r="C204" s="46" t="str">
        <f>IF(ISNA(VLOOKUP($A204, Table8[], 2, FALSE)), "", VLOOKUP($A204, Table8[], 2, FALSE))</f>
        <v/>
      </c>
      <c r="D204" s="46" t="str">
        <f>IF(ISNA(VLOOKUP($A204, Table10[], 2, FALSE)), "", VLOOKUP($A204, Table10[], 2, FALSE))</f>
        <v>0306340000 - Norway lobsters (Nephrops norvegicus)_x000D_
0306359012 - Of the species Pandalus borealis, in shell, for processing_x000D_
0306359014 - Of the species Pandalus montagui, in shell, for processing_x000D_
0306359020 - For processing_x000D_
0306359092 - Of the species Pandalus borealis, in shell, chilled, for processing_x000D_
0306359093 - Of the species Pandalus montagui, in shell, chilled, for processing_x000D_
0306359096 - For processing_x000D_
0306361011 - For processing_x000D_
0306361091 - For processing_x000D_
0306940000 - Norway lobsters (Nephrops norvegicus)_x000D_
0306952021 - Smoked, whether in shell or not, whether or not cooked before or during the smoking process, not otherwise prepared, in immediate packings of a net content exceeding 2|kg_x000D_
0306952029 - Other_x000D_
0306953021 - Smoked, whether in shell or not, whether or not cooked before or during the smoking process, not otherwise prepared, in immediate packings of a net content exceeding 2|kg_x000D_
0306953029 - Other</v>
      </c>
      <c r="E204" s="46" t="str">
        <f>IF(ISNA(VLOOKUP($A204, Table16[], 2, FALSE)), "", VLOOKUP($A204, Table16[], 2, FALSE))</f>
        <v>R161422 : amending Council Regulation (EC) No 992/95 as regards Union tariff quotas for certain agricultural and fishery products originating in Norway</v>
      </c>
      <c r="F204" s="59">
        <v>13021</v>
      </c>
      <c r="G204" s="60">
        <v>43101</v>
      </c>
      <c r="H204" s="60">
        <v>43465</v>
      </c>
      <c r="I204" s="61">
        <f>'quota master'!$H204-'quota master'!$G204+1</f>
        <v>365</v>
      </c>
      <c r="J204" s="61" t="str">
        <f>describe_period('quota master'!$I204, 'quota master'!$G204, 'quota master'!$H204)</f>
        <v>Annual</v>
      </c>
      <c r="K204" s="54">
        <v>900000</v>
      </c>
      <c r="L204" s="62" t="s">
        <v>2</v>
      </c>
      <c r="M204" s="63">
        <v>3</v>
      </c>
      <c r="N204" s="62" t="s">
        <v>3</v>
      </c>
      <c r="O204" s="63">
        <v>90</v>
      </c>
      <c r="P204" s="46" t="s">
        <v>4</v>
      </c>
      <c r="Q204" s="46" t="s">
        <v>4</v>
      </c>
      <c r="R204" s="46" t="s">
        <v>191</v>
      </c>
      <c r="S204" s="46" t="s">
        <v>219</v>
      </c>
      <c r="T204" s="46" t="str">
        <f>LOWER('quota master'!$V204)</f>
        <v>pandalidae shrimps, not frozen, for processing
norway lobsters (nephrops norvegicus), not frozen</v>
      </c>
      <c r="U204" s="46" t="str">
        <f>GetQuotaDescription('quota master'!$A204, 'quota master'!$B204, 'quota master'!$AB204, 'quota master'!$T204)</f>
        <v>FCFS Quota number 090738 for geography NO : Norway on pandalidae shrimps, not frozen, for processing
norway lobsters (nephrops norvegicus), not frozen</v>
      </c>
      <c r="V204" s="46" t="s">
        <v>1587</v>
      </c>
      <c r="W204" s="46" t="s">
        <v>4</v>
      </c>
      <c r="X204" s="46" t="s">
        <v>1550</v>
      </c>
      <c r="Y204" s="46" t="s">
        <v>1404</v>
      </c>
      <c r="Z204" s="54">
        <v>900000</v>
      </c>
      <c r="AA204" s="46" t="s">
        <v>2</v>
      </c>
      <c r="AB204" s="46" t="s">
        <v>1399</v>
      </c>
      <c r="AC204" s="46" t="s">
        <v>1499</v>
      </c>
      <c r="AD204" s="46" t="s">
        <v>1492</v>
      </c>
      <c r="AE204" s="46" t="s">
        <v>4</v>
      </c>
      <c r="AF204" s="47" t="s">
        <v>4</v>
      </c>
    </row>
    <row r="205" spans="1:32" ht="345" x14ac:dyDescent="0.25">
      <c r="A205" s="45" t="s">
        <v>1134</v>
      </c>
      <c r="B205" s="46" t="str">
        <f>VLOOKUP($A205, Table5[], 2, FALSE)</f>
        <v>CA : Canada</v>
      </c>
      <c r="C205" s="46" t="str">
        <f>IF(ISNA(VLOOKUP($A205, Table8[], 2, FALSE)), "", VLOOKUP($A205, Table8[], 2, FALSE))</f>
        <v/>
      </c>
      <c r="D205" s="46" t="str">
        <f>IF(ISNA(VLOOKUP($A205, Table10[], 2, FALSE)), "", VLOOKUP($A205, Table10[], 2, FALSE))</f>
        <v>0306951910 - Smoked, whether in shell or not, whether or not cooked before or during the smoking process, not otherwise prepared, in immediate packings of a net content exceeding 2|kg_x000D_
0306952021 - Smoked, whether in shell or not, whether or not cooked before or during the smoking process, not otherwise prepared, in immediate packings of a net content exceeding 2|kg_x000D_
0306952091 - Smoked, whether in shell or not, whether or not cooked before or during the smoking process, not otherwise prepared, in immediate packings of a net content exceeding 2|kg_x000D_
0306953021 - Smoked, whether in shell or not, whether or not cooked before or during the smoking process, not otherwise prepared, in immediate packings of a net content exceeding 2|kg_x000D_
0306953091 - Smoked, whether in shell or not, whether or not cooked before or during the smoking process, not otherwise prepared, in immediate packings of a net content exceeding 2|kg_x000D_
0306954010 - Smoked, whether in shell or not, whether or not cooked before or during the smoking process, not otherwise prepared, in immediate packings of a net content exceeding 2|kg_x000D_
0306959010 - Smoked, whether in shell or not, whether or not cooked before or during the smoking process, not otherwise prepared, in immediate packings of a net content exceeding 2|kg_x000D_
1605219000 - Other_x000D_
1605290000 - Other</v>
      </c>
      <c r="E205" s="46" t="str">
        <f>IF(ISNA(VLOOKUP($A205, Table16[], 2, FALSE)), "", VLOOKUP($A205, Table16[], 2, FALSE))</f>
        <v>R171772 : opening and providing for the management of Union tariff quotas for certain agricultural products, processed agricultural products and fishery products originating in Canada</v>
      </c>
      <c r="F205" s="59">
        <v>12851</v>
      </c>
      <c r="G205" s="60">
        <v>43101</v>
      </c>
      <c r="H205" s="60">
        <v>43465</v>
      </c>
      <c r="I205" s="61">
        <f>'quota master'!$H205-'quota master'!$G205+1</f>
        <v>365</v>
      </c>
      <c r="J205" s="61" t="str">
        <f>describe_period('quota master'!$I205, 'quota master'!$G205, 'quota master'!$H205)</f>
        <v>Annual</v>
      </c>
      <c r="K205" s="54">
        <v>23000000</v>
      </c>
      <c r="L205" s="62" t="s">
        <v>2</v>
      </c>
      <c r="M205" s="63">
        <v>3</v>
      </c>
      <c r="N205" s="62" t="s">
        <v>3</v>
      </c>
      <c r="O205" s="63">
        <v>90</v>
      </c>
      <c r="P205" s="46" t="s">
        <v>4</v>
      </c>
      <c r="Q205" s="46" t="s">
        <v>4</v>
      </c>
      <c r="R205" s="46" t="s">
        <v>1129</v>
      </c>
      <c r="S205" s="46" t="s">
        <v>1134</v>
      </c>
      <c r="T205" s="46" t="str">
        <f>LOWER('quota master'!$V205)</f>
        <v>smoked shrimps and prawns, other than live, fresh, chilled or frozen, whether in shell or not, whether or not cooked before or during the smoking process, not otherwise prepared, in immediate packings of a net content exceeding 2 kg:
shrimps of the species crangon crangon
other cold-water shrimps and prawns (pandalus spp.)
shrimps of the family pandalidae, other than of the genus pandalus
shrimps of the genus crangon, other than of the species crangon crangon
other</v>
      </c>
      <c r="U205" s="46" t="str">
        <f>GetQuotaDescription('quota master'!$A205, 'quota master'!$B205, 'quota master'!$AB205, 'quota master'!$T205)</f>
        <v>FCFS Quota number 098404 for geography CA : Canada on smoked shrimps and prawns, other than live, fresh, chilled or frozen, whether in shell or not, whether or not cooked before or during the smoking process, not otherwise prepared, in immediate packings of a net content exceeding 2 kg:
shrimps of the species crangon crangon
other cold-water shrimps and prawns (pandalus spp.)
shrimps of the family pandalidae, other than of the genus pandalus
shrimps of the genus crangon, other than of the s ...</v>
      </c>
      <c r="V205" s="46" t="s">
        <v>1973</v>
      </c>
      <c r="W205" s="46" t="s">
        <v>4</v>
      </c>
      <c r="X205" s="46" t="s">
        <v>1958</v>
      </c>
      <c r="Y205" s="46" t="s">
        <v>1404</v>
      </c>
      <c r="Z205" s="54">
        <v>23000000</v>
      </c>
      <c r="AA205" s="46" t="s">
        <v>2</v>
      </c>
      <c r="AB205" s="46" t="s">
        <v>1399</v>
      </c>
      <c r="AC205" s="46" t="s">
        <v>1499</v>
      </c>
      <c r="AD205" s="46" t="s">
        <v>1492</v>
      </c>
      <c r="AE205" s="46" t="s">
        <v>4</v>
      </c>
      <c r="AF205" s="47" t="s">
        <v>4</v>
      </c>
    </row>
    <row r="206" spans="1:32" ht="60" x14ac:dyDescent="0.25">
      <c r="A206" s="45" t="s">
        <v>218</v>
      </c>
      <c r="B206" s="46" t="str">
        <f>VLOOKUP($A206, Table5[], 2, FALSE)</f>
        <v>NO : Norway</v>
      </c>
      <c r="C206" s="46" t="str">
        <f>IF(ISNA(VLOOKUP($A206, Table8[], 2, FALSE)), "", VLOOKUP($A206, Table8[], 2, FALSE))</f>
        <v/>
      </c>
      <c r="D206" s="46" t="str">
        <f>IF(ISNA(VLOOKUP($A206, Table10[], 2, FALSE)), "", VLOOKUP($A206, Table10[], 2, FALSE))</f>
        <v>0306952010 - Boiled on board_x000D_
0306953010 - Boiled on board</v>
      </c>
      <c r="E206" s="46" t="str">
        <f>IF(ISNA(VLOOKUP($A206, Table16[], 2, FALSE)), "", VLOOKUP($A206, Table16[], 2, FALSE))</f>
        <v>R953061 : amending Regulation (EC) No 992/95 opening and providing for the administration of Community tariff quotas for certain agricultural and fishery products originating in Norway</v>
      </c>
      <c r="F206" s="59">
        <v>13020</v>
      </c>
      <c r="G206" s="60">
        <v>43101</v>
      </c>
      <c r="H206" s="60">
        <v>43465</v>
      </c>
      <c r="I206" s="61">
        <f>'quota master'!$H206-'quota master'!$G206+1</f>
        <v>365</v>
      </c>
      <c r="J206" s="61" t="str">
        <f>describe_period('quota master'!$I206, 'quota master'!$G206, 'quota master'!$H206)</f>
        <v>Annual</v>
      </c>
      <c r="K206" s="54">
        <v>800000</v>
      </c>
      <c r="L206" s="62" t="s">
        <v>2</v>
      </c>
      <c r="M206" s="63">
        <v>3</v>
      </c>
      <c r="N206" s="62" t="s">
        <v>3</v>
      </c>
      <c r="O206" s="63">
        <v>90</v>
      </c>
      <c r="P206" s="46" t="s">
        <v>4</v>
      </c>
      <c r="Q206" s="46" t="s">
        <v>4</v>
      </c>
      <c r="R206" s="46" t="s">
        <v>191</v>
      </c>
      <c r="S206" s="46" t="s">
        <v>218</v>
      </c>
      <c r="T206" s="46" t="str">
        <f>LOWER('quota master'!$V206)</f>
        <v>pandalidae shrimps, not frozen boiled on board</v>
      </c>
      <c r="U206" s="46" t="str">
        <f>GetQuotaDescription('quota master'!$A206, 'quota master'!$B206, 'quota master'!$AB206, 'quota master'!$T206)</f>
        <v>FCFS Quota number 090737 for geography NO : Norway on pandalidae shrimps, not frozen boiled on board</v>
      </c>
      <c r="V206" s="46" t="s">
        <v>1586</v>
      </c>
      <c r="W206" s="46" t="s">
        <v>4</v>
      </c>
      <c r="X206" s="46" t="s">
        <v>1550</v>
      </c>
      <c r="Y206" s="46" t="s">
        <v>1404</v>
      </c>
      <c r="Z206" s="54">
        <v>800000</v>
      </c>
      <c r="AA206" s="46" t="s">
        <v>2</v>
      </c>
      <c r="AB206" s="46" t="s">
        <v>1399</v>
      </c>
      <c r="AC206" s="46" t="s">
        <v>1499</v>
      </c>
      <c r="AD206" s="46" t="s">
        <v>1492</v>
      </c>
      <c r="AE206" s="46" t="s">
        <v>4</v>
      </c>
      <c r="AF206" s="47" t="s">
        <v>4</v>
      </c>
    </row>
    <row r="207" spans="1:32" ht="90" x14ac:dyDescent="0.25">
      <c r="A207" s="45" t="s">
        <v>985</v>
      </c>
      <c r="B207" s="46" t="str">
        <f>VLOOKUP($A207, Table5[], 2, FALSE)</f>
        <v>PE : Peru</v>
      </c>
      <c r="C207" s="46" t="str">
        <f>IF(ISNA(VLOOKUP($A207, Table8[], 2, FALSE)), "", VLOOKUP($A207, Table8[], 2, FALSE))</f>
        <v/>
      </c>
      <c r="D207" s="46" t="str">
        <f>IF(ISNA(VLOOKUP($A207, Table10[], 2, FALSE)), "", VLOOKUP($A207, Table10[], 2, FALSE))</f>
        <v>0307439100 - Ommastrephes spp., other than Ommastrephes sagittatus, Nototodarus spp., Sepioteuthis spp.</v>
      </c>
      <c r="E207" s="46" t="str">
        <f>IF(ISNA(VLOOKUP($A207, Table16[], 2, FALSE)), "", VLOOKUP($A207,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207" s="59">
        <v>12510</v>
      </c>
      <c r="G207" s="60">
        <v>43160</v>
      </c>
      <c r="H207" s="60">
        <v>43524</v>
      </c>
      <c r="I207" s="61">
        <f>'quota master'!$H207-'quota master'!$G207+1</f>
        <v>365</v>
      </c>
      <c r="J207" s="61" t="str">
        <f>describe_period('quota master'!$I207, 'quota master'!$G207, 'quota master'!$H207)</f>
        <v>Annual</v>
      </c>
      <c r="K207" s="54">
        <v>4200000</v>
      </c>
      <c r="L207" s="62" t="s">
        <v>2</v>
      </c>
      <c r="M207" s="63">
        <v>3</v>
      </c>
      <c r="N207" s="62" t="s">
        <v>3</v>
      </c>
      <c r="O207" s="63">
        <v>90</v>
      </c>
      <c r="P207" s="46" t="s">
        <v>4</v>
      </c>
      <c r="Q207" s="46" t="s">
        <v>4</v>
      </c>
      <c r="R207" s="46" t="s">
        <v>969</v>
      </c>
      <c r="S207" s="46" t="s">
        <v>985</v>
      </c>
      <c r="T207" s="46" t="str">
        <f>LOWER('quota master'!$V207)</f>
        <v>ommastrephes spp., other than ommastrephes sagittatus, nototodarus spp., sepioteuthis spp.</v>
      </c>
      <c r="U207" s="46" t="str">
        <f>GetQuotaDescription('quota master'!$A207, 'quota master'!$B207, 'quota master'!$AB207, 'quota master'!$T207)</f>
        <v>FCFS Quota number 097198 for geography PE : Peru on ommastrephes spp., other than ommastrephes sagittatus, nototodarus spp., sepioteuthis spp.</v>
      </c>
      <c r="V207" s="46" t="s">
        <v>5654</v>
      </c>
      <c r="W207" s="46" t="s">
        <v>4</v>
      </c>
      <c r="X207" s="46" t="s">
        <v>1917</v>
      </c>
      <c r="Y207" s="46" t="s">
        <v>1918</v>
      </c>
      <c r="Z207" s="54">
        <v>4200000</v>
      </c>
      <c r="AA207" s="46" t="s">
        <v>2</v>
      </c>
      <c r="AB207" s="46" t="s">
        <v>1399</v>
      </c>
      <c r="AC207" s="46" t="s">
        <v>1499</v>
      </c>
      <c r="AD207" s="46" t="s">
        <v>1492</v>
      </c>
      <c r="AE207" s="46" t="s">
        <v>4</v>
      </c>
      <c r="AF207" s="47" t="s">
        <v>4</v>
      </c>
    </row>
    <row r="208" spans="1:32" ht="90" x14ac:dyDescent="0.25">
      <c r="A208" s="45" t="s">
        <v>706</v>
      </c>
      <c r="B208" s="46" t="str">
        <f>VLOOKUP($A208, Table5[], 2, FALSE)</f>
        <v>1011 : ERGA OMNES</v>
      </c>
      <c r="C208" s="46" t="str">
        <f>IF(ISNA(VLOOKUP($A208, Table8[], 2, FALSE)), "", VLOOKUP($A208, Table8[], 2, FALSE))</f>
        <v/>
      </c>
      <c r="D208" s="46" t="str">
        <f>IF(ISNA(VLOOKUP($A208, Table10[], 2, FALSE)), "", VLOOKUP($A208, Table10[], 2, FALSE))</f>
        <v>0307439110 - Pod (body of cephalopod or the squid headless and without tentacles), with skin and fins, for processing_x000D_
0307439210 - Pod (body of cephalopod or the squid headless and without tentacles), with skin and fins, for processing_x000D_
0307439921 - Pod (body of cephalopod or the squid headless and without tentacles), with skin and fins, for processing</v>
      </c>
      <c r="E208" s="46" t="str">
        <f>IF(ISNA(VLOOKUP($A208, Table16[], 2, FALSE)), "", VLOOKUP($A208, Table16[], 2, FALSE))</f>
        <v>R152265 : opening and providing for the management of autonomous Union tariff quotas for certain fishery products for the period 2016-2018</v>
      </c>
      <c r="F208" s="59">
        <v>13285</v>
      </c>
      <c r="G208" s="60">
        <v>43101</v>
      </c>
      <c r="H208" s="60">
        <v>43465</v>
      </c>
      <c r="I208" s="61">
        <f>'quota master'!$H208-'quota master'!$G208+1</f>
        <v>365</v>
      </c>
      <c r="J208" s="61" t="str">
        <f>describe_period('quota master'!$I208, 'quota master'!$G208, 'quota master'!$H208)</f>
        <v>Annual</v>
      </c>
      <c r="K208" s="54">
        <v>40000000</v>
      </c>
      <c r="L208" s="62" t="s">
        <v>2</v>
      </c>
      <c r="M208" s="63">
        <v>3</v>
      </c>
      <c r="N208" s="62" t="s">
        <v>3</v>
      </c>
      <c r="O208" s="63">
        <v>90</v>
      </c>
      <c r="P208" s="46" t="s">
        <v>4</v>
      </c>
      <c r="Q208" s="46" t="s">
        <v>4</v>
      </c>
      <c r="R208" s="46" t="s">
        <v>688</v>
      </c>
      <c r="S208" s="46" t="s">
        <v>706</v>
      </c>
      <c r="T208" s="46" t="str">
        <f>LOWER('quota master'!$V208)</f>
        <v>squid products</v>
      </c>
      <c r="U208" s="46" t="str">
        <f>GetQuotaDescription('quota master'!$A208, 'quota master'!$B208, 'quota master'!$AB208, 'quota master'!$T208)</f>
        <v>FCFS Quota number 092785 for geography 1011 : ERGA OMNES on squid products</v>
      </c>
      <c r="V208" s="46" t="s">
        <v>7677</v>
      </c>
      <c r="W208" s="46" t="s">
        <v>4</v>
      </c>
      <c r="X208" s="46" t="s">
        <v>1397</v>
      </c>
      <c r="Y208" s="46" t="s">
        <v>1404</v>
      </c>
      <c r="Z208" s="54">
        <v>40000000</v>
      </c>
      <c r="AA208" s="46" t="s">
        <v>2</v>
      </c>
      <c r="AB208" s="46" t="s">
        <v>1399</v>
      </c>
      <c r="AC208" s="46" t="s">
        <v>1400</v>
      </c>
      <c r="AD208" s="46" t="s">
        <v>1900</v>
      </c>
      <c r="AE208" s="46" t="s">
        <v>4</v>
      </c>
      <c r="AF208" s="47" t="s">
        <v>4</v>
      </c>
    </row>
    <row r="209" spans="1:32" ht="45" x14ac:dyDescent="0.25">
      <c r="A209" s="45" t="s">
        <v>707</v>
      </c>
      <c r="B209" s="46" t="str">
        <f>VLOOKUP($A209, Table5[], 2, FALSE)</f>
        <v>1011 : ERGA OMNES</v>
      </c>
      <c r="C209" s="46" t="str">
        <f>IF(ISNA(VLOOKUP($A209, Table8[], 2, FALSE)), "", VLOOKUP($A209, Table8[], 2, FALSE))</f>
        <v/>
      </c>
      <c r="D209" s="46" t="str">
        <f>IF(ISNA(VLOOKUP($A209, Table10[], 2, FALSE)), "", VLOOKUP($A209, Table10[], 2, FALSE))</f>
        <v>0307439120 - Whole or tentacles and fins, for processing_x000D_
0307439220 - Whole or tentacles and fins, for processing_x000D_
0307439929 - Whole or tentacles and fins, for processing</v>
      </c>
      <c r="E209" s="46" t="str">
        <f>IF(ISNA(VLOOKUP($A209, Table16[], 2, FALSE)), "", VLOOKUP($A209, Table16[], 2, FALSE))</f>
        <v>R152265 : opening and providing for the management of autonomous Union tariff quotas for certain fishery products for the period 2016-2018</v>
      </c>
      <c r="F209" s="59">
        <v>13286</v>
      </c>
      <c r="G209" s="60">
        <v>43101</v>
      </c>
      <c r="H209" s="60">
        <v>43465</v>
      </c>
      <c r="I209" s="61">
        <f>'quota master'!$H209-'quota master'!$G209+1</f>
        <v>365</v>
      </c>
      <c r="J209" s="61" t="str">
        <f>describe_period('quota master'!$I209, 'quota master'!$G209, 'quota master'!$H209)</f>
        <v>Annual</v>
      </c>
      <c r="K209" s="54">
        <v>1500000</v>
      </c>
      <c r="L209" s="62" t="s">
        <v>2</v>
      </c>
      <c r="M209" s="63">
        <v>3</v>
      </c>
      <c r="N209" s="62" t="s">
        <v>3</v>
      </c>
      <c r="O209" s="63">
        <v>90</v>
      </c>
      <c r="P209" s="46" t="s">
        <v>4</v>
      </c>
      <c r="Q209" s="46" t="s">
        <v>4</v>
      </c>
      <c r="R209" s="46" t="s">
        <v>688</v>
      </c>
      <c r="S209" s="46" t="s">
        <v>707</v>
      </c>
      <c r="T209" s="46" t="str">
        <f>LOWER('quota master'!$V209)</f>
        <v>cuttle fish and squid</v>
      </c>
      <c r="U209" s="46" t="str">
        <f>GetQuotaDescription('quota master'!$A209, 'quota master'!$B209, 'quota master'!$AB209, 'quota master'!$T209)</f>
        <v>FCFS Quota number 092786 for geography 1011 : ERGA OMNES on cuttle fish and squid</v>
      </c>
      <c r="V209" s="46" t="s">
        <v>7678</v>
      </c>
      <c r="W209" s="46" t="s">
        <v>4</v>
      </c>
      <c r="X209" s="46" t="s">
        <v>1397</v>
      </c>
      <c r="Y209" s="46" t="s">
        <v>1404</v>
      </c>
      <c r="Z209" s="54">
        <v>1500000</v>
      </c>
      <c r="AA209" s="46" t="s">
        <v>2</v>
      </c>
      <c r="AB209" s="46" t="s">
        <v>1399</v>
      </c>
      <c r="AC209" s="46" t="s">
        <v>1400</v>
      </c>
      <c r="AD209" s="46" t="s">
        <v>1900</v>
      </c>
      <c r="AE209" s="46" t="s">
        <v>4</v>
      </c>
      <c r="AF209" s="47" t="s">
        <v>4</v>
      </c>
    </row>
    <row r="210" spans="1:32" ht="90" x14ac:dyDescent="0.25">
      <c r="A210" s="45" t="s">
        <v>986</v>
      </c>
      <c r="B210" s="46" t="str">
        <f>VLOOKUP($A210, Table5[], 2, FALSE)</f>
        <v>PE : Peru</v>
      </c>
      <c r="C210" s="46" t="str">
        <f>IF(ISNA(VLOOKUP($A210, Table8[], 2, FALSE)), "", VLOOKUP($A210, Table8[], 2, FALSE))</f>
        <v/>
      </c>
      <c r="D210" s="46" t="str">
        <f>IF(ISNA(VLOOKUP($A210, Table10[], 2, FALSE)), "", VLOOKUP($A210, Table10[], 2, FALSE))</f>
        <v>0307495000 - Ommastrephes spp., other than Ommastrephes sagittatus, Nototodarus spp., Sepioteuthis spp.</v>
      </c>
      <c r="E210" s="46" t="str">
        <f>IF(ISNA(VLOOKUP($A210, Table16[], 2, FALSE)), "", VLOOKUP($A210,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210" s="59">
        <v>12511</v>
      </c>
      <c r="G210" s="60">
        <v>43160</v>
      </c>
      <c r="H210" s="60">
        <v>43524</v>
      </c>
      <c r="I210" s="61">
        <f>'quota master'!$H210-'quota master'!$G210+1</f>
        <v>365</v>
      </c>
      <c r="J210" s="61" t="str">
        <f>describe_period('quota master'!$I210, 'quota master'!$G210, 'quota master'!$H210)</f>
        <v>Annual</v>
      </c>
      <c r="K210" s="54">
        <v>2500000</v>
      </c>
      <c r="L210" s="62" t="s">
        <v>2</v>
      </c>
      <c r="M210" s="63">
        <v>3</v>
      </c>
      <c r="N210" s="62" t="s">
        <v>3</v>
      </c>
      <c r="O210" s="63">
        <v>90</v>
      </c>
      <c r="P210" s="46" t="s">
        <v>4</v>
      </c>
      <c r="Q210" s="46" t="s">
        <v>4</v>
      </c>
      <c r="R210" s="46" t="s">
        <v>969</v>
      </c>
      <c r="S210" s="46" t="s">
        <v>986</v>
      </c>
      <c r="T210" s="46" t="str">
        <f>LOWER('quota master'!$V210)</f>
        <v>ommastrephes spp., other than ommastrephes sagittatus, nototodarus spp., sepioteuthis spp.</v>
      </c>
      <c r="U210" s="46" t="str">
        <f>GetQuotaDescription('quota master'!$A210, 'quota master'!$B210, 'quota master'!$AB210, 'quota master'!$T210)</f>
        <v>FCFS Quota number 097199 for geography PE : Peru on ommastrephes spp., other than ommastrephes sagittatus, nototodarus spp., sepioteuthis spp.</v>
      </c>
      <c r="V210" s="46" t="s">
        <v>5654</v>
      </c>
      <c r="W210" s="46" t="s">
        <v>4</v>
      </c>
      <c r="X210" s="46" t="s">
        <v>1917</v>
      </c>
      <c r="Y210" s="46" t="s">
        <v>1918</v>
      </c>
      <c r="Z210" s="54">
        <v>2500000</v>
      </c>
      <c r="AA210" s="46" t="s">
        <v>2</v>
      </c>
      <c r="AB210" s="46" t="s">
        <v>1399</v>
      </c>
      <c r="AC210" s="46" t="s">
        <v>1499</v>
      </c>
      <c r="AD210" s="46" t="s">
        <v>1492</v>
      </c>
      <c r="AE210" s="46" t="s">
        <v>4</v>
      </c>
      <c r="AF210" s="47" t="s">
        <v>4</v>
      </c>
    </row>
    <row r="211" spans="1:32" ht="60" x14ac:dyDescent="0.25">
      <c r="A211" s="45" t="s">
        <v>159</v>
      </c>
      <c r="B211" s="46" t="str">
        <f>VLOOKUP($A211, Table5[], 2, FALSE)</f>
        <v>FO : Faroe Islands</v>
      </c>
      <c r="C211" s="46" t="str">
        <f>IF(ISNA(VLOOKUP($A211, Table8[], 2, FALSE)), "", VLOOKUP($A211, Table8[], 2, FALSE))</f>
        <v/>
      </c>
      <c r="D211" s="46" t="str">
        <f>IF(ISNA(VLOOKUP($A211, Table10[], 2, FALSE)), "", VLOOKUP($A211, Table10[], 2, FALSE))</f>
        <v>0307910010 - Common whelk (Buccinum undatum)_x000D_
0307920010 - Common whelk (Buccinum undatum)_x000D_
1605590010 - Common whelk (Buccinum Undatum)</v>
      </c>
      <c r="E211" s="46" t="str">
        <f>IF(ISNA(VLOOKUP($A211, Table16[], 2, FALSE)), "", VLOOKUP($A211, Table16[], 2, FALSE))</f>
        <v>R090054 : amending Council Regulation (EC) No 669/97 as regards the opening and management of Community tariff quotas for certain fish and fishery products originating in the Faroe Islands</v>
      </c>
      <c r="F211" s="59">
        <v>12619</v>
      </c>
      <c r="G211" s="60">
        <v>43101</v>
      </c>
      <c r="H211" s="60">
        <v>43465</v>
      </c>
      <c r="I211" s="61">
        <f>'quota master'!$H211-'quota master'!$G211+1</f>
        <v>365</v>
      </c>
      <c r="J211" s="61" t="str">
        <f>describe_period('quota master'!$I211, 'quota master'!$G211, 'quota master'!$H211)</f>
        <v>Annual</v>
      </c>
      <c r="K211" s="54">
        <v>1200000</v>
      </c>
      <c r="L211" s="62" t="s">
        <v>2</v>
      </c>
      <c r="M211" s="63">
        <v>3</v>
      </c>
      <c r="N211" s="62" t="s">
        <v>3</v>
      </c>
      <c r="O211" s="63">
        <v>90</v>
      </c>
      <c r="P211" s="46" t="s">
        <v>4</v>
      </c>
      <c r="Q211" s="46" t="s">
        <v>4</v>
      </c>
      <c r="R211" s="46" t="s">
        <v>158</v>
      </c>
      <c r="S211" s="46" t="s">
        <v>159</v>
      </c>
      <c r="T211" s="46" t="str">
        <f>LOWER('quota master'!$V211)</f>
        <v>common whelk (buccinum undatum), live, fresh or chilled, frozen, prepared or preserved</v>
      </c>
      <c r="U211" s="46" t="str">
        <f>GetQuotaDescription('quota master'!$A211, 'quota master'!$B211, 'quota master'!$AB211, 'quota master'!$T211)</f>
        <v>FCFS Quota number 090674 for geography FO : Faroe Islands on common whelk (buccinum undatum), live, fresh or chilled, frozen, prepared or preserved</v>
      </c>
      <c r="V211" s="46" t="s">
        <v>1536</v>
      </c>
      <c r="W211" s="46" t="s">
        <v>4</v>
      </c>
      <c r="X211" s="46" t="s">
        <v>1534</v>
      </c>
      <c r="Y211" s="46" t="s">
        <v>1404</v>
      </c>
      <c r="Z211" s="54">
        <v>1200000</v>
      </c>
      <c r="AA211" s="46" t="s">
        <v>2</v>
      </c>
      <c r="AB211" s="46" t="s">
        <v>1399</v>
      </c>
      <c r="AC211" s="46" t="s">
        <v>1499</v>
      </c>
      <c r="AD211" s="46" t="s">
        <v>1492</v>
      </c>
      <c r="AE211" s="46" t="s">
        <v>4</v>
      </c>
      <c r="AF211" s="47" t="s">
        <v>4</v>
      </c>
    </row>
    <row r="212" spans="1:32" ht="75" x14ac:dyDescent="0.25">
      <c r="A212" s="45" t="s">
        <v>497</v>
      </c>
      <c r="B212" s="46" t="str">
        <f>VLOOKUP($A212, Table5[], 2, FALSE)</f>
        <v>ZA : South Africa</v>
      </c>
      <c r="C212" s="46" t="str">
        <f>IF(ISNA(VLOOKUP($A212, Table8[], 2, FALSE)), "", VLOOKUP($A212, Table8[], 2, FALSE))</f>
        <v/>
      </c>
      <c r="D212" s="46" t="str">
        <f>IF(ISNA(VLOOKUP($A212, Table10[], 2, FALSE)), "", VLOOKUP($A212, Table10[], 2, FALSE))</f>
        <v>0402100000 - In powder, granules or other solid forms, of a fat content, by weight, not exceeding 1,5|%</v>
      </c>
      <c r="E212" s="46" t="str">
        <f>IF(ISNA(VLOOKUP($A212, Table16[], 2, FALSE)), "", VLOOKUP($A212, Table16[], 2, FALSE))</f>
        <v>R162253 : opening and providing for the management of Union tariff quotas for certain agricultural and processed agricultural products originating in South Africa</v>
      </c>
      <c r="F212" s="59">
        <v>13106</v>
      </c>
      <c r="G212" s="60">
        <v>43101</v>
      </c>
      <c r="H212" s="60">
        <v>43465</v>
      </c>
      <c r="I212" s="61">
        <f>'quota master'!$H212-'quota master'!$G212+1</f>
        <v>365</v>
      </c>
      <c r="J212" s="61" t="str">
        <f>describe_period('quota master'!$I212, 'quota master'!$G212, 'quota master'!$H212)</f>
        <v>Annual</v>
      </c>
      <c r="K212" s="54">
        <v>500000</v>
      </c>
      <c r="L212" s="62" t="s">
        <v>2</v>
      </c>
      <c r="M212" s="63">
        <v>3</v>
      </c>
      <c r="N212" s="62" t="s">
        <v>3</v>
      </c>
      <c r="O212" s="63">
        <v>90</v>
      </c>
      <c r="P212" s="46" t="s">
        <v>4</v>
      </c>
      <c r="Q212" s="46" t="s">
        <v>4</v>
      </c>
      <c r="R212" s="46" t="s">
        <v>498</v>
      </c>
      <c r="S212" s="46" t="s">
        <v>497</v>
      </c>
      <c r="T212" s="46" t="str">
        <f>LOWER('quota master'!$V212)</f>
        <v>milk and cream, concentrated or containing added sugar or other sweetening matter, in powder, granules or in solid forms, of a fat content, by weight, not exceeding 1,5%</v>
      </c>
      <c r="U212" s="46" t="str">
        <f>GetQuotaDescription('quota master'!$A212, 'quota master'!$B212, 'quota master'!$AB212, 'quota master'!$T212)</f>
        <v>FCFS Quota number 091801 for geography ZA : South Africa on milk and cream, concentrated or containing added sugar or other sweetening matter, in powder, granules or in solid forms, of a fat content, by weight, not exceeding 1,5%</v>
      </c>
      <c r="V212" s="46" t="s">
        <v>1816</v>
      </c>
      <c r="W212" s="46" t="s">
        <v>4</v>
      </c>
      <c r="X212" s="46" t="s">
        <v>1817</v>
      </c>
      <c r="Y212" s="46" t="s">
        <v>1404</v>
      </c>
      <c r="Z212" s="54">
        <v>500000</v>
      </c>
      <c r="AA212" s="46" t="s">
        <v>2</v>
      </c>
      <c r="AB212" s="46" t="s">
        <v>1399</v>
      </c>
      <c r="AC212" s="46" t="s">
        <v>1499</v>
      </c>
      <c r="AD212" s="46" t="s">
        <v>1492</v>
      </c>
      <c r="AE212" s="46" t="s">
        <v>4</v>
      </c>
      <c r="AF212" s="47" t="s">
        <v>4</v>
      </c>
    </row>
    <row r="213" spans="1:32" ht="105" x14ac:dyDescent="0.25">
      <c r="A213" s="45" t="s">
        <v>1002</v>
      </c>
      <c r="B213" s="46" t="str">
        <f>VLOOKUP($A213, Table5[], 2, FALSE)</f>
        <v>PE : Peru</v>
      </c>
      <c r="C213" s="46" t="str">
        <f>IF(ISNA(VLOOKUP($A213, Table8[], 2, FALSE)), "", VLOOKUP($A213, Table8[], 2, FALSE))</f>
        <v/>
      </c>
      <c r="D213" s="46" t="str">
        <f>IF(ISNA(VLOOKUP($A213, Table10[], 2, FALSE)), "", VLOOKUP($A213, Table10[], 2, FALSE))</f>
        <v>0402100000 - In powder, granules or other solid forms, of a fat content, by weight, not exceeding 1,5|%_x000D_
0402210000 - Not containing added sugar or other sweetening matter_x000D_
0402290000 - Other_x000D_
0402990000 - Other</v>
      </c>
      <c r="E213" s="46" t="str">
        <f>IF(ISNA(VLOOKUP($A213, Table16[], 2, FALSE)), "", VLOOKUP($A213, Table16[], 2, FALSE))</f>
        <v>R130405 : opening and providing for the administration of Union tariff quotas for agricultural products originating in Peru</v>
      </c>
      <c r="F213" s="59">
        <v>12527</v>
      </c>
      <c r="G213" s="60">
        <v>43101</v>
      </c>
      <c r="H213" s="60">
        <v>43465</v>
      </c>
      <c r="I213" s="61">
        <f>'quota master'!$H213-'quota master'!$G213+1</f>
        <v>365</v>
      </c>
      <c r="J213" s="61" t="str">
        <f>describe_period('quota master'!$I213, 'quota master'!$G213, 'quota master'!$H213)</f>
        <v>Annual</v>
      </c>
      <c r="K213" s="54">
        <v>4500000</v>
      </c>
      <c r="L213" s="62" t="s">
        <v>2</v>
      </c>
      <c r="M213" s="63">
        <v>3</v>
      </c>
      <c r="N213" s="62" t="s">
        <v>3</v>
      </c>
      <c r="O213" s="63">
        <v>90</v>
      </c>
      <c r="P213" s="46" t="s">
        <v>4</v>
      </c>
      <c r="Q213" s="46" t="s">
        <v>4</v>
      </c>
      <c r="R213" s="46" t="s">
        <v>994</v>
      </c>
      <c r="S213" s="46" t="s">
        <v>1002</v>
      </c>
      <c r="T213" s="46" t="str">
        <f>LOWER('quota master'!$V213)</f>
        <v>milk and cream, concentrated or containing added sugar or other sweetening matter, in powder, granules or other solid forms
milk and cream, containing added sugar or other sweetening matter, in other forms than powder, granules or other solid forms</v>
      </c>
      <c r="U213" s="46" t="str">
        <f>GetQuotaDescription('quota master'!$A213, 'quota master'!$B213, 'quota master'!$AB213, 'quota master'!$T213)</f>
        <v>FCFS Quota number 097218 for geography PE : Peru on milk and cream, concentrated or containing added sugar or other sweetening matter, in powder, granules or other solid forms
milk and cream, containing added sugar or other sweetening matter, in other forms than powder, granules or other solid forms</v>
      </c>
      <c r="V213" s="46" t="s">
        <v>1924</v>
      </c>
      <c r="W213" s="46" t="s">
        <v>4</v>
      </c>
      <c r="X213" s="46" t="s">
        <v>1917</v>
      </c>
      <c r="Y213" s="46" t="s">
        <v>1404</v>
      </c>
      <c r="Z213" s="54">
        <v>4500000</v>
      </c>
      <c r="AA213" s="46" t="s">
        <v>2</v>
      </c>
      <c r="AB213" s="46" t="s">
        <v>1399</v>
      </c>
      <c r="AC213" s="46" t="s">
        <v>1499</v>
      </c>
      <c r="AD213" s="46" t="s">
        <v>1492</v>
      </c>
      <c r="AE213" s="46" t="s">
        <v>4</v>
      </c>
      <c r="AF213" s="47" t="s">
        <v>4</v>
      </c>
    </row>
    <row r="214" spans="1:32" ht="75" x14ac:dyDescent="0.25">
      <c r="A214" s="45" t="s">
        <v>1003</v>
      </c>
      <c r="B214" s="46" t="str">
        <f>VLOOKUP($A214, Table5[], 2, FALSE)</f>
        <v>PE : Peru</v>
      </c>
      <c r="C214" s="46" t="str">
        <f>IF(ISNA(VLOOKUP($A214, Table8[], 2, FALSE)), "", VLOOKUP($A214, Table8[], 2, FALSE))</f>
        <v/>
      </c>
      <c r="D214" s="46" t="str">
        <f>IF(ISNA(VLOOKUP($A214, Table10[], 2, FALSE)), "", VLOOKUP($A214, Table10[], 2, FALSE))</f>
        <v>0402910000 - Not containing added sugar or other sweetening matter</v>
      </c>
      <c r="E214" s="46" t="str">
        <f>IF(ISNA(VLOOKUP($A214, Table16[], 2, FALSE)), "", VLOOKUP($A214, Table16[], 2, FALSE))</f>
        <v>R130405 : opening and providing for the administration of Union tariff quotas for agricultural products originating in Peru</v>
      </c>
      <c r="F214" s="59">
        <v>12528</v>
      </c>
      <c r="G214" s="60">
        <v>43101</v>
      </c>
      <c r="H214" s="60">
        <v>43465</v>
      </c>
      <c r="I214" s="61">
        <f>'quota master'!$H214-'quota master'!$G214+1</f>
        <v>365</v>
      </c>
      <c r="J214" s="61" t="str">
        <f>describe_period('quota master'!$I214, 'quota master'!$G214, 'quota master'!$H214)</f>
        <v>Annual</v>
      </c>
      <c r="K214" s="54">
        <v>9000000</v>
      </c>
      <c r="L214" s="62" t="s">
        <v>2</v>
      </c>
      <c r="M214" s="63">
        <v>3</v>
      </c>
      <c r="N214" s="62" t="s">
        <v>3</v>
      </c>
      <c r="O214" s="63">
        <v>90</v>
      </c>
      <c r="P214" s="46" t="s">
        <v>4</v>
      </c>
      <c r="Q214" s="46" t="s">
        <v>4</v>
      </c>
      <c r="R214" s="46" t="s">
        <v>994</v>
      </c>
      <c r="S214" s="46" t="s">
        <v>1003</v>
      </c>
      <c r="T214" s="46" t="str">
        <f>LOWER('quota master'!$V214)</f>
        <v>milk and cream, concentrated but not containing added sugar or other sweetening matter, in other forms than powder, granules or other solid forms</v>
      </c>
      <c r="U214" s="46" t="str">
        <f>GetQuotaDescription('quota master'!$A214, 'quota master'!$B214, 'quota master'!$AB214, 'quota master'!$T214)</f>
        <v>FCFS Quota number 097219 for geography PE : Peru on milk and cream, concentrated but not containing added sugar or other sweetening matter, in other forms than powder, granules or other solid forms</v>
      </c>
      <c r="V214" s="46" t="s">
        <v>1925</v>
      </c>
      <c r="W214" s="46" t="s">
        <v>4</v>
      </c>
      <c r="X214" s="46" t="s">
        <v>1917</v>
      </c>
      <c r="Y214" s="46" t="s">
        <v>1404</v>
      </c>
      <c r="Z214" s="54">
        <v>9000000</v>
      </c>
      <c r="AA214" s="46" t="s">
        <v>2</v>
      </c>
      <c r="AB214" s="46" t="s">
        <v>1399</v>
      </c>
      <c r="AC214" s="46" t="s">
        <v>1499</v>
      </c>
      <c r="AD214" s="46" t="s">
        <v>1492</v>
      </c>
      <c r="AE214" s="46" t="s">
        <v>4</v>
      </c>
      <c r="AF214" s="47" t="s">
        <v>4</v>
      </c>
    </row>
    <row r="215" spans="1:32" ht="60" x14ac:dyDescent="0.25">
      <c r="A215" s="45" t="s">
        <v>1022</v>
      </c>
      <c r="B215" s="46" t="str">
        <f>VLOOKUP($A215, Table5[], 2, FALSE)</f>
        <v>CO : Colombia</v>
      </c>
      <c r="C215" s="46" t="str">
        <f>IF(ISNA(VLOOKUP($A215, Table8[], 2, FALSE)), "", VLOOKUP($A215, Table8[], 2, FALSE))</f>
        <v/>
      </c>
      <c r="D215" s="46" t="str">
        <f>IF(ISNA(VLOOKUP($A215, Table10[], 2, FALSE)), "", VLOOKUP($A215, Table10[], 2, FALSE))</f>
        <v>0402990000 - Other</v>
      </c>
      <c r="E215" s="46" t="str">
        <f>IF(ISNA(VLOOKUP($A215, Table16[], 2, FALSE)), "", VLOOKUP($A215, Table16[], 2, FALSE))</f>
        <v>R130741 : opening and providing for the administration of Union tariff quotas for agricultural products originating in Colombia</v>
      </c>
      <c r="F215" s="59">
        <v>12556</v>
      </c>
      <c r="G215" s="60">
        <v>43101</v>
      </c>
      <c r="H215" s="60">
        <v>43465</v>
      </c>
      <c r="I215" s="61">
        <f>'quota master'!$H215-'quota master'!$G215+1</f>
        <v>365</v>
      </c>
      <c r="J215" s="61" t="str">
        <f>describe_period('quota master'!$I215, 'quota master'!$G215, 'quota master'!$H215)</f>
        <v>Annual</v>
      </c>
      <c r="K215" s="54">
        <v>125000</v>
      </c>
      <c r="L215" s="62" t="s">
        <v>2</v>
      </c>
      <c r="M215" s="63">
        <v>3</v>
      </c>
      <c r="N215" s="62" t="s">
        <v>3</v>
      </c>
      <c r="O215" s="63">
        <v>90</v>
      </c>
      <c r="P215" s="46" t="s">
        <v>4</v>
      </c>
      <c r="Q215" s="46" t="s">
        <v>4</v>
      </c>
      <c r="R215" s="46" t="s">
        <v>1015</v>
      </c>
      <c r="S215" s="46" t="s">
        <v>1022</v>
      </c>
      <c r="T215" s="46" t="str">
        <f>LOWER('quota master'!$V215)</f>
        <v>milk and cream, containing added sugar ir other sweetening matter, not in powder, granules or other solid forms</v>
      </c>
      <c r="U215" s="46" t="str">
        <f>GetQuotaDescription('quota master'!$A215, 'quota master'!$B215, 'quota master'!$AB215, 'quota master'!$T215)</f>
        <v>FCFS Quota number 097237 for geography CO : Colombia on milk and cream, containing added sugar ir other sweetening matter, not in powder, granules or other solid forms</v>
      </c>
      <c r="V215" s="46" t="s">
        <v>1940</v>
      </c>
      <c r="W215" s="46" t="s">
        <v>4</v>
      </c>
      <c r="X215" s="46" t="s">
        <v>1936</v>
      </c>
      <c r="Y215" s="46" t="s">
        <v>1404</v>
      </c>
      <c r="Z215" s="54">
        <v>125000</v>
      </c>
      <c r="AA215" s="46" t="s">
        <v>2</v>
      </c>
      <c r="AB215" s="46" t="s">
        <v>1399</v>
      </c>
      <c r="AC215" s="46" t="s">
        <v>1499</v>
      </c>
      <c r="AD215" s="46" t="s">
        <v>1492</v>
      </c>
      <c r="AE215" s="46" t="s">
        <v>4</v>
      </c>
      <c r="AF215" s="47" t="s">
        <v>4</v>
      </c>
    </row>
    <row r="216" spans="1:32" ht="45" x14ac:dyDescent="0.25">
      <c r="A216" s="45" t="s">
        <v>1010</v>
      </c>
      <c r="B216" s="46" t="str">
        <f>VLOOKUP($A216, Table5[], 2, FALSE)</f>
        <v>PE : Peru</v>
      </c>
      <c r="C216" s="46" t="str">
        <f>IF(ISNA(VLOOKUP($A216, Table8[], 2, FALSE)), "", VLOOKUP($A216, Table8[], 2, FALSE))</f>
        <v/>
      </c>
      <c r="D216" s="46" t="str">
        <f>IF(ISNA(VLOOKUP($A216, Table10[], 2, FALSE)), "", VLOOKUP($A216, Table10[], 2, FALSE))</f>
        <v>0403100000 - Yogurt</v>
      </c>
      <c r="E216" s="46" t="str">
        <f>IF(ISNA(VLOOKUP($A216, Table16[], 2, FALSE)), "", VLOOKUP($A216, Table16[], 2, FALSE))</f>
        <v>R130405 : opening and providing for the administration of Union tariff quotas for agricultural products originating in Peru</v>
      </c>
      <c r="F216" s="59">
        <v>12534</v>
      </c>
      <c r="G216" s="60">
        <v>43101</v>
      </c>
      <c r="H216" s="60">
        <v>43465</v>
      </c>
      <c r="I216" s="61">
        <f>'quota master'!$H216-'quota master'!$G216+1</f>
        <v>365</v>
      </c>
      <c r="J216" s="61" t="str">
        <f>describe_period('quota master'!$I216, 'quota master'!$G216, 'quota master'!$H216)</f>
        <v>Annual</v>
      </c>
      <c r="K216" s="54">
        <v>45000</v>
      </c>
      <c r="L216" s="62" t="s">
        <v>2</v>
      </c>
      <c r="M216" s="63">
        <v>3</v>
      </c>
      <c r="N216" s="62" t="s">
        <v>3</v>
      </c>
      <c r="O216" s="63">
        <v>90</v>
      </c>
      <c r="P216" s="46" t="s">
        <v>4</v>
      </c>
      <c r="Q216" s="46" t="s">
        <v>4</v>
      </c>
      <c r="R216" s="46" t="s">
        <v>994</v>
      </c>
      <c r="S216" s="46" t="s">
        <v>1010</v>
      </c>
      <c r="T216" s="46" t="str">
        <f>LOWER('quota master'!$V216)</f>
        <v>yogurt</v>
      </c>
      <c r="U216" s="46" t="str">
        <f>GetQuotaDescription('quota master'!$A216, 'quota master'!$B216, 'quota master'!$AB216, 'quota master'!$T216)</f>
        <v>FCFS Quota number 097225 for geography PE : Peru on yogurt</v>
      </c>
      <c r="V216" s="46" t="s">
        <v>1931</v>
      </c>
      <c r="W216" s="46" t="s">
        <v>4</v>
      </c>
      <c r="X216" s="46" t="s">
        <v>1917</v>
      </c>
      <c r="Y216" s="46" t="s">
        <v>1404</v>
      </c>
      <c r="Z216" s="54">
        <v>45000</v>
      </c>
      <c r="AA216" s="46" t="s">
        <v>2</v>
      </c>
      <c r="AB216" s="46" t="s">
        <v>1399</v>
      </c>
      <c r="AC216" s="46" t="s">
        <v>1499</v>
      </c>
      <c r="AD216" s="46" t="s">
        <v>1492</v>
      </c>
      <c r="AE216" s="46" t="s">
        <v>4</v>
      </c>
      <c r="AF216" s="47" t="s">
        <v>4</v>
      </c>
    </row>
    <row r="217" spans="1:32" ht="60" x14ac:dyDescent="0.25">
      <c r="A217" s="45" t="s">
        <v>1019</v>
      </c>
      <c r="B217" s="46" t="str">
        <f>VLOOKUP($A217, Table5[], 2, FALSE)</f>
        <v>CO : Colombia</v>
      </c>
      <c r="C217" s="46" t="str">
        <f>IF(ISNA(VLOOKUP($A217, Table8[], 2, FALSE)), "", VLOOKUP($A217, Table8[], 2, FALSE))</f>
        <v/>
      </c>
      <c r="D217" s="46" t="str">
        <f>IF(ISNA(VLOOKUP($A217, Table10[], 2, FALSE)), "", VLOOKUP($A217, Table10[], 2, FALSE))</f>
        <v>0403100000 - Yogurt</v>
      </c>
      <c r="E217" s="46" t="str">
        <f>IF(ISNA(VLOOKUP($A217, Table16[], 2, FALSE)), "", VLOOKUP($A217, Table16[], 2, FALSE))</f>
        <v>R130741 : opening and providing for the administration of Union tariff quotas for agricultural products originating in Colombia</v>
      </c>
      <c r="F217" s="59">
        <v>12553</v>
      </c>
      <c r="G217" s="60">
        <v>43101</v>
      </c>
      <c r="H217" s="60">
        <v>43465</v>
      </c>
      <c r="I217" s="61">
        <f>'quota master'!$H217-'quota master'!$G217+1</f>
        <v>365</v>
      </c>
      <c r="J217" s="61" t="str">
        <f>describe_period('quota master'!$I217, 'quota master'!$G217, 'quota master'!$H217)</f>
        <v>Annual</v>
      </c>
      <c r="K217" s="54">
        <v>125000</v>
      </c>
      <c r="L217" s="62" t="s">
        <v>2</v>
      </c>
      <c r="M217" s="63">
        <v>3</v>
      </c>
      <c r="N217" s="62" t="s">
        <v>3</v>
      </c>
      <c r="O217" s="63">
        <v>90</v>
      </c>
      <c r="P217" s="46" t="s">
        <v>4</v>
      </c>
      <c r="Q217" s="46" t="s">
        <v>4</v>
      </c>
      <c r="R217" s="46" t="s">
        <v>1015</v>
      </c>
      <c r="S217" s="46" t="s">
        <v>1019</v>
      </c>
      <c r="T217" s="46" t="str">
        <f>LOWER('quota master'!$V217)</f>
        <v>yogurt</v>
      </c>
      <c r="U217" s="46" t="str">
        <f>GetQuotaDescription('quota master'!$A217, 'quota master'!$B217, 'quota master'!$AB217, 'quota master'!$T217)</f>
        <v>FCFS Quota number 097234 for geography CO : Colombia on yogurt</v>
      </c>
      <c r="V217" s="46" t="s">
        <v>1931</v>
      </c>
      <c r="W217" s="46" t="s">
        <v>4</v>
      </c>
      <c r="X217" s="46" t="s">
        <v>1936</v>
      </c>
      <c r="Y217" s="46" t="s">
        <v>1404</v>
      </c>
      <c r="Z217" s="54">
        <v>125000</v>
      </c>
      <c r="AA217" s="46" t="s">
        <v>2</v>
      </c>
      <c r="AB217" s="46" t="s">
        <v>1399</v>
      </c>
      <c r="AC217" s="46" t="s">
        <v>1499</v>
      </c>
      <c r="AD217" s="46" t="s">
        <v>1492</v>
      </c>
      <c r="AE217" s="46" t="s">
        <v>4</v>
      </c>
      <c r="AF217" s="47" t="s">
        <v>4</v>
      </c>
    </row>
    <row r="218" spans="1:32" ht="90" x14ac:dyDescent="0.25">
      <c r="A218" s="45" t="s">
        <v>331</v>
      </c>
      <c r="B218" s="46" t="str">
        <f>VLOOKUP($A218, Table5[], 2, FALSE)</f>
        <v>DZ : Algeria</v>
      </c>
      <c r="C218" s="46" t="str">
        <f>IF(ISNA(VLOOKUP($A218, Table8[], 2, FALSE)), "", VLOOKUP($A218, Table8[], 2, FALSE))</f>
        <v/>
      </c>
      <c r="D218" s="46" t="str">
        <f>IF(ISNA(VLOOKUP($A218, Table10[], 2, FALSE)), "", VLOOKUP($A218, Table10[], 2, FALSE))</f>
        <v>0403105100 - Not exceeding 1,5|%_x000D_
0403105300 - Exceeding 1,5|% but not exceeding 27|%_x000D_
0403105900 - Exceeding 27|%_x000D_
0403109100 - Not exceeding 3|%_x000D_
0403109300 - Exceeding 3|% but not exceeding 6|%_x000D_
0403109900 - Exceeding 6|%</v>
      </c>
      <c r="E218" s="46" t="str">
        <f>IF(ISNA(VLOOKUP($A218, Table16[], 2, FALSE)), "", VLOOKUP($A218, Table16[], 2, FALSE))</f>
        <v>R051653 : opening tariff quotas and laying down the duties applicable within these tariff quotas for imports into the European Community of certain processed agricultural products originating in Algeria</v>
      </c>
      <c r="F218" s="59">
        <v>12592</v>
      </c>
      <c r="G218" s="60">
        <v>43101</v>
      </c>
      <c r="H218" s="60">
        <v>43465</v>
      </c>
      <c r="I218" s="61">
        <f>'quota master'!$H218-'quota master'!$G218+1</f>
        <v>365</v>
      </c>
      <c r="J218" s="61" t="str">
        <f>describe_period('quota master'!$I218, 'quota master'!$G218, 'quota master'!$H218)</f>
        <v>Annual</v>
      </c>
      <c r="K218" s="54">
        <v>1500000</v>
      </c>
      <c r="L218" s="62" t="s">
        <v>2</v>
      </c>
      <c r="M218" s="63">
        <v>3</v>
      </c>
      <c r="N218" s="62" t="s">
        <v>3</v>
      </c>
      <c r="O218" s="63">
        <v>90</v>
      </c>
      <c r="P218" s="46" t="s">
        <v>4</v>
      </c>
      <c r="Q218" s="46" t="s">
        <v>4</v>
      </c>
      <c r="R218" s="46" t="s">
        <v>332</v>
      </c>
      <c r="S218" s="46" t="s">
        <v>331</v>
      </c>
      <c r="T218" s="46" t="str">
        <f>LOWER('quota master'!$V218)</f>
        <v>buttermilk etc</v>
      </c>
      <c r="U218" s="46" t="str">
        <f>GetQuotaDescription('quota master'!$A218, 'quota master'!$B218, 'quota master'!$AB218, 'quota master'!$T218)</f>
        <v>FCFS Quota number 091021 for geography DZ : Algeria on buttermilk etc</v>
      </c>
      <c r="V218" s="46" t="s">
        <v>1679</v>
      </c>
      <c r="W218" s="46" t="s">
        <v>4</v>
      </c>
      <c r="X218" s="46" t="s">
        <v>1663</v>
      </c>
      <c r="Y218" s="46" t="s">
        <v>1404</v>
      </c>
      <c r="Z218" s="54">
        <v>1500000</v>
      </c>
      <c r="AA218" s="46" t="s">
        <v>2</v>
      </c>
      <c r="AB218" s="46" t="s">
        <v>1399</v>
      </c>
      <c r="AC218" s="46" t="s">
        <v>1499</v>
      </c>
      <c r="AD218" s="46" t="s">
        <v>1492</v>
      </c>
      <c r="AE218" s="46" t="s">
        <v>4</v>
      </c>
      <c r="AF218" s="47" t="s">
        <v>4</v>
      </c>
    </row>
    <row r="219" spans="1:32" ht="180" x14ac:dyDescent="0.25">
      <c r="A219" s="45" t="s">
        <v>794</v>
      </c>
      <c r="B219" s="46" t="str">
        <f>VLOOKUP($A219, Table5[], 2, FALSE)</f>
        <v>UA : Ukraine</v>
      </c>
      <c r="C219" s="46" t="str">
        <f>IF(ISNA(VLOOKUP($A219, Table8[], 2, FALSE)), "", VLOOKUP($A219, Table8[], 2, FALSE))</f>
        <v/>
      </c>
      <c r="D219" s="46" t="str">
        <f>IF(ISNA(VLOOKUP($A219, Table10[], 2, FALSE)), "", VLOOKUP($A219, Table10[], 2, FALSE))</f>
        <v>0403105100 - Not exceeding 1,5|%_x000D_
0403105300 - Exceeding 1,5|% but not exceeding 27|%_x000D_
0403105900 - Exceeding 27|%_x000D_
0403109100 - Not exceeding 3|%_x000D_
0403109300 - Exceeding 3|% but not exceeding 6|%_x000D_
0403109900 - Exceeding 6|%_x000D_
0403907100 - Not exceeding 1,5|%_x000D_
0403907300 - Exceeding 1,5|% but not exceeding 27|%_x000D_
0403907900 - Exceeding 27|%_x000D_
0403909100 - Not exceeding 3|%_x000D_
0403909300 - Exceeding 3|% but not exceeding 6|%_x000D_
0403909900 - Exceeding 6|%</v>
      </c>
      <c r="E219" s="46" t="str">
        <f>IF(ISNA(VLOOKUP($A219, Table16[], 2, FALSE)), "", VLOOKUP($A219, Table16[], 2, FALSE))</f>
        <v>R152405 : opening and providing for the management of EU tariff quotas for agricultural products originating in Ukraine</v>
      </c>
      <c r="F219" s="59">
        <v>13142</v>
      </c>
      <c r="G219" s="60">
        <v>43101</v>
      </c>
      <c r="H219" s="60">
        <v>43465</v>
      </c>
      <c r="I219" s="61">
        <f>'quota master'!$H219-'quota master'!$G219+1</f>
        <v>365</v>
      </c>
      <c r="J219" s="61" t="str">
        <f>describe_period('quota master'!$I219, 'quota master'!$G219, 'quota master'!$H219)</f>
        <v>Annual</v>
      </c>
      <c r="K219" s="54">
        <v>2000000</v>
      </c>
      <c r="L219" s="62" t="s">
        <v>2</v>
      </c>
      <c r="M219" s="63">
        <v>3</v>
      </c>
      <c r="N219" s="62" t="s">
        <v>3</v>
      </c>
      <c r="O219" s="63">
        <v>90</v>
      </c>
      <c r="P219" s="46" t="s">
        <v>4</v>
      </c>
      <c r="Q219" s="46" t="s">
        <v>4</v>
      </c>
      <c r="R219" s="46" t="s">
        <v>778</v>
      </c>
      <c r="S219" s="46" t="s">
        <v>794</v>
      </c>
      <c r="T219" s="46" t="str">
        <f>LOWER('quota master'!$V219)</f>
        <v>yogurt</v>
      </c>
      <c r="U219" s="46" t="str">
        <f>GetQuotaDescription('quota master'!$A219, 'quota master'!$B219, 'quota master'!$AB219, 'quota master'!$T219)</f>
        <v>FCFS Quota number 096716 for geography UA : Ukraine on yogurt</v>
      </c>
      <c r="V219" s="46" t="s">
        <v>1931</v>
      </c>
      <c r="W219" s="46" t="s">
        <v>4</v>
      </c>
      <c r="X219" s="46" t="s">
        <v>1907</v>
      </c>
      <c r="Y219" s="46" t="s">
        <v>1404</v>
      </c>
      <c r="Z219" s="54">
        <v>2000000</v>
      </c>
      <c r="AA219" s="46" t="s">
        <v>2</v>
      </c>
      <c r="AB219" s="46" t="s">
        <v>1399</v>
      </c>
      <c r="AC219" s="46" t="s">
        <v>1499</v>
      </c>
      <c r="AD219" s="46" t="s">
        <v>1492</v>
      </c>
      <c r="AE219" s="46" t="s">
        <v>4</v>
      </c>
      <c r="AF219" s="47" t="s">
        <v>4</v>
      </c>
    </row>
    <row r="220" spans="1:32" ht="105" x14ac:dyDescent="0.25">
      <c r="A220" s="45" t="s">
        <v>995</v>
      </c>
      <c r="B220" s="46" t="str">
        <f>VLOOKUP($A220, Table5[], 2, FALSE)</f>
        <v>PE : Peru</v>
      </c>
      <c r="C220" s="46" t="str">
        <f>IF(ISNA(VLOOKUP($A220, Table8[], 2, FALSE)), "", VLOOKUP($A220, Table8[], 2, FALSE))</f>
        <v/>
      </c>
      <c r="D220" s="46" t="str">
        <f>IF(ISNA(VLOOKUP($A220, Table10[], 2, FALSE)), "", VLOOKUP($A220, Table10[], 2, FALSE))</f>
        <v>0403900000 - Other</v>
      </c>
      <c r="E220" s="46" t="str">
        <f>IF(ISNA(VLOOKUP($A220, Table16[], 2, FALSE)), "", VLOOKUP($A220, Table16[], 2, FALSE))</f>
        <v>R130405 : opening and providing for the administration of Union tariff quotas for agricultural products originating in Peru</v>
      </c>
      <c r="F220" s="59">
        <v>12520</v>
      </c>
      <c r="G220" s="60">
        <v>43101</v>
      </c>
      <c r="H220" s="60">
        <v>43465</v>
      </c>
      <c r="I220" s="61">
        <f>'quota master'!$H220-'quota master'!$G220+1</f>
        <v>365</v>
      </c>
      <c r="J220" s="61" t="str">
        <f>describe_period('quota master'!$I220, 'quota master'!$G220, 'quota master'!$H220)</f>
        <v>Annual</v>
      </c>
      <c r="K220" s="54">
        <v>2850000</v>
      </c>
      <c r="L220" s="62" t="s">
        <v>2</v>
      </c>
      <c r="M220" s="63">
        <v>3</v>
      </c>
      <c r="N220" s="62" t="s">
        <v>3</v>
      </c>
      <c r="O220" s="63">
        <v>90</v>
      </c>
      <c r="P220" s="46" t="s">
        <v>4</v>
      </c>
      <c r="Q220" s="46" t="s">
        <v>4</v>
      </c>
      <c r="R220" s="46" t="s">
        <v>994</v>
      </c>
      <c r="S220" s="46" t="s">
        <v>995</v>
      </c>
      <c r="T220" s="46" t="str">
        <f>LOWER('quota master'!$V220)</f>
        <v>buttermilk, curdled milk and cream, yogurt, kephir and other fermented or acidified milk and cream, whether or not concentrated or containing added sugar or other sweetening matter or flavoured or containing added fruit, nuts or cocoa (other)</v>
      </c>
      <c r="U220" s="46" t="str">
        <f>GetQuotaDescription('quota master'!$A220, 'quota master'!$B220, 'quota master'!$AB220, 'quota master'!$T220)</f>
        <v>FCFS Quota number 097211 for geography PE : Peru on buttermilk, curdled milk and cream, yogurt, kephir and other fermented or acidified milk and cream, whether or not concentrated or containing added sugar or other sweetening matter or flavoured or containing added fruit, nuts or cocoa (other)</v>
      </c>
      <c r="V220" s="46" t="s">
        <v>7753</v>
      </c>
      <c r="W220" s="46" t="s">
        <v>4</v>
      </c>
      <c r="X220" s="46" t="s">
        <v>1917</v>
      </c>
      <c r="Y220" s="46" t="s">
        <v>1404</v>
      </c>
      <c r="Z220" s="54">
        <v>2850000</v>
      </c>
      <c r="AA220" s="46" t="s">
        <v>2</v>
      </c>
      <c r="AB220" s="46" t="s">
        <v>1399</v>
      </c>
      <c r="AC220" s="46" t="s">
        <v>1499</v>
      </c>
      <c r="AD220" s="46" t="s">
        <v>1492</v>
      </c>
      <c r="AE220" s="46" t="s">
        <v>4</v>
      </c>
      <c r="AF220" s="47" t="s">
        <v>4</v>
      </c>
    </row>
    <row r="221" spans="1:32" ht="45" x14ac:dyDescent="0.25">
      <c r="A221" s="45" t="s">
        <v>380</v>
      </c>
      <c r="B221" s="46" t="str">
        <f>VLOOKUP($A221, Table5[], 2, FALSE)</f>
        <v>IL : Israel</v>
      </c>
      <c r="C221" s="46" t="str">
        <f>IF(ISNA(VLOOKUP($A221, Table8[], 2, FALSE)), "", VLOOKUP($A221, Table8[], 2, FALSE))</f>
        <v/>
      </c>
      <c r="D221" s="46" t="str">
        <f>IF(ISNA(VLOOKUP($A221, Table10[], 2, FALSE)), "", VLOOKUP($A221, Table10[], 2, FALSE))</f>
        <v>0404100000 - Whey and modified whey, whether or not concentrated or containing added sugar or other sweetening matter</v>
      </c>
      <c r="E221" s="46" t="str">
        <f>IF(ISNA(VLOOKUP($A221, Table16[], 2, FALSE)), "", VLOOKUP($A221, Table16[], 2, FALSE))</f>
        <v>R091154 : amending Council Regulation (EC) No 747/2001 as regards Community tariff quotas for certain agricultural and processed agricultural products originating in Israel</v>
      </c>
      <c r="F221" s="59">
        <v>12238</v>
      </c>
      <c r="G221" s="60">
        <v>43101</v>
      </c>
      <c r="H221" s="60">
        <v>43465</v>
      </c>
      <c r="I221" s="61">
        <f>'quota master'!$H221-'quota master'!$G221+1</f>
        <v>365</v>
      </c>
      <c r="J221" s="61" t="str">
        <f>describe_period('quota master'!$I221, 'quota master'!$G221, 'quota master'!$H221)</f>
        <v>Annual</v>
      </c>
      <c r="K221" s="54">
        <v>1300000</v>
      </c>
      <c r="L221" s="62" t="s">
        <v>2</v>
      </c>
      <c r="M221" s="63">
        <v>3</v>
      </c>
      <c r="N221" s="62" t="s">
        <v>3</v>
      </c>
      <c r="O221" s="63">
        <v>90</v>
      </c>
      <c r="P221" s="46" t="s">
        <v>4</v>
      </c>
      <c r="Q221" s="46" t="s">
        <v>4</v>
      </c>
      <c r="R221" s="46" t="s">
        <v>379</v>
      </c>
      <c r="S221" s="46" t="s">
        <v>380</v>
      </c>
      <c r="T221" s="46" t="str">
        <f>LOWER('quota master'!$V221)</f>
        <v>whey</v>
      </c>
      <c r="U221" s="46" t="str">
        <f>GetQuotaDescription('quota master'!$A221, 'quota master'!$B221, 'quota master'!$AB221, 'quota master'!$T221)</f>
        <v>FCFS Quota number 091302 for geography IL : Israel on whey</v>
      </c>
      <c r="V221" s="46" t="s">
        <v>1719</v>
      </c>
      <c r="W221" s="46" t="s">
        <v>4</v>
      </c>
      <c r="X221" s="46" t="s">
        <v>1717</v>
      </c>
      <c r="Y221" s="46" t="s">
        <v>1404</v>
      </c>
      <c r="Z221" s="54">
        <v>1300000</v>
      </c>
      <c r="AA221" s="46" t="s">
        <v>2</v>
      </c>
      <c r="AB221" s="46" t="s">
        <v>1399</v>
      </c>
      <c r="AC221" s="46" t="s">
        <v>1499</v>
      </c>
      <c r="AD221" s="46" t="s">
        <v>1492</v>
      </c>
      <c r="AE221" s="46" t="s">
        <v>4</v>
      </c>
      <c r="AF221" s="47" t="s">
        <v>4</v>
      </c>
    </row>
    <row r="222" spans="1:32" ht="45" x14ac:dyDescent="0.25">
      <c r="A222" s="45" t="s">
        <v>996</v>
      </c>
      <c r="B222" s="46" t="str">
        <f>VLOOKUP($A222, Table5[], 2, FALSE)</f>
        <v>PE : Peru</v>
      </c>
      <c r="C222" s="46" t="str">
        <f>IF(ISNA(VLOOKUP($A222, Table8[], 2, FALSE)), "", VLOOKUP($A222, Table8[], 2, FALSE))</f>
        <v/>
      </c>
      <c r="D222" s="46" t="str">
        <f>IF(ISNA(VLOOKUP($A222, Table10[], 2, FALSE)), "", VLOOKUP($A222, Table10[], 2, FALSE))</f>
        <v>0405000000 - Butter and other fats and oils derived from milk; dairy spreads</v>
      </c>
      <c r="E222" s="46" t="str">
        <f>IF(ISNA(VLOOKUP($A222, Table16[], 2, FALSE)), "", VLOOKUP($A222, Table16[], 2, FALSE))</f>
        <v>R130405 : opening and providing for the administration of Union tariff quotas for agricultural products originating in Peru</v>
      </c>
      <c r="F222" s="59">
        <v>12521</v>
      </c>
      <c r="G222" s="60">
        <v>43101</v>
      </c>
      <c r="H222" s="60">
        <v>43465</v>
      </c>
      <c r="I222" s="61">
        <f>'quota master'!$H222-'quota master'!$G222+1</f>
        <v>365</v>
      </c>
      <c r="J222" s="61" t="str">
        <f>describe_period('quota master'!$I222, 'quota master'!$G222, 'quota master'!$H222)</f>
        <v>Annual</v>
      </c>
      <c r="K222" s="54">
        <v>750000</v>
      </c>
      <c r="L222" s="62" t="s">
        <v>2</v>
      </c>
      <c r="M222" s="63">
        <v>3</v>
      </c>
      <c r="N222" s="62" t="s">
        <v>3</v>
      </c>
      <c r="O222" s="63">
        <v>90</v>
      </c>
      <c r="P222" s="46" t="s">
        <v>4</v>
      </c>
      <c r="Q222" s="46" t="s">
        <v>4</v>
      </c>
      <c r="R222" s="46" t="s">
        <v>994</v>
      </c>
      <c r="S222" s="46" t="s">
        <v>996</v>
      </c>
      <c r="T222" s="46" t="str">
        <f>LOWER('quota master'!$V222)</f>
        <v>butter and other fats and oils derived from milk; dairy spreads</v>
      </c>
      <c r="U222" s="46" t="str">
        <f>GetQuotaDescription('quota master'!$A222, 'quota master'!$B222, 'quota master'!$AB222, 'quota master'!$T222)</f>
        <v>FCFS Quota number 097212 for geography PE : Peru on butter and other fats and oils derived from milk; dairy spreads</v>
      </c>
      <c r="V222" s="46" t="s">
        <v>1920</v>
      </c>
      <c r="W222" s="46" t="s">
        <v>4</v>
      </c>
      <c r="X222" s="46" t="s">
        <v>1917</v>
      </c>
      <c r="Y222" s="46" t="s">
        <v>1404</v>
      </c>
      <c r="Z222" s="54">
        <v>750000</v>
      </c>
      <c r="AA222" s="46" t="s">
        <v>2</v>
      </c>
      <c r="AB222" s="46" t="s">
        <v>1399</v>
      </c>
      <c r="AC222" s="46" t="s">
        <v>1499</v>
      </c>
      <c r="AD222" s="46" t="s">
        <v>1492</v>
      </c>
      <c r="AE222" s="46" t="s">
        <v>4</v>
      </c>
      <c r="AF222" s="47" t="s">
        <v>4</v>
      </c>
    </row>
    <row r="223" spans="1:32" ht="60" x14ac:dyDescent="0.25">
      <c r="A223" s="45" t="s">
        <v>499</v>
      </c>
      <c r="B223" s="46" t="str">
        <f>VLOOKUP($A223, Table5[], 2, FALSE)</f>
        <v>ZA : South Africa</v>
      </c>
      <c r="C223" s="46" t="str">
        <f>IF(ISNA(VLOOKUP($A223, Table8[], 2, FALSE)), "", VLOOKUP($A223, Table8[], 2, FALSE))</f>
        <v/>
      </c>
      <c r="D223" s="46" t="str">
        <f>IF(ISNA(VLOOKUP($A223, Table10[], 2, FALSE)), "", VLOOKUP($A223, Table10[], 2, FALSE))</f>
        <v>0405100000 - Butter</v>
      </c>
      <c r="E223" s="46" t="str">
        <f>IF(ISNA(VLOOKUP($A223, Table16[], 2, FALSE)), "", VLOOKUP($A223, Table16[], 2, FALSE))</f>
        <v>R162253 : opening and providing for the management of Union tariff quotas for certain agricultural and processed agricultural products originating in South Africa</v>
      </c>
      <c r="F223" s="59">
        <v>13107</v>
      </c>
      <c r="G223" s="60">
        <v>43101</v>
      </c>
      <c r="H223" s="60">
        <v>43465</v>
      </c>
      <c r="I223" s="61">
        <f>'quota master'!$H223-'quota master'!$G223+1</f>
        <v>365</v>
      </c>
      <c r="J223" s="61" t="str">
        <f>describe_period('quota master'!$I223, 'quota master'!$G223, 'quota master'!$H223)</f>
        <v>Annual</v>
      </c>
      <c r="K223" s="54">
        <v>500000</v>
      </c>
      <c r="L223" s="62" t="s">
        <v>2</v>
      </c>
      <c r="M223" s="63">
        <v>3</v>
      </c>
      <c r="N223" s="62" t="s">
        <v>3</v>
      </c>
      <c r="O223" s="63">
        <v>90</v>
      </c>
      <c r="P223" s="46" t="s">
        <v>4</v>
      </c>
      <c r="Q223" s="46" t="s">
        <v>4</v>
      </c>
      <c r="R223" s="46" t="s">
        <v>498</v>
      </c>
      <c r="S223" s="46" t="s">
        <v>499</v>
      </c>
      <c r="T223" s="46" t="str">
        <f>LOWER('quota master'!$V223)</f>
        <v>butter</v>
      </c>
      <c r="U223" s="46" t="str">
        <f>GetQuotaDescription('quota master'!$A223, 'quota master'!$B223, 'quota master'!$AB223, 'quota master'!$T223)</f>
        <v>FCFS Quota number 091802 for geography ZA : South Africa on butter</v>
      </c>
      <c r="V223" s="46" t="s">
        <v>1818</v>
      </c>
      <c r="W223" s="46" t="s">
        <v>4</v>
      </c>
      <c r="X223" s="46" t="s">
        <v>1817</v>
      </c>
      <c r="Y223" s="46" t="s">
        <v>1404</v>
      </c>
      <c r="Z223" s="54">
        <v>500000</v>
      </c>
      <c r="AA223" s="46" t="s">
        <v>2</v>
      </c>
      <c r="AB223" s="46" t="s">
        <v>1399</v>
      </c>
      <c r="AC223" s="46" t="s">
        <v>1499</v>
      </c>
      <c r="AD223" s="46" t="s">
        <v>1492</v>
      </c>
      <c r="AE223" s="46" t="s">
        <v>1818</v>
      </c>
      <c r="AF223" s="47" t="s">
        <v>4</v>
      </c>
    </row>
    <row r="224" spans="1:32" ht="60" x14ac:dyDescent="0.25">
      <c r="A224" s="45" t="s">
        <v>795</v>
      </c>
      <c r="B224" s="46" t="str">
        <f>VLOOKUP($A224, Table5[], 2, FALSE)</f>
        <v>UA : Ukraine</v>
      </c>
      <c r="C224" s="46" t="str">
        <f>IF(ISNA(VLOOKUP($A224, Table8[], 2, FALSE)), "", VLOOKUP($A224, Table8[], 2, FALSE))</f>
        <v/>
      </c>
      <c r="D224" s="46" t="str">
        <f>IF(ISNA(VLOOKUP($A224, Table10[], 2, FALSE)), "", VLOOKUP($A224, Table10[], 2, FALSE))</f>
        <v>0405201000 - Of a fat content, by weight, of 39|% or more but less than 60|%_x000D_
0405203000 - Of a fat content, by weight, of 60|% or more but not exceeding 75|%</v>
      </c>
      <c r="E224" s="46" t="str">
        <f>IF(ISNA(VLOOKUP($A224, Table16[], 2, FALSE)), "", VLOOKUP($A224, Table16[], 2, FALSE))</f>
        <v>R152405 : opening and providing for the management of EU tariff quotas for agricultural products originating in Ukraine</v>
      </c>
      <c r="F224" s="59">
        <v>13143</v>
      </c>
      <c r="G224" s="60">
        <v>43101</v>
      </c>
      <c r="H224" s="60">
        <v>43465</v>
      </c>
      <c r="I224" s="61">
        <f>'quota master'!$H224-'quota master'!$G224+1</f>
        <v>365</v>
      </c>
      <c r="J224" s="61" t="str">
        <f>describe_period('quota master'!$I224, 'quota master'!$G224, 'quota master'!$H224)</f>
        <v>Annual</v>
      </c>
      <c r="K224" s="54">
        <v>250000</v>
      </c>
      <c r="L224" s="62" t="s">
        <v>2</v>
      </c>
      <c r="M224" s="63">
        <v>3</v>
      </c>
      <c r="N224" s="62" t="s">
        <v>3</v>
      </c>
      <c r="O224" s="63">
        <v>90</v>
      </c>
      <c r="P224" s="46" t="s">
        <v>4</v>
      </c>
      <c r="Q224" s="46" t="s">
        <v>4</v>
      </c>
      <c r="R224" s="46" t="s">
        <v>778</v>
      </c>
      <c r="S224" s="46" t="s">
        <v>795</v>
      </c>
      <c r="T224" s="46" t="str">
        <f>LOWER('quota master'!$V224)</f>
        <v>dairy spreads</v>
      </c>
      <c r="U224" s="46" t="str">
        <f>GetQuotaDescription('quota master'!$A224, 'quota master'!$B224, 'quota master'!$AB224, 'quota master'!$T224)</f>
        <v>FCFS Quota number 096717 for geography UA : Ukraine on dairy spreads</v>
      </c>
      <c r="V224" s="46" t="s">
        <v>7718</v>
      </c>
      <c r="W224" s="46" t="s">
        <v>4</v>
      </c>
      <c r="X224" s="46" t="s">
        <v>1907</v>
      </c>
      <c r="Y224" s="46" t="s">
        <v>1404</v>
      </c>
      <c r="Z224" s="54">
        <v>250000</v>
      </c>
      <c r="AA224" s="46" t="s">
        <v>2</v>
      </c>
      <c r="AB224" s="46" t="s">
        <v>1399</v>
      </c>
      <c r="AC224" s="46" t="s">
        <v>1499</v>
      </c>
      <c r="AD224" s="46" t="s">
        <v>1492</v>
      </c>
      <c r="AE224" s="46" t="s">
        <v>4</v>
      </c>
      <c r="AF224" s="47" t="s">
        <v>4</v>
      </c>
    </row>
    <row r="225" spans="1:32" ht="45" x14ac:dyDescent="0.25">
      <c r="A225" s="45" t="s">
        <v>997</v>
      </c>
      <c r="B225" s="46" t="str">
        <f>VLOOKUP($A225, Table5[], 2, FALSE)</f>
        <v>PE : Peru</v>
      </c>
      <c r="C225" s="46" t="str">
        <f>IF(ISNA(VLOOKUP($A225, Table8[], 2, FALSE)), "", VLOOKUP($A225, Table8[], 2, FALSE))</f>
        <v/>
      </c>
      <c r="D225" s="46" t="str">
        <f>IF(ISNA(VLOOKUP($A225, Table10[], 2, FALSE)), "", VLOOKUP($A225, Table10[], 2, FALSE))</f>
        <v>0406000000 - Cheese and curd</v>
      </c>
      <c r="E225" s="46" t="str">
        <f>IF(ISNA(VLOOKUP($A225, Table16[], 2, FALSE)), "", VLOOKUP($A225, Table16[], 2, FALSE))</f>
        <v>R130405 : opening and providing for the administration of Union tariff quotas for agricultural products originating in Peru</v>
      </c>
      <c r="F225" s="59">
        <v>12522</v>
      </c>
      <c r="G225" s="60">
        <v>43101</v>
      </c>
      <c r="H225" s="60">
        <v>43465</v>
      </c>
      <c r="I225" s="61">
        <f>'quota master'!$H225-'quota master'!$G225+1</f>
        <v>365</v>
      </c>
      <c r="J225" s="61" t="str">
        <f>describe_period('quota master'!$I225, 'quota master'!$G225, 'quota master'!$H225)</f>
        <v>Annual</v>
      </c>
      <c r="K225" s="54">
        <v>3750000</v>
      </c>
      <c r="L225" s="62" t="s">
        <v>2</v>
      </c>
      <c r="M225" s="63">
        <v>3</v>
      </c>
      <c r="N225" s="62" t="s">
        <v>3</v>
      </c>
      <c r="O225" s="63">
        <v>90</v>
      </c>
      <c r="P225" s="46" t="s">
        <v>4</v>
      </c>
      <c r="Q225" s="46" t="s">
        <v>4</v>
      </c>
      <c r="R225" s="46" t="s">
        <v>994</v>
      </c>
      <c r="S225" s="46" t="s">
        <v>997</v>
      </c>
      <c r="T225" s="46" t="str">
        <f>LOWER('quota master'!$V225)</f>
        <v>cheese and curd</v>
      </c>
      <c r="U225" s="46" t="str">
        <f>GetQuotaDescription('quota master'!$A225, 'quota master'!$B225, 'quota master'!$AB225, 'quota master'!$T225)</f>
        <v>FCFS Quota number 097213 for geography PE : Peru on cheese and curd</v>
      </c>
      <c r="V225" s="46" t="s">
        <v>1863</v>
      </c>
      <c r="W225" s="46" t="s">
        <v>4</v>
      </c>
      <c r="X225" s="46" t="s">
        <v>1917</v>
      </c>
      <c r="Y225" s="46" t="s">
        <v>1404</v>
      </c>
      <c r="Z225" s="54">
        <v>3750000</v>
      </c>
      <c r="AA225" s="46" t="s">
        <v>2</v>
      </c>
      <c r="AB225" s="46" t="s">
        <v>1399</v>
      </c>
      <c r="AC225" s="46" t="s">
        <v>1499</v>
      </c>
      <c r="AD225" s="46" t="s">
        <v>1492</v>
      </c>
      <c r="AE225" s="46" t="s">
        <v>4</v>
      </c>
      <c r="AF225" s="47" t="s">
        <v>4</v>
      </c>
    </row>
    <row r="226" spans="1:32" ht="409.5" x14ac:dyDescent="0.25">
      <c r="A226" s="45" t="s">
        <v>549</v>
      </c>
      <c r="B226" s="46" t="str">
        <f>VLOOKUP($A226, Table5[], 2, FALSE)</f>
        <v>CL : Chile</v>
      </c>
      <c r="C226" s="46" t="str">
        <f>IF(ISNA(VLOOKUP($A226, Table8[], 2, FALSE)), "", VLOOKUP($A226, Table8[], 2, FALSE))</f>
        <v/>
      </c>
      <c r="D226" s="46" t="str">
        <f>IF(ISNA(VLOOKUP($A226, Table10[], 2, FALSE)), "", VLOOKUP($A226, Table10[], 2, FALSE))</f>
        <v>0406100000 - Fresh (unripened or uncured) cheese, including whey cheese, and curd_x000D_
0406200000 - Grated or powdered cheese, of all kinds_x000D_
0406300000 - Processed cheese, not grated or powdered_x000D_
0406400000 - Blue-veined cheese and other cheese containing veins produced by Penicillium roqueforti_x000D_
0406900100 - For processing_x000D_
0406901300 - Emmentaler_x000D_
0406901500 - Gruy??re, Sbrinz_x000D_
0406901700 - Bergk??se, Appenzell_x000D_
0406901800 - Fromage fribourgeois, Vacherin Mont d'Or and T??te de Moine_x000D_
0406902100 - Cheddar_x000D_
0406902300 - Edam_x000D_
0406902500 - Tilsit_x000D_
0406902900 - Kashkaval_x000D_
0406903200 - Feta_x000D_
0406903500 - Kefalo-Tyri_x000D_
0406903700 - Finlandia_x000D_
0406903900 - Jarlsberg_x000D_
0406905000 - Cheese of sheep's milk or buffalo milk in containers containing brine, or in sheepskin or goatskin bottles_x000D_
0406906100 - Grana Padano, Parmigiano Reggiano_x000D_
0406906300 - Fiore Sardo, Pecorino_x000D_
0406906900 - Other_x000D_
0406907300 - Provolone_x000D_
0406907400 - Maasdam_x000D_
0406907500 - Asiago, Caciocavallo, Montasio, Ragusano_x000D_
0406907600 - Danbo, Fontal, Fontina, Fynbo, Havarti, Maribo, Sams??_x000D_
0406907800 - Gouda_x000D_
0406907900 - Esrom, Italico, Kernhem, Saint-Nectaire, Saint-Paulin, Taleggio_x000D_
0406908100 - Cantal, Cheshire, Wensleydale, Lancashire, Double Gloucester, Blarney, Colby, Monterey_x000D_
0406908200 - Camembert_x000D_
0406908400 - Brie_x000D_
0406908500 - Kefalograviera, Kasseri_x000D_
0406908600 - Exceeding 47|% but not exceeding 52|%_x000D_
0406908900 - Exceeding 52|% but not exceeding 62|%_x000D_
0406909200 - Exceeding 62|% but not exceeding 72|%_x000D_
0406909300 - Exceeding 72|%_x000D_
0406909900 - Other</v>
      </c>
      <c r="E226" s="46" t="str">
        <f>IF(ISNA(VLOOKUP($A226, Table16[], 2, FALSE)), "", VLOOKUP($A226, Table16[], 2, FALSE))</f>
        <v>R030312 : implementing for the Community the tariff provisions laid down in the Agreement establishing an association between the European Community and its Member States, of the one part, and the Republic of Chile, of the other part</v>
      </c>
      <c r="F226" s="59">
        <v>12759</v>
      </c>
      <c r="G226" s="60">
        <v>43101</v>
      </c>
      <c r="H226" s="60">
        <v>43465</v>
      </c>
      <c r="I226" s="61">
        <f>'quota master'!$H226-'quota master'!$G226+1</f>
        <v>365</v>
      </c>
      <c r="J226" s="61" t="str">
        <f>describe_period('quota master'!$I226, 'quota master'!$G226, 'quota master'!$H226)</f>
        <v>Annual</v>
      </c>
      <c r="K226" s="54">
        <v>2625000</v>
      </c>
      <c r="L226" s="62" t="s">
        <v>2</v>
      </c>
      <c r="M226" s="63">
        <v>3</v>
      </c>
      <c r="N226" s="62" t="s">
        <v>3</v>
      </c>
      <c r="O226" s="63">
        <v>90</v>
      </c>
      <c r="P226" s="46" t="s">
        <v>4</v>
      </c>
      <c r="Q226" s="46" t="s">
        <v>4</v>
      </c>
      <c r="R226" s="46" t="s">
        <v>546</v>
      </c>
      <c r="S226" s="46" t="s">
        <v>549</v>
      </c>
      <c r="T226" s="46" t="str">
        <f>LOWER('quota master'!$V226)</f>
        <v>cheese and curd</v>
      </c>
      <c r="U226" s="46" t="str">
        <f>GetQuotaDescription('quota master'!$A226, 'quota master'!$B226, 'quota master'!$AB226, 'quota master'!$T226)</f>
        <v>FCFS Quota number 091924 for geography CL : Chile on cheese and curd</v>
      </c>
      <c r="V226" s="46" t="s">
        <v>1863</v>
      </c>
      <c r="W226" s="46" t="s">
        <v>4</v>
      </c>
      <c r="X226" s="46" t="s">
        <v>1861</v>
      </c>
      <c r="Y226" s="46" t="s">
        <v>1404</v>
      </c>
      <c r="Z226" s="54">
        <v>2625000</v>
      </c>
      <c r="AA226" s="46" t="s">
        <v>2</v>
      </c>
      <c r="AB226" s="46" t="s">
        <v>1399</v>
      </c>
      <c r="AC226" s="46" t="s">
        <v>1499</v>
      </c>
      <c r="AD226" s="46" t="s">
        <v>1492</v>
      </c>
      <c r="AE226" s="46" t="s">
        <v>1864</v>
      </c>
      <c r="AF226" s="47" t="s">
        <v>4</v>
      </c>
    </row>
    <row r="227" spans="1:32" ht="135" x14ac:dyDescent="0.25">
      <c r="A227" s="45" t="s">
        <v>151</v>
      </c>
      <c r="B227" s="46" t="str">
        <f>VLOOKUP($A227, Table5[], 2, FALSE)</f>
        <v>TR : Turkey</v>
      </c>
      <c r="C227" s="46" t="str">
        <f>IF(ISNA(VLOOKUP($A227, Table8[], 2, FALSE)), "", VLOOKUP($A227, Table8[], 2, FALSE))</f>
        <v/>
      </c>
      <c r="D227" s="46" t="str">
        <f>IF(ISNA(VLOOKUP($A227, Table10[], 2, FALSE)), "", VLOOKUP($A227, Table10[], 2, FALSE))</f>
        <v>0406902900 - Kashkaval_x000D_
0406905000 - Cheese of sheep's milk or buffalo milk in containers containing brine, or in sheepskin or goatskin bottles_x000D_
0406908620 - "Tulum Peyniri", made from sheep's milk or 'buffalo' milk, in packings of less than 10|kg_x000D_
0406908910 - "Tulum Peyniri", made from sheep's milk or 'buffalo' milk, in packings of less than 10|kg_x000D_
0406909210 - "Tulum Peyniri", made from sheep's milk or 'buffalo' milk, in packings of less than 10|kg</v>
      </c>
      <c r="E227" s="46" t="str">
        <f>IF(ISNA(VLOOKUP($A227, Table16[], 2, FALSE)), "", VLOOKUP($A227, Table16[], 2, FALSE))</f>
        <v>R141335 : amending Regulation (EC) No 2535/2001 laying down detailed rules for applying Council Regulation (EC) No 1255/1999 as regards the import arrangements for milk and milk products and opening tariff quotas</v>
      </c>
      <c r="F227" s="59">
        <v>12610</v>
      </c>
      <c r="G227" s="60">
        <v>43101</v>
      </c>
      <c r="H227" s="60">
        <v>43465</v>
      </c>
      <c r="I227" s="61">
        <f>'quota master'!$H227-'quota master'!$G227+1</f>
        <v>365</v>
      </c>
      <c r="J227" s="61" t="str">
        <f>describe_period('quota master'!$I227, 'quota master'!$G227, 'quota master'!$H227)</f>
        <v>Annual</v>
      </c>
      <c r="K227" s="54">
        <v>2300000</v>
      </c>
      <c r="L227" s="62" t="s">
        <v>2</v>
      </c>
      <c r="M227" s="63">
        <v>3</v>
      </c>
      <c r="N227" s="62" t="s">
        <v>3</v>
      </c>
      <c r="O227" s="63">
        <v>90</v>
      </c>
      <c r="P227" s="46" t="s">
        <v>4</v>
      </c>
      <c r="Q227" s="46" t="s">
        <v>4</v>
      </c>
      <c r="R227" s="46" t="s">
        <v>152</v>
      </c>
      <c r="S227" s="46" t="s">
        <v>151</v>
      </c>
      <c r="T227" s="46" t="str">
        <f>LOWER('quota master'!$V227)</f>
        <v>- kashkaval cheese
- cheese of sheep's milk or buffalo milk in containers containing brine, or in sheepskin or goatskin bottles
- tulum peyniri, made from sheep's milk or buffalo milk, in individual plastic or other kind of packings of less than 10 kg</v>
      </c>
      <c r="U227" s="46" t="str">
        <f>GetQuotaDescription('quota master'!$A227, 'quota master'!$B227, 'quota master'!$AB227, 'quota master'!$T227)</f>
        <v>FCFS Quota number 090243 for geography TR : Turkey on - kashkaval cheese
- cheese of sheep's milk or buffalo milk in containers containing brine, or in sheepskin or goatskin bottles
- tulum peyniri, made from sheep's milk or buffalo milk, in individual plastic or other kind of packings of less than 10 kg</v>
      </c>
      <c r="V227" s="46" t="s">
        <v>1531</v>
      </c>
      <c r="W227" s="46" t="s">
        <v>4</v>
      </c>
      <c r="X227" s="46" t="s">
        <v>1498</v>
      </c>
      <c r="Y227" s="46" t="s">
        <v>1404</v>
      </c>
      <c r="Z227" s="54">
        <v>2300000</v>
      </c>
      <c r="AA227" s="46" t="s">
        <v>2</v>
      </c>
      <c r="AB227" s="46" t="s">
        <v>1399</v>
      </c>
      <c r="AC227" s="46" t="s">
        <v>1499</v>
      </c>
      <c r="AD227" s="46" t="s">
        <v>1492</v>
      </c>
      <c r="AE227" s="46" t="s">
        <v>4</v>
      </c>
      <c r="AF227" s="47" t="s">
        <v>4</v>
      </c>
    </row>
    <row r="228" spans="1:32" ht="75" x14ac:dyDescent="0.25">
      <c r="A228" s="45" t="s">
        <v>510</v>
      </c>
      <c r="B228" s="46" t="str">
        <f>VLOOKUP($A228, Table5[], 2, FALSE)</f>
        <v>MX : Mexico</v>
      </c>
      <c r="C228" s="46" t="str">
        <f>IF(ISNA(VLOOKUP($A228, Table8[], 2, FALSE)), "", VLOOKUP($A228, Table8[], 2, FALSE))</f>
        <v/>
      </c>
      <c r="D228" s="46" t="str">
        <f>IF(ISNA(VLOOKUP($A228, Table10[], 2, FALSE)), "", VLOOKUP($A228, Table10[], 2, FALSE))</f>
        <v>0407110000 - Of fowls of the species Gallus domesticus_x000D_
0407191900 - Other</v>
      </c>
      <c r="E228" s="46" t="str">
        <f>IF(ISNA(VLOOKUP($A228, Table16[], 2, FALSE)), "", VLOOKUP($A228, Table16[], 2, FALSE))</f>
        <v>R001362 : implementing for the Community the tariff provisions of Decision No 2/2000 of the Joint Council under the Interim Agreement on Trade and Trade-related matters between the European Community and the United Mexican States</v>
      </c>
      <c r="F228" s="59">
        <v>13078</v>
      </c>
      <c r="G228" s="60">
        <v>43282</v>
      </c>
      <c r="H228" s="60">
        <v>43646</v>
      </c>
      <c r="I228" s="61">
        <f>'quota master'!$H228-'quota master'!$G228+1</f>
        <v>365</v>
      </c>
      <c r="J228" s="61" t="str">
        <f>describe_period('quota master'!$I228, 'quota master'!$G228, 'quota master'!$H228)</f>
        <v>Annual</v>
      </c>
      <c r="K228" s="54">
        <v>300000</v>
      </c>
      <c r="L228" s="62" t="s">
        <v>2</v>
      </c>
      <c r="M228" s="63">
        <v>3</v>
      </c>
      <c r="N228" s="62" t="s">
        <v>3</v>
      </c>
      <c r="O228" s="63">
        <v>90</v>
      </c>
      <c r="P228" s="46" t="s">
        <v>4</v>
      </c>
      <c r="Q228" s="46" t="s">
        <v>4</v>
      </c>
      <c r="R228" s="46" t="s">
        <v>511</v>
      </c>
      <c r="S228" s="46" t="s">
        <v>510</v>
      </c>
      <c r="T228" s="46" t="str">
        <f>LOWER('quota master'!$V228)</f>
        <v>eggs for hatching</v>
      </c>
      <c r="U228" s="46" t="str">
        <f>GetQuotaDescription('quota master'!$A228, 'quota master'!$B228, 'quota master'!$AB228, 'quota master'!$T228)</f>
        <v>FCFS Quota number 091831 for geography MX : Mexico on eggs for hatching</v>
      </c>
      <c r="V228" s="46" t="s">
        <v>1827</v>
      </c>
      <c r="W228" s="46" t="s">
        <v>4</v>
      </c>
      <c r="X228" s="46" t="s">
        <v>1828</v>
      </c>
      <c r="Y228" s="46" t="s">
        <v>1421</v>
      </c>
      <c r="Z228" s="54">
        <v>300000</v>
      </c>
      <c r="AA228" s="46" t="s">
        <v>2</v>
      </c>
      <c r="AB228" s="46" t="s">
        <v>1399</v>
      </c>
      <c r="AC228" s="46" t="s">
        <v>1499</v>
      </c>
      <c r="AD228" s="46" t="s">
        <v>1492</v>
      </c>
      <c r="AE228" s="46" t="s">
        <v>4</v>
      </c>
      <c r="AF228" s="47" t="s">
        <v>4</v>
      </c>
    </row>
    <row r="229" spans="1:32" ht="60" x14ac:dyDescent="0.25">
      <c r="A229" s="45" t="s">
        <v>533</v>
      </c>
      <c r="B229" s="46" t="str">
        <f>VLOOKUP($A229, Table5[], 2, FALSE)</f>
        <v>MX : Mexico</v>
      </c>
      <c r="C229" s="46" t="str">
        <f>IF(ISNA(VLOOKUP($A229, Table8[], 2, FALSE)), "", VLOOKUP($A229, Table8[], 2, FALSE))</f>
        <v/>
      </c>
      <c r="D229" s="46" t="str">
        <f>IF(ISNA(VLOOKUP($A229, Table10[], 2, FALSE)), "", VLOOKUP($A229, Table10[], 2, FALSE))</f>
        <v>0408118000 - Other</v>
      </c>
      <c r="E229" s="46" t="str">
        <f>IF(ISNA(VLOOKUP($A229, Table16[], 2, FALSE)), "", VLOOKUP($A229, Table16[], 2, FALSE))</f>
        <v>R001362 : implementing for the Community the tariff provisions of Decision No 2/2000 of the Joint Council under the Interim Agreement on Trade and Trade-related matters between the European Community and the United Mexican States</v>
      </c>
      <c r="F229" s="59">
        <v>13080</v>
      </c>
      <c r="G229" s="60">
        <v>43282</v>
      </c>
      <c r="H229" s="60">
        <v>43646</v>
      </c>
      <c r="I229" s="61">
        <f>'quota master'!$H229-'quota master'!$G229+1</f>
        <v>365</v>
      </c>
      <c r="J229" s="61" t="str">
        <f>describe_period('quota master'!$I229, 'quota master'!$G229, 'quota master'!$H229)</f>
        <v>Annual</v>
      </c>
      <c r="K229" s="54">
        <v>1000000</v>
      </c>
      <c r="L229" s="62" t="s">
        <v>2</v>
      </c>
      <c r="M229" s="63">
        <v>3</v>
      </c>
      <c r="N229" s="62" t="s">
        <v>3</v>
      </c>
      <c r="O229" s="63">
        <v>90</v>
      </c>
      <c r="P229" s="46" t="s">
        <v>4</v>
      </c>
      <c r="Q229" s="46" t="s">
        <v>4</v>
      </c>
      <c r="R229" s="46" t="s">
        <v>534</v>
      </c>
      <c r="S229" s="46" t="s">
        <v>533</v>
      </c>
      <c r="T229" s="46" t="str">
        <f>LOWER('quota master'!$V229)</f>
        <v>egg yokes,dried</v>
      </c>
      <c r="U229" s="46" t="str">
        <f>GetQuotaDescription('quota master'!$A229, 'quota master'!$B229, 'quota master'!$AB229, 'quota master'!$T229)</f>
        <v>FCFS Quota number 091875 for geography MX : Mexico on egg yokes,dried</v>
      </c>
      <c r="V229" s="46" t="s">
        <v>1848</v>
      </c>
      <c r="W229" s="46" t="s">
        <v>1849</v>
      </c>
      <c r="X229" s="46" t="s">
        <v>1828</v>
      </c>
      <c r="Y229" s="46" t="s">
        <v>1421</v>
      </c>
      <c r="Z229" s="54">
        <v>1000000</v>
      </c>
      <c r="AA229" s="46" t="s">
        <v>2</v>
      </c>
      <c r="AB229" s="46" t="s">
        <v>1399</v>
      </c>
      <c r="AC229" s="46" t="s">
        <v>1499</v>
      </c>
      <c r="AD229" s="46" t="s">
        <v>1492</v>
      </c>
      <c r="AE229" s="46" t="s">
        <v>1850</v>
      </c>
      <c r="AF229" s="47" t="s">
        <v>4</v>
      </c>
    </row>
    <row r="230" spans="1:32" ht="60" x14ac:dyDescent="0.25">
      <c r="A230" s="45" t="s">
        <v>535</v>
      </c>
      <c r="B230" s="46" t="str">
        <f>VLOOKUP($A230, Table5[], 2, FALSE)</f>
        <v>MX : Mexico</v>
      </c>
      <c r="C230" s="46" t="str">
        <f>IF(ISNA(VLOOKUP($A230, Table8[], 2, FALSE)), "", VLOOKUP($A230, Table8[], 2, FALSE))</f>
        <v/>
      </c>
      <c r="D230" s="46" t="str">
        <f>IF(ISNA(VLOOKUP($A230, Table10[], 2, FALSE)), "", VLOOKUP($A230, Table10[], 2, FALSE))</f>
        <v>0408198100 - Liquid_x000D_
0408198900 - Other, including frozen</v>
      </c>
      <c r="E230" s="46" t="str">
        <f>IF(ISNA(VLOOKUP($A230, Table16[], 2, FALSE)), "", VLOOKUP($A230, Table16[], 2, FALSE))</f>
        <v>R001362 : implementing for the Community the tariff provisions of Decision No 2/2000 of the Joint Council under the Interim Agreement on Trade and Trade-related matters between the European Community and the United Mexican States</v>
      </c>
      <c r="F230" s="59">
        <v>13081</v>
      </c>
      <c r="G230" s="60">
        <v>43282</v>
      </c>
      <c r="H230" s="60">
        <v>43646</v>
      </c>
      <c r="I230" s="61">
        <f>'quota master'!$H230-'quota master'!$G230+1</f>
        <v>365</v>
      </c>
      <c r="J230" s="61" t="str">
        <f>describe_period('quota master'!$I230, 'quota master'!$G230, 'quota master'!$H230)</f>
        <v>Annual</v>
      </c>
      <c r="K230" s="54">
        <v>1000000</v>
      </c>
      <c r="L230" s="62" t="s">
        <v>2</v>
      </c>
      <c r="M230" s="63">
        <v>3</v>
      </c>
      <c r="N230" s="62" t="s">
        <v>3</v>
      </c>
      <c r="O230" s="63">
        <v>90</v>
      </c>
      <c r="P230" s="46" t="s">
        <v>4</v>
      </c>
      <c r="Q230" s="46" t="s">
        <v>4</v>
      </c>
      <c r="R230" s="46" t="s">
        <v>534</v>
      </c>
      <c r="S230" s="46" t="s">
        <v>535</v>
      </c>
      <c r="T230" s="46" t="str">
        <f>LOWER('quota master'!$V230)</f>
        <v>egg yokes, liquid</v>
      </c>
      <c r="U230" s="46" t="str">
        <f>GetQuotaDescription('quota master'!$A230, 'quota master'!$B230, 'quota master'!$AB230, 'quota master'!$T230)</f>
        <v>FCFS Quota number 091877 for geography MX : Mexico on egg yokes, liquid</v>
      </c>
      <c r="V230" s="46" t="s">
        <v>1851</v>
      </c>
      <c r="W230" s="46" t="s">
        <v>1849</v>
      </c>
      <c r="X230" s="46" t="s">
        <v>1828</v>
      </c>
      <c r="Y230" s="46" t="s">
        <v>1421</v>
      </c>
      <c r="Z230" s="54">
        <v>1000000</v>
      </c>
      <c r="AA230" s="46" t="s">
        <v>2</v>
      </c>
      <c r="AB230" s="46" t="s">
        <v>1399</v>
      </c>
      <c r="AC230" s="46" t="s">
        <v>1499</v>
      </c>
      <c r="AD230" s="46" t="s">
        <v>1492</v>
      </c>
      <c r="AE230" s="46" t="s">
        <v>1850</v>
      </c>
      <c r="AF230" s="47" t="s">
        <v>4</v>
      </c>
    </row>
    <row r="231" spans="1:32" ht="60" x14ac:dyDescent="0.25">
      <c r="A231" s="45" t="s">
        <v>536</v>
      </c>
      <c r="B231" s="46" t="str">
        <f>VLOOKUP($A231, Table5[], 2, FALSE)</f>
        <v>MX : Mexico</v>
      </c>
      <c r="C231" s="46" t="str">
        <f>IF(ISNA(VLOOKUP($A231, Table8[], 2, FALSE)), "", VLOOKUP($A231, Table8[], 2, FALSE))</f>
        <v/>
      </c>
      <c r="D231" s="46" t="str">
        <f>IF(ISNA(VLOOKUP($A231, Table10[], 2, FALSE)), "", VLOOKUP($A231, Table10[], 2, FALSE))</f>
        <v>0408918000 - Other</v>
      </c>
      <c r="E231" s="46" t="str">
        <f>IF(ISNA(VLOOKUP($A231, Table16[], 2, FALSE)), "", VLOOKUP($A231, Table16[], 2, FALSE))</f>
        <v>R001362 : implementing for the Community the tariff provisions of Decision No 2/2000 of the Joint Council under the Interim Agreement on Trade and Trade-related matters between the European Community and the United Mexican States</v>
      </c>
      <c r="F231" s="59">
        <v>13082</v>
      </c>
      <c r="G231" s="60">
        <v>43282</v>
      </c>
      <c r="H231" s="60">
        <v>43646</v>
      </c>
      <c r="I231" s="61">
        <f>'quota master'!$H231-'quota master'!$G231+1</f>
        <v>365</v>
      </c>
      <c r="J231" s="61" t="str">
        <f>describe_period('quota master'!$I231, 'quota master'!$G231, 'quota master'!$H231)</f>
        <v>Annual</v>
      </c>
      <c r="K231" s="54">
        <v>1000000</v>
      </c>
      <c r="L231" s="62" t="s">
        <v>2</v>
      </c>
      <c r="M231" s="63">
        <v>3</v>
      </c>
      <c r="N231" s="62" t="s">
        <v>3</v>
      </c>
      <c r="O231" s="63">
        <v>90</v>
      </c>
      <c r="P231" s="46" t="s">
        <v>4</v>
      </c>
      <c r="Q231" s="46" t="s">
        <v>4</v>
      </c>
      <c r="R231" s="46" t="s">
        <v>534</v>
      </c>
      <c r="S231" s="46" t="s">
        <v>536</v>
      </c>
      <c r="T231" s="46" t="str">
        <f>LOWER('quota master'!$V231)</f>
        <v>birds' eggs, not in shell,dried</v>
      </c>
      <c r="U231" s="46" t="str">
        <f>GetQuotaDescription('quota master'!$A231, 'quota master'!$B231, 'quota master'!$AB231, 'quota master'!$T231)</f>
        <v>FCFS Quota number 091879 for geography MX : Mexico on birds' eggs, not in shell,dried</v>
      </c>
      <c r="V231" s="46" t="s">
        <v>1852</v>
      </c>
      <c r="W231" s="46" t="s">
        <v>1849</v>
      </c>
      <c r="X231" s="46" t="s">
        <v>1828</v>
      </c>
      <c r="Y231" s="46" t="s">
        <v>1421</v>
      </c>
      <c r="Z231" s="54">
        <v>1000000</v>
      </c>
      <c r="AA231" s="46" t="s">
        <v>2</v>
      </c>
      <c r="AB231" s="46" t="s">
        <v>1399</v>
      </c>
      <c r="AC231" s="46" t="s">
        <v>1499</v>
      </c>
      <c r="AD231" s="46" t="s">
        <v>1492</v>
      </c>
      <c r="AE231" s="46" t="s">
        <v>1850</v>
      </c>
      <c r="AF231" s="47" t="s">
        <v>4</v>
      </c>
    </row>
    <row r="232" spans="1:32" ht="60" x14ac:dyDescent="0.25">
      <c r="A232" s="45" t="s">
        <v>537</v>
      </c>
      <c r="B232" s="46" t="str">
        <f>VLOOKUP($A232, Table5[], 2, FALSE)</f>
        <v>MX : Mexico</v>
      </c>
      <c r="C232" s="46" t="str">
        <f>IF(ISNA(VLOOKUP($A232, Table8[], 2, FALSE)), "", VLOOKUP($A232, Table8[], 2, FALSE))</f>
        <v/>
      </c>
      <c r="D232" s="46" t="str">
        <f>IF(ISNA(VLOOKUP($A232, Table10[], 2, FALSE)), "", VLOOKUP($A232, Table10[], 2, FALSE))</f>
        <v>0408998000 - Other</v>
      </c>
      <c r="E232" s="46" t="str">
        <f>IF(ISNA(VLOOKUP($A232, Table16[], 2, FALSE)), "", VLOOKUP($A232, Table16[], 2, FALSE))</f>
        <v>R001362 : implementing for the Community the tariff provisions of Decision No 2/2000 of the Joint Council under the Interim Agreement on Trade and Trade-related matters between the European Community and the United Mexican States</v>
      </c>
      <c r="F232" s="59">
        <v>13083</v>
      </c>
      <c r="G232" s="60">
        <v>43282</v>
      </c>
      <c r="H232" s="60">
        <v>43646</v>
      </c>
      <c r="I232" s="61">
        <f>'quota master'!$H232-'quota master'!$G232+1</f>
        <v>365</v>
      </c>
      <c r="J232" s="61" t="str">
        <f>describe_period('quota master'!$I232, 'quota master'!$G232, 'quota master'!$H232)</f>
        <v>Annual</v>
      </c>
      <c r="K232" s="54">
        <v>1000000</v>
      </c>
      <c r="L232" s="62" t="s">
        <v>2</v>
      </c>
      <c r="M232" s="63">
        <v>3</v>
      </c>
      <c r="N232" s="62" t="s">
        <v>3</v>
      </c>
      <c r="O232" s="63">
        <v>90</v>
      </c>
      <c r="P232" s="46" t="s">
        <v>4</v>
      </c>
      <c r="Q232" s="46" t="s">
        <v>4</v>
      </c>
      <c r="R232" s="46" t="s">
        <v>534</v>
      </c>
      <c r="S232" s="46" t="s">
        <v>537</v>
      </c>
      <c r="T232" s="46" t="str">
        <f>LOWER('quota master'!$V232)</f>
        <v>birds' eggs,not in shell</v>
      </c>
      <c r="U232" s="46" t="str">
        <f>GetQuotaDescription('quota master'!$A232, 'quota master'!$B232, 'quota master'!$AB232, 'quota master'!$T232)</f>
        <v>FCFS Quota number 091881 for geography MX : Mexico on birds' eggs,not in shell</v>
      </c>
      <c r="V232" s="46" t="s">
        <v>1853</v>
      </c>
      <c r="W232" s="46" t="s">
        <v>1849</v>
      </c>
      <c r="X232" s="46" t="s">
        <v>1828</v>
      </c>
      <c r="Y232" s="46" t="s">
        <v>1421</v>
      </c>
      <c r="Z232" s="54">
        <v>1000000</v>
      </c>
      <c r="AA232" s="46" t="s">
        <v>2</v>
      </c>
      <c r="AB232" s="46" t="s">
        <v>1399</v>
      </c>
      <c r="AC232" s="46" t="s">
        <v>1499</v>
      </c>
      <c r="AD232" s="46" t="s">
        <v>1492</v>
      </c>
      <c r="AE232" s="46" t="s">
        <v>1850</v>
      </c>
      <c r="AF232" s="47" t="s">
        <v>4</v>
      </c>
    </row>
    <row r="233" spans="1:32" ht="60" x14ac:dyDescent="0.25">
      <c r="A233" s="45" t="s">
        <v>318</v>
      </c>
      <c r="B233" s="46" t="str">
        <f>VLOOKUP($A233, Table5[], 2, FALSE)</f>
        <v>DZ : Algeria</v>
      </c>
      <c r="C233" s="46" t="str">
        <f>IF(ISNA(VLOOKUP($A233, Table8[], 2, FALSE)), "", VLOOKUP($A233, Table8[], 2, FALSE))</f>
        <v/>
      </c>
      <c r="D233" s="46" t="str">
        <f>IF(ISNA(VLOOKUP($A233, Table10[], 2, FALSE)), "", VLOOKUP($A233, Table10[], 2, FALSE))</f>
        <v>0409000000 - Natural honey</v>
      </c>
      <c r="E233" s="46" t="str">
        <f>IF(ISNA(VLOOKUP($A233, Table16[], 2, FALSE)), "", VLOOKUP($A233, Table16[], 2, FALSE))</f>
        <v>R051460 : amending Council Regulation (EC) No 747/2001 as regards Community tariff quotas and reference quantities for certain products originating in Algeria</v>
      </c>
      <c r="F233" s="59">
        <v>12169</v>
      </c>
      <c r="G233" s="60">
        <v>43101</v>
      </c>
      <c r="H233" s="60">
        <v>43465</v>
      </c>
      <c r="I233" s="61">
        <f>'quota master'!$H233-'quota master'!$G233+1</f>
        <v>365</v>
      </c>
      <c r="J233" s="61" t="str">
        <f>describe_period('quota master'!$I233, 'quota master'!$G233, 'quota master'!$H233)</f>
        <v>Annual</v>
      </c>
      <c r="K233" s="54">
        <v>100000</v>
      </c>
      <c r="L233" s="62" t="s">
        <v>2</v>
      </c>
      <c r="M233" s="63">
        <v>3</v>
      </c>
      <c r="N233" s="62" t="s">
        <v>3</v>
      </c>
      <c r="O233" s="63">
        <v>90</v>
      </c>
      <c r="P233" s="46" t="s">
        <v>4</v>
      </c>
      <c r="Q233" s="46" t="s">
        <v>4</v>
      </c>
      <c r="R233" s="46" t="s">
        <v>317</v>
      </c>
      <c r="S233" s="46" t="s">
        <v>318</v>
      </c>
      <c r="T233" s="46" t="str">
        <f>LOWER('quota master'!$V233)</f>
        <v>natural honey</v>
      </c>
      <c r="U233" s="46" t="str">
        <f>GetQuotaDescription('quota master'!$A233, 'quota master'!$B233, 'quota master'!$AB233, 'quota master'!$T233)</f>
        <v>FCFS Quota number 091002 for geography DZ : Algeria on natural honey</v>
      </c>
      <c r="V233" s="46" t="s">
        <v>1664</v>
      </c>
      <c r="W233" s="46" t="s">
        <v>4</v>
      </c>
      <c r="X233" s="46" t="s">
        <v>1663</v>
      </c>
      <c r="Y233" s="46" t="s">
        <v>1404</v>
      </c>
      <c r="Z233" s="54">
        <v>100000</v>
      </c>
      <c r="AA233" s="46" t="s">
        <v>2</v>
      </c>
      <c r="AB233" s="46" t="s">
        <v>1399</v>
      </c>
      <c r="AC233" s="46" t="s">
        <v>1499</v>
      </c>
      <c r="AD233" s="46" t="s">
        <v>1492</v>
      </c>
      <c r="AE233" s="46" t="s">
        <v>1665</v>
      </c>
      <c r="AF233" s="47" t="s">
        <v>4</v>
      </c>
    </row>
    <row r="234" spans="1:32" ht="75" x14ac:dyDescent="0.25">
      <c r="A234" s="45" t="s">
        <v>375</v>
      </c>
      <c r="B234" s="46" t="str">
        <f>VLOOKUP($A234, Table5[], 2, FALSE)</f>
        <v>TN : Tunisia</v>
      </c>
      <c r="C234" s="46" t="str">
        <f>IF(ISNA(VLOOKUP($A234, Table8[], 2, FALSE)), "", VLOOKUP($A234, Table8[], 2, FALSE))</f>
        <v/>
      </c>
      <c r="D234" s="46" t="str">
        <f>IF(ISNA(VLOOKUP($A234, Table10[], 2, FALSE)), "", VLOOKUP($A234, Table10[], 2, FALSE))</f>
        <v>0409000000 - Natural honey</v>
      </c>
      <c r="E234" s="46" t="str">
        <f>IF(ISNA(VLOOKUP($A234, Table16[], 2, FALSE)), "", VLOOKUP($A234, Table16[], 2, FALSE))</f>
        <v>R010747 : providing for the management of Community tariff quotas and of reference quantities for products eligible for preferences by virtue of agreements withcertain Mediterranean countries and repealing Regulations (EC) No 1981/94 and (EC) No 934/95</v>
      </c>
      <c r="F234" s="59">
        <v>12188</v>
      </c>
      <c r="G234" s="60">
        <v>43101</v>
      </c>
      <c r="H234" s="60">
        <v>43465</v>
      </c>
      <c r="I234" s="61">
        <f>'quota master'!$H234-'quota master'!$G234+1</f>
        <v>365</v>
      </c>
      <c r="J234" s="61" t="str">
        <f>describe_period('quota master'!$I234, 'quota master'!$G234, 'quota master'!$H234)</f>
        <v>Annual</v>
      </c>
      <c r="K234" s="54">
        <v>50000</v>
      </c>
      <c r="L234" s="62" t="s">
        <v>2</v>
      </c>
      <c r="M234" s="63">
        <v>3</v>
      </c>
      <c r="N234" s="62" t="s">
        <v>3</v>
      </c>
      <c r="O234" s="63">
        <v>90</v>
      </c>
      <c r="P234" s="46" t="s">
        <v>4</v>
      </c>
      <c r="Q234" s="46" t="s">
        <v>4</v>
      </c>
      <c r="R234" s="46" t="s">
        <v>366</v>
      </c>
      <c r="S234" s="46" t="s">
        <v>375</v>
      </c>
      <c r="T234" s="46" t="str">
        <f>LOWER('quota master'!$V234)</f>
        <v>natural honey</v>
      </c>
      <c r="U234" s="46" t="str">
        <f>GetQuotaDescription('quota master'!$A234, 'quota master'!$B234, 'quota master'!$AB234, 'quota master'!$T234)</f>
        <v>FCFS Quota number 091218 for geography TN : Tunisia on natural honey</v>
      </c>
      <c r="V234" s="46" t="s">
        <v>1714</v>
      </c>
      <c r="W234" s="46" t="s">
        <v>4</v>
      </c>
      <c r="X234" s="46" t="s">
        <v>1708</v>
      </c>
      <c r="Y234" s="46" t="s">
        <v>1404</v>
      </c>
      <c r="Z234" s="54">
        <v>50000</v>
      </c>
      <c r="AA234" s="46" t="s">
        <v>2</v>
      </c>
      <c r="AB234" s="46" t="s">
        <v>1399</v>
      </c>
      <c r="AC234" s="46" t="s">
        <v>1499</v>
      </c>
      <c r="AD234" s="46" t="s">
        <v>1492</v>
      </c>
      <c r="AE234" s="46" t="s">
        <v>1665</v>
      </c>
      <c r="AF234" s="47" t="s">
        <v>4</v>
      </c>
    </row>
    <row r="235" spans="1:32" ht="75" x14ac:dyDescent="0.25">
      <c r="A235" s="45" t="s">
        <v>512</v>
      </c>
      <c r="B235" s="46" t="str">
        <f>VLOOKUP($A235, Table5[], 2, FALSE)</f>
        <v>MX : Mexico</v>
      </c>
      <c r="C235" s="46" t="str">
        <f>IF(ISNA(VLOOKUP($A235, Table8[], 2, FALSE)), "", VLOOKUP($A235, Table8[], 2, FALSE))</f>
        <v/>
      </c>
      <c r="D235" s="46" t="str">
        <f>IF(ISNA(VLOOKUP($A235, Table10[], 2, FALSE)), "", VLOOKUP($A235, Table10[], 2, FALSE))</f>
        <v>0409000000 - Natural honey</v>
      </c>
      <c r="E235" s="46" t="str">
        <f>IF(ISNA(VLOOKUP($A235, Table16[], 2, FALSE)), "", VLOOKUP($A235, Table16[], 2, FALSE))</f>
        <v>R001362 : implementing for the Community the tariff provisions of Decision No 2/2000 of the Joint Council under the Interim Agreement on Trade and Trade-related matters between the European Community and the United Mexican States</v>
      </c>
      <c r="F235" s="59">
        <v>13084</v>
      </c>
      <c r="G235" s="60">
        <v>43282</v>
      </c>
      <c r="H235" s="60">
        <v>43646</v>
      </c>
      <c r="I235" s="61">
        <f>'quota master'!$H235-'quota master'!$G235+1</f>
        <v>365</v>
      </c>
      <c r="J235" s="61" t="str">
        <f>describe_period('quota master'!$I235, 'quota master'!$G235, 'quota master'!$H235)</f>
        <v>Annual</v>
      </c>
      <c r="K235" s="54">
        <v>30000000</v>
      </c>
      <c r="L235" s="62" t="s">
        <v>2</v>
      </c>
      <c r="M235" s="63">
        <v>3</v>
      </c>
      <c r="N235" s="62" t="s">
        <v>3</v>
      </c>
      <c r="O235" s="63">
        <v>90</v>
      </c>
      <c r="P235" s="46" t="s">
        <v>4</v>
      </c>
      <c r="Q235" s="46" t="s">
        <v>4</v>
      </c>
      <c r="R235" s="46" t="s">
        <v>511</v>
      </c>
      <c r="S235" s="46" t="s">
        <v>512</v>
      </c>
      <c r="T235" s="46" t="str">
        <f>LOWER('quota master'!$V235)</f>
        <v>natural honey</v>
      </c>
      <c r="U235" s="46" t="str">
        <f>GetQuotaDescription('quota master'!$A235, 'quota master'!$B235, 'quota master'!$AB235, 'quota master'!$T235)</f>
        <v>FCFS Quota number 091833 for geography MX : Mexico on natural honey</v>
      </c>
      <c r="V235" s="46" t="s">
        <v>1714</v>
      </c>
      <c r="W235" s="46" t="s">
        <v>4</v>
      </c>
      <c r="X235" s="46" t="s">
        <v>1828</v>
      </c>
      <c r="Y235" s="46" t="s">
        <v>1421</v>
      </c>
      <c r="Z235" s="54">
        <v>30000000</v>
      </c>
      <c r="AA235" s="46" t="s">
        <v>2</v>
      </c>
      <c r="AB235" s="46" t="s">
        <v>1399</v>
      </c>
      <c r="AC235" s="46" t="s">
        <v>1499</v>
      </c>
      <c r="AD235" s="46" t="s">
        <v>1492</v>
      </c>
      <c r="AE235" s="46" t="s">
        <v>1665</v>
      </c>
      <c r="AF235" s="47" t="s">
        <v>4</v>
      </c>
    </row>
    <row r="236" spans="1:32" ht="60" x14ac:dyDescent="0.25">
      <c r="A236" s="45" t="s">
        <v>779</v>
      </c>
      <c r="B236" s="46" t="str">
        <f>VLOOKUP($A236, Table5[], 2, FALSE)</f>
        <v>UA : Ukraine</v>
      </c>
      <c r="C236" s="46" t="str">
        <f>IF(ISNA(VLOOKUP($A236, Table8[], 2, FALSE)), "", VLOOKUP($A236, Table8[], 2, FALSE))</f>
        <v/>
      </c>
      <c r="D236" s="46" t="str">
        <f>IF(ISNA(VLOOKUP($A236, Table10[], 2, FALSE)), "", VLOOKUP($A236, Table10[], 2, FALSE))</f>
        <v>0409000000 - Natural honey</v>
      </c>
      <c r="E236" s="46" t="str">
        <f>IF(ISNA(VLOOKUP($A236, Table16[], 2, FALSE)), "", VLOOKUP($A236, Table16[], 2, FALSE))</f>
        <v>R152405 : opening and providing for the management of EU tariff quotas for agricultural products originating in Ukraine</v>
      </c>
      <c r="F236" s="59">
        <v>13127</v>
      </c>
      <c r="G236" s="60">
        <v>43101</v>
      </c>
      <c r="H236" s="60">
        <v>43465</v>
      </c>
      <c r="I236" s="61">
        <f>'quota master'!$H236-'quota master'!$G236+1</f>
        <v>365</v>
      </c>
      <c r="J236" s="61" t="str">
        <f>describe_period('quota master'!$I236, 'quota master'!$G236, 'quota master'!$H236)</f>
        <v>Annual</v>
      </c>
      <c r="K236" s="54">
        <v>5400000</v>
      </c>
      <c r="L236" s="62" t="s">
        <v>2</v>
      </c>
      <c r="M236" s="63">
        <v>3</v>
      </c>
      <c r="N236" s="62" t="s">
        <v>11</v>
      </c>
      <c r="O236" s="63">
        <v>90</v>
      </c>
      <c r="P236" s="46" t="s">
        <v>4</v>
      </c>
      <c r="Q236" s="46" t="s">
        <v>4</v>
      </c>
      <c r="R236" s="46" t="s">
        <v>778</v>
      </c>
      <c r="S236" s="46" t="s">
        <v>779</v>
      </c>
      <c r="T236" s="46" t="str">
        <f>LOWER('quota master'!$V236)</f>
        <v>natural honey</v>
      </c>
      <c r="U236" s="46" t="str">
        <f>GetQuotaDescription('quota master'!$A236, 'quota master'!$B236, 'quota master'!$AB236, 'quota master'!$T236)</f>
        <v>FCFS Quota number 096701 for geography UA : Ukraine on natural honey</v>
      </c>
      <c r="V236" s="46" t="s">
        <v>1714</v>
      </c>
      <c r="W236" s="46" t="s">
        <v>4</v>
      </c>
      <c r="X236" s="46" t="s">
        <v>1907</v>
      </c>
      <c r="Y236" s="46" t="s">
        <v>1404</v>
      </c>
      <c r="Z236" s="54">
        <v>5400000</v>
      </c>
      <c r="AA236" s="46" t="s">
        <v>2</v>
      </c>
      <c r="AB236" s="46" t="s">
        <v>1399</v>
      </c>
      <c r="AC236" s="46" t="s">
        <v>1499</v>
      </c>
      <c r="AD236" s="46" t="s">
        <v>1492</v>
      </c>
      <c r="AE236" s="46" t="s">
        <v>1665</v>
      </c>
      <c r="AF236" s="47" t="s">
        <v>4</v>
      </c>
    </row>
    <row r="237" spans="1:32" ht="75" x14ac:dyDescent="0.25">
      <c r="A237" s="45" t="s">
        <v>805</v>
      </c>
      <c r="B237" s="46" t="str">
        <f>VLOOKUP($A237, Table5[], 2, FALSE)</f>
        <v>UA : Ukraine</v>
      </c>
      <c r="C237" s="46" t="str">
        <f>IF(ISNA(VLOOKUP($A237, Table8[], 2, FALSE)), "", VLOOKUP($A237, Table8[], 2, FALSE))</f>
        <v/>
      </c>
      <c r="D237" s="46" t="str">
        <f>IF(ISNA(VLOOKUP($A237, Table10[], 2, FALSE)), "", VLOOKUP($A237, Table10[], 2, FALSE))</f>
        <v>0409000000 - Natural honey</v>
      </c>
      <c r="E237" s="46" t="str">
        <f>IF(ISNA(VLOOKUP($A237, Table16[], 2, FALSE)), "", VLOOKUP($A237, Table16[], 2, FALSE))</f>
        <v>R171566 : on the introduction of temporary autonomous trade measures for Ukraine supplementing the trade concessions available under the Association Agreement</v>
      </c>
      <c r="F237" s="59">
        <v>13121</v>
      </c>
      <c r="G237" s="60">
        <v>43374</v>
      </c>
      <c r="H237" s="60">
        <v>43738</v>
      </c>
      <c r="I237" s="61">
        <f>'quota master'!$H237-'quota master'!$G237+1</f>
        <v>365</v>
      </c>
      <c r="J237" s="61" t="str">
        <f>describe_period('quota master'!$I237, 'quota master'!$G237, 'quota master'!$H237)</f>
        <v>Annual</v>
      </c>
      <c r="K237" s="54">
        <v>2500000</v>
      </c>
      <c r="L237" s="62" t="s">
        <v>2</v>
      </c>
      <c r="M237" s="63">
        <v>3</v>
      </c>
      <c r="N237" s="62" t="s">
        <v>11</v>
      </c>
      <c r="O237" s="63">
        <v>90</v>
      </c>
      <c r="P237" s="46" t="s">
        <v>4</v>
      </c>
      <c r="Q237" s="46" t="s">
        <v>4</v>
      </c>
      <c r="R237" s="46" t="s">
        <v>806</v>
      </c>
      <c r="S237" s="46" t="s">
        <v>805</v>
      </c>
      <c r="T237" s="46" t="str">
        <f>LOWER('quota master'!$V237)</f>
        <v>natural honey</v>
      </c>
      <c r="U237" s="46" t="str">
        <f>GetQuotaDescription('quota master'!$A237, 'quota master'!$B237, 'quota master'!$AB237, 'quota master'!$T237)</f>
        <v>FCFS Quota number 096750 for geography UA : Ukraine on natural honey</v>
      </c>
      <c r="V237" s="46" t="s">
        <v>1714</v>
      </c>
      <c r="W237" s="46" t="s">
        <v>4</v>
      </c>
      <c r="X237" s="46" t="s">
        <v>1907</v>
      </c>
      <c r="Y237" s="46" t="s">
        <v>1910</v>
      </c>
      <c r="Z237" s="54">
        <v>2500000</v>
      </c>
      <c r="AA237" s="46" t="s">
        <v>2</v>
      </c>
      <c r="AB237" s="46" t="s">
        <v>1399</v>
      </c>
      <c r="AC237" s="46" t="s">
        <v>1911</v>
      </c>
      <c r="AD237" s="46" t="s">
        <v>1900</v>
      </c>
      <c r="AE237" s="46" t="s">
        <v>1665</v>
      </c>
      <c r="AF237" s="47" t="s">
        <v>4</v>
      </c>
    </row>
    <row r="238" spans="1:32" ht="60" x14ac:dyDescent="0.25">
      <c r="A238" s="45" t="s">
        <v>255</v>
      </c>
      <c r="B238" s="46" t="str">
        <f>VLOOKUP($A238, Table5[], 2, FALSE)</f>
        <v>NO : Norway</v>
      </c>
      <c r="C238" s="46" t="str">
        <f>IF(ISNA(VLOOKUP($A238, Table8[], 2, FALSE)), "", VLOOKUP($A238, Table8[], 2, FALSE))</f>
        <v/>
      </c>
      <c r="D238" s="46" t="str">
        <f>IF(ISNA(VLOOKUP($A238, Table10[], 2, FALSE)), "", VLOOKUP($A238, Table10[], 2, FALSE))</f>
        <v>0602907000 - Rooted cuttings and young plants, excluding cacti</v>
      </c>
      <c r="E238" s="46" t="str">
        <f>IF(ISNA(VLOOKUP($A238, Table16[], 2, FALSE)), "", VLOOKUP($A238, Table16[], 2, FALSE))</f>
        <v>R161422 : amending Council Regulation (EC) No 992/95 as regards Union tariff quotas for certain agricultural and fishery products originating in Norway</v>
      </c>
      <c r="F238" s="59">
        <v>13044</v>
      </c>
      <c r="G238" s="60">
        <v>43101</v>
      </c>
      <c r="H238" s="60">
        <v>43465</v>
      </c>
      <c r="I238" s="61">
        <f>'quota master'!$H238-'quota master'!$G238+1</f>
        <v>365</v>
      </c>
      <c r="J238" s="61" t="str">
        <f>describe_period('quota master'!$I238, 'quota master'!$G238, 'quota master'!$H238)</f>
        <v>Annual</v>
      </c>
      <c r="K238" s="54">
        <v>544848</v>
      </c>
      <c r="L238" s="62" t="s">
        <v>4</v>
      </c>
      <c r="M238" s="63">
        <v>3</v>
      </c>
      <c r="N238" s="62" t="s">
        <v>3</v>
      </c>
      <c r="O238" s="63">
        <v>90</v>
      </c>
      <c r="P238" s="46" t="s">
        <v>83</v>
      </c>
      <c r="Q238" s="46" t="s">
        <v>4</v>
      </c>
      <c r="R238" s="46" t="s">
        <v>191</v>
      </c>
      <c r="S238" s="46" t="s">
        <v>255</v>
      </c>
      <c r="T238" s="46" t="str">
        <f>LOWER('quota master'!$V238)</f>
        <v>indoor plants</v>
      </c>
      <c r="U238" s="46" t="str">
        <f>GetQuotaDescription('quota master'!$A238, 'quota master'!$B238, 'quota master'!$AB238, 'quota master'!$T238)</f>
        <v>FCFS Quota number 090786 for geography NO : Norway on indoor plants</v>
      </c>
      <c r="V238" s="46" t="s">
        <v>7686</v>
      </c>
      <c r="W238" s="46" t="s">
        <v>4</v>
      </c>
      <c r="X238" s="46" t="s">
        <v>1550</v>
      </c>
      <c r="Y238" s="46" t="s">
        <v>1404</v>
      </c>
      <c r="Z238" s="54">
        <v>544848</v>
      </c>
      <c r="AA238" s="46" t="s">
        <v>83</v>
      </c>
      <c r="AB238" s="46" t="s">
        <v>1399</v>
      </c>
      <c r="AC238" s="46" t="s">
        <v>1499</v>
      </c>
      <c r="AD238" s="46" t="s">
        <v>1492</v>
      </c>
      <c r="AE238" s="46" t="s">
        <v>1621</v>
      </c>
      <c r="AF238" s="47" t="s">
        <v>4</v>
      </c>
    </row>
    <row r="239" spans="1:32" ht="60" x14ac:dyDescent="0.25">
      <c r="A239" s="45" t="s">
        <v>320</v>
      </c>
      <c r="B239" s="46" t="str">
        <f>VLOOKUP($A239, Table5[], 2, FALSE)</f>
        <v>DZ : Algeria</v>
      </c>
      <c r="C239" s="46" t="str">
        <f>IF(ISNA(VLOOKUP($A239, Table8[], 2, FALSE)), "", VLOOKUP($A239, Table8[], 2, FALSE))</f>
        <v/>
      </c>
      <c r="D239" s="46" t="str">
        <f>IF(ISNA(VLOOKUP($A239, Table10[], 2, FALSE)), "", VLOOKUP($A239, Table10[], 2, FALSE))</f>
        <v>0603000000 - Cut flowers and flower buds of a kind suitable for bouquets or for ornamental purposes, fresh, dried, dyed, bleached, impregnated or otherwise prepared</v>
      </c>
      <c r="E239" s="46" t="str">
        <f>IF(ISNA(VLOOKUP($A239, Table16[], 2, FALSE)), "", VLOOKUP($A239, Table16[], 2, FALSE))</f>
        <v>R051460 : amending Council Regulation (EC) No 747/2001 as regards Community tariff quotas and reference quantities for certain products originating in Algeria</v>
      </c>
      <c r="F239" s="59">
        <v>12170</v>
      </c>
      <c r="G239" s="60">
        <v>43101</v>
      </c>
      <c r="H239" s="60">
        <v>43465</v>
      </c>
      <c r="I239" s="61">
        <f>'quota master'!$H239-'quota master'!$G239+1</f>
        <v>365</v>
      </c>
      <c r="J239" s="61" t="str">
        <f>describe_period('quota master'!$I239, 'quota master'!$G239, 'quota master'!$H239)</f>
        <v>Annual</v>
      </c>
      <c r="K239" s="54">
        <v>100000</v>
      </c>
      <c r="L239" s="62" t="s">
        <v>2</v>
      </c>
      <c r="M239" s="63">
        <v>3</v>
      </c>
      <c r="N239" s="62" t="s">
        <v>3</v>
      </c>
      <c r="O239" s="63">
        <v>90</v>
      </c>
      <c r="P239" s="46" t="s">
        <v>4</v>
      </c>
      <c r="Q239" s="46" t="s">
        <v>4</v>
      </c>
      <c r="R239" s="46" t="s">
        <v>317</v>
      </c>
      <c r="S239" s="46" t="s">
        <v>320</v>
      </c>
      <c r="T239" s="46" t="str">
        <f>LOWER('quota master'!$V239)</f>
        <v>cut flowers</v>
      </c>
      <c r="U239" s="46" t="str">
        <f>GetQuotaDescription('quota master'!$A239, 'quota master'!$B239, 'quota master'!$AB239, 'quota master'!$T239)</f>
        <v>FCFS Quota number 091004 for geography DZ : Algeria on cut flowers</v>
      </c>
      <c r="V239" s="46" t="s">
        <v>1667</v>
      </c>
      <c r="W239" s="46" t="s">
        <v>4</v>
      </c>
      <c r="X239" s="46" t="s">
        <v>1663</v>
      </c>
      <c r="Y239" s="46" t="s">
        <v>1404</v>
      </c>
      <c r="Z239" s="54">
        <v>100000</v>
      </c>
      <c r="AA239" s="46" t="s">
        <v>2</v>
      </c>
      <c r="AB239" s="46" t="s">
        <v>1399</v>
      </c>
      <c r="AC239" s="46" t="s">
        <v>1499</v>
      </c>
      <c r="AD239" s="46" t="s">
        <v>1492</v>
      </c>
      <c r="AE239" s="46" t="s">
        <v>4</v>
      </c>
      <c r="AF239" s="47" t="s">
        <v>4</v>
      </c>
    </row>
    <row r="240" spans="1:32" ht="90" x14ac:dyDescent="0.25">
      <c r="A240" s="45" t="s">
        <v>343</v>
      </c>
      <c r="B240" s="46" t="str">
        <f>VLOOKUP($A240, Table5[], 2, FALSE)</f>
        <v>JO : Jordan</v>
      </c>
      <c r="C240" s="46" t="str">
        <f>IF(ISNA(VLOOKUP($A240, Table8[], 2, FALSE)), "", VLOOKUP($A240, Table8[], 2, FALSE))</f>
        <v/>
      </c>
      <c r="D240" s="46" t="str">
        <f>IF(ISNA(VLOOKUP($A240, Table10[], 2, FALSE)), "", VLOOKUP($A240, Table10[], 2, FALSE))</f>
        <v>0603110000 - Roses_x000D_
0603120000 - Carnations_x000D_
0603130000 - Orchids_x000D_
0603140000 - Chrysanthemums_x000D_
0603150000 - Lilies (Lilium spp.)_x000D_
0603190000 - Other</v>
      </c>
      <c r="E240" s="46" t="str">
        <f>IF(ISNA(VLOOKUP($A240, Table16[], 2, FALSE)), "", VLOOKUP($A240, Table16[], 2, FALSE))</f>
        <v>R060019 : amending Council Regulation (EC) No 747/2001 as regards Community tariff quotas for certain agricultural products originating in Jordan</v>
      </c>
      <c r="F240" s="59">
        <v>12218</v>
      </c>
      <c r="G240" s="60">
        <v>43101</v>
      </c>
      <c r="H240" s="60">
        <v>43465</v>
      </c>
      <c r="I240" s="61">
        <f>'quota master'!$H240-'quota master'!$G240+1</f>
        <v>365</v>
      </c>
      <c r="J240" s="61" t="str">
        <f>describe_period('quota master'!$I240, 'quota master'!$G240, 'quota master'!$H240)</f>
        <v>Annual</v>
      </c>
      <c r="K240" s="54">
        <v>12000000</v>
      </c>
      <c r="L240" s="62" t="s">
        <v>2</v>
      </c>
      <c r="M240" s="63">
        <v>3</v>
      </c>
      <c r="N240" s="62" t="s">
        <v>3</v>
      </c>
      <c r="O240" s="63">
        <v>90</v>
      </c>
      <c r="P240" s="46" t="s">
        <v>4</v>
      </c>
      <c r="Q240" s="46" t="s">
        <v>4</v>
      </c>
      <c r="R240" s="46" t="s">
        <v>344</v>
      </c>
      <c r="S240" s="46" t="s">
        <v>343</v>
      </c>
      <c r="T240" s="46" t="str">
        <f>LOWER('quota master'!$V240)</f>
        <v>fresh cut flowers and flower buds of a kind suitable for bouquets or for ornamental purposes</v>
      </c>
      <c r="U240" s="46" t="str">
        <f>GetQuotaDescription('quota master'!$A240, 'quota master'!$B240, 'quota master'!$AB240, 'quota master'!$T240)</f>
        <v>FCFS Quota number 091152 for geography JO : Jordan on fresh cut flowers and flower buds of a kind suitable for bouquets or for ornamental purposes</v>
      </c>
      <c r="V240" s="46" t="s">
        <v>1688</v>
      </c>
      <c r="W240" s="46" t="s">
        <v>4</v>
      </c>
      <c r="X240" s="46" t="s">
        <v>1689</v>
      </c>
      <c r="Y240" s="46" t="s">
        <v>1404</v>
      </c>
      <c r="Z240" s="54">
        <v>12000000</v>
      </c>
      <c r="AA240" s="46" t="s">
        <v>2</v>
      </c>
      <c r="AB240" s="46" t="s">
        <v>1399</v>
      </c>
      <c r="AC240" s="46" t="s">
        <v>1499</v>
      </c>
      <c r="AD240" s="46" t="s">
        <v>1492</v>
      </c>
      <c r="AE240" s="46" t="s">
        <v>4</v>
      </c>
      <c r="AF240" s="47" t="s">
        <v>4</v>
      </c>
    </row>
    <row r="241" spans="1:32" ht="120" x14ac:dyDescent="0.25">
      <c r="A241" s="45" t="s">
        <v>371</v>
      </c>
      <c r="B241" s="46" t="str">
        <f>VLOOKUP($A241, Table5[], 2, FALSE)</f>
        <v>TN : Tunisia</v>
      </c>
      <c r="C241" s="46" t="str">
        <f>IF(ISNA(VLOOKUP($A241, Table8[], 2, FALSE)), "", VLOOKUP($A241, Table8[], 2, FALSE))</f>
        <v/>
      </c>
      <c r="D241" s="46" t="str">
        <f>IF(ISNA(VLOOKUP($A241, Table10[], 2, FALSE)), "", VLOOKUP($A241, Table10[], 2, FALSE))</f>
        <v>0603110000 - Roses_x000D_
0603120000 - Carnations_x000D_
0603130000 - Orchids_x000D_
0603140000 - Chrysanthemums_x000D_
0603150000 - Lilies (Lilium spp.)_x000D_
0603191000 - Gladioli_x000D_
0603192000 - Ranunculi_x000D_
0603197000 - Other</v>
      </c>
      <c r="E241" s="46" t="str">
        <f>IF(ISNA(VLOOKUP($A241, Table16[], 2, FALSE)), "", VLOOKUP($A241, Table16[], 2, FALSE))</f>
        <v>R010747 : providing for the management of Community tariff quotas and of reference quantities for products eligible for preferences by virtue of agreements withcertain Mediterranean countries and repealing Regulations (EC) No 1981/94 and (EC) No 934/95</v>
      </c>
      <c r="F241" s="59">
        <v>12189</v>
      </c>
      <c r="G241" s="60">
        <v>43101</v>
      </c>
      <c r="H241" s="60">
        <v>43465</v>
      </c>
      <c r="I241" s="61">
        <f>'quota master'!$H241-'quota master'!$G241+1</f>
        <v>365</v>
      </c>
      <c r="J241" s="61" t="str">
        <f>describe_period('quota master'!$I241, 'quota master'!$G241, 'quota master'!$H241)</f>
        <v>Annual</v>
      </c>
      <c r="K241" s="54">
        <v>1120000</v>
      </c>
      <c r="L241" s="62" t="s">
        <v>2</v>
      </c>
      <c r="M241" s="63">
        <v>3</v>
      </c>
      <c r="N241" s="62" t="s">
        <v>3</v>
      </c>
      <c r="O241" s="63">
        <v>90</v>
      </c>
      <c r="P241" s="46" t="s">
        <v>4</v>
      </c>
      <c r="Q241" s="46" t="s">
        <v>4</v>
      </c>
      <c r="R241" s="46" t="s">
        <v>366</v>
      </c>
      <c r="S241" s="46" t="s">
        <v>371</v>
      </c>
      <c r="T241" s="46" t="str">
        <f>LOWER('quota master'!$V241)</f>
        <v>fresh cut flowers and flower buds of a kind suitable for bouquets or for ornamental purposes</v>
      </c>
      <c r="U241" s="46" t="str">
        <f>GetQuotaDescription('quota master'!$A241, 'quota master'!$B241, 'quota master'!$AB241, 'quota master'!$T241)</f>
        <v>FCFS Quota number 091211 for geography TN : Tunisia on fresh cut flowers and flower buds of a kind suitable for bouquets or for ornamental purposes</v>
      </c>
      <c r="V241" s="46" t="s">
        <v>1688</v>
      </c>
      <c r="W241" s="46" t="s">
        <v>4</v>
      </c>
      <c r="X241" s="46" t="s">
        <v>1708</v>
      </c>
      <c r="Y241" s="46" t="s">
        <v>1404</v>
      </c>
      <c r="Z241" s="54">
        <v>1120000</v>
      </c>
      <c r="AA241" s="46" t="s">
        <v>2</v>
      </c>
      <c r="AB241" s="46" t="s">
        <v>1399</v>
      </c>
      <c r="AC241" s="46" t="s">
        <v>1499</v>
      </c>
      <c r="AD241" s="46" t="s">
        <v>1492</v>
      </c>
      <c r="AE241" s="46" t="s">
        <v>4</v>
      </c>
      <c r="AF241" s="47" t="s">
        <v>4</v>
      </c>
    </row>
    <row r="242" spans="1:32" ht="120" x14ac:dyDescent="0.25">
      <c r="A242" s="45" t="s">
        <v>383</v>
      </c>
      <c r="B242" s="46" t="str">
        <f>VLOOKUP($A242, Table5[], 2, FALSE)</f>
        <v>IL : Israel</v>
      </c>
      <c r="C242" s="46" t="str">
        <f>IF(ISNA(VLOOKUP($A242, Table8[], 2, FALSE)), "", VLOOKUP($A242, Table8[], 2, FALSE))</f>
        <v/>
      </c>
      <c r="D242" s="46" t="str">
        <f>IF(ISNA(VLOOKUP($A242, Table10[], 2, FALSE)), "", VLOOKUP($A242, Table10[], 2, FALSE))</f>
        <v>0603110000 - Roses_x000D_
0603120000 - Carnations_x000D_
0603130000 - Orchids_x000D_
0603140000 - Chrysanthemums_x000D_
0603150000 - Lilies (Lilium spp.)_x000D_
0603191000 - Gladioli_x000D_
0603192000 - Ranunculi_x000D_
0603197000 - Other</v>
      </c>
      <c r="E242" s="46" t="str">
        <f>IF(ISNA(VLOOKUP($A242, Table16[], 2, FALSE)), "", VLOOKUP($A242, Table16[], 2, FALSE))</f>
        <v>R091154 : amending Council Regulation (EC) No 747/2001 as regards Community tariff quotas for certain agricultural and processed agricultural products originating in Israel</v>
      </c>
      <c r="F242" s="59">
        <v>12239</v>
      </c>
      <c r="G242" s="60">
        <v>43101</v>
      </c>
      <c r="H242" s="60">
        <v>43465</v>
      </c>
      <c r="I242" s="61">
        <f>'quota master'!$H242-'quota master'!$G242+1</f>
        <v>365</v>
      </c>
      <c r="J242" s="61" t="str">
        <f>describe_period('quota master'!$I242, 'quota master'!$G242, 'quota master'!$H242)</f>
        <v>Annual</v>
      </c>
      <c r="K242" s="54">
        <v>22196000</v>
      </c>
      <c r="L242" s="62" t="s">
        <v>2</v>
      </c>
      <c r="M242" s="63">
        <v>3</v>
      </c>
      <c r="N242" s="62" t="s">
        <v>3</v>
      </c>
      <c r="O242" s="63">
        <v>90</v>
      </c>
      <c r="P242" s="46" t="s">
        <v>4</v>
      </c>
      <c r="Q242" s="46" t="s">
        <v>4</v>
      </c>
      <c r="R242" s="46" t="s">
        <v>379</v>
      </c>
      <c r="S242" s="46" t="s">
        <v>383</v>
      </c>
      <c r="T242" s="46" t="str">
        <f>LOWER('quota master'!$V242)</f>
        <v>fresh cut flowers and flower buds of a kind suitable for bouquets or for ornamental purposes</v>
      </c>
      <c r="U242" s="46" t="str">
        <f>GetQuotaDescription('quota master'!$A242, 'quota master'!$B242, 'quota master'!$AB242, 'quota master'!$T242)</f>
        <v>FCFS Quota number 091306 for geography IL : Israel on fresh cut flowers and flower buds of a kind suitable for bouquets or for ornamental purposes</v>
      </c>
      <c r="V242" s="46" t="s">
        <v>1688</v>
      </c>
      <c r="W242" s="46" t="s">
        <v>4</v>
      </c>
      <c r="X242" s="46" t="s">
        <v>1717</v>
      </c>
      <c r="Y242" s="46" t="s">
        <v>1404</v>
      </c>
      <c r="Z242" s="54">
        <v>22196000</v>
      </c>
      <c r="AA242" s="46" t="s">
        <v>2</v>
      </c>
      <c r="AB242" s="46" t="s">
        <v>1399</v>
      </c>
      <c r="AC242" s="46" t="s">
        <v>1499</v>
      </c>
      <c r="AD242" s="46" t="s">
        <v>1492</v>
      </c>
      <c r="AE242" s="46" t="s">
        <v>4</v>
      </c>
      <c r="AF242" s="47" t="s">
        <v>4</v>
      </c>
    </row>
    <row r="243" spans="1:32" ht="75" x14ac:dyDescent="0.25">
      <c r="A243" s="45" t="s">
        <v>515</v>
      </c>
      <c r="B243" s="46" t="str">
        <f>VLOOKUP($A243, Table5[], 2, FALSE)</f>
        <v>MX : Mexico</v>
      </c>
      <c r="C243" s="46" t="str">
        <f>IF(ISNA(VLOOKUP($A243, Table8[], 2, FALSE)), "", VLOOKUP($A243, Table8[], 2, FALSE))</f>
        <v/>
      </c>
      <c r="D243" s="46" t="str">
        <f>IF(ISNA(VLOOKUP($A243, Table10[], 2, FALSE)), "", VLOOKUP($A243, Table10[], 2, FALSE))</f>
        <v>0603110000 - Roses_x000D_
0603120000 - Carnations_x000D_
0603130000 - Orchids_x000D_
0603140000 - Chrysanthemums_x000D_
0603191000 - Gladioli</v>
      </c>
      <c r="E243" s="46" t="str">
        <f>IF(ISNA(VLOOKUP($A243, Table16[], 2, FALSE)), "", VLOOKUP($A243, Table16[], 2, FALSE))</f>
        <v>R001362 : implementing for the Community the tariff provisions of Decision No 2/2000 of the Joint Council under the Interim Agreement on Trade and Trade-related matters between the European Community and the United Mexican States</v>
      </c>
      <c r="F243" s="59">
        <v>13085</v>
      </c>
      <c r="G243" s="60">
        <v>43252</v>
      </c>
      <c r="H243" s="60">
        <v>43404</v>
      </c>
      <c r="I243" s="61">
        <f>'quota master'!$H243-'quota master'!$G243+1</f>
        <v>153</v>
      </c>
      <c r="J243" s="61" t="str">
        <f>describe_period('quota master'!$I243, 'quota master'!$G243, 'quota master'!$H243)</f>
        <v>5 months</v>
      </c>
      <c r="K243" s="54">
        <v>350000</v>
      </c>
      <c r="L243" s="62" t="s">
        <v>2</v>
      </c>
      <c r="M243" s="63">
        <v>3</v>
      </c>
      <c r="N243" s="62" t="s">
        <v>3</v>
      </c>
      <c r="O243" s="63">
        <v>90</v>
      </c>
      <c r="P243" s="46" t="s">
        <v>4</v>
      </c>
      <c r="Q243" s="46" t="s">
        <v>4</v>
      </c>
      <c r="R243" s="46" t="s">
        <v>511</v>
      </c>
      <c r="S243" s="46" t="s">
        <v>515</v>
      </c>
      <c r="T243" s="46" t="str">
        <f>LOWER('quota master'!$V243)</f>
        <v>cut flowers, fresh, june to octboer</v>
      </c>
      <c r="U243" s="46" t="str">
        <f>GetQuotaDescription('quota master'!$A243, 'quota master'!$B243, 'quota master'!$AB243, 'quota master'!$T243)</f>
        <v>FCFS Quota number 091835 for geography MX : Mexico on cut flowers, fresh, june to octboer</v>
      </c>
      <c r="V243" s="46" t="s">
        <v>1830</v>
      </c>
      <c r="W243" s="46" t="s">
        <v>4</v>
      </c>
      <c r="X243" s="46" t="s">
        <v>1828</v>
      </c>
      <c r="Y243" s="46" t="s">
        <v>1831</v>
      </c>
      <c r="Z243" s="54">
        <v>350000</v>
      </c>
      <c r="AA243" s="46" t="s">
        <v>2</v>
      </c>
      <c r="AB243" s="46" t="s">
        <v>1399</v>
      </c>
      <c r="AC243" s="46" t="s">
        <v>1499</v>
      </c>
      <c r="AD243" s="46" t="s">
        <v>1492</v>
      </c>
      <c r="AE243" s="46" t="s">
        <v>1621</v>
      </c>
      <c r="AF243" s="47" t="s">
        <v>4</v>
      </c>
    </row>
    <row r="244" spans="1:32" ht="75" x14ac:dyDescent="0.25">
      <c r="A244" s="45" t="s">
        <v>517</v>
      </c>
      <c r="B244" s="46" t="str">
        <f>VLOOKUP($A244, Table5[], 2, FALSE)</f>
        <v>MX : Mexico</v>
      </c>
      <c r="C244" s="46" t="str">
        <f>IF(ISNA(VLOOKUP($A244, Table8[], 2, FALSE)), "", VLOOKUP($A244, Table8[], 2, FALSE))</f>
        <v/>
      </c>
      <c r="D244" s="46" t="str">
        <f>IF(ISNA(VLOOKUP($A244, Table10[], 2, FALSE)), "", VLOOKUP($A244, Table10[], 2, FALSE))</f>
        <v>0603110000 - Roses_x000D_
0603120000 - Carnations_x000D_
0603130000 - Orchids_x000D_
0603140000 - Chrysanthemums_x000D_
0603191000 - Gladioli</v>
      </c>
      <c r="E244" s="46" t="str">
        <f>IF(ISNA(VLOOKUP($A244, Table16[], 2, FALSE)), "", VLOOKUP($A244, Table16[], 2, FALSE))</f>
        <v>R001362 : implementing for the Community the tariff provisions of Decision No 2/2000 of the Joint Council under the Interim Agreement on Trade and Trade-related matters between the European Community and the United Mexican States</v>
      </c>
      <c r="F244" s="59">
        <v>13087</v>
      </c>
      <c r="G244" s="60">
        <v>43405</v>
      </c>
      <c r="H244" s="60">
        <v>43616</v>
      </c>
      <c r="I244" s="61">
        <f>'quota master'!$H244-'quota master'!$G244+1</f>
        <v>212</v>
      </c>
      <c r="J244" s="61" t="str">
        <f>describe_period('quota master'!$I244, 'quota master'!$G244, 'quota master'!$H244)</f>
        <v>7 months</v>
      </c>
      <c r="K244" s="54">
        <v>350000</v>
      </c>
      <c r="L244" s="62" t="s">
        <v>2</v>
      </c>
      <c r="M244" s="63">
        <v>3</v>
      </c>
      <c r="N244" s="62" t="s">
        <v>3</v>
      </c>
      <c r="O244" s="63">
        <v>90</v>
      </c>
      <c r="P244" s="46" t="s">
        <v>4</v>
      </c>
      <c r="Q244" s="46" t="s">
        <v>4</v>
      </c>
      <c r="R244" s="46" t="s">
        <v>511</v>
      </c>
      <c r="S244" s="46" t="s">
        <v>517</v>
      </c>
      <c r="T244" s="46" t="str">
        <f>LOWER('quota master'!$V244)</f>
        <v>cut flowers, fresh, november to may</v>
      </c>
      <c r="U244" s="46" t="str">
        <f>GetQuotaDescription('quota master'!$A244, 'quota master'!$B244, 'quota master'!$AB244, 'quota master'!$T244)</f>
        <v>FCFS Quota number 091839 for geography MX : Mexico on cut flowers, fresh, november to may</v>
      </c>
      <c r="V244" s="46" t="s">
        <v>1833</v>
      </c>
      <c r="W244" s="46" t="s">
        <v>4</v>
      </c>
      <c r="X244" s="46" t="s">
        <v>1828</v>
      </c>
      <c r="Y244" s="46" t="s">
        <v>1687</v>
      </c>
      <c r="Z244" s="54">
        <v>350000</v>
      </c>
      <c r="AA244" s="46" t="s">
        <v>2</v>
      </c>
      <c r="AB244" s="46" t="s">
        <v>1399</v>
      </c>
      <c r="AC244" s="46" t="s">
        <v>1499</v>
      </c>
      <c r="AD244" s="46" t="s">
        <v>1492</v>
      </c>
      <c r="AE244" s="46" t="s">
        <v>1621</v>
      </c>
      <c r="AF244" s="47" t="s">
        <v>4</v>
      </c>
    </row>
    <row r="245" spans="1:32" ht="60" x14ac:dyDescent="0.25">
      <c r="A245" s="45" t="s">
        <v>387</v>
      </c>
      <c r="B245" s="46" t="str">
        <f>VLOOKUP($A245, Table5[], 2, FALSE)</f>
        <v>IL : Israel</v>
      </c>
      <c r="C245" s="46" t="str">
        <f>IF(ISNA(VLOOKUP($A245, Table8[], 2, FALSE)), "", VLOOKUP($A245, Table8[], 2, FALSE))</f>
        <v/>
      </c>
      <c r="D245" s="46" t="str">
        <f>IF(ISNA(VLOOKUP($A245, Table10[], 2, FALSE)), "", VLOOKUP($A245, Table10[], 2, FALSE))</f>
        <v>0603150000 - Lilies (Lilium spp.)_x000D_
0603192000 - Ranunculi_x000D_
0603197000 - Other</v>
      </c>
      <c r="E245" s="46" t="str">
        <f>IF(ISNA(VLOOKUP($A245, Table16[], 2, FALSE)), "", VLOOKUP($A245, Table16[], 2, FALSE))</f>
        <v>R091154 : amending Council Regulation (EC) No 747/2001 as regards Community tariff quotas for certain agricultural and processed agricultural products originating in Israel</v>
      </c>
      <c r="F245" s="59">
        <v>12240</v>
      </c>
      <c r="G245" s="60">
        <v>43405</v>
      </c>
      <c r="H245" s="60">
        <v>43570</v>
      </c>
      <c r="I245" s="61">
        <f>'quota master'!$H245-'quota master'!$G245+1</f>
        <v>166</v>
      </c>
      <c r="J245" s="61" t="str">
        <f>describe_period('quota master'!$I245, 'quota master'!$G245, 'quota master'!$H245)</f>
        <v>Custom period</v>
      </c>
      <c r="K245" s="54">
        <v>7840000</v>
      </c>
      <c r="L245" s="62" t="s">
        <v>2</v>
      </c>
      <c r="M245" s="63">
        <v>3</v>
      </c>
      <c r="N245" s="62" t="s">
        <v>3</v>
      </c>
      <c r="O245" s="63">
        <v>90</v>
      </c>
      <c r="P245" s="46" t="s">
        <v>4</v>
      </c>
      <c r="Q245" s="46" t="s">
        <v>4</v>
      </c>
      <c r="R245" s="46" t="s">
        <v>379</v>
      </c>
      <c r="S245" s="46" t="s">
        <v>387</v>
      </c>
      <c r="T245" s="46" t="str">
        <f>LOWER('quota master'!$V245)</f>
        <v>other fresh cut flowers and flower buds of a kind suitable for bouquets or for ornamental purposes</v>
      </c>
      <c r="U245" s="46" t="str">
        <f>GetQuotaDescription('quota master'!$A245, 'quota master'!$B245, 'quota master'!$AB245, 'quota master'!$T245)</f>
        <v>FCFS Quota number 091341 for geography IL : Israel on other fresh cut flowers and flower buds of a kind suitable for bouquets or for ornamental purposes</v>
      </c>
      <c r="V245" s="46" t="s">
        <v>1724</v>
      </c>
      <c r="W245" s="46" t="s">
        <v>4</v>
      </c>
      <c r="X245" s="46" t="s">
        <v>1717</v>
      </c>
      <c r="Y245" s="46" t="s">
        <v>1725</v>
      </c>
      <c r="Z245" s="54">
        <v>7840000</v>
      </c>
      <c r="AA245" s="46" t="s">
        <v>2</v>
      </c>
      <c r="AB245" s="46" t="s">
        <v>1399</v>
      </c>
      <c r="AC245" s="46" t="s">
        <v>1499</v>
      </c>
      <c r="AD245" s="46" t="s">
        <v>1492</v>
      </c>
      <c r="AE245" s="46" t="s">
        <v>4</v>
      </c>
      <c r="AF245" s="47" t="s">
        <v>4</v>
      </c>
    </row>
    <row r="246" spans="1:32" ht="75" x14ac:dyDescent="0.25">
      <c r="A246" s="45" t="s">
        <v>516</v>
      </c>
      <c r="B246" s="46" t="str">
        <f>VLOOKUP($A246, Table5[], 2, FALSE)</f>
        <v>MX : Mexico</v>
      </c>
      <c r="C246" s="46" t="str">
        <f>IF(ISNA(VLOOKUP($A246, Table8[], 2, FALSE)), "", VLOOKUP($A246, Table8[], 2, FALSE))</f>
        <v/>
      </c>
      <c r="D246" s="46" t="str">
        <f>IF(ISNA(VLOOKUP($A246, Table10[], 2, FALSE)), "", VLOOKUP($A246, Table10[], 2, FALSE))</f>
        <v>0603150000 - Lilies (Lilium spp.)_x000D_
0603192000 - Ranunculi_x000D_
0603197000 - Other</v>
      </c>
      <c r="E246" s="46" t="str">
        <f>IF(ISNA(VLOOKUP($A246, Table16[], 2, FALSE)), "", VLOOKUP($A246, Table16[], 2, FALSE))</f>
        <v>R001362 : implementing for the Community the tariff provisions of Decision No 2/2000 of the Joint Council under the Interim Agreement on Trade and Trade-related matters between the European Community and the United Mexican States</v>
      </c>
      <c r="F246" s="59">
        <v>13086</v>
      </c>
      <c r="G246" s="60">
        <v>43252</v>
      </c>
      <c r="H246" s="60">
        <v>43404</v>
      </c>
      <c r="I246" s="61">
        <f>'quota master'!$H246-'quota master'!$G246+1</f>
        <v>153</v>
      </c>
      <c r="J246" s="61" t="str">
        <f>describe_period('quota master'!$I246, 'quota master'!$G246, 'quota master'!$H246)</f>
        <v>5 months</v>
      </c>
      <c r="K246" s="54">
        <v>400000</v>
      </c>
      <c r="L246" s="62" t="s">
        <v>2</v>
      </c>
      <c r="M246" s="63">
        <v>3</v>
      </c>
      <c r="N246" s="62" t="s">
        <v>3</v>
      </c>
      <c r="O246" s="63">
        <v>90</v>
      </c>
      <c r="P246" s="46" t="s">
        <v>4</v>
      </c>
      <c r="Q246" s="46" t="s">
        <v>4</v>
      </c>
      <c r="R246" s="46" t="s">
        <v>511</v>
      </c>
      <c r="S246" s="46" t="s">
        <v>516</v>
      </c>
      <c r="T246" s="46" t="str">
        <f>LOWER('quota master'!$V246)</f>
        <v>cut flowers, fresh, june to october</v>
      </c>
      <c r="U246" s="46" t="str">
        <f>GetQuotaDescription('quota master'!$A246, 'quota master'!$B246, 'quota master'!$AB246, 'quota master'!$T246)</f>
        <v>FCFS Quota number 091837 for geography MX : Mexico on cut flowers, fresh, june to october</v>
      </c>
      <c r="V246" s="46" t="s">
        <v>1832</v>
      </c>
      <c r="W246" s="46" t="s">
        <v>4</v>
      </c>
      <c r="X246" s="46" t="s">
        <v>1828</v>
      </c>
      <c r="Y246" s="46" t="s">
        <v>1831</v>
      </c>
      <c r="Z246" s="54">
        <v>400000</v>
      </c>
      <c r="AA246" s="46" t="s">
        <v>2</v>
      </c>
      <c r="AB246" s="46" t="s">
        <v>1399</v>
      </c>
      <c r="AC246" s="46" t="s">
        <v>1499</v>
      </c>
      <c r="AD246" s="46" t="s">
        <v>1492</v>
      </c>
      <c r="AE246" s="46" t="s">
        <v>1621</v>
      </c>
      <c r="AF246" s="47" t="s">
        <v>4</v>
      </c>
    </row>
    <row r="247" spans="1:32" ht="75" x14ac:dyDescent="0.25">
      <c r="A247" s="45" t="s">
        <v>518</v>
      </c>
      <c r="B247" s="46" t="str">
        <f>VLOOKUP($A247, Table5[], 2, FALSE)</f>
        <v>MX : Mexico</v>
      </c>
      <c r="C247" s="46" t="str">
        <f>IF(ISNA(VLOOKUP($A247, Table8[], 2, FALSE)), "", VLOOKUP($A247, Table8[], 2, FALSE))</f>
        <v/>
      </c>
      <c r="D247" s="46" t="str">
        <f>IF(ISNA(VLOOKUP($A247, Table10[], 2, FALSE)), "", VLOOKUP($A247, Table10[], 2, FALSE))</f>
        <v>0603150000 - Lilies (Lilium spp.)_x000D_
0603192000 - Ranunculi_x000D_
0603197000 - Other</v>
      </c>
      <c r="E247" s="46" t="str">
        <f>IF(ISNA(VLOOKUP($A247, Table16[], 2, FALSE)), "", VLOOKUP($A247, Table16[], 2, FALSE))</f>
        <v>R001362 : implementing for the Community the tariff provisions of Decision No 2/2000 of the Joint Council under the Interim Agreement on Trade and Trade-related matters between the European Community and the United Mexican States</v>
      </c>
      <c r="F247" s="59">
        <v>13088</v>
      </c>
      <c r="G247" s="60">
        <v>43405</v>
      </c>
      <c r="H247" s="60">
        <v>43616</v>
      </c>
      <c r="I247" s="61">
        <f>'quota master'!$H247-'quota master'!$G247+1</f>
        <v>212</v>
      </c>
      <c r="J247" s="61" t="str">
        <f>describe_period('quota master'!$I247, 'quota master'!$G247, 'quota master'!$H247)</f>
        <v>7 months</v>
      </c>
      <c r="K247" s="54">
        <v>400000</v>
      </c>
      <c r="L247" s="62" t="s">
        <v>2</v>
      </c>
      <c r="M247" s="63">
        <v>3</v>
      </c>
      <c r="N247" s="62" t="s">
        <v>3</v>
      </c>
      <c r="O247" s="63">
        <v>90</v>
      </c>
      <c r="P247" s="46" t="s">
        <v>4</v>
      </c>
      <c r="Q247" s="46" t="s">
        <v>4</v>
      </c>
      <c r="R247" s="46" t="s">
        <v>511</v>
      </c>
      <c r="S247" s="46" t="s">
        <v>518</v>
      </c>
      <c r="T247" s="46" t="str">
        <f>LOWER('quota master'!$V247)</f>
        <v>cut flowers, fresh, november to may</v>
      </c>
      <c r="U247" s="46" t="str">
        <f>GetQuotaDescription('quota master'!$A247, 'quota master'!$B247, 'quota master'!$AB247, 'quota master'!$T247)</f>
        <v>FCFS Quota number 091841 for geography MX : Mexico on cut flowers, fresh, november to may</v>
      </c>
      <c r="V247" s="46" t="s">
        <v>1833</v>
      </c>
      <c r="W247" s="46" t="s">
        <v>4</v>
      </c>
      <c r="X247" s="46" t="s">
        <v>1828</v>
      </c>
      <c r="Y247" s="46" t="s">
        <v>1687</v>
      </c>
      <c r="Z247" s="54">
        <v>400000</v>
      </c>
      <c r="AA247" s="46" t="s">
        <v>2</v>
      </c>
      <c r="AB247" s="46" t="s">
        <v>1399</v>
      </c>
      <c r="AC247" s="46" t="s">
        <v>1499</v>
      </c>
      <c r="AD247" s="46" t="s">
        <v>1492</v>
      </c>
      <c r="AE247" s="46" t="s">
        <v>1621</v>
      </c>
      <c r="AF247" s="47" t="s">
        <v>4</v>
      </c>
    </row>
    <row r="248" spans="1:32" ht="120" x14ac:dyDescent="0.25">
      <c r="A248" s="45" t="s">
        <v>321</v>
      </c>
      <c r="B248" s="46" t="str">
        <f>VLOOKUP($A248, Table5[], 2, FALSE)</f>
        <v>DZ : Algeria</v>
      </c>
      <c r="C248" s="46" t="str">
        <f>IF(ISNA(VLOOKUP($A248, Table8[], 2, FALSE)), "", VLOOKUP($A248, Table8[], 2, FALSE))</f>
        <v/>
      </c>
      <c r="D248" s="46" t="str">
        <f>IF(ISNA(VLOOKUP($A248, Table10[], 2, FALSE)), "", VLOOKUP($A248, Table10[], 2, FALSE))</f>
        <v>0604000000 - Foliage, branches and other parts of plants, without flowers or flower buds, and grasses, mosses and lichens, being goods of a kind suitable for bouquets or for ornamental purposes, fresh, dried, dyed, bleached, impregnated or otherwise prepared</v>
      </c>
      <c r="E248" s="46" t="str">
        <f>IF(ISNA(VLOOKUP($A248, Table16[], 2, FALSE)), "", VLOOKUP($A248, Table16[], 2, FALSE))</f>
        <v>R051460 : amending Council Regulation (EC) No 747/2001 as regards Community tariff quotas and reference quantities for certain products originating in Algeria</v>
      </c>
      <c r="F248" s="59">
        <v>12171</v>
      </c>
      <c r="G248" s="60">
        <v>43101</v>
      </c>
      <c r="H248" s="60">
        <v>43465</v>
      </c>
      <c r="I248" s="61">
        <f>'quota master'!$H248-'quota master'!$G248+1</f>
        <v>365</v>
      </c>
      <c r="J248" s="61" t="str">
        <f>describe_period('quota master'!$I248, 'quota master'!$G248, 'quota master'!$H248)</f>
        <v>Annual</v>
      </c>
      <c r="K248" s="54">
        <v>100000</v>
      </c>
      <c r="L248" s="62" t="s">
        <v>2</v>
      </c>
      <c r="M248" s="63">
        <v>3</v>
      </c>
      <c r="N248" s="62" t="s">
        <v>3</v>
      </c>
      <c r="O248" s="63">
        <v>90</v>
      </c>
      <c r="P248" s="46" t="s">
        <v>4</v>
      </c>
      <c r="Q248" s="46" t="s">
        <v>4</v>
      </c>
      <c r="R248" s="46" t="s">
        <v>317</v>
      </c>
      <c r="S248" s="46" t="s">
        <v>321</v>
      </c>
      <c r="T248" s="46" t="str">
        <f>LOWER('quota master'!$V248)</f>
        <v>foliage, branches and other parts of plants, without flowers or flower buds, and grasses, mosses and lichens, being goods of a kind suitable for bouquets or for ornamental purposes, fresh, dried, dyed, bleached, impregnated or otherwise
prepared</v>
      </c>
      <c r="U248" s="46" t="str">
        <f>GetQuotaDescription('quota master'!$A248, 'quota master'!$B248, 'quota master'!$AB248, 'quota master'!$T248)</f>
        <v>FCFS Quota number 091005 for geography DZ : Algeria on foliage, branches and other parts of plants, without flowers or flower buds, and grasses, mosses and lichens, being goods of a kind suitable for bouquets or for ornamental purposes, fresh, dried, dyed, bleached, impregnated or otherwise
prepared</v>
      </c>
      <c r="V248" s="46" t="s">
        <v>1668</v>
      </c>
      <c r="W248" s="46" t="s">
        <v>4</v>
      </c>
      <c r="X248" s="46" t="s">
        <v>1663</v>
      </c>
      <c r="Y248" s="46" t="s">
        <v>1404</v>
      </c>
      <c r="Z248" s="54">
        <v>100000</v>
      </c>
      <c r="AA248" s="46" t="s">
        <v>2</v>
      </c>
      <c r="AB248" s="46" t="s">
        <v>1399</v>
      </c>
      <c r="AC248" s="46" t="s">
        <v>1499</v>
      </c>
      <c r="AD248" s="46" t="s">
        <v>1492</v>
      </c>
      <c r="AE248" s="46" t="s">
        <v>4</v>
      </c>
      <c r="AF248" s="47" t="s">
        <v>4</v>
      </c>
    </row>
    <row r="249" spans="1:32" ht="60" x14ac:dyDescent="0.25">
      <c r="A249" s="45" t="s">
        <v>288</v>
      </c>
      <c r="B249" s="46" t="str">
        <f>VLOOKUP($A249, Table5[], 2, FALSE)</f>
        <v>CH : Switzerland</v>
      </c>
      <c r="C249" s="46" t="str">
        <f>IF(ISNA(VLOOKUP($A249, Table8[], 2, FALSE)), "", VLOOKUP($A249, Table8[], 2, FALSE))</f>
        <v/>
      </c>
      <c r="D249" s="46" t="str">
        <f>IF(ISNA(VLOOKUP($A249, Table10[], 2, FALSE)), "", VLOOKUP($A249, Table10[], 2, FALSE))</f>
        <v>0701100000 - Seed</v>
      </c>
      <c r="E249" s="46" t="str">
        <f>IF(ISNA(VLOOKUP($A249, Table16[], 2, FALSE)), "", VLOOKUP($A249, Table16[], 2, FALSE))</f>
        <v>R091126 : opening and providing for the management of Community tariff quotas for certain agricultural products originating in Switzerland, and repealing Commission Regulation (EC) No 933/2002</v>
      </c>
      <c r="F249" s="59">
        <v>12779</v>
      </c>
      <c r="G249" s="60">
        <v>43101</v>
      </c>
      <c r="H249" s="60">
        <v>43465</v>
      </c>
      <c r="I249" s="61">
        <f>'quota master'!$H249-'quota master'!$G249+1</f>
        <v>365</v>
      </c>
      <c r="J249" s="61" t="str">
        <f>describe_period('quota master'!$I249, 'quota master'!$G249, 'quota master'!$H249)</f>
        <v>Annual</v>
      </c>
      <c r="K249" s="54">
        <v>4000000</v>
      </c>
      <c r="L249" s="62" t="s">
        <v>2</v>
      </c>
      <c r="M249" s="63">
        <v>3</v>
      </c>
      <c r="N249" s="62" t="s">
        <v>3</v>
      </c>
      <c r="O249" s="63">
        <v>90</v>
      </c>
      <c r="P249" s="46" t="s">
        <v>4</v>
      </c>
      <c r="Q249" s="46" t="s">
        <v>4</v>
      </c>
      <c r="R249" s="46" t="s">
        <v>287</v>
      </c>
      <c r="S249" s="46" t="s">
        <v>288</v>
      </c>
      <c r="T249" s="46" t="str">
        <f>LOWER('quota master'!$V249)</f>
        <v>seed potatoes, fresh or chilled</v>
      </c>
      <c r="U249" s="46" t="str">
        <f>GetQuotaDescription('quota master'!$A249, 'quota master'!$B249, 'quota master'!$AB249, 'quota master'!$T249)</f>
        <v>FCFS Quota number 090921 for geography CH : Switzerland on seed potatoes, fresh or chilled</v>
      </c>
      <c r="V249" s="46" t="s">
        <v>1644</v>
      </c>
      <c r="W249" s="46" t="s">
        <v>4</v>
      </c>
      <c r="X249" s="46" t="s">
        <v>1643</v>
      </c>
      <c r="Y249" s="46" t="s">
        <v>1404</v>
      </c>
      <c r="Z249" s="54">
        <v>4000000</v>
      </c>
      <c r="AA249" s="46" t="s">
        <v>2</v>
      </c>
      <c r="AB249" s="46" t="s">
        <v>1399</v>
      </c>
      <c r="AC249" s="46" t="s">
        <v>1499</v>
      </c>
      <c r="AD249" s="46" t="s">
        <v>1492</v>
      </c>
      <c r="AE249" s="46" t="s">
        <v>4</v>
      </c>
      <c r="AF249" s="47" t="s">
        <v>4</v>
      </c>
    </row>
    <row r="250" spans="1:32" ht="45" x14ac:dyDescent="0.25">
      <c r="A250" s="45" t="s">
        <v>119</v>
      </c>
      <c r="B250" s="46" t="str">
        <f>VLOOKUP($A250, Table5[], 2, FALSE)</f>
        <v>TR : Turkey</v>
      </c>
      <c r="C250" s="46" t="str">
        <f>IF(ISNA(VLOOKUP($A250, Table8[], 2, FALSE)), "", VLOOKUP($A250, Table8[], 2, FALSE))</f>
        <v/>
      </c>
      <c r="D250" s="46" t="str">
        <f>IF(ISNA(VLOOKUP($A250, Table10[], 2, FALSE)), "", VLOOKUP($A250, Table10[], 2, FALSE))</f>
        <v>0701900000 - Other</v>
      </c>
      <c r="E250" s="46" t="str">
        <f>IF(ISNA(VLOOKUP($A250, Table16[], 2, FALSE)), "", VLOOKUP($A250, Table16[], 2, FALSE))</f>
        <v>R061712 : amending Council Regulation (EC) No 747/2001 as regards Community tariff quotas for certain agricultural products originating in Turkey</v>
      </c>
      <c r="F250" s="59">
        <v>12266</v>
      </c>
      <c r="G250" s="60">
        <v>43101</v>
      </c>
      <c r="H250" s="60">
        <v>43465</v>
      </c>
      <c r="I250" s="61">
        <f>'quota master'!$H250-'quota master'!$G250+1</f>
        <v>365</v>
      </c>
      <c r="J250" s="61" t="str">
        <f>describe_period('quota master'!$I250, 'quota master'!$G250, 'quota master'!$H250)</f>
        <v>Annual</v>
      </c>
      <c r="K250" s="54">
        <v>2500000</v>
      </c>
      <c r="L250" s="62" t="s">
        <v>2</v>
      </c>
      <c r="M250" s="63">
        <v>3</v>
      </c>
      <c r="N250" s="62" t="s">
        <v>3</v>
      </c>
      <c r="O250" s="63">
        <v>90</v>
      </c>
      <c r="P250" s="46" t="s">
        <v>4</v>
      </c>
      <c r="Q250" s="46" t="s">
        <v>4</v>
      </c>
      <c r="R250" s="46" t="s">
        <v>120</v>
      </c>
      <c r="S250" s="46" t="s">
        <v>119</v>
      </c>
      <c r="T250" s="46" t="str">
        <f>LOWER('quota master'!$V250)</f>
        <v>potatoes, fresh or chilled, other than seed</v>
      </c>
      <c r="U250" s="46" t="str">
        <f>GetQuotaDescription('quota master'!$A250, 'quota master'!$B250, 'quota master'!$AB250, 'quota master'!$T250)</f>
        <v>FCFS Quota number 090202 for geography TR : Turkey on potatoes, fresh or chilled, other than seed</v>
      </c>
      <c r="V250" s="46" t="s">
        <v>1497</v>
      </c>
      <c r="W250" s="46" t="s">
        <v>4</v>
      </c>
      <c r="X250" s="46" t="s">
        <v>1498</v>
      </c>
      <c r="Y250" s="46" t="s">
        <v>1404</v>
      </c>
      <c r="Z250" s="54">
        <v>2500000</v>
      </c>
      <c r="AA250" s="46" t="s">
        <v>2</v>
      </c>
      <c r="AB250" s="46" t="s">
        <v>1399</v>
      </c>
      <c r="AC250" s="46" t="s">
        <v>1499</v>
      </c>
      <c r="AD250" s="46" t="s">
        <v>1492</v>
      </c>
      <c r="AE250" s="46" t="s">
        <v>1412</v>
      </c>
      <c r="AF250" s="47" t="s">
        <v>4</v>
      </c>
    </row>
    <row r="251" spans="1:32" ht="45" x14ac:dyDescent="0.25">
      <c r="A251" s="45" t="s">
        <v>349</v>
      </c>
      <c r="B251" s="46" t="str">
        <f>VLOOKUP($A251, Table5[], 2, FALSE)</f>
        <v>LB : Lebanon</v>
      </c>
      <c r="C251" s="46" t="str">
        <f>IF(ISNA(VLOOKUP($A251, Table8[], 2, FALSE)), "", VLOOKUP($A251, Table8[], 2, FALSE))</f>
        <v/>
      </c>
      <c r="D251" s="46" t="str">
        <f>IF(ISNA(VLOOKUP($A251, Table10[], 2, FALSE)), "", VLOOKUP($A251, Table10[], 2, FALSE))</f>
        <v>0701909010 - so-called "New", from 1 July to 31 December</v>
      </c>
      <c r="E251" s="46" t="str">
        <f>IF(ISNA(VLOOKUP($A251, Table16[], 2, FALSE)), "", VLOOKUP($A251, Table16[], 2, FALSE))</f>
        <v>R030209 : amending Council Regulation (EC) No 747/2001 as regards Community tariff quotas for certain agricultural products originating in Lebanon</v>
      </c>
      <c r="F251" s="59">
        <v>12222</v>
      </c>
      <c r="G251" s="60">
        <v>43374</v>
      </c>
      <c r="H251" s="60">
        <v>43465</v>
      </c>
      <c r="I251" s="61">
        <f>'quota master'!$H251-'quota master'!$G251+1</f>
        <v>92</v>
      </c>
      <c r="J251" s="61" t="str">
        <f>describe_period('quota master'!$I251, 'quota master'!$G251, 'quota master'!$H251)</f>
        <v>Quarter</v>
      </c>
      <c r="K251" s="54">
        <v>50000000</v>
      </c>
      <c r="L251" s="62" t="s">
        <v>2</v>
      </c>
      <c r="M251" s="63">
        <v>3</v>
      </c>
      <c r="N251" s="62" t="s">
        <v>11</v>
      </c>
      <c r="O251" s="63">
        <v>90</v>
      </c>
      <c r="P251" s="46" t="s">
        <v>4</v>
      </c>
      <c r="Q251" s="46" t="s">
        <v>4</v>
      </c>
      <c r="R251" s="46" t="s">
        <v>347</v>
      </c>
      <c r="S251" s="46" t="s">
        <v>349</v>
      </c>
      <c r="T251" s="46" t="str">
        <f>LOWER('quota master'!$V251)</f>
        <v>so-called "new potatoes", fresh or chilled</v>
      </c>
      <c r="U251" s="46" t="str">
        <f>GetQuotaDescription('quota master'!$A251, 'quota master'!$B251, 'quota master'!$AB251, 'quota master'!$T251)</f>
        <v>FCFS Quota number 091173 for geography LB : Lebanon on so-called "new potatoes", fresh or chilled</v>
      </c>
      <c r="V251" s="46" t="s">
        <v>1695</v>
      </c>
      <c r="W251" s="46" t="s">
        <v>4</v>
      </c>
      <c r="X251" s="46" t="s">
        <v>1692</v>
      </c>
      <c r="Y251" s="46" t="s">
        <v>1696</v>
      </c>
      <c r="Z251" s="54">
        <v>50000000</v>
      </c>
      <c r="AA251" s="46" t="s">
        <v>2</v>
      </c>
      <c r="AB251" s="46" t="s">
        <v>1399</v>
      </c>
      <c r="AC251" s="46" t="s">
        <v>1499</v>
      </c>
      <c r="AD251" s="46" t="s">
        <v>1492</v>
      </c>
      <c r="AE251" s="46" t="s">
        <v>4</v>
      </c>
      <c r="AF251" s="47" t="s">
        <v>4</v>
      </c>
    </row>
    <row r="252" spans="1:32" ht="60" x14ac:dyDescent="0.25">
      <c r="A252" s="45" t="s">
        <v>289</v>
      </c>
      <c r="B252" s="46" t="str">
        <f>VLOOKUP($A252, Table5[], 2, FALSE)</f>
        <v>CH : Switzerland</v>
      </c>
      <c r="C252" s="46" t="str">
        <f>IF(ISNA(VLOOKUP($A252, Table8[], 2, FALSE)), "", VLOOKUP($A252, Table8[], 2, FALSE))</f>
        <v/>
      </c>
      <c r="D252" s="46" t="str">
        <f>IF(ISNA(VLOOKUP($A252, Table10[], 2, FALSE)), "", VLOOKUP($A252, Table10[], 2, FALSE))</f>
        <v>0702000000 - Tomatoes, fresh or chilled</v>
      </c>
      <c r="E252" s="46" t="str">
        <f>IF(ISNA(VLOOKUP($A252, Table16[], 2, FALSE)), "", VLOOKUP($A252, Table16[], 2, FALSE))</f>
        <v>R091126 : opening and providing for the management of Community tariff quotas for certain agricultural products originating in Switzerland, and repealing Commission Regulation (EC) No 933/2002</v>
      </c>
      <c r="F252" s="59">
        <v>12780</v>
      </c>
      <c r="G252" s="60">
        <v>43101</v>
      </c>
      <c r="H252" s="60">
        <v>43465</v>
      </c>
      <c r="I252" s="61">
        <f>'quota master'!$H252-'quota master'!$G252+1</f>
        <v>365</v>
      </c>
      <c r="J252" s="61" t="str">
        <f>describe_period('quota master'!$I252, 'quota master'!$G252, 'quota master'!$H252)</f>
        <v>Annual</v>
      </c>
      <c r="K252" s="54">
        <v>1000000</v>
      </c>
      <c r="L252" s="62" t="s">
        <v>2</v>
      </c>
      <c r="M252" s="63">
        <v>3</v>
      </c>
      <c r="N252" s="62" t="s">
        <v>3</v>
      </c>
      <c r="O252" s="63">
        <v>90</v>
      </c>
      <c r="P252" s="46" t="s">
        <v>4</v>
      </c>
      <c r="Q252" s="46" t="s">
        <v>4</v>
      </c>
      <c r="R252" s="46" t="s">
        <v>287</v>
      </c>
      <c r="S252" s="46" t="s">
        <v>289</v>
      </c>
      <c r="T252" s="46" t="str">
        <f>LOWER('quota master'!$V252)</f>
        <v>tomatoes, fresh or chilled</v>
      </c>
      <c r="U252" s="46" t="str">
        <f>GetQuotaDescription('quota master'!$A252, 'quota master'!$B252, 'quota master'!$AB252, 'quota master'!$T252)</f>
        <v>FCFS Quota number 090922 for geography CH : Switzerland on tomatoes, fresh or chilled</v>
      </c>
      <c r="V252" s="46" t="s">
        <v>1469</v>
      </c>
      <c r="W252" s="46" t="s">
        <v>4</v>
      </c>
      <c r="X252" s="46" t="s">
        <v>1643</v>
      </c>
      <c r="Y252" s="46" t="s">
        <v>1404</v>
      </c>
      <c r="Z252" s="54">
        <v>1000000</v>
      </c>
      <c r="AA252" s="46" t="s">
        <v>2</v>
      </c>
      <c r="AB252" s="46" t="s">
        <v>1399</v>
      </c>
      <c r="AC252" s="46" t="s">
        <v>1499</v>
      </c>
      <c r="AD252" s="46" t="s">
        <v>1492</v>
      </c>
      <c r="AE252" s="46" t="s">
        <v>4</v>
      </c>
      <c r="AF252" s="47" t="s">
        <v>4</v>
      </c>
    </row>
    <row r="253" spans="1:32" ht="60" x14ac:dyDescent="0.25">
      <c r="A253" s="45" t="s">
        <v>339</v>
      </c>
      <c r="B253" s="46" t="str">
        <f>VLOOKUP($A253, Table5[], 2, FALSE)</f>
        <v>MA : Morocco</v>
      </c>
      <c r="C253" s="46" t="str">
        <f>IF(ISNA(VLOOKUP($A253, Table8[], 2, FALSE)), "", VLOOKUP($A253, Table8[], 2, FALSE))</f>
        <v/>
      </c>
      <c r="D253" s="46" t="str">
        <f>IF(ISNA(VLOOKUP($A253, Table10[], 2, FALSE)), "", VLOOKUP($A253, Table10[], 2, FALSE))</f>
        <v>0702000000 - Tomatoes, fresh or chilled</v>
      </c>
      <c r="E253" s="46" t="str">
        <f>IF(ISNA(VLOOKUP($A253, Table16[], 2, FALSE)), "", VLOOKUP($A253, Table16[], 2, FALSE))</f>
        <v>R120812 : amending Council Regulation (EC) No 747/2001 as regards tariff quotas of the Union for certain agricultural and processed agricultural products originating in Morocco</v>
      </c>
      <c r="F253" s="59">
        <v>11935</v>
      </c>
      <c r="G253" s="60">
        <v>43070</v>
      </c>
      <c r="H253" s="60">
        <v>43100</v>
      </c>
      <c r="I253" s="61">
        <f>'quota master'!$H253-'quota master'!$G253+1</f>
        <v>31</v>
      </c>
      <c r="J253" s="61" t="str">
        <f>describe_period('quota master'!$I253, 'quota master'!$G253, 'quota master'!$H253)</f>
        <v>One month</v>
      </c>
      <c r="K253" s="54">
        <v>43500000</v>
      </c>
      <c r="L253" s="62" t="s">
        <v>2</v>
      </c>
      <c r="M253" s="63">
        <v>3</v>
      </c>
      <c r="N253" s="62" t="s">
        <v>11</v>
      </c>
      <c r="O253" s="63">
        <v>90</v>
      </c>
      <c r="P253" s="46" t="s">
        <v>4</v>
      </c>
      <c r="Q253" s="46" t="s">
        <v>4</v>
      </c>
      <c r="R253" s="46" t="s">
        <v>336</v>
      </c>
      <c r="S253" s="46" t="s">
        <v>339</v>
      </c>
      <c r="T253" s="46" t="str">
        <f>LOWER('quota master'!$V253)</f>
        <v>tomatoes, fresh or chilled</v>
      </c>
      <c r="U253" s="46" t="str">
        <f>GetQuotaDescription('quota master'!$A253, 'quota master'!$B253, 'quota master'!$AB253, 'quota master'!$T253)</f>
        <v>FCFS Quota number 091104 for geography MA : Morocco on tomatoes, fresh or chilled</v>
      </c>
      <c r="V253" s="46" t="s">
        <v>1469</v>
      </c>
      <c r="W253" s="46" t="s">
        <v>4</v>
      </c>
      <c r="X253" s="46" t="s">
        <v>1682</v>
      </c>
      <c r="Y253" s="46" t="s">
        <v>1684</v>
      </c>
      <c r="Z253" s="54">
        <v>213500000</v>
      </c>
      <c r="AA253" s="46" t="s">
        <v>2</v>
      </c>
      <c r="AB253" s="46" t="s">
        <v>1399</v>
      </c>
      <c r="AC253" s="46" t="s">
        <v>1499</v>
      </c>
      <c r="AD253" s="46" t="s">
        <v>1492</v>
      </c>
      <c r="AE253" s="46" t="s">
        <v>4</v>
      </c>
      <c r="AF253" s="47" t="s">
        <v>4</v>
      </c>
    </row>
    <row r="254" spans="1:32" ht="60" x14ac:dyDescent="0.25">
      <c r="A254" s="45" t="s">
        <v>339</v>
      </c>
      <c r="B254" s="46" t="str">
        <f>VLOOKUP($A254, Table5[], 2, FALSE)</f>
        <v>MA : Morocco</v>
      </c>
      <c r="C254" s="46" t="str">
        <f>IF(ISNA(VLOOKUP($A254, Table8[], 2, FALSE)), "", VLOOKUP($A254, Table8[], 2, FALSE))</f>
        <v/>
      </c>
      <c r="D254" s="46" t="str">
        <f>IF(ISNA(VLOOKUP($A254, Table10[], 2, FALSE)), "", VLOOKUP($A254, Table10[], 2, FALSE))</f>
        <v>0702000000 - Tomatoes, fresh or chilled</v>
      </c>
      <c r="E254" s="46" t="str">
        <f>IF(ISNA(VLOOKUP($A254, Table16[], 2, FALSE)), "", VLOOKUP($A254, Table16[], 2, FALSE))</f>
        <v>R120812 : amending Council Regulation (EC) No 747/2001 as regards tariff quotas of the Union for certain agricultural and processed agricultural products originating in Morocco</v>
      </c>
      <c r="F254" s="59">
        <v>11936</v>
      </c>
      <c r="G254" s="60">
        <v>43101</v>
      </c>
      <c r="H254" s="60">
        <v>43131</v>
      </c>
      <c r="I254" s="61">
        <f>'quota master'!$H254-'quota master'!$G254+1</f>
        <v>31</v>
      </c>
      <c r="J254" s="61" t="str">
        <f>describe_period('quota master'!$I254, 'quota master'!$G254, 'quota master'!$H254)</f>
        <v>One month</v>
      </c>
      <c r="K254" s="54">
        <v>43500000</v>
      </c>
      <c r="L254" s="62" t="s">
        <v>2</v>
      </c>
      <c r="M254" s="63">
        <v>3</v>
      </c>
      <c r="N254" s="62" t="s">
        <v>11</v>
      </c>
      <c r="O254" s="63">
        <v>90</v>
      </c>
      <c r="P254" s="46" t="s">
        <v>4</v>
      </c>
      <c r="Q254" s="46" t="s">
        <v>4</v>
      </c>
      <c r="R254" s="46" t="s">
        <v>336</v>
      </c>
      <c r="S254" s="46" t="s">
        <v>339</v>
      </c>
      <c r="T254" s="46" t="str">
        <f>LOWER('quota master'!$V254)</f>
        <v>tomatoes, fresh or chilled</v>
      </c>
      <c r="U254" s="46" t="str">
        <f>GetQuotaDescription('quota master'!$A254, 'quota master'!$B254, 'quota master'!$AB254, 'quota master'!$T254)</f>
        <v>FCFS Quota number 091104 for geography MA : Morocco on tomatoes, fresh or chilled</v>
      </c>
      <c r="V254" s="46" t="s">
        <v>1469</v>
      </c>
      <c r="W254" s="46" t="s">
        <v>4</v>
      </c>
      <c r="X254" s="46" t="s">
        <v>1682</v>
      </c>
      <c r="Y254" s="46" t="s">
        <v>1684</v>
      </c>
      <c r="Z254" s="54">
        <v>213500000</v>
      </c>
      <c r="AA254" s="46" t="s">
        <v>2</v>
      </c>
      <c r="AB254" s="46" t="s">
        <v>1399</v>
      </c>
      <c r="AC254" s="46" t="s">
        <v>1499</v>
      </c>
      <c r="AD254" s="46" t="s">
        <v>1492</v>
      </c>
      <c r="AE254" s="46" t="s">
        <v>4</v>
      </c>
      <c r="AF254" s="47" t="s">
        <v>4</v>
      </c>
    </row>
    <row r="255" spans="1:32" ht="60" x14ac:dyDescent="0.25">
      <c r="A255" s="45" t="s">
        <v>339</v>
      </c>
      <c r="B255" s="46" t="str">
        <f>VLOOKUP($A255, Table5[], 2, FALSE)</f>
        <v>MA : Morocco</v>
      </c>
      <c r="C255" s="46" t="str">
        <f>IF(ISNA(VLOOKUP($A255, Table8[], 2, FALSE)), "", VLOOKUP($A255, Table8[], 2, FALSE))</f>
        <v/>
      </c>
      <c r="D255" s="46" t="str">
        <f>IF(ISNA(VLOOKUP($A255, Table10[], 2, FALSE)), "", VLOOKUP($A255, Table10[], 2, FALSE))</f>
        <v>0702000000 - Tomatoes, fresh or chilled</v>
      </c>
      <c r="E255" s="46" t="str">
        <f>IF(ISNA(VLOOKUP($A255, Table16[], 2, FALSE)), "", VLOOKUP($A255, Table16[], 2, FALSE))</f>
        <v>R120812 : amending Council Regulation (EC) No 747/2001 as regards tariff quotas of the Union for certain agricultural and processed agricultural products originating in Morocco</v>
      </c>
      <c r="F255" s="59">
        <v>11937</v>
      </c>
      <c r="G255" s="60">
        <v>43132</v>
      </c>
      <c r="H255" s="60">
        <v>43159</v>
      </c>
      <c r="I255" s="61">
        <f>'quota master'!$H255-'quota master'!$G255+1</f>
        <v>28</v>
      </c>
      <c r="J255" s="61" t="str">
        <f>describe_period('quota master'!$I255, 'quota master'!$G255, 'quota master'!$H255)</f>
        <v>One month</v>
      </c>
      <c r="K255" s="54">
        <v>43500000</v>
      </c>
      <c r="L255" s="62" t="s">
        <v>2</v>
      </c>
      <c r="M255" s="63">
        <v>3</v>
      </c>
      <c r="N255" s="62" t="s">
        <v>11</v>
      </c>
      <c r="O255" s="63">
        <v>90</v>
      </c>
      <c r="P255" s="46" t="s">
        <v>4</v>
      </c>
      <c r="Q255" s="46" t="s">
        <v>4</v>
      </c>
      <c r="R255" s="46" t="s">
        <v>336</v>
      </c>
      <c r="S255" s="46" t="s">
        <v>339</v>
      </c>
      <c r="T255" s="46" t="str">
        <f>LOWER('quota master'!$V255)</f>
        <v>tomatoes, fresh or chilled</v>
      </c>
      <c r="U255" s="46" t="str">
        <f>GetQuotaDescription('quota master'!$A255, 'quota master'!$B255, 'quota master'!$AB255, 'quota master'!$T255)</f>
        <v>FCFS Quota number 091104 for geography MA : Morocco on tomatoes, fresh or chilled</v>
      </c>
      <c r="V255" s="46" t="s">
        <v>1469</v>
      </c>
      <c r="W255" s="46" t="s">
        <v>4</v>
      </c>
      <c r="X255" s="46" t="s">
        <v>1682</v>
      </c>
      <c r="Y255" s="46" t="s">
        <v>1684</v>
      </c>
      <c r="Z255" s="54">
        <v>213500000</v>
      </c>
      <c r="AA255" s="46" t="s">
        <v>2</v>
      </c>
      <c r="AB255" s="46" t="s">
        <v>1399</v>
      </c>
      <c r="AC255" s="46" t="s">
        <v>1499</v>
      </c>
      <c r="AD255" s="46" t="s">
        <v>1492</v>
      </c>
      <c r="AE255" s="46" t="s">
        <v>4</v>
      </c>
      <c r="AF255" s="47" t="s">
        <v>4</v>
      </c>
    </row>
    <row r="256" spans="1:32" ht="60" x14ac:dyDescent="0.25">
      <c r="A256" s="45" t="s">
        <v>339</v>
      </c>
      <c r="B256" s="46" t="str">
        <f>VLOOKUP($A256, Table5[], 2, FALSE)</f>
        <v>MA : Morocco</v>
      </c>
      <c r="C256" s="46" t="str">
        <f>IF(ISNA(VLOOKUP($A256, Table8[], 2, FALSE)), "", VLOOKUP($A256, Table8[], 2, FALSE))</f>
        <v/>
      </c>
      <c r="D256" s="46" t="str">
        <f>IF(ISNA(VLOOKUP($A256, Table10[], 2, FALSE)), "", VLOOKUP($A256, Table10[], 2, FALSE))</f>
        <v>0702000000 - Tomatoes, fresh or chilled</v>
      </c>
      <c r="E256" s="46" t="str">
        <f>IF(ISNA(VLOOKUP($A256, Table16[], 2, FALSE)), "", VLOOKUP($A256, Table16[], 2, FALSE))</f>
        <v>R120812 : amending Council Regulation (EC) No 747/2001 as regards tariff quotas of the Union for certain agricultural and processed agricultural products originating in Morocco</v>
      </c>
      <c r="F256" s="59">
        <v>11938</v>
      </c>
      <c r="G256" s="60">
        <v>43160</v>
      </c>
      <c r="H256" s="60">
        <v>43190</v>
      </c>
      <c r="I256" s="61">
        <f>'quota master'!$H256-'quota master'!$G256+1</f>
        <v>31</v>
      </c>
      <c r="J256" s="61" t="str">
        <f>describe_period('quota master'!$I256, 'quota master'!$G256, 'quota master'!$H256)</f>
        <v>One month</v>
      </c>
      <c r="K256" s="54">
        <v>43500000</v>
      </c>
      <c r="L256" s="62" t="s">
        <v>2</v>
      </c>
      <c r="M256" s="63">
        <v>3</v>
      </c>
      <c r="N256" s="62" t="s">
        <v>11</v>
      </c>
      <c r="O256" s="63">
        <v>90</v>
      </c>
      <c r="P256" s="46" t="s">
        <v>4</v>
      </c>
      <c r="Q256" s="46" t="s">
        <v>4</v>
      </c>
      <c r="R256" s="46" t="s">
        <v>336</v>
      </c>
      <c r="S256" s="46" t="s">
        <v>339</v>
      </c>
      <c r="T256" s="46" t="str">
        <f>LOWER('quota master'!$V256)</f>
        <v>tomatoes, fresh or chilled</v>
      </c>
      <c r="U256" s="46" t="str">
        <f>GetQuotaDescription('quota master'!$A256, 'quota master'!$B256, 'quota master'!$AB256, 'quota master'!$T256)</f>
        <v>FCFS Quota number 091104 for geography MA : Morocco on tomatoes, fresh or chilled</v>
      </c>
      <c r="V256" s="46" t="s">
        <v>1469</v>
      </c>
      <c r="W256" s="46" t="s">
        <v>4</v>
      </c>
      <c r="X256" s="46" t="s">
        <v>1682</v>
      </c>
      <c r="Y256" s="46" t="s">
        <v>1684</v>
      </c>
      <c r="Z256" s="54">
        <v>213500000</v>
      </c>
      <c r="AA256" s="46" t="s">
        <v>2</v>
      </c>
      <c r="AB256" s="46" t="s">
        <v>1399</v>
      </c>
      <c r="AC256" s="46" t="s">
        <v>1499</v>
      </c>
      <c r="AD256" s="46" t="s">
        <v>1492</v>
      </c>
      <c r="AE256" s="46" t="s">
        <v>4</v>
      </c>
      <c r="AF256" s="47" t="s">
        <v>4</v>
      </c>
    </row>
    <row r="257" spans="1:32" ht="60" x14ac:dyDescent="0.25">
      <c r="A257" s="45" t="s">
        <v>339</v>
      </c>
      <c r="B257" s="46" t="str">
        <f>VLOOKUP($A257, Table5[], 2, FALSE)</f>
        <v>MA : Morocco</v>
      </c>
      <c r="C257" s="46" t="str">
        <f>IF(ISNA(VLOOKUP($A257, Table8[], 2, FALSE)), "", VLOOKUP($A257, Table8[], 2, FALSE))</f>
        <v/>
      </c>
      <c r="D257" s="46" t="str">
        <f>IF(ISNA(VLOOKUP($A257, Table10[], 2, FALSE)), "", VLOOKUP($A257, Table10[], 2, FALSE))</f>
        <v>0702000000 - Tomatoes, fresh or chilled</v>
      </c>
      <c r="E257" s="46" t="str">
        <f>IF(ISNA(VLOOKUP($A257, Table16[], 2, FALSE)), "", VLOOKUP($A257, Table16[], 2, FALSE))</f>
        <v>R120812 : amending Council Regulation (EC) No 747/2001 as regards tariff quotas of the Union for certain agricultural and processed agricultural products originating in Morocco</v>
      </c>
      <c r="F257" s="59">
        <v>11939</v>
      </c>
      <c r="G257" s="60">
        <v>43191</v>
      </c>
      <c r="H257" s="60">
        <v>43220</v>
      </c>
      <c r="I257" s="61">
        <f>'quota master'!$H257-'quota master'!$G257+1</f>
        <v>30</v>
      </c>
      <c r="J257" s="61" t="str">
        <f>describe_period('quota master'!$I257, 'quota master'!$G257, 'quota master'!$H257)</f>
        <v>One month</v>
      </c>
      <c r="K257" s="54">
        <v>22800000</v>
      </c>
      <c r="L257" s="62" t="s">
        <v>2</v>
      </c>
      <c r="M257" s="63">
        <v>3</v>
      </c>
      <c r="N257" s="62" t="s">
        <v>11</v>
      </c>
      <c r="O257" s="63">
        <v>90</v>
      </c>
      <c r="P257" s="46" t="s">
        <v>4</v>
      </c>
      <c r="Q257" s="46" t="s">
        <v>4</v>
      </c>
      <c r="R257" s="46" t="s">
        <v>336</v>
      </c>
      <c r="S257" s="46" t="s">
        <v>339</v>
      </c>
      <c r="T257" s="46" t="str">
        <f>LOWER('quota master'!$V257)</f>
        <v>tomatoes, fresh or chilled</v>
      </c>
      <c r="U257" s="46" t="str">
        <f>GetQuotaDescription('quota master'!$A257, 'quota master'!$B257, 'quota master'!$AB257, 'quota master'!$T257)</f>
        <v>FCFS Quota number 091104 for geography MA : Morocco on tomatoes, fresh or chilled</v>
      </c>
      <c r="V257" s="46" t="s">
        <v>1469</v>
      </c>
      <c r="W257" s="46" t="s">
        <v>4</v>
      </c>
      <c r="X257" s="46" t="s">
        <v>1682</v>
      </c>
      <c r="Y257" s="46" t="s">
        <v>1684</v>
      </c>
      <c r="Z257" s="54">
        <v>213500000</v>
      </c>
      <c r="AA257" s="46" t="s">
        <v>2</v>
      </c>
      <c r="AB257" s="46" t="s">
        <v>1399</v>
      </c>
      <c r="AC257" s="46" t="s">
        <v>1499</v>
      </c>
      <c r="AD257" s="46" t="s">
        <v>1492</v>
      </c>
      <c r="AE257" s="46" t="s">
        <v>4</v>
      </c>
      <c r="AF257" s="47" t="s">
        <v>4</v>
      </c>
    </row>
    <row r="258" spans="1:32" ht="60" x14ac:dyDescent="0.25">
      <c r="A258" s="45" t="s">
        <v>339</v>
      </c>
      <c r="B258" s="46" t="str">
        <f>VLOOKUP($A258, Table5[], 2, FALSE)</f>
        <v>MA : Morocco</v>
      </c>
      <c r="C258" s="46" t="str">
        <f>IF(ISNA(VLOOKUP($A258, Table8[], 2, FALSE)), "", VLOOKUP($A258, Table8[], 2, FALSE))</f>
        <v/>
      </c>
      <c r="D258" s="46" t="str">
        <f>IF(ISNA(VLOOKUP($A258, Table10[], 2, FALSE)), "", VLOOKUP($A258, Table10[], 2, FALSE))</f>
        <v>0702000000 - Tomatoes, fresh or chilled</v>
      </c>
      <c r="E258" s="46" t="str">
        <f>IF(ISNA(VLOOKUP($A258, Table16[], 2, FALSE)), "", VLOOKUP($A258, Table16[], 2, FALSE))</f>
        <v>R120812 : amending Council Regulation (EC) No 747/2001 as regards tariff quotas of the Union for certain agricultural and processed agricultural products originating in Morocco</v>
      </c>
      <c r="F258" s="59">
        <v>11940</v>
      </c>
      <c r="G258" s="60">
        <v>43221</v>
      </c>
      <c r="H258" s="60">
        <v>43251</v>
      </c>
      <c r="I258" s="61">
        <f>'quota master'!$H258-'quota master'!$G258+1</f>
        <v>31</v>
      </c>
      <c r="J258" s="61" t="str">
        <f>describe_period('quota master'!$I258, 'quota master'!$G258, 'quota master'!$H258)</f>
        <v>One month</v>
      </c>
      <c r="K258" s="54">
        <v>7000000</v>
      </c>
      <c r="L258" s="62" t="s">
        <v>2</v>
      </c>
      <c r="M258" s="63">
        <v>3</v>
      </c>
      <c r="N258" s="62" t="s">
        <v>11</v>
      </c>
      <c r="O258" s="63">
        <v>90</v>
      </c>
      <c r="P258" s="46" t="s">
        <v>4</v>
      </c>
      <c r="Q258" s="46" t="s">
        <v>4</v>
      </c>
      <c r="R258" s="46" t="s">
        <v>336</v>
      </c>
      <c r="S258" s="46" t="s">
        <v>339</v>
      </c>
      <c r="T258" s="46" t="str">
        <f>LOWER('quota master'!$V258)</f>
        <v>tomatoes, fresh or chilled</v>
      </c>
      <c r="U258" s="46" t="str">
        <f>GetQuotaDescription('quota master'!$A258, 'quota master'!$B258, 'quota master'!$AB258, 'quota master'!$T258)</f>
        <v>FCFS Quota number 091104 for geography MA : Morocco on tomatoes, fresh or chilled</v>
      </c>
      <c r="V258" s="46" t="s">
        <v>1469</v>
      </c>
      <c r="W258" s="46" t="s">
        <v>4</v>
      </c>
      <c r="X258" s="46" t="s">
        <v>1682</v>
      </c>
      <c r="Y258" s="46" t="s">
        <v>1684</v>
      </c>
      <c r="Z258" s="54">
        <v>213500000</v>
      </c>
      <c r="AA258" s="46" t="s">
        <v>2</v>
      </c>
      <c r="AB258" s="46" t="s">
        <v>1399</v>
      </c>
      <c r="AC258" s="46" t="s">
        <v>1499</v>
      </c>
      <c r="AD258" s="46" t="s">
        <v>1492</v>
      </c>
      <c r="AE258" s="46" t="s">
        <v>4</v>
      </c>
      <c r="AF258" s="47" t="s">
        <v>4</v>
      </c>
    </row>
    <row r="259" spans="1:32" ht="60" x14ac:dyDescent="0.25">
      <c r="A259" s="45" t="s">
        <v>339</v>
      </c>
      <c r="B259" s="46" t="str">
        <f>VLOOKUP($A259, Table5[], 2, FALSE)</f>
        <v>MA : Morocco</v>
      </c>
      <c r="C259" s="46" t="str">
        <f>IF(ISNA(VLOOKUP($A259, Table8[], 2, FALSE)), "", VLOOKUP($A259, Table8[], 2, FALSE))</f>
        <v/>
      </c>
      <c r="D259" s="46" t="str">
        <f>IF(ISNA(VLOOKUP($A259, Table10[], 2, FALSE)), "", VLOOKUP($A259, Table10[], 2, FALSE))</f>
        <v>0702000000 - Tomatoes, fresh or chilled</v>
      </c>
      <c r="E259" s="46" t="str">
        <f>IF(ISNA(VLOOKUP($A259, Table16[], 2, FALSE)), "", VLOOKUP($A259, Table16[], 2, FALSE))</f>
        <v>R120812 : amending Council Regulation (EC) No 747/2001 as regards tariff quotas of the Union for certain agricultural and processed agricultural products originating in Morocco</v>
      </c>
      <c r="F259" s="59">
        <v>13162</v>
      </c>
      <c r="G259" s="60">
        <v>43374</v>
      </c>
      <c r="H259" s="60">
        <v>43404</v>
      </c>
      <c r="I259" s="61">
        <f>'quota master'!$H259-'quota master'!$G259+1</f>
        <v>31</v>
      </c>
      <c r="J259" s="61" t="str">
        <f>describe_period('quota master'!$I259, 'quota master'!$G259, 'quota master'!$H259)</f>
        <v>One month</v>
      </c>
      <c r="K259" s="54">
        <v>14700000</v>
      </c>
      <c r="L259" s="62" t="s">
        <v>2</v>
      </c>
      <c r="M259" s="63">
        <v>3</v>
      </c>
      <c r="N259" s="62" t="s">
        <v>11</v>
      </c>
      <c r="O259" s="63">
        <v>90</v>
      </c>
      <c r="P259" s="46" t="s">
        <v>4</v>
      </c>
      <c r="Q259" s="46" t="s">
        <v>4</v>
      </c>
      <c r="R259" s="46" t="s">
        <v>336</v>
      </c>
      <c r="S259" s="46" t="s">
        <v>339</v>
      </c>
      <c r="T259" s="46" t="str">
        <f>LOWER('quota master'!$V259)</f>
        <v>tomatoes, fresh or chilled</v>
      </c>
      <c r="U259" s="46" t="str">
        <f>GetQuotaDescription('quota master'!$A259, 'quota master'!$B259, 'quota master'!$AB259, 'quota master'!$T259)</f>
        <v>FCFS Quota number 091104 for geography MA : Morocco on tomatoes, fresh or chilled</v>
      </c>
      <c r="V259" s="46" t="s">
        <v>1469</v>
      </c>
      <c r="W259" s="46" t="s">
        <v>4</v>
      </c>
      <c r="X259" s="46" t="s">
        <v>1682</v>
      </c>
      <c r="Y259" s="46" t="s">
        <v>1684</v>
      </c>
      <c r="Z259" s="54">
        <v>213500000</v>
      </c>
      <c r="AA259" s="46" t="s">
        <v>2</v>
      </c>
      <c r="AB259" s="46" t="s">
        <v>1399</v>
      </c>
      <c r="AC259" s="46" t="s">
        <v>1499</v>
      </c>
      <c r="AD259" s="46" t="s">
        <v>1492</v>
      </c>
      <c r="AE259" s="46" t="s">
        <v>4</v>
      </c>
      <c r="AF259" s="47" t="s">
        <v>4</v>
      </c>
    </row>
    <row r="260" spans="1:32" ht="60" x14ac:dyDescent="0.25">
      <c r="A260" s="45" t="s">
        <v>339</v>
      </c>
      <c r="B260" s="46" t="str">
        <f>VLOOKUP($A260, Table5[], 2, FALSE)</f>
        <v>MA : Morocco</v>
      </c>
      <c r="C260" s="46" t="str">
        <f>IF(ISNA(VLOOKUP($A260, Table8[], 2, FALSE)), "", VLOOKUP($A260, Table8[], 2, FALSE))</f>
        <v/>
      </c>
      <c r="D260" s="46" t="str">
        <f>IF(ISNA(VLOOKUP($A260, Table10[], 2, FALSE)), "", VLOOKUP($A260, Table10[], 2, FALSE))</f>
        <v>0702000000 - Tomatoes, fresh or chilled</v>
      </c>
      <c r="E260" s="46" t="str">
        <f>IF(ISNA(VLOOKUP($A260, Table16[], 2, FALSE)), "", VLOOKUP($A260, Table16[], 2, FALSE))</f>
        <v>R120812 : amending Council Regulation (EC) No 747/2001 as regards tariff quotas of the Union for certain agricultural and processed agricultural products originating in Morocco</v>
      </c>
      <c r="F260" s="59">
        <v>13163</v>
      </c>
      <c r="G260" s="60">
        <v>43405</v>
      </c>
      <c r="H260" s="60">
        <v>43434</v>
      </c>
      <c r="I260" s="61">
        <f>'quota master'!$H260-'quota master'!$G260+1</f>
        <v>30</v>
      </c>
      <c r="J260" s="61" t="str">
        <f>describe_period('quota master'!$I260, 'quota master'!$G260, 'quota master'!$H260)</f>
        <v>One month</v>
      </c>
      <c r="K260" s="54">
        <v>38500000</v>
      </c>
      <c r="L260" s="62" t="s">
        <v>2</v>
      </c>
      <c r="M260" s="63">
        <v>3</v>
      </c>
      <c r="N260" s="62" t="s">
        <v>11</v>
      </c>
      <c r="O260" s="63">
        <v>90</v>
      </c>
      <c r="P260" s="46" t="s">
        <v>4</v>
      </c>
      <c r="Q260" s="46" t="s">
        <v>4</v>
      </c>
      <c r="R260" s="46" t="s">
        <v>336</v>
      </c>
      <c r="S260" s="46" t="s">
        <v>339</v>
      </c>
      <c r="T260" s="46" t="str">
        <f>LOWER('quota master'!$V260)</f>
        <v>tomatoes, fresh or chilled</v>
      </c>
      <c r="U260" s="46" t="str">
        <f>GetQuotaDescription('quota master'!$A260, 'quota master'!$B260, 'quota master'!$AB260, 'quota master'!$T260)</f>
        <v>FCFS Quota number 091104 for geography MA : Morocco on tomatoes, fresh or chilled</v>
      </c>
      <c r="V260" s="46" t="s">
        <v>1469</v>
      </c>
      <c r="W260" s="46" t="s">
        <v>4</v>
      </c>
      <c r="X260" s="46" t="s">
        <v>1682</v>
      </c>
      <c r="Y260" s="46" t="s">
        <v>1684</v>
      </c>
      <c r="Z260" s="54">
        <v>213500000</v>
      </c>
      <c r="AA260" s="46" t="s">
        <v>2</v>
      </c>
      <c r="AB260" s="46" t="s">
        <v>1399</v>
      </c>
      <c r="AC260" s="46" t="s">
        <v>1499</v>
      </c>
      <c r="AD260" s="46" t="s">
        <v>1492</v>
      </c>
      <c r="AE260" s="46" t="s">
        <v>4</v>
      </c>
      <c r="AF260" s="47" t="s">
        <v>4</v>
      </c>
    </row>
    <row r="261" spans="1:32" ht="60" x14ac:dyDescent="0.25">
      <c r="A261" s="45" t="s">
        <v>339</v>
      </c>
      <c r="B261" s="46" t="str">
        <f>VLOOKUP($A261, Table5[], 2, FALSE)</f>
        <v>MA : Morocco</v>
      </c>
      <c r="C261" s="46" t="str">
        <f>IF(ISNA(VLOOKUP($A261, Table8[], 2, FALSE)), "", VLOOKUP($A261, Table8[], 2, FALSE))</f>
        <v/>
      </c>
      <c r="D261" s="46" t="str">
        <f>IF(ISNA(VLOOKUP($A261, Table10[], 2, FALSE)), "", VLOOKUP($A261, Table10[], 2, FALSE))</f>
        <v>0702000000 - Tomatoes, fresh or chilled</v>
      </c>
      <c r="E261" s="46" t="str">
        <f>IF(ISNA(VLOOKUP($A261, Table16[], 2, FALSE)), "", VLOOKUP($A261, Table16[], 2, FALSE))</f>
        <v>R120812 : amending Council Regulation (EC) No 747/2001 as regards tariff quotas of the Union for certain agricultural and processed agricultural products originating in Morocco</v>
      </c>
      <c r="F261" s="59">
        <v>13164</v>
      </c>
      <c r="G261" s="60">
        <v>43435</v>
      </c>
      <c r="H261" s="60">
        <v>43465</v>
      </c>
      <c r="I261" s="61">
        <f>'quota master'!$H261-'quota master'!$G261+1</f>
        <v>31</v>
      </c>
      <c r="J261" s="61" t="str">
        <f>describe_period('quota master'!$I261, 'quota master'!$G261, 'quota master'!$H261)</f>
        <v>One month</v>
      </c>
      <c r="K261" s="54">
        <v>43500000</v>
      </c>
      <c r="L261" s="62" t="s">
        <v>2</v>
      </c>
      <c r="M261" s="63">
        <v>3</v>
      </c>
      <c r="N261" s="62" t="s">
        <v>11</v>
      </c>
      <c r="O261" s="63">
        <v>90</v>
      </c>
      <c r="P261" s="46" t="s">
        <v>4</v>
      </c>
      <c r="Q261" s="46" t="s">
        <v>4</v>
      </c>
      <c r="R261" s="46" t="s">
        <v>336</v>
      </c>
      <c r="S261" s="46" t="s">
        <v>339</v>
      </c>
      <c r="T261" s="46" t="str">
        <f>LOWER('quota master'!$V261)</f>
        <v>tomatoes, fresh or chilled</v>
      </c>
      <c r="U261" s="46" t="str">
        <f>GetQuotaDescription('quota master'!$A261, 'quota master'!$B261, 'quota master'!$AB261, 'quota master'!$T261)</f>
        <v>FCFS Quota number 091104 for geography MA : Morocco on tomatoes, fresh or chilled</v>
      </c>
      <c r="V261" s="46" t="s">
        <v>1469</v>
      </c>
      <c r="W261" s="46" t="s">
        <v>4</v>
      </c>
      <c r="X261" s="46" t="s">
        <v>1682</v>
      </c>
      <c r="Y261" s="46" t="s">
        <v>1684</v>
      </c>
      <c r="Z261" s="54">
        <v>213500000</v>
      </c>
      <c r="AA261" s="46" t="s">
        <v>2</v>
      </c>
      <c r="AB261" s="46" t="s">
        <v>1399</v>
      </c>
      <c r="AC261" s="46" t="s">
        <v>1499</v>
      </c>
      <c r="AD261" s="46" t="s">
        <v>1492</v>
      </c>
      <c r="AE261" s="46" t="s">
        <v>4</v>
      </c>
      <c r="AF261" s="47" t="s">
        <v>4</v>
      </c>
    </row>
    <row r="262" spans="1:32" ht="60" x14ac:dyDescent="0.25">
      <c r="A262" s="45" t="s">
        <v>339</v>
      </c>
      <c r="B262" s="46" t="str">
        <f>VLOOKUP($A262, Table5[], 2, FALSE)</f>
        <v>MA : Morocco</v>
      </c>
      <c r="C262" s="46" t="str">
        <f>IF(ISNA(VLOOKUP($A262, Table8[], 2, FALSE)), "", VLOOKUP($A262, Table8[], 2, FALSE))</f>
        <v/>
      </c>
      <c r="D262" s="46" t="str">
        <f>IF(ISNA(VLOOKUP($A262, Table10[], 2, FALSE)), "", VLOOKUP($A262, Table10[], 2, FALSE))</f>
        <v>0702000000 - Tomatoes, fresh or chilled</v>
      </c>
      <c r="E262" s="46" t="str">
        <f>IF(ISNA(VLOOKUP($A262, Table16[], 2, FALSE)), "", VLOOKUP($A262, Table16[], 2, FALSE))</f>
        <v>R120812 : amending Council Regulation (EC) No 747/2001 as regards tariff quotas of the Union for certain agricultural and processed agricultural products originating in Morocco</v>
      </c>
      <c r="F262" s="59">
        <v>13165</v>
      </c>
      <c r="G262" s="60">
        <v>43466</v>
      </c>
      <c r="H262" s="60">
        <v>43496</v>
      </c>
      <c r="I262" s="61">
        <f>'quota master'!$H262-'quota master'!$G262+1</f>
        <v>31</v>
      </c>
      <c r="J262" s="61" t="str">
        <f>describe_period('quota master'!$I262, 'quota master'!$G262, 'quota master'!$H262)</f>
        <v>One month</v>
      </c>
      <c r="K262" s="54">
        <v>43500000</v>
      </c>
      <c r="L262" s="62" t="s">
        <v>2</v>
      </c>
      <c r="M262" s="63">
        <v>3</v>
      </c>
      <c r="N262" s="62" t="s">
        <v>11</v>
      </c>
      <c r="O262" s="63">
        <v>90</v>
      </c>
      <c r="P262" s="46" t="s">
        <v>4</v>
      </c>
      <c r="Q262" s="46" t="s">
        <v>4</v>
      </c>
      <c r="R262" s="46" t="s">
        <v>336</v>
      </c>
      <c r="S262" s="46" t="s">
        <v>339</v>
      </c>
      <c r="T262" s="46" t="str">
        <f>LOWER('quota master'!$V262)</f>
        <v>tomatoes, fresh or chilled</v>
      </c>
      <c r="U262" s="46" t="str">
        <f>GetQuotaDescription('quota master'!$A262, 'quota master'!$B262, 'quota master'!$AB262, 'quota master'!$T262)</f>
        <v>FCFS Quota number 091104 for geography MA : Morocco on tomatoes, fresh or chilled</v>
      </c>
      <c r="V262" s="46" t="s">
        <v>1469</v>
      </c>
      <c r="W262" s="46" t="s">
        <v>4</v>
      </c>
      <c r="X262" s="46" t="s">
        <v>1682</v>
      </c>
      <c r="Y262" s="46" t="s">
        <v>1684</v>
      </c>
      <c r="Z262" s="54">
        <v>213500000</v>
      </c>
      <c r="AA262" s="46" t="s">
        <v>2</v>
      </c>
      <c r="AB262" s="46" t="s">
        <v>1399</v>
      </c>
      <c r="AC262" s="46" t="s">
        <v>1499</v>
      </c>
      <c r="AD262" s="46" t="s">
        <v>1492</v>
      </c>
      <c r="AE262" s="46" t="s">
        <v>4</v>
      </c>
      <c r="AF262" s="47" t="s">
        <v>4</v>
      </c>
    </row>
    <row r="263" spans="1:32" ht="60" x14ac:dyDescent="0.25">
      <c r="A263" s="45" t="s">
        <v>339</v>
      </c>
      <c r="B263" s="46" t="str">
        <f>VLOOKUP($A263, Table5[], 2, FALSE)</f>
        <v>MA : Morocco</v>
      </c>
      <c r="C263" s="46" t="str">
        <f>IF(ISNA(VLOOKUP($A263, Table8[], 2, FALSE)), "", VLOOKUP($A263, Table8[], 2, FALSE))</f>
        <v/>
      </c>
      <c r="D263" s="46" t="str">
        <f>IF(ISNA(VLOOKUP($A263, Table10[], 2, FALSE)), "", VLOOKUP($A263, Table10[], 2, FALSE))</f>
        <v>0702000000 - Tomatoes, fresh or chilled</v>
      </c>
      <c r="E263" s="46" t="str">
        <f>IF(ISNA(VLOOKUP($A263, Table16[], 2, FALSE)), "", VLOOKUP($A263, Table16[], 2, FALSE))</f>
        <v>R120812 : amending Council Regulation (EC) No 747/2001 as regards tariff quotas of the Union for certain agricultural and processed agricultural products originating in Morocco</v>
      </c>
      <c r="F263" s="59">
        <v>13166</v>
      </c>
      <c r="G263" s="60">
        <v>43497</v>
      </c>
      <c r="H263" s="60">
        <v>43524</v>
      </c>
      <c r="I263" s="61">
        <f>'quota master'!$H263-'quota master'!$G263+1</f>
        <v>28</v>
      </c>
      <c r="J263" s="61" t="str">
        <f>describe_period('quota master'!$I263, 'quota master'!$G263, 'quota master'!$H263)</f>
        <v>One month</v>
      </c>
      <c r="K263" s="54">
        <v>43500000</v>
      </c>
      <c r="L263" s="62" t="s">
        <v>2</v>
      </c>
      <c r="M263" s="63">
        <v>3</v>
      </c>
      <c r="N263" s="62" t="s">
        <v>11</v>
      </c>
      <c r="O263" s="63">
        <v>90</v>
      </c>
      <c r="P263" s="46" t="s">
        <v>4</v>
      </c>
      <c r="Q263" s="46" t="s">
        <v>4</v>
      </c>
      <c r="R263" s="46" t="s">
        <v>336</v>
      </c>
      <c r="S263" s="46" t="s">
        <v>339</v>
      </c>
      <c r="T263" s="46" t="str">
        <f>LOWER('quota master'!$V263)</f>
        <v>tomatoes, fresh or chilled</v>
      </c>
      <c r="U263" s="46" t="str">
        <f>GetQuotaDescription('quota master'!$A263, 'quota master'!$B263, 'quota master'!$AB263, 'quota master'!$T263)</f>
        <v>FCFS Quota number 091104 for geography MA : Morocco on tomatoes, fresh or chilled</v>
      </c>
      <c r="V263" s="46" t="s">
        <v>1469</v>
      </c>
      <c r="W263" s="46" t="s">
        <v>4</v>
      </c>
      <c r="X263" s="46" t="s">
        <v>1682</v>
      </c>
      <c r="Y263" s="46" t="s">
        <v>1684</v>
      </c>
      <c r="Z263" s="54">
        <v>213500000</v>
      </c>
      <c r="AA263" s="46" t="s">
        <v>2</v>
      </c>
      <c r="AB263" s="46" t="s">
        <v>1399</v>
      </c>
      <c r="AC263" s="46" t="s">
        <v>1499</v>
      </c>
      <c r="AD263" s="46" t="s">
        <v>1492</v>
      </c>
      <c r="AE263" s="46" t="s">
        <v>4</v>
      </c>
      <c r="AF263" s="47" t="s">
        <v>4</v>
      </c>
    </row>
    <row r="264" spans="1:32" ht="60" x14ac:dyDescent="0.25">
      <c r="A264" s="45" t="s">
        <v>339</v>
      </c>
      <c r="B264" s="46" t="str">
        <f>VLOOKUP($A264, Table5[], 2, FALSE)</f>
        <v>MA : Morocco</v>
      </c>
      <c r="C264" s="46" t="str">
        <f>IF(ISNA(VLOOKUP($A264, Table8[], 2, FALSE)), "", VLOOKUP($A264, Table8[], 2, FALSE))</f>
        <v/>
      </c>
      <c r="D264" s="46" t="str">
        <f>IF(ISNA(VLOOKUP($A264, Table10[], 2, FALSE)), "", VLOOKUP($A264, Table10[], 2, FALSE))</f>
        <v>0702000000 - Tomatoes, fresh or chilled</v>
      </c>
      <c r="E264" s="46" t="str">
        <f>IF(ISNA(VLOOKUP($A264, Table16[], 2, FALSE)), "", VLOOKUP($A264, Table16[], 2, FALSE))</f>
        <v>R120812 : amending Council Regulation (EC) No 747/2001 as regards tariff quotas of the Union for certain agricultural and processed agricultural products originating in Morocco</v>
      </c>
      <c r="F264" s="59">
        <v>13167</v>
      </c>
      <c r="G264" s="60">
        <v>43525</v>
      </c>
      <c r="H264" s="60">
        <v>43555</v>
      </c>
      <c r="I264" s="61">
        <f>'quota master'!$H264-'quota master'!$G264+1</f>
        <v>31</v>
      </c>
      <c r="J264" s="61" t="str">
        <f>describe_period('quota master'!$I264, 'quota master'!$G264, 'quota master'!$H264)</f>
        <v>One month</v>
      </c>
      <c r="K264" s="54">
        <v>43500000</v>
      </c>
      <c r="L264" s="62" t="s">
        <v>2</v>
      </c>
      <c r="M264" s="63">
        <v>3</v>
      </c>
      <c r="N264" s="62" t="s">
        <v>11</v>
      </c>
      <c r="O264" s="63">
        <v>90</v>
      </c>
      <c r="P264" s="46" t="s">
        <v>4</v>
      </c>
      <c r="Q264" s="46" t="s">
        <v>4</v>
      </c>
      <c r="R264" s="46" t="s">
        <v>336</v>
      </c>
      <c r="S264" s="46" t="s">
        <v>339</v>
      </c>
      <c r="T264" s="46" t="str">
        <f>LOWER('quota master'!$V264)</f>
        <v>tomatoes, fresh or chilled</v>
      </c>
      <c r="U264" s="46" t="str">
        <f>GetQuotaDescription('quota master'!$A264, 'quota master'!$B264, 'quota master'!$AB264, 'quota master'!$T264)</f>
        <v>FCFS Quota number 091104 for geography MA : Morocco on tomatoes, fresh or chilled</v>
      </c>
      <c r="V264" s="46" t="s">
        <v>1469</v>
      </c>
      <c r="W264" s="46" t="s">
        <v>4</v>
      </c>
      <c r="X264" s="46" t="s">
        <v>1682</v>
      </c>
      <c r="Y264" s="46" t="s">
        <v>1684</v>
      </c>
      <c r="Z264" s="54">
        <v>213500000</v>
      </c>
      <c r="AA264" s="46" t="s">
        <v>2</v>
      </c>
      <c r="AB264" s="46" t="s">
        <v>1399</v>
      </c>
      <c r="AC264" s="46" t="s">
        <v>1499</v>
      </c>
      <c r="AD264" s="46" t="s">
        <v>1492</v>
      </c>
      <c r="AE264" s="46" t="s">
        <v>4</v>
      </c>
      <c r="AF264" s="47" t="s">
        <v>4</v>
      </c>
    </row>
    <row r="265" spans="1:32" ht="60" x14ac:dyDescent="0.25">
      <c r="A265" s="45" t="s">
        <v>339</v>
      </c>
      <c r="B265" s="46" t="str">
        <f>VLOOKUP($A265, Table5[], 2, FALSE)</f>
        <v>MA : Morocco</v>
      </c>
      <c r="C265" s="46" t="str">
        <f>IF(ISNA(VLOOKUP($A265, Table8[], 2, FALSE)), "", VLOOKUP($A265, Table8[], 2, FALSE))</f>
        <v/>
      </c>
      <c r="D265" s="46" t="str">
        <f>IF(ISNA(VLOOKUP($A265, Table10[], 2, FALSE)), "", VLOOKUP($A265, Table10[], 2, FALSE))</f>
        <v>0702000000 - Tomatoes, fresh or chilled</v>
      </c>
      <c r="E265" s="46" t="str">
        <f>IF(ISNA(VLOOKUP($A265, Table16[], 2, FALSE)), "", VLOOKUP($A265, Table16[], 2, FALSE))</f>
        <v>R120812 : amending Council Regulation (EC) No 747/2001 as regards tariff quotas of the Union for certain agricultural and processed agricultural products originating in Morocco</v>
      </c>
      <c r="F265" s="59">
        <v>13168</v>
      </c>
      <c r="G265" s="60">
        <v>43556</v>
      </c>
      <c r="H265" s="60">
        <v>43585</v>
      </c>
      <c r="I265" s="61">
        <f>'quota master'!$H265-'quota master'!$G265+1</f>
        <v>30</v>
      </c>
      <c r="J265" s="61" t="str">
        <f>describe_period('quota master'!$I265, 'quota master'!$G265, 'quota master'!$H265)</f>
        <v>One month</v>
      </c>
      <c r="K265" s="54">
        <v>22800000</v>
      </c>
      <c r="L265" s="62" t="s">
        <v>2</v>
      </c>
      <c r="M265" s="63">
        <v>3</v>
      </c>
      <c r="N265" s="62" t="s">
        <v>11</v>
      </c>
      <c r="O265" s="63">
        <v>90</v>
      </c>
      <c r="P265" s="46" t="s">
        <v>4</v>
      </c>
      <c r="Q265" s="46" t="s">
        <v>4</v>
      </c>
      <c r="R265" s="46" t="s">
        <v>336</v>
      </c>
      <c r="S265" s="46" t="s">
        <v>339</v>
      </c>
      <c r="T265" s="46" t="str">
        <f>LOWER('quota master'!$V265)</f>
        <v>tomatoes, fresh or chilled</v>
      </c>
      <c r="U265" s="46" t="str">
        <f>GetQuotaDescription('quota master'!$A265, 'quota master'!$B265, 'quota master'!$AB265, 'quota master'!$T265)</f>
        <v>FCFS Quota number 091104 for geography MA : Morocco on tomatoes, fresh or chilled</v>
      </c>
      <c r="V265" s="46" t="s">
        <v>1469</v>
      </c>
      <c r="W265" s="46" t="s">
        <v>4</v>
      </c>
      <c r="X265" s="46" t="s">
        <v>1682</v>
      </c>
      <c r="Y265" s="46" t="s">
        <v>1684</v>
      </c>
      <c r="Z265" s="54">
        <v>213500000</v>
      </c>
      <c r="AA265" s="46" t="s">
        <v>2</v>
      </c>
      <c r="AB265" s="46" t="s">
        <v>1399</v>
      </c>
      <c r="AC265" s="46" t="s">
        <v>1499</v>
      </c>
      <c r="AD265" s="46" t="s">
        <v>1492</v>
      </c>
      <c r="AE265" s="46" t="s">
        <v>4</v>
      </c>
      <c r="AF265" s="47" t="s">
        <v>4</v>
      </c>
    </row>
    <row r="266" spans="1:32" ht="60" x14ac:dyDescent="0.25">
      <c r="A266" s="45" t="s">
        <v>339</v>
      </c>
      <c r="B266" s="46" t="str">
        <f>VLOOKUP($A266, Table5[], 2, FALSE)</f>
        <v>MA : Morocco</v>
      </c>
      <c r="C266" s="46" t="str">
        <f>IF(ISNA(VLOOKUP($A266, Table8[], 2, FALSE)), "", VLOOKUP($A266, Table8[], 2, FALSE))</f>
        <v/>
      </c>
      <c r="D266" s="46" t="str">
        <f>IF(ISNA(VLOOKUP($A266, Table10[], 2, FALSE)), "", VLOOKUP($A266, Table10[], 2, FALSE))</f>
        <v>0702000000 - Tomatoes, fresh or chilled</v>
      </c>
      <c r="E266" s="46" t="str">
        <f>IF(ISNA(VLOOKUP($A266, Table16[], 2, FALSE)), "", VLOOKUP($A266, Table16[], 2, FALSE))</f>
        <v>R120812 : amending Council Regulation (EC) No 747/2001 as regards tariff quotas of the Union for certain agricultural and processed agricultural products originating in Morocco</v>
      </c>
      <c r="F266" s="59">
        <v>13169</v>
      </c>
      <c r="G266" s="60">
        <v>43586</v>
      </c>
      <c r="H266" s="60">
        <v>43616</v>
      </c>
      <c r="I266" s="61">
        <f>'quota master'!$H266-'quota master'!$G266+1</f>
        <v>31</v>
      </c>
      <c r="J266" s="61" t="str">
        <f>describe_period('quota master'!$I266, 'quota master'!$G266, 'quota master'!$H266)</f>
        <v>One month</v>
      </c>
      <c r="K266" s="54">
        <v>7000000</v>
      </c>
      <c r="L266" s="62" t="s">
        <v>2</v>
      </c>
      <c r="M266" s="63">
        <v>3</v>
      </c>
      <c r="N266" s="62" t="s">
        <v>11</v>
      </c>
      <c r="O266" s="63">
        <v>90</v>
      </c>
      <c r="P266" s="46" t="s">
        <v>4</v>
      </c>
      <c r="Q266" s="46" t="s">
        <v>4</v>
      </c>
      <c r="R266" s="46" t="s">
        <v>336</v>
      </c>
      <c r="S266" s="46" t="s">
        <v>339</v>
      </c>
      <c r="T266" s="46" t="str">
        <f>LOWER('quota master'!$V266)</f>
        <v>tomatoes, fresh or chilled</v>
      </c>
      <c r="U266" s="46" t="str">
        <f>GetQuotaDescription('quota master'!$A266, 'quota master'!$B266, 'quota master'!$AB266, 'quota master'!$T266)</f>
        <v>FCFS Quota number 091104 for geography MA : Morocco on tomatoes, fresh or chilled</v>
      </c>
      <c r="V266" s="46" t="s">
        <v>1469</v>
      </c>
      <c r="W266" s="46" t="s">
        <v>4</v>
      </c>
      <c r="X266" s="46" t="s">
        <v>1682</v>
      </c>
      <c r="Y266" s="46" t="s">
        <v>1684</v>
      </c>
      <c r="Z266" s="54">
        <v>213500000</v>
      </c>
      <c r="AA266" s="46" t="s">
        <v>2</v>
      </c>
      <c r="AB266" s="46" t="s">
        <v>1399</v>
      </c>
      <c r="AC266" s="46" t="s">
        <v>1499</v>
      </c>
      <c r="AD266" s="46" t="s">
        <v>1492</v>
      </c>
      <c r="AE266" s="46" t="s">
        <v>4</v>
      </c>
      <c r="AF266" s="47" t="s">
        <v>4</v>
      </c>
    </row>
    <row r="267" spans="1:32" ht="45" x14ac:dyDescent="0.25">
      <c r="A267" s="45" t="s">
        <v>350</v>
      </c>
      <c r="B267" s="46" t="str">
        <f>VLOOKUP($A267, Table5[], 2, FALSE)</f>
        <v>LB : Lebanon</v>
      </c>
      <c r="C267" s="46" t="str">
        <f>IF(ISNA(VLOOKUP($A267, Table8[], 2, FALSE)), "", VLOOKUP($A267, Table8[], 2, FALSE))</f>
        <v/>
      </c>
      <c r="D267" s="46" t="str">
        <f>IF(ISNA(VLOOKUP($A267, Table10[], 2, FALSE)), "", VLOOKUP($A267, Table10[], 2, FALSE))</f>
        <v>0702000000 - Tomatoes, fresh or chilled</v>
      </c>
      <c r="E267" s="46" t="str">
        <f>IF(ISNA(VLOOKUP($A267, Table16[], 2, FALSE)), "", VLOOKUP($A267, Table16[], 2, FALSE))</f>
        <v>R030209 : amending Council Regulation (EC) No 747/2001 as regards Community tariff quotas for certain agricultural products originating in Lebanon</v>
      </c>
      <c r="F267" s="59">
        <v>12223</v>
      </c>
      <c r="G267" s="60">
        <v>43101</v>
      </c>
      <c r="H267" s="60">
        <v>43465</v>
      </c>
      <c r="I267" s="61">
        <f>'quota master'!$H267-'quota master'!$G267+1</f>
        <v>365</v>
      </c>
      <c r="J267" s="61" t="str">
        <f>describe_period('quota master'!$I267, 'quota master'!$G267, 'quota master'!$H267)</f>
        <v>Annual</v>
      </c>
      <c r="K267" s="54">
        <v>20000000</v>
      </c>
      <c r="L267" s="62" t="s">
        <v>2</v>
      </c>
      <c r="M267" s="63">
        <v>3</v>
      </c>
      <c r="N267" s="62" t="s">
        <v>3</v>
      </c>
      <c r="O267" s="63">
        <v>90</v>
      </c>
      <c r="P267" s="46" t="s">
        <v>4</v>
      </c>
      <c r="Q267" s="46" t="s">
        <v>4</v>
      </c>
      <c r="R267" s="46" t="s">
        <v>347</v>
      </c>
      <c r="S267" s="46" t="s">
        <v>350</v>
      </c>
      <c r="T267" s="46" t="str">
        <f>LOWER('quota master'!$V267)</f>
        <v>tomatoes, fresh or chilled</v>
      </c>
      <c r="U267" s="46" t="str">
        <f>GetQuotaDescription('quota master'!$A267, 'quota master'!$B267, 'quota master'!$AB267, 'quota master'!$T267)</f>
        <v>FCFS Quota number 091174 for geography LB : Lebanon on tomatoes, fresh or chilled</v>
      </c>
      <c r="V267" s="46" t="s">
        <v>1469</v>
      </c>
      <c r="W267" s="46" t="s">
        <v>4</v>
      </c>
      <c r="X267" s="46" t="s">
        <v>1692</v>
      </c>
      <c r="Y267" s="46" t="s">
        <v>1404</v>
      </c>
      <c r="Z267" s="54">
        <v>20000000</v>
      </c>
      <c r="AA267" s="46" t="s">
        <v>2</v>
      </c>
      <c r="AB267" s="46" t="s">
        <v>1399</v>
      </c>
      <c r="AC267" s="46" t="s">
        <v>1499</v>
      </c>
      <c r="AD267" s="46" t="s">
        <v>1492</v>
      </c>
      <c r="AE267" s="46" t="s">
        <v>4</v>
      </c>
      <c r="AF267" s="47" t="s">
        <v>4</v>
      </c>
    </row>
    <row r="268" spans="1:32" ht="60" x14ac:dyDescent="0.25">
      <c r="A268" s="45" t="s">
        <v>364</v>
      </c>
      <c r="B268" s="46" t="str">
        <f>VLOOKUP($A268, Table5[], 2, FALSE)</f>
        <v>MA : Morocco</v>
      </c>
      <c r="C268" s="46" t="str">
        <f>IF(ISNA(VLOOKUP($A268, Table8[], 2, FALSE)), "", VLOOKUP($A268, Table8[], 2, FALSE))</f>
        <v/>
      </c>
      <c r="D268" s="46" t="str">
        <f>IF(ISNA(VLOOKUP($A268, Table10[], 2, FALSE)), "", VLOOKUP($A268, Table10[], 2, FALSE))</f>
        <v>0702000000 - Tomatoes, fresh or chilled</v>
      </c>
      <c r="E268" s="46" t="str">
        <f>IF(ISNA(VLOOKUP($A268, Table16[], 2, FALSE)), "", VLOOKUP($A268, Table16[], 2, FALSE))</f>
        <v>R120812 : amending Council Regulation (EC) No 747/2001 as regards tariff quotas of the Union for certain agricultural and processed agricultural products originating in Morocco</v>
      </c>
      <c r="F268" s="59">
        <v>11927</v>
      </c>
      <c r="G268" s="60">
        <v>43070</v>
      </c>
      <c r="H268" s="60">
        <v>43100</v>
      </c>
      <c r="I268" s="61">
        <f>'quota master'!$H268-'quota master'!$G268+1</f>
        <v>31</v>
      </c>
      <c r="J268" s="61" t="str">
        <f>describe_period('quota master'!$I268, 'quota master'!$G268, 'quota master'!$H268)</f>
        <v>One month</v>
      </c>
      <c r="K268" s="54">
        <v>8400000</v>
      </c>
      <c r="L268" s="62" t="s">
        <v>2</v>
      </c>
      <c r="M268" s="63">
        <v>3</v>
      </c>
      <c r="N268" s="62" t="s">
        <v>11</v>
      </c>
      <c r="O268" s="63">
        <v>90</v>
      </c>
      <c r="P268" s="46" t="s">
        <v>4</v>
      </c>
      <c r="Q268" s="46" t="s">
        <v>4</v>
      </c>
      <c r="R268" s="46" t="s">
        <v>336</v>
      </c>
      <c r="S268" s="46" t="s">
        <v>4</v>
      </c>
      <c r="T268" s="46" t="str">
        <f>LOWER('quota master'!$V268)</f>
        <v>tomatoes, fresh or chilled</v>
      </c>
      <c r="U268" s="46" t="str">
        <f>GetQuotaDescription('quota master'!$A268, 'quota master'!$B268, 'quota master'!$AB268, 'quota master'!$T268)</f>
        <v>FCFS Quota number 091193 for geography MA : Morocco on tomatoes, fresh or chilled</v>
      </c>
      <c r="V268" s="46" t="s">
        <v>7148</v>
      </c>
      <c r="W268" s="46" t="s">
        <v>4</v>
      </c>
      <c r="X268" s="46" t="s">
        <v>4</v>
      </c>
      <c r="Y268" s="46" t="s">
        <v>4</v>
      </c>
      <c r="Z268" s="54"/>
      <c r="AA268" s="46" t="s">
        <v>4</v>
      </c>
      <c r="AB268" s="46" t="s">
        <v>1399</v>
      </c>
      <c r="AC268" s="46" t="s">
        <v>4</v>
      </c>
      <c r="AD268" s="46" t="s">
        <v>4</v>
      </c>
      <c r="AE268" s="46" t="s">
        <v>4</v>
      </c>
      <c r="AF268" s="47" t="s">
        <v>4</v>
      </c>
    </row>
    <row r="269" spans="1:32" ht="60" x14ac:dyDescent="0.25">
      <c r="A269" s="45" t="s">
        <v>364</v>
      </c>
      <c r="B269" s="46" t="str">
        <f>VLOOKUP($A269, Table5[], 2, FALSE)</f>
        <v>MA : Morocco</v>
      </c>
      <c r="C269" s="46" t="str">
        <f>IF(ISNA(VLOOKUP($A269, Table8[], 2, FALSE)), "", VLOOKUP($A269, Table8[], 2, FALSE))</f>
        <v/>
      </c>
      <c r="D269" s="46" t="str">
        <f>IF(ISNA(VLOOKUP($A269, Table10[], 2, FALSE)), "", VLOOKUP($A269, Table10[], 2, FALSE))</f>
        <v>0702000000 - Tomatoes, fresh or chilled</v>
      </c>
      <c r="E269" s="46" t="str">
        <f>IF(ISNA(VLOOKUP($A269, Table16[], 2, FALSE)), "", VLOOKUP($A269, Table16[], 2, FALSE))</f>
        <v>R120812 : amending Council Regulation (EC) No 747/2001 as regards tariff quotas of the Union for certain agricultural and processed agricultural products originating in Morocco</v>
      </c>
      <c r="F269" s="59">
        <v>11928</v>
      </c>
      <c r="G269" s="60">
        <v>43101</v>
      </c>
      <c r="H269" s="60">
        <v>43131</v>
      </c>
      <c r="I269" s="61">
        <f>'quota master'!$H269-'quota master'!$G269+1</f>
        <v>31</v>
      </c>
      <c r="J269" s="61" t="str">
        <f>describe_period('quota master'!$I269, 'quota master'!$G269, 'quota master'!$H269)</f>
        <v>One month</v>
      </c>
      <c r="K269" s="54">
        <v>8400000</v>
      </c>
      <c r="L269" s="62" t="s">
        <v>2</v>
      </c>
      <c r="M269" s="63">
        <v>3</v>
      </c>
      <c r="N269" s="62" t="s">
        <v>11</v>
      </c>
      <c r="O269" s="63">
        <v>90</v>
      </c>
      <c r="P269" s="46" t="s">
        <v>4</v>
      </c>
      <c r="Q269" s="46" t="s">
        <v>4</v>
      </c>
      <c r="R269" s="46" t="s">
        <v>336</v>
      </c>
      <c r="S269" s="46" t="s">
        <v>4</v>
      </c>
      <c r="T269" s="46" t="str">
        <f>LOWER('quota master'!$V269)</f>
        <v>tomatoes, fresh or chilled</v>
      </c>
      <c r="U269" s="46" t="str">
        <f>GetQuotaDescription('quota master'!$A269, 'quota master'!$B269, 'quota master'!$AB269, 'quota master'!$T269)</f>
        <v>FCFS Quota number 091193 for geography MA : Morocco on tomatoes, fresh or chilled</v>
      </c>
      <c r="V269" s="46" t="s">
        <v>7148</v>
      </c>
      <c r="W269" s="46" t="s">
        <v>4</v>
      </c>
      <c r="X269" s="46" t="s">
        <v>4</v>
      </c>
      <c r="Y269" s="46" t="s">
        <v>4</v>
      </c>
      <c r="Z269" s="54"/>
      <c r="AA269" s="46" t="s">
        <v>4</v>
      </c>
      <c r="AB269" s="46" t="s">
        <v>1399</v>
      </c>
      <c r="AC269" s="46" t="s">
        <v>4</v>
      </c>
      <c r="AD269" s="46" t="s">
        <v>4</v>
      </c>
      <c r="AE269" s="46" t="s">
        <v>4</v>
      </c>
      <c r="AF269" s="47" t="s">
        <v>4</v>
      </c>
    </row>
    <row r="270" spans="1:32" ht="60" x14ac:dyDescent="0.25">
      <c r="A270" s="45" t="s">
        <v>364</v>
      </c>
      <c r="B270" s="46" t="str">
        <f>VLOOKUP($A270, Table5[], 2, FALSE)</f>
        <v>MA : Morocco</v>
      </c>
      <c r="C270" s="46" t="str">
        <f>IF(ISNA(VLOOKUP($A270, Table8[], 2, FALSE)), "", VLOOKUP($A270, Table8[], 2, FALSE))</f>
        <v/>
      </c>
      <c r="D270" s="46" t="str">
        <f>IF(ISNA(VLOOKUP($A270, Table10[], 2, FALSE)), "", VLOOKUP($A270, Table10[], 2, FALSE))</f>
        <v>0702000000 - Tomatoes, fresh or chilled</v>
      </c>
      <c r="E270" s="46" t="str">
        <f>IF(ISNA(VLOOKUP($A270, Table16[], 2, FALSE)), "", VLOOKUP($A270, Table16[], 2, FALSE))</f>
        <v>R120812 : amending Council Regulation (EC) No 747/2001 as regards tariff quotas of the Union for certain agricultural and processed agricultural products originating in Morocco</v>
      </c>
      <c r="F270" s="59">
        <v>11929</v>
      </c>
      <c r="G270" s="60">
        <v>43132</v>
      </c>
      <c r="H270" s="60">
        <v>43159</v>
      </c>
      <c r="I270" s="61">
        <f>'quota master'!$H270-'quota master'!$G270+1</f>
        <v>28</v>
      </c>
      <c r="J270" s="61" t="str">
        <f>describe_period('quota master'!$I270, 'quota master'!$G270, 'quota master'!$H270)</f>
        <v>One month</v>
      </c>
      <c r="K270" s="54">
        <v>8400000</v>
      </c>
      <c r="L270" s="62" t="s">
        <v>2</v>
      </c>
      <c r="M270" s="63">
        <v>3</v>
      </c>
      <c r="N270" s="62" t="s">
        <v>11</v>
      </c>
      <c r="O270" s="63">
        <v>90</v>
      </c>
      <c r="P270" s="46" t="s">
        <v>4</v>
      </c>
      <c r="Q270" s="46" t="s">
        <v>4</v>
      </c>
      <c r="R270" s="46" t="s">
        <v>336</v>
      </c>
      <c r="S270" s="46" t="s">
        <v>4</v>
      </c>
      <c r="T270" s="46" t="str">
        <f>LOWER('quota master'!$V270)</f>
        <v>tomatoes, fresh or chilled</v>
      </c>
      <c r="U270" s="46" t="str">
        <f>GetQuotaDescription('quota master'!$A270, 'quota master'!$B270, 'quota master'!$AB270, 'quota master'!$T270)</f>
        <v>FCFS Quota number 091193 for geography MA : Morocco on tomatoes, fresh or chilled</v>
      </c>
      <c r="V270" s="46" t="s">
        <v>7148</v>
      </c>
      <c r="W270" s="46" t="s">
        <v>4</v>
      </c>
      <c r="X270" s="46" t="s">
        <v>4</v>
      </c>
      <c r="Y270" s="46" t="s">
        <v>4</v>
      </c>
      <c r="Z270" s="54"/>
      <c r="AA270" s="46" t="s">
        <v>4</v>
      </c>
      <c r="AB270" s="46" t="s">
        <v>1399</v>
      </c>
      <c r="AC270" s="46" t="s">
        <v>4</v>
      </c>
      <c r="AD270" s="46" t="s">
        <v>4</v>
      </c>
      <c r="AE270" s="46" t="s">
        <v>4</v>
      </c>
      <c r="AF270" s="47" t="s">
        <v>4</v>
      </c>
    </row>
    <row r="271" spans="1:32" ht="60" x14ac:dyDescent="0.25">
      <c r="A271" s="45" t="s">
        <v>364</v>
      </c>
      <c r="B271" s="46" t="str">
        <f>VLOOKUP($A271, Table5[], 2, FALSE)</f>
        <v>MA : Morocco</v>
      </c>
      <c r="C271" s="46" t="str">
        <f>IF(ISNA(VLOOKUP($A271, Table8[], 2, FALSE)), "", VLOOKUP($A271, Table8[], 2, FALSE))</f>
        <v/>
      </c>
      <c r="D271" s="46" t="str">
        <f>IF(ISNA(VLOOKUP($A271, Table10[], 2, FALSE)), "", VLOOKUP($A271, Table10[], 2, FALSE))</f>
        <v>0702000000 - Tomatoes, fresh or chilled</v>
      </c>
      <c r="E271" s="46" t="str">
        <f>IF(ISNA(VLOOKUP($A271, Table16[], 2, FALSE)), "", VLOOKUP($A271, Table16[], 2, FALSE))</f>
        <v>R120812 : amending Council Regulation (EC) No 747/2001 as regards tariff quotas of the Union for certain agricultural and processed agricultural products originating in Morocco</v>
      </c>
      <c r="F271" s="59">
        <v>11930</v>
      </c>
      <c r="G271" s="60">
        <v>43160</v>
      </c>
      <c r="H271" s="60">
        <v>43190</v>
      </c>
      <c r="I271" s="61">
        <f>'quota master'!$H271-'quota master'!$G271+1</f>
        <v>31</v>
      </c>
      <c r="J271" s="61" t="str">
        <f>describe_period('quota master'!$I271, 'quota master'!$G271, 'quota master'!$H271)</f>
        <v>One month</v>
      </c>
      <c r="K271" s="54">
        <v>8400000</v>
      </c>
      <c r="L271" s="62" t="s">
        <v>2</v>
      </c>
      <c r="M271" s="63">
        <v>3</v>
      </c>
      <c r="N271" s="62" t="s">
        <v>11</v>
      </c>
      <c r="O271" s="63">
        <v>90</v>
      </c>
      <c r="P271" s="46" t="s">
        <v>4</v>
      </c>
      <c r="Q271" s="46" t="s">
        <v>4</v>
      </c>
      <c r="R271" s="46" t="s">
        <v>336</v>
      </c>
      <c r="S271" s="46" t="s">
        <v>4</v>
      </c>
      <c r="T271" s="46" t="str">
        <f>LOWER('quota master'!$V271)</f>
        <v>tomatoes, fresh or chilled</v>
      </c>
      <c r="U271" s="46" t="str">
        <f>GetQuotaDescription('quota master'!$A271, 'quota master'!$B271, 'quota master'!$AB271, 'quota master'!$T271)</f>
        <v>FCFS Quota number 091193 for geography MA : Morocco on tomatoes, fresh or chilled</v>
      </c>
      <c r="V271" s="46" t="s">
        <v>7148</v>
      </c>
      <c r="W271" s="46" t="s">
        <v>4</v>
      </c>
      <c r="X271" s="46" t="s">
        <v>4</v>
      </c>
      <c r="Y271" s="46" t="s">
        <v>4</v>
      </c>
      <c r="Z271" s="54"/>
      <c r="AA271" s="46" t="s">
        <v>4</v>
      </c>
      <c r="AB271" s="46" t="s">
        <v>1399</v>
      </c>
      <c r="AC271" s="46" t="s">
        <v>4</v>
      </c>
      <c r="AD271" s="46" t="s">
        <v>4</v>
      </c>
      <c r="AE271" s="46" t="s">
        <v>4</v>
      </c>
      <c r="AF271" s="47" t="s">
        <v>4</v>
      </c>
    </row>
    <row r="272" spans="1:32" ht="60" x14ac:dyDescent="0.25">
      <c r="A272" s="45" t="s">
        <v>364</v>
      </c>
      <c r="B272" s="46" t="str">
        <f>VLOOKUP($A272, Table5[], 2, FALSE)</f>
        <v>MA : Morocco</v>
      </c>
      <c r="C272" s="46" t="str">
        <f>IF(ISNA(VLOOKUP($A272, Table8[], 2, FALSE)), "", VLOOKUP($A272, Table8[], 2, FALSE))</f>
        <v/>
      </c>
      <c r="D272" s="46" t="str">
        <f>IF(ISNA(VLOOKUP($A272, Table10[], 2, FALSE)), "", VLOOKUP($A272, Table10[], 2, FALSE))</f>
        <v>0702000000 - Tomatoes, fresh or chilled</v>
      </c>
      <c r="E272" s="46" t="str">
        <f>IF(ISNA(VLOOKUP($A272, Table16[], 2, FALSE)), "", VLOOKUP($A272, Table16[], 2, FALSE))</f>
        <v>R120812 : amending Council Regulation (EC) No 747/2001 as regards tariff quotas of the Union for certain agricultural and processed agricultural products originating in Morocco</v>
      </c>
      <c r="F272" s="59">
        <v>11931</v>
      </c>
      <c r="G272" s="60">
        <v>43191</v>
      </c>
      <c r="H272" s="60">
        <v>43220</v>
      </c>
      <c r="I272" s="61">
        <f>'quota master'!$H272-'quota master'!$G272+1</f>
        <v>30</v>
      </c>
      <c r="J272" s="61" t="str">
        <f>describe_period('quota master'!$I272, 'quota master'!$G272, 'quota master'!$H272)</f>
        <v>One month</v>
      </c>
      <c r="K272" s="54">
        <v>8400000</v>
      </c>
      <c r="L272" s="62" t="s">
        <v>2</v>
      </c>
      <c r="M272" s="63">
        <v>3</v>
      </c>
      <c r="N272" s="62" t="s">
        <v>11</v>
      </c>
      <c r="O272" s="63">
        <v>90</v>
      </c>
      <c r="P272" s="46" t="s">
        <v>4</v>
      </c>
      <c r="Q272" s="46" t="s">
        <v>4</v>
      </c>
      <c r="R272" s="46" t="s">
        <v>336</v>
      </c>
      <c r="S272" s="46" t="s">
        <v>4</v>
      </c>
      <c r="T272" s="46" t="str">
        <f>LOWER('quota master'!$V272)</f>
        <v>tomatoes, fresh or chilled</v>
      </c>
      <c r="U272" s="46" t="str">
        <f>GetQuotaDescription('quota master'!$A272, 'quota master'!$B272, 'quota master'!$AB272, 'quota master'!$T272)</f>
        <v>FCFS Quota number 091193 for geography MA : Morocco on tomatoes, fresh or chilled</v>
      </c>
      <c r="V272" s="46" t="s">
        <v>7148</v>
      </c>
      <c r="W272" s="46" t="s">
        <v>4</v>
      </c>
      <c r="X272" s="46" t="s">
        <v>4</v>
      </c>
      <c r="Y272" s="46" t="s">
        <v>4</v>
      </c>
      <c r="Z272" s="54"/>
      <c r="AA272" s="46" t="s">
        <v>4</v>
      </c>
      <c r="AB272" s="46" t="s">
        <v>1399</v>
      </c>
      <c r="AC272" s="46" t="s">
        <v>4</v>
      </c>
      <c r="AD272" s="46" t="s">
        <v>4</v>
      </c>
      <c r="AE272" s="46" t="s">
        <v>4</v>
      </c>
      <c r="AF272" s="47" t="s">
        <v>4</v>
      </c>
    </row>
    <row r="273" spans="1:32" ht="60" x14ac:dyDescent="0.25">
      <c r="A273" s="45" t="s">
        <v>364</v>
      </c>
      <c r="B273" s="46" t="str">
        <f>VLOOKUP($A273, Table5[], 2, FALSE)</f>
        <v>MA : Morocco</v>
      </c>
      <c r="C273" s="46" t="str">
        <f>IF(ISNA(VLOOKUP($A273, Table8[], 2, FALSE)), "", VLOOKUP($A273, Table8[], 2, FALSE))</f>
        <v/>
      </c>
      <c r="D273" s="46" t="str">
        <f>IF(ISNA(VLOOKUP($A273, Table10[], 2, FALSE)), "", VLOOKUP($A273, Table10[], 2, FALSE))</f>
        <v>0702000000 - Tomatoes, fresh or chilled</v>
      </c>
      <c r="E273" s="46" t="str">
        <f>IF(ISNA(VLOOKUP($A273, Table16[], 2, FALSE)), "", VLOOKUP($A273, Table16[], 2, FALSE))</f>
        <v>R120812 : amending Council Regulation (EC) No 747/2001 as regards tariff quotas of the Union for certain agricultural and processed agricultural products originating in Morocco</v>
      </c>
      <c r="F273" s="59">
        <v>11932</v>
      </c>
      <c r="G273" s="60">
        <v>43221</v>
      </c>
      <c r="H273" s="60">
        <v>43251</v>
      </c>
      <c r="I273" s="61">
        <f>'quota master'!$H273-'quota master'!$G273+1</f>
        <v>31</v>
      </c>
      <c r="J273" s="61" t="str">
        <f>describe_period('quota master'!$I273, 'quota master'!$G273, 'quota master'!$H273)</f>
        <v>One month</v>
      </c>
      <c r="K273" s="54">
        <v>8400000</v>
      </c>
      <c r="L273" s="62" t="s">
        <v>2</v>
      </c>
      <c r="M273" s="63">
        <v>3</v>
      </c>
      <c r="N273" s="62" t="s">
        <v>11</v>
      </c>
      <c r="O273" s="63">
        <v>90</v>
      </c>
      <c r="P273" s="46" t="s">
        <v>4</v>
      </c>
      <c r="Q273" s="46" t="s">
        <v>4</v>
      </c>
      <c r="R273" s="46" t="s">
        <v>336</v>
      </c>
      <c r="S273" s="46" t="s">
        <v>4</v>
      </c>
      <c r="T273" s="46" t="str">
        <f>LOWER('quota master'!$V273)</f>
        <v>tomatoes, fresh or chilled</v>
      </c>
      <c r="U273" s="46" t="str">
        <f>GetQuotaDescription('quota master'!$A273, 'quota master'!$B273, 'quota master'!$AB273, 'quota master'!$T273)</f>
        <v>FCFS Quota number 091193 for geography MA : Morocco on tomatoes, fresh or chilled</v>
      </c>
      <c r="V273" s="46" t="s">
        <v>7148</v>
      </c>
      <c r="W273" s="46" t="s">
        <v>4</v>
      </c>
      <c r="X273" s="46" t="s">
        <v>4</v>
      </c>
      <c r="Y273" s="46" t="s">
        <v>4</v>
      </c>
      <c r="Z273" s="54"/>
      <c r="AA273" s="46" t="s">
        <v>4</v>
      </c>
      <c r="AB273" s="46" t="s">
        <v>1399</v>
      </c>
      <c r="AC273" s="46" t="s">
        <v>4</v>
      </c>
      <c r="AD273" s="46" t="s">
        <v>4</v>
      </c>
      <c r="AE273" s="46" t="s">
        <v>4</v>
      </c>
      <c r="AF273" s="47" t="s">
        <v>4</v>
      </c>
    </row>
    <row r="274" spans="1:32" ht="60" x14ac:dyDescent="0.25">
      <c r="A274" s="45" t="s">
        <v>364</v>
      </c>
      <c r="B274" s="46" t="str">
        <f>VLOOKUP($A274, Table5[], 2, FALSE)</f>
        <v>MA : Morocco</v>
      </c>
      <c r="C274" s="46" t="str">
        <f>IF(ISNA(VLOOKUP($A274, Table8[], 2, FALSE)), "", VLOOKUP($A274, Table8[], 2, FALSE))</f>
        <v/>
      </c>
      <c r="D274" s="46" t="str">
        <f>IF(ISNA(VLOOKUP($A274, Table10[], 2, FALSE)), "", VLOOKUP($A274, Table10[], 2, FALSE))</f>
        <v>0702000000 - Tomatoes, fresh or chilled</v>
      </c>
      <c r="E274" s="46" t="str">
        <f>IF(ISNA(VLOOKUP($A274, Table16[], 2, FALSE)), "", VLOOKUP($A274, Table16[], 2, FALSE))</f>
        <v>R120812 : amending Council Regulation (EC) No 747/2001 as regards tariff quotas of the Union for certain agricultural and processed agricultural products originating in Morocco</v>
      </c>
      <c r="F274" s="59">
        <v>13155</v>
      </c>
      <c r="G274" s="60">
        <v>43405</v>
      </c>
      <c r="H274" s="60">
        <v>43434</v>
      </c>
      <c r="I274" s="61">
        <f>'quota master'!$H274-'quota master'!$G274+1</f>
        <v>30</v>
      </c>
      <c r="J274" s="61" t="str">
        <f>describe_period('quota master'!$I274, 'quota master'!$G274, 'quota master'!$H274)</f>
        <v>One month</v>
      </c>
      <c r="K274" s="54">
        <v>8400000</v>
      </c>
      <c r="L274" s="62" t="s">
        <v>2</v>
      </c>
      <c r="M274" s="63">
        <v>3</v>
      </c>
      <c r="N274" s="62" t="s">
        <v>11</v>
      </c>
      <c r="O274" s="63">
        <v>90</v>
      </c>
      <c r="P274" s="46" t="s">
        <v>4</v>
      </c>
      <c r="Q274" s="46" t="s">
        <v>4</v>
      </c>
      <c r="R274" s="46" t="s">
        <v>336</v>
      </c>
      <c r="S274" s="46" t="s">
        <v>4</v>
      </c>
      <c r="T274" s="46" t="str">
        <f>LOWER('quota master'!$V274)</f>
        <v>tomatoes, fresh or chilled</v>
      </c>
      <c r="U274" s="46" t="str">
        <f>GetQuotaDescription('quota master'!$A274, 'quota master'!$B274, 'quota master'!$AB274, 'quota master'!$T274)</f>
        <v>FCFS Quota number 091193 for geography MA : Morocco on tomatoes, fresh or chilled</v>
      </c>
      <c r="V274" s="46" t="s">
        <v>7148</v>
      </c>
      <c r="W274" s="46" t="s">
        <v>4</v>
      </c>
      <c r="X274" s="46" t="s">
        <v>4</v>
      </c>
      <c r="Y274" s="46" t="s">
        <v>4</v>
      </c>
      <c r="Z274" s="54"/>
      <c r="AA274" s="46" t="s">
        <v>4</v>
      </c>
      <c r="AB274" s="46" t="s">
        <v>1399</v>
      </c>
      <c r="AC274" s="46" t="s">
        <v>4</v>
      </c>
      <c r="AD274" s="46" t="s">
        <v>4</v>
      </c>
      <c r="AE274" s="46" t="s">
        <v>4</v>
      </c>
      <c r="AF274" s="47" t="s">
        <v>4</v>
      </c>
    </row>
    <row r="275" spans="1:32" ht="60" x14ac:dyDescent="0.25">
      <c r="A275" s="45" t="s">
        <v>364</v>
      </c>
      <c r="B275" s="46" t="str">
        <f>VLOOKUP($A275, Table5[], 2, FALSE)</f>
        <v>MA : Morocco</v>
      </c>
      <c r="C275" s="46" t="str">
        <f>IF(ISNA(VLOOKUP($A275, Table8[], 2, FALSE)), "", VLOOKUP($A275, Table8[], 2, FALSE))</f>
        <v/>
      </c>
      <c r="D275" s="46" t="str">
        <f>IF(ISNA(VLOOKUP($A275, Table10[], 2, FALSE)), "", VLOOKUP($A275, Table10[], 2, FALSE))</f>
        <v>0702000000 - Tomatoes, fresh or chilled</v>
      </c>
      <c r="E275" s="46" t="str">
        <f>IF(ISNA(VLOOKUP($A275, Table16[], 2, FALSE)), "", VLOOKUP($A275, Table16[], 2, FALSE))</f>
        <v>R120812 : amending Council Regulation (EC) No 747/2001 as regards tariff quotas of the Union for certain agricultural and processed agricultural products originating in Morocco</v>
      </c>
      <c r="F275" s="59">
        <v>13156</v>
      </c>
      <c r="G275" s="60">
        <v>43435</v>
      </c>
      <c r="H275" s="60">
        <v>43465</v>
      </c>
      <c r="I275" s="61">
        <f>'quota master'!$H275-'quota master'!$G275+1</f>
        <v>31</v>
      </c>
      <c r="J275" s="61" t="str">
        <f>describe_period('quota master'!$I275, 'quota master'!$G275, 'quota master'!$H275)</f>
        <v>One month</v>
      </c>
      <c r="K275" s="54">
        <v>8400000</v>
      </c>
      <c r="L275" s="62" t="s">
        <v>2</v>
      </c>
      <c r="M275" s="63">
        <v>3</v>
      </c>
      <c r="N275" s="62" t="s">
        <v>11</v>
      </c>
      <c r="O275" s="63">
        <v>90</v>
      </c>
      <c r="P275" s="46" t="s">
        <v>4</v>
      </c>
      <c r="Q275" s="46" t="s">
        <v>4</v>
      </c>
      <c r="R275" s="46" t="s">
        <v>336</v>
      </c>
      <c r="S275" s="46" t="s">
        <v>4</v>
      </c>
      <c r="T275" s="46" t="str">
        <f>LOWER('quota master'!$V275)</f>
        <v>tomatoes, fresh or chilled</v>
      </c>
      <c r="U275" s="46" t="str">
        <f>GetQuotaDescription('quota master'!$A275, 'quota master'!$B275, 'quota master'!$AB275, 'quota master'!$T275)</f>
        <v>FCFS Quota number 091193 for geography MA : Morocco on tomatoes, fresh or chilled</v>
      </c>
      <c r="V275" s="46" t="s">
        <v>7148</v>
      </c>
      <c r="W275" s="46" t="s">
        <v>4</v>
      </c>
      <c r="X275" s="46" t="s">
        <v>4</v>
      </c>
      <c r="Y275" s="46" t="s">
        <v>4</v>
      </c>
      <c r="Z275" s="54"/>
      <c r="AA275" s="46" t="s">
        <v>4</v>
      </c>
      <c r="AB275" s="46" t="s">
        <v>1399</v>
      </c>
      <c r="AC275" s="46" t="s">
        <v>4</v>
      </c>
      <c r="AD275" s="46" t="s">
        <v>4</v>
      </c>
      <c r="AE275" s="46" t="s">
        <v>4</v>
      </c>
      <c r="AF275" s="47" t="s">
        <v>4</v>
      </c>
    </row>
    <row r="276" spans="1:32" ht="60" x14ac:dyDescent="0.25">
      <c r="A276" s="45" t="s">
        <v>364</v>
      </c>
      <c r="B276" s="46" t="str">
        <f>VLOOKUP($A276, Table5[], 2, FALSE)</f>
        <v>MA : Morocco</v>
      </c>
      <c r="C276" s="46" t="str">
        <f>IF(ISNA(VLOOKUP($A276, Table8[], 2, FALSE)), "", VLOOKUP($A276, Table8[], 2, FALSE))</f>
        <v/>
      </c>
      <c r="D276" s="46" t="str">
        <f>IF(ISNA(VLOOKUP($A276, Table10[], 2, FALSE)), "", VLOOKUP($A276, Table10[], 2, FALSE))</f>
        <v>0702000000 - Tomatoes, fresh or chilled</v>
      </c>
      <c r="E276" s="46" t="str">
        <f>IF(ISNA(VLOOKUP($A276, Table16[], 2, FALSE)), "", VLOOKUP($A276, Table16[], 2, FALSE))</f>
        <v>R120812 : amending Council Regulation (EC) No 747/2001 as regards tariff quotas of the Union for certain agricultural and processed agricultural products originating in Morocco</v>
      </c>
      <c r="F276" s="59">
        <v>13157</v>
      </c>
      <c r="G276" s="60">
        <v>43466</v>
      </c>
      <c r="H276" s="60">
        <v>43496</v>
      </c>
      <c r="I276" s="61">
        <f>'quota master'!$H276-'quota master'!$G276+1</f>
        <v>31</v>
      </c>
      <c r="J276" s="61" t="str">
        <f>describe_period('quota master'!$I276, 'quota master'!$G276, 'quota master'!$H276)</f>
        <v>One month</v>
      </c>
      <c r="K276" s="54">
        <v>8400000</v>
      </c>
      <c r="L276" s="62" t="s">
        <v>2</v>
      </c>
      <c r="M276" s="63">
        <v>3</v>
      </c>
      <c r="N276" s="62" t="s">
        <v>11</v>
      </c>
      <c r="O276" s="63">
        <v>90</v>
      </c>
      <c r="P276" s="46" t="s">
        <v>4</v>
      </c>
      <c r="Q276" s="46" t="s">
        <v>4</v>
      </c>
      <c r="R276" s="46" t="s">
        <v>336</v>
      </c>
      <c r="S276" s="46" t="s">
        <v>4</v>
      </c>
      <c r="T276" s="46" t="str">
        <f>LOWER('quota master'!$V276)</f>
        <v>tomatoes, fresh or chilled</v>
      </c>
      <c r="U276" s="46" t="str">
        <f>GetQuotaDescription('quota master'!$A276, 'quota master'!$B276, 'quota master'!$AB276, 'quota master'!$T276)</f>
        <v>FCFS Quota number 091193 for geography MA : Morocco on tomatoes, fresh or chilled</v>
      </c>
      <c r="V276" s="46" t="s">
        <v>7148</v>
      </c>
      <c r="W276" s="46" t="s">
        <v>4</v>
      </c>
      <c r="X276" s="46" t="s">
        <v>4</v>
      </c>
      <c r="Y276" s="46" t="s">
        <v>4</v>
      </c>
      <c r="Z276" s="54"/>
      <c r="AA276" s="46" t="s">
        <v>4</v>
      </c>
      <c r="AB276" s="46" t="s">
        <v>1399</v>
      </c>
      <c r="AC276" s="46" t="s">
        <v>4</v>
      </c>
      <c r="AD276" s="46" t="s">
        <v>4</v>
      </c>
      <c r="AE276" s="46" t="s">
        <v>4</v>
      </c>
      <c r="AF276" s="47" t="s">
        <v>4</v>
      </c>
    </row>
    <row r="277" spans="1:32" ht="60" x14ac:dyDescent="0.25">
      <c r="A277" s="45" t="s">
        <v>364</v>
      </c>
      <c r="B277" s="46" t="str">
        <f>VLOOKUP($A277, Table5[], 2, FALSE)</f>
        <v>MA : Morocco</v>
      </c>
      <c r="C277" s="46" t="str">
        <f>IF(ISNA(VLOOKUP($A277, Table8[], 2, FALSE)), "", VLOOKUP($A277, Table8[], 2, FALSE))</f>
        <v/>
      </c>
      <c r="D277" s="46" t="str">
        <f>IF(ISNA(VLOOKUP($A277, Table10[], 2, FALSE)), "", VLOOKUP($A277, Table10[], 2, FALSE))</f>
        <v>0702000000 - Tomatoes, fresh or chilled</v>
      </c>
      <c r="E277" s="46" t="str">
        <f>IF(ISNA(VLOOKUP($A277, Table16[], 2, FALSE)), "", VLOOKUP($A277, Table16[], 2, FALSE))</f>
        <v>R120812 : amending Council Regulation (EC) No 747/2001 as regards tariff quotas of the Union for certain agricultural and processed agricultural products originating in Morocco</v>
      </c>
      <c r="F277" s="59">
        <v>13158</v>
      </c>
      <c r="G277" s="60">
        <v>43497</v>
      </c>
      <c r="H277" s="60">
        <v>43524</v>
      </c>
      <c r="I277" s="61">
        <f>'quota master'!$H277-'quota master'!$G277+1</f>
        <v>28</v>
      </c>
      <c r="J277" s="61" t="str">
        <f>describe_period('quota master'!$I277, 'quota master'!$G277, 'quota master'!$H277)</f>
        <v>One month</v>
      </c>
      <c r="K277" s="54">
        <v>8400000</v>
      </c>
      <c r="L277" s="62" t="s">
        <v>2</v>
      </c>
      <c r="M277" s="63">
        <v>3</v>
      </c>
      <c r="N277" s="62" t="s">
        <v>11</v>
      </c>
      <c r="O277" s="63">
        <v>90</v>
      </c>
      <c r="P277" s="46" t="s">
        <v>4</v>
      </c>
      <c r="Q277" s="46" t="s">
        <v>4</v>
      </c>
      <c r="R277" s="46" t="s">
        <v>336</v>
      </c>
      <c r="S277" s="46" t="s">
        <v>4</v>
      </c>
      <c r="T277" s="46" t="str">
        <f>LOWER('quota master'!$V277)</f>
        <v>tomatoes, fresh or chilled</v>
      </c>
      <c r="U277" s="46" t="str">
        <f>GetQuotaDescription('quota master'!$A277, 'quota master'!$B277, 'quota master'!$AB277, 'quota master'!$T277)</f>
        <v>FCFS Quota number 091193 for geography MA : Morocco on tomatoes, fresh or chilled</v>
      </c>
      <c r="V277" s="46" t="s">
        <v>7148</v>
      </c>
      <c r="W277" s="46" t="s">
        <v>4</v>
      </c>
      <c r="X277" s="46" t="s">
        <v>4</v>
      </c>
      <c r="Y277" s="46" t="s">
        <v>4</v>
      </c>
      <c r="Z277" s="54"/>
      <c r="AA277" s="46" t="s">
        <v>4</v>
      </c>
      <c r="AB277" s="46" t="s">
        <v>1399</v>
      </c>
      <c r="AC277" s="46" t="s">
        <v>4</v>
      </c>
      <c r="AD277" s="46" t="s">
        <v>4</v>
      </c>
      <c r="AE277" s="46" t="s">
        <v>4</v>
      </c>
      <c r="AF277" s="47" t="s">
        <v>4</v>
      </c>
    </row>
    <row r="278" spans="1:32" ht="60" x14ac:dyDescent="0.25">
      <c r="A278" s="45" t="s">
        <v>364</v>
      </c>
      <c r="B278" s="46" t="str">
        <f>VLOOKUP($A278, Table5[], 2, FALSE)</f>
        <v>MA : Morocco</v>
      </c>
      <c r="C278" s="46" t="str">
        <f>IF(ISNA(VLOOKUP($A278, Table8[], 2, FALSE)), "", VLOOKUP($A278, Table8[], 2, FALSE))</f>
        <v/>
      </c>
      <c r="D278" s="46" t="str">
        <f>IF(ISNA(VLOOKUP($A278, Table10[], 2, FALSE)), "", VLOOKUP($A278, Table10[], 2, FALSE))</f>
        <v>0702000000 - Tomatoes, fresh or chilled</v>
      </c>
      <c r="E278" s="46" t="str">
        <f>IF(ISNA(VLOOKUP($A278, Table16[], 2, FALSE)), "", VLOOKUP($A278, Table16[], 2, FALSE))</f>
        <v>R120812 : amending Council Regulation (EC) No 747/2001 as regards tariff quotas of the Union for certain agricultural and processed agricultural products originating in Morocco</v>
      </c>
      <c r="F278" s="59">
        <v>13159</v>
      </c>
      <c r="G278" s="60">
        <v>43525</v>
      </c>
      <c r="H278" s="60">
        <v>43555</v>
      </c>
      <c r="I278" s="61">
        <f>'quota master'!$H278-'quota master'!$G278+1</f>
        <v>31</v>
      </c>
      <c r="J278" s="61" t="str">
        <f>describe_period('quota master'!$I278, 'quota master'!$G278, 'quota master'!$H278)</f>
        <v>One month</v>
      </c>
      <c r="K278" s="54">
        <v>8400000</v>
      </c>
      <c r="L278" s="62" t="s">
        <v>2</v>
      </c>
      <c r="M278" s="63">
        <v>3</v>
      </c>
      <c r="N278" s="62" t="s">
        <v>11</v>
      </c>
      <c r="O278" s="63">
        <v>90</v>
      </c>
      <c r="P278" s="46" t="s">
        <v>4</v>
      </c>
      <c r="Q278" s="46" t="s">
        <v>4</v>
      </c>
      <c r="R278" s="46" t="s">
        <v>336</v>
      </c>
      <c r="S278" s="46" t="s">
        <v>4</v>
      </c>
      <c r="T278" s="46" t="str">
        <f>LOWER('quota master'!$V278)</f>
        <v>tomatoes, fresh or chilled</v>
      </c>
      <c r="U278" s="46" t="str">
        <f>GetQuotaDescription('quota master'!$A278, 'quota master'!$B278, 'quota master'!$AB278, 'quota master'!$T278)</f>
        <v>FCFS Quota number 091193 for geography MA : Morocco on tomatoes, fresh or chilled</v>
      </c>
      <c r="V278" s="46" t="s">
        <v>7148</v>
      </c>
      <c r="W278" s="46" t="s">
        <v>4</v>
      </c>
      <c r="X278" s="46" t="s">
        <v>4</v>
      </c>
      <c r="Y278" s="46" t="s">
        <v>4</v>
      </c>
      <c r="Z278" s="54"/>
      <c r="AA278" s="46" t="s">
        <v>4</v>
      </c>
      <c r="AB278" s="46" t="s">
        <v>1399</v>
      </c>
      <c r="AC278" s="46" t="s">
        <v>4</v>
      </c>
      <c r="AD278" s="46" t="s">
        <v>4</v>
      </c>
      <c r="AE278" s="46" t="s">
        <v>4</v>
      </c>
      <c r="AF278" s="47" t="s">
        <v>4</v>
      </c>
    </row>
    <row r="279" spans="1:32" ht="60" x14ac:dyDescent="0.25">
      <c r="A279" s="45" t="s">
        <v>364</v>
      </c>
      <c r="B279" s="46" t="str">
        <f>VLOOKUP($A279, Table5[], 2, FALSE)</f>
        <v>MA : Morocco</v>
      </c>
      <c r="C279" s="46" t="str">
        <f>IF(ISNA(VLOOKUP($A279, Table8[], 2, FALSE)), "", VLOOKUP($A279, Table8[], 2, FALSE))</f>
        <v/>
      </c>
      <c r="D279" s="46" t="str">
        <f>IF(ISNA(VLOOKUP($A279, Table10[], 2, FALSE)), "", VLOOKUP($A279, Table10[], 2, FALSE))</f>
        <v>0702000000 - Tomatoes, fresh or chilled</v>
      </c>
      <c r="E279" s="46" t="str">
        <f>IF(ISNA(VLOOKUP($A279, Table16[], 2, FALSE)), "", VLOOKUP($A279, Table16[], 2, FALSE))</f>
        <v>R120812 : amending Council Regulation (EC) No 747/2001 as regards tariff quotas of the Union for certain agricultural and processed agricultural products originating in Morocco</v>
      </c>
      <c r="F279" s="59">
        <v>13160</v>
      </c>
      <c r="G279" s="60">
        <v>43556</v>
      </c>
      <c r="H279" s="60">
        <v>43585</v>
      </c>
      <c r="I279" s="61">
        <f>'quota master'!$H279-'quota master'!$G279+1</f>
        <v>30</v>
      </c>
      <c r="J279" s="61" t="str">
        <f>describe_period('quota master'!$I279, 'quota master'!$G279, 'quota master'!$H279)</f>
        <v>One month</v>
      </c>
      <c r="K279" s="54">
        <v>8400000</v>
      </c>
      <c r="L279" s="62" t="s">
        <v>2</v>
      </c>
      <c r="M279" s="63">
        <v>3</v>
      </c>
      <c r="N279" s="62" t="s">
        <v>11</v>
      </c>
      <c r="O279" s="63">
        <v>90</v>
      </c>
      <c r="P279" s="46" t="s">
        <v>4</v>
      </c>
      <c r="Q279" s="46" t="s">
        <v>4</v>
      </c>
      <c r="R279" s="46" t="s">
        <v>336</v>
      </c>
      <c r="S279" s="46" t="s">
        <v>4</v>
      </c>
      <c r="T279" s="46" t="str">
        <f>LOWER('quota master'!$V279)</f>
        <v>tomatoes, fresh or chilled</v>
      </c>
      <c r="U279" s="46" t="str">
        <f>GetQuotaDescription('quota master'!$A279, 'quota master'!$B279, 'quota master'!$AB279, 'quota master'!$T279)</f>
        <v>FCFS Quota number 091193 for geography MA : Morocco on tomatoes, fresh or chilled</v>
      </c>
      <c r="V279" s="46" t="s">
        <v>7148</v>
      </c>
      <c r="W279" s="46" t="s">
        <v>4</v>
      </c>
      <c r="X279" s="46" t="s">
        <v>4</v>
      </c>
      <c r="Y279" s="46" t="s">
        <v>4</v>
      </c>
      <c r="Z279" s="54"/>
      <c r="AA279" s="46" t="s">
        <v>4</v>
      </c>
      <c r="AB279" s="46" t="s">
        <v>1399</v>
      </c>
      <c r="AC279" s="46" t="s">
        <v>4</v>
      </c>
      <c r="AD279" s="46" t="s">
        <v>4</v>
      </c>
      <c r="AE279" s="46" t="s">
        <v>4</v>
      </c>
      <c r="AF279" s="47" t="s">
        <v>4</v>
      </c>
    </row>
    <row r="280" spans="1:32" ht="60" x14ac:dyDescent="0.25">
      <c r="A280" s="45" t="s">
        <v>364</v>
      </c>
      <c r="B280" s="46" t="str">
        <f>VLOOKUP($A280, Table5[], 2, FALSE)</f>
        <v>MA : Morocco</v>
      </c>
      <c r="C280" s="46" t="str">
        <f>IF(ISNA(VLOOKUP($A280, Table8[], 2, FALSE)), "", VLOOKUP($A280, Table8[], 2, FALSE))</f>
        <v/>
      </c>
      <c r="D280" s="46" t="str">
        <f>IF(ISNA(VLOOKUP($A280, Table10[], 2, FALSE)), "", VLOOKUP($A280, Table10[], 2, FALSE))</f>
        <v>0702000000 - Tomatoes, fresh or chilled</v>
      </c>
      <c r="E280" s="46" t="str">
        <f>IF(ISNA(VLOOKUP($A280, Table16[], 2, FALSE)), "", VLOOKUP($A280, Table16[], 2, FALSE))</f>
        <v>R120812 : amending Council Regulation (EC) No 747/2001 as regards tariff quotas of the Union for certain agricultural and processed agricultural products originating in Morocco</v>
      </c>
      <c r="F280" s="59">
        <v>13161</v>
      </c>
      <c r="G280" s="60">
        <v>43586</v>
      </c>
      <c r="H280" s="60">
        <v>43616</v>
      </c>
      <c r="I280" s="61">
        <f>'quota master'!$H280-'quota master'!$G280+1</f>
        <v>31</v>
      </c>
      <c r="J280" s="61" t="str">
        <f>describe_period('quota master'!$I280, 'quota master'!$G280, 'quota master'!$H280)</f>
        <v>One month</v>
      </c>
      <c r="K280" s="54">
        <v>8400000</v>
      </c>
      <c r="L280" s="62" t="s">
        <v>2</v>
      </c>
      <c r="M280" s="63">
        <v>3</v>
      </c>
      <c r="N280" s="62" t="s">
        <v>11</v>
      </c>
      <c r="O280" s="63">
        <v>90</v>
      </c>
      <c r="P280" s="46" t="s">
        <v>4</v>
      </c>
      <c r="Q280" s="46" t="s">
        <v>4</v>
      </c>
      <c r="R280" s="46" t="s">
        <v>336</v>
      </c>
      <c r="S280" s="46" t="s">
        <v>4</v>
      </c>
      <c r="T280" s="46" t="str">
        <f>LOWER('quota master'!$V280)</f>
        <v>tomatoes, fresh or chilled</v>
      </c>
      <c r="U280" s="46" t="str">
        <f>GetQuotaDescription('quota master'!$A280, 'quota master'!$B280, 'quota master'!$AB280, 'quota master'!$T280)</f>
        <v>FCFS Quota number 091193 for geography MA : Morocco on tomatoes, fresh or chilled</v>
      </c>
      <c r="V280" s="46" t="s">
        <v>7148</v>
      </c>
      <c r="W280" s="46" t="s">
        <v>4</v>
      </c>
      <c r="X280" s="46" t="s">
        <v>4</v>
      </c>
      <c r="Y280" s="46" t="s">
        <v>4</v>
      </c>
      <c r="Z280" s="54"/>
      <c r="AA280" s="46" t="s">
        <v>4</v>
      </c>
      <c r="AB280" s="46" t="s">
        <v>1399</v>
      </c>
      <c r="AC280" s="46" t="s">
        <v>4</v>
      </c>
      <c r="AD280" s="46" t="s">
        <v>4</v>
      </c>
      <c r="AE280" s="46" t="s">
        <v>4</v>
      </c>
      <c r="AF280" s="47" t="s">
        <v>4</v>
      </c>
    </row>
    <row r="281" spans="1:32" ht="60" x14ac:dyDescent="0.25">
      <c r="A281" s="45" t="s">
        <v>812</v>
      </c>
      <c r="B281" s="46" t="str">
        <f>VLOOKUP($A281, Table5[], 2, FALSE)</f>
        <v>MD : Moldova, Republic of</v>
      </c>
      <c r="C281" s="46" t="str">
        <f>IF(ISNA(VLOOKUP($A281, Table8[], 2, FALSE)), "", VLOOKUP($A281, Table8[], 2, FALSE))</f>
        <v/>
      </c>
      <c r="D281" s="46" t="str">
        <f>IF(ISNA(VLOOKUP($A281, Table10[], 2, FALSE)), "", VLOOKUP($A281, Table10[], 2, FALSE))</f>
        <v>0702000000 - Tomatoes, fresh or chilled</v>
      </c>
      <c r="E281" s="46" t="str">
        <f>IF(ISNA(VLOOKUP($A281, Table16[], 2, FALSE)), "", VLOOKUP($A281, Table16[], 2, FALSE))</f>
        <v>R140988 : opening and providing for the management of Union tariff quotas for agricultural products originating in the Republic of Moldova</v>
      </c>
      <c r="F281" s="59">
        <v>12751</v>
      </c>
      <c r="G281" s="60">
        <v>43101</v>
      </c>
      <c r="H281" s="60">
        <v>43465</v>
      </c>
      <c r="I281" s="61">
        <f>'quota master'!$H281-'quota master'!$G281+1</f>
        <v>365</v>
      </c>
      <c r="J281" s="61" t="str">
        <f>describe_period('quota master'!$I281, 'quota master'!$G281, 'quota master'!$H281)</f>
        <v>Annual</v>
      </c>
      <c r="K281" s="54">
        <v>2000000</v>
      </c>
      <c r="L281" s="62" t="s">
        <v>2</v>
      </c>
      <c r="M281" s="63">
        <v>3</v>
      </c>
      <c r="N281" s="62" t="s">
        <v>3</v>
      </c>
      <c r="O281" s="63">
        <v>90</v>
      </c>
      <c r="P281" s="46" t="s">
        <v>4</v>
      </c>
      <c r="Q281" s="46" t="s">
        <v>4</v>
      </c>
      <c r="R281" s="46" t="s">
        <v>813</v>
      </c>
      <c r="S281" s="46" t="s">
        <v>812</v>
      </c>
      <c r="T281" s="46" t="str">
        <f>LOWER('quota master'!$V281)</f>
        <v>tomatoes, fresh or chilled</v>
      </c>
      <c r="U281" s="46" t="str">
        <f>GetQuotaDescription('quota master'!$A281, 'quota master'!$B281, 'quota master'!$AB281, 'quota master'!$T281)</f>
        <v>FCFS Quota number 096800 for geography MD : Moldova, Republic of on tomatoes, fresh or chilled</v>
      </c>
      <c r="V281" s="46" t="s">
        <v>1469</v>
      </c>
      <c r="W281" s="46" t="s">
        <v>4</v>
      </c>
      <c r="X281" s="46" t="s">
        <v>1913</v>
      </c>
      <c r="Y281" s="46" t="s">
        <v>1404</v>
      </c>
      <c r="Z281" s="54">
        <v>2000000</v>
      </c>
      <c r="AA281" s="46" t="s">
        <v>2</v>
      </c>
      <c r="AB281" s="46" t="s">
        <v>1399</v>
      </c>
      <c r="AC281" s="46" t="s">
        <v>1499</v>
      </c>
      <c r="AD281" s="46" t="s">
        <v>1492</v>
      </c>
      <c r="AE281" s="46" t="s">
        <v>4</v>
      </c>
      <c r="AF281" s="47" t="s">
        <v>4</v>
      </c>
    </row>
    <row r="282" spans="1:32" ht="45" x14ac:dyDescent="0.25">
      <c r="A282" s="45" t="s">
        <v>382</v>
      </c>
      <c r="B282" s="46" t="str">
        <f>VLOOKUP($A282, Table5[], 2, FALSE)</f>
        <v>IL : Israel</v>
      </c>
      <c r="C282" s="46" t="str">
        <f>IF(ISNA(VLOOKUP($A282, Table8[], 2, FALSE)), "", VLOOKUP($A282, Table8[], 2, FALSE))</f>
        <v/>
      </c>
      <c r="D282" s="46" t="str">
        <f>IF(ISNA(VLOOKUP($A282, Table10[], 2, FALSE)), "", VLOOKUP($A282, Table10[], 2, FALSE))</f>
        <v>0702000007 - Cherry tomatoes</v>
      </c>
      <c r="E282" s="46" t="str">
        <f>IF(ISNA(VLOOKUP($A282, Table16[], 2, FALSE)), "", VLOOKUP($A282, Table16[], 2, FALSE))</f>
        <v>R091154 : amending Council Regulation (EC) No 747/2001 as regards Community tariff quotas for certain agricultural and processed agricultural products originating in Israel</v>
      </c>
      <c r="F282" s="59">
        <v>12242</v>
      </c>
      <c r="G282" s="60">
        <v>43101</v>
      </c>
      <c r="H282" s="60">
        <v>43465</v>
      </c>
      <c r="I282" s="61">
        <f>'quota master'!$H282-'quota master'!$G282+1</f>
        <v>365</v>
      </c>
      <c r="J282" s="61" t="str">
        <f>describe_period('quota master'!$I282, 'quota master'!$G282, 'quota master'!$H282)</f>
        <v>Annual</v>
      </c>
      <c r="K282" s="54">
        <v>28000000</v>
      </c>
      <c r="L282" s="62" t="s">
        <v>2</v>
      </c>
      <c r="M282" s="63">
        <v>3</v>
      </c>
      <c r="N282" s="62" t="s">
        <v>3</v>
      </c>
      <c r="O282" s="63">
        <v>90</v>
      </c>
      <c r="P282" s="46" t="s">
        <v>4</v>
      </c>
      <c r="Q282" s="46" t="s">
        <v>4</v>
      </c>
      <c r="R282" s="46" t="s">
        <v>379</v>
      </c>
      <c r="S282" s="46" t="s">
        <v>382</v>
      </c>
      <c r="T282" s="46" t="str">
        <f>LOWER('quota master'!$V282)</f>
        <v>cherry tomatoes,fresh or chilled</v>
      </c>
      <c r="U282" s="46" t="str">
        <f>GetQuotaDescription('quota master'!$A282, 'quota master'!$B282, 'quota master'!$AB282, 'quota master'!$T282)</f>
        <v>FCFS Quota number 091304 for geography IL : Israel on cherry tomatoes,fresh or chilled</v>
      </c>
      <c r="V282" s="46" t="s">
        <v>1721</v>
      </c>
      <c r="W282" s="46" t="s">
        <v>4</v>
      </c>
      <c r="X282" s="46" t="s">
        <v>1717</v>
      </c>
      <c r="Y282" s="46" t="s">
        <v>1404</v>
      </c>
      <c r="Z282" s="54">
        <v>28000000</v>
      </c>
      <c r="AA282" s="46" t="s">
        <v>2</v>
      </c>
      <c r="AB282" s="46" t="s">
        <v>1399</v>
      </c>
      <c r="AC282" s="46" t="s">
        <v>1499</v>
      </c>
      <c r="AD282" s="46" t="s">
        <v>1492</v>
      </c>
      <c r="AE282" s="46" t="s">
        <v>4</v>
      </c>
      <c r="AF282" s="47" t="s">
        <v>4</v>
      </c>
    </row>
    <row r="283" spans="1:32" ht="45" x14ac:dyDescent="0.25">
      <c r="A283" s="45" t="s">
        <v>388</v>
      </c>
      <c r="B283" s="46" t="str">
        <f>VLOOKUP($A283, Table5[], 2, FALSE)</f>
        <v>IL : Israel</v>
      </c>
      <c r="C283" s="46" t="str">
        <f>IF(ISNA(VLOOKUP($A283, Table8[], 2, FALSE)), "", VLOOKUP($A283, Table8[], 2, FALSE))</f>
        <v/>
      </c>
      <c r="D283" s="46" t="str">
        <f>IF(ISNA(VLOOKUP($A283, Table10[], 2, FALSE)), "", VLOOKUP($A283, Table10[], 2, FALSE))</f>
        <v>0702000099 - Other</v>
      </c>
      <c r="E283" s="46" t="str">
        <f>IF(ISNA(VLOOKUP($A283, Table16[], 2, FALSE)), "", VLOOKUP($A283, Table16[], 2, FALSE))</f>
        <v>R091154 : amending Council Regulation (EC) No 747/2001 as regards Community tariff quotas for certain agricultural and processed agricultural products originating in Israel</v>
      </c>
      <c r="F283" s="59">
        <v>12243</v>
      </c>
      <c r="G283" s="60">
        <v>43101</v>
      </c>
      <c r="H283" s="60">
        <v>43465</v>
      </c>
      <c r="I283" s="61">
        <f>'quota master'!$H283-'quota master'!$G283+1</f>
        <v>365</v>
      </c>
      <c r="J283" s="61" t="str">
        <f>describe_period('quota master'!$I283, 'quota master'!$G283, 'quota master'!$H283)</f>
        <v>Annual</v>
      </c>
      <c r="K283" s="54">
        <v>5000000</v>
      </c>
      <c r="L283" s="62" t="s">
        <v>2</v>
      </c>
      <c r="M283" s="63">
        <v>3</v>
      </c>
      <c r="N283" s="62" t="s">
        <v>3</v>
      </c>
      <c r="O283" s="63">
        <v>90</v>
      </c>
      <c r="P283" s="46" t="s">
        <v>4</v>
      </c>
      <c r="Q283" s="46" t="s">
        <v>4</v>
      </c>
      <c r="R283" s="46" t="s">
        <v>379</v>
      </c>
      <c r="S283" s="46" t="s">
        <v>388</v>
      </c>
      <c r="T283" s="46" t="str">
        <f>LOWER('quota master'!$V283)</f>
        <v>tomatoes, fresh or chilled, other than cherry tomatoes</v>
      </c>
      <c r="U283" s="46" t="str">
        <f>GetQuotaDescription('quota master'!$A283, 'quota master'!$B283, 'quota master'!$AB283, 'quota master'!$T283)</f>
        <v>FCFS Quota number 091342 for geography IL : Israel on tomatoes, fresh or chilled, other than cherry tomatoes</v>
      </c>
      <c r="V283" s="46" t="s">
        <v>1726</v>
      </c>
      <c r="W283" s="46" t="s">
        <v>4</v>
      </c>
      <c r="X283" s="46" t="s">
        <v>1717</v>
      </c>
      <c r="Y283" s="46" t="s">
        <v>1404</v>
      </c>
      <c r="Z283" s="54">
        <v>5000000</v>
      </c>
      <c r="AA283" s="46" t="s">
        <v>2</v>
      </c>
      <c r="AB283" s="46" t="s">
        <v>1399</v>
      </c>
      <c r="AC283" s="46" t="s">
        <v>1499</v>
      </c>
      <c r="AD283" s="46" t="s">
        <v>1492</v>
      </c>
      <c r="AE283" s="46" t="s">
        <v>4</v>
      </c>
      <c r="AF283" s="47" t="s">
        <v>4</v>
      </c>
    </row>
    <row r="284" spans="1:32" ht="45" x14ac:dyDescent="0.25">
      <c r="A284" s="45" t="s">
        <v>125</v>
      </c>
      <c r="B284" s="46" t="str">
        <f>VLOOKUP($A284, Table5[], 2, FALSE)</f>
        <v>TR : Turkey</v>
      </c>
      <c r="C284" s="46" t="str">
        <f>IF(ISNA(VLOOKUP($A284, Table8[], 2, FALSE)), "", VLOOKUP($A284, Table8[], 2, FALSE))</f>
        <v/>
      </c>
      <c r="D284" s="46" t="str">
        <f>IF(ISNA(VLOOKUP($A284, Table10[], 2, FALSE)), "", VLOOKUP($A284, Table10[], 2, FALSE))</f>
        <v>0703101100 - Sets_x000D_
0703101900 - Other</v>
      </c>
      <c r="E284" s="46" t="str">
        <f>IF(ISNA(VLOOKUP($A284, Table16[], 2, FALSE)), "", VLOOKUP($A284, Table16[], 2, FALSE))</f>
        <v>R061712 : amending Council Regulation (EC) No 747/2001 as regards Community tariff quotas for certain agricultural products originating in Turkey</v>
      </c>
      <c r="F284" s="59">
        <v>12267</v>
      </c>
      <c r="G284" s="60">
        <v>43236</v>
      </c>
      <c r="H284" s="60">
        <v>43510</v>
      </c>
      <c r="I284" s="61">
        <f>'quota master'!$H284-'quota master'!$G284+1</f>
        <v>275</v>
      </c>
      <c r="J284" s="61" t="str">
        <f>describe_period('quota master'!$I284, 'quota master'!$G284, 'quota master'!$H284)</f>
        <v>Custom period</v>
      </c>
      <c r="K284" s="54">
        <v>2000000</v>
      </c>
      <c r="L284" s="62" t="s">
        <v>2</v>
      </c>
      <c r="M284" s="63">
        <v>3</v>
      </c>
      <c r="N284" s="62" t="s">
        <v>11</v>
      </c>
      <c r="O284" s="63">
        <v>90</v>
      </c>
      <c r="P284" s="46" t="s">
        <v>4</v>
      </c>
      <c r="Q284" s="46" t="s">
        <v>4</v>
      </c>
      <c r="R284" s="46" t="s">
        <v>120</v>
      </c>
      <c r="S284" s="46" t="s">
        <v>125</v>
      </c>
      <c r="T284" s="46" t="str">
        <f>LOWER('quota master'!$V284)</f>
        <v>onions, fresh or chilled</v>
      </c>
      <c r="U284" s="46" t="str">
        <f>GetQuotaDescription('quota master'!$A284, 'quota master'!$B284, 'quota master'!$AB284, 'quota master'!$T284)</f>
        <v>FCFS Quota number 090211 for geography TR : Turkey on onions, fresh or chilled</v>
      </c>
      <c r="V284" s="46" t="s">
        <v>1505</v>
      </c>
      <c r="W284" s="46" t="s">
        <v>4</v>
      </c>
      <c r="X284" s="46" t="s">
        <v>1498</v>
      </c>
      <c r="Y284" s="46" t="s">
        <v>1506</v>
      </c>
      <c r="Z284" s="54">
        <v>2000000</v>
      </c>
      <c r="AA284" s="46" t="s">
        <v>2</v>
      </c>
      <c r="AB284" s="46" t="s">
        <v>1399</v>
      </c>
      <c r="AC284" s="46" t="s">
        <v>1499</v>
      </c>
      <c r="AD284" s="46" t="s">
        <v>1492</v>
      </c>
      <c r="AE284" s="46" t="s">
        <v>1412</v>
      </c>
      <c r="AF284" s="47" t="s">
        <v>4</v>
      </c>
    </row>
    <row r="285" spans="1:32" ht="60" x14ac:dyDescent="0.25">
      <c r="A285" s="45" t="s">
        <v>290</v>
      </c>
      <c r="B285" s="46" t="str">
        <f>VLOOKUP($A285, Table5[], 2, FALSE)</f>
        <v>CH : Switzerland</v>
      </c>
      <c r="C285" s="46" t="str">
        <f>IF(ISNA(VLOOKUP($A285, Table8[], 2, FALSE)), "", VLOOKUP($A285, Table8[], 2, FALSE))</f>
        <v/>
      </c>
      <c r="D285" s="46" t="str">
        <f>IF(ISNA(VLOOKUP($A285, Table10[], 2, FALSE)), "", VLOOKUP($A285, Table10[], 2, FALSE))</f>
        <v>0703101900 - Other_x000D_
0703900000 - Leeks and other alliaceous vegetables</v>
      </c>
      <c r="E285" s="46" t="str">
        <f>IF(ISNA(VLOOKUP($A285, Table16[], 2, FALSE)), "", VLOOKUP($A285, Table16[], 2, FALSE))</f>
        <v>R091126 : opening and providing for the management of Community tariff quotas for certain agricultural products originating in Switzerland, and repealing Commission Regulation (EC) No 933/2002</v>
      </c>
      <c r="F285" s="59">
        <v>12781</v>
      </c>
      <c r="G285" s="60">
        <v>43101</v>
      </c>
      <c r="H285" s="60">
        <v>43465</v>
      </c>
      <c r="I285" s="61">
        <f>'quota master'!$H285-'quota master'!$G285+1</f>
        <v>365</v>
      </c>
      <c r="J285" s="61" t="str">
        <f>describe_period('quota master'!$I285, 'quota master'!$G285, 'quota master'!$H285)</f>
        <v>Annual</v>
      </c>
      <c r="K285" s="54">
        <v>5000000</v>
      </c>
      <c r="L285" s="62" t="s">
        <v>2</v>
      </c>
      <c r="M285" s="63">
        <v>3</v>
      </c>
      <c r="N285" s="62" t="s">
        <v>3</v>
      </c>
      <c r="O285" s="63">
        <v>90</v>
      </c>
      <c r="P285" s="46" t="s">
        <v>4</v>
      </c>
      <c r="Q285" s="46" t="s">
        <v>4</v>
      </c>
      <c r="R285" s="46" t="s">
        <v>287</v>
      </c>
      <c r="S285" s="46" t="s">
        <v>290</v>
      </c>
      <c r="T285" s="46" t="str">
        <f>LOWER('quota master'!$V285)</f>
        <v>onions, fresh or chilled</v>
      </c>
      <c r="U285" s="46" t="str">
        <f>GetQuotaDescription('quota master'!$A285, 'quota master'!$B285, 'quota master'!$AB285, 'quota master'!$T285)</f>
        <v>FCFS Quota number 090923 for geography CH : Switzerland on onions, fresh or chilled</v>
      </c>
      <c r="V285" s="46" t="s">
        <v>1505</v>
      </c>
      <c r="W285" s="46" t="s">
        <v>4</v>
      </c>
      <c r="X285" s="46" t="s">
        <v>1643</v>
      </c>
      <c r="Y285" s="46" t="s">
        <v>1404</v>
      </c>
      <c r="Z285" s="54">
        <v>5000000</v>
      </c>
      <c r="AA285" s="46" t="s">
        <v>2</v>
      </c>
      <c r="AB285" s="46" t="s">
        <v>1399</v>
      </c>
      <c r="AC285" s="46" t="s">
        <v>1499</v>
      </c>
      <c r="AD285" s="46" t="s">
        <v>1492</v>
      </c>
      <c r="AE285" s="46" t="s">
        <v>4</v>
      </c>
      <c r="AF285" s="47" t="s">
        <v>4</v>
      </c>
    </row>
    <row r="286" spans="1:32" ht="60" x14ac:dyDescent="0.25">
      <c r="A286" s="45" t="s">
        <v>335</v>
      </c>
      <c r="B286" s="46" t="str">
        <f>VLOOKUP($A286, Table5[], 2, FALSE)</f>
        <v>MA : Morocco</v>
      </c>
      <c r="C286" s="46" t="str">
        <f>IF(ISNA(VLOOKUP($A286, Table8[], 2, FALSE)), "", VLOOKUP($A286, Table8[], 2, FALSE))</f>
        <v/>
      </c>
      <c r="D286" s="46" t="str">
        <f>IF(ISNA(VLOOKUP($A286, Table10[], 2, FALSE)), "", VLOOKUP($A286, Table10[], 2, FALSE))</f>
        <v>0703200000 - Garlic</v>
      </c>
      <c r="E286" s="46" t="str">
        <f>IF(ISNA(VLOOKUP($A286, Table16[], 2, FALSE)), "", VLOOKUP($A286, Table16[], 2, FALSE))</f>
        <v>R120812 : amending Council Regulation (EC) No 747/2001 as regards tariff quotas of the Union for certain agricultural and processed agricultural products originating in Morocco</v>
      </c>
      <c r="F286" s="59">
        <v>12279</v>
      </c>
      <c r="G286" s="60">
        <v>43101</v>
      </c>
      <c r="H286" s="60">
        <v>43465</v>
      </c>
      <c r="I286" s="61">
        <f>'quota master'!$H286-'quota master'!$G286+1</f>
        <v>365</v>
      </c>
      <c r="J286" s="61" t="str">
        <f>describe_period('quota master'!$I286, 'quota master'!$G286, 'quota master'!$H286)</f>
        <v>Annual</v>
      </c>
      <c r="K286" s="54">
        <v>1500000</v>
      </c>
      <c r="L286" s="62" t="s">
        <v>2</v>
      </c>
      <c r="M286" s="63">
        <v>3</v>
      </c>
      <c r="N286" s="62" t="s">
        <v>3</v>
      </c>
      <c r="O286" s="63">
        <v>90</v>
      </c>
      <c r="P286" s="46" t="s">
        <v>4</v>
      </c>
      <c r="Q286" s="46" t="s">
        <v>4</v>
      </c>
      <c r="R286" s="46" t="s">
        <v>336</v>
      </c>
      <c r="S286" s="46" t="s">
        <v>335</v>
      </c>
      <c r="T286" s="46" t="str">
        <f>LOWER('quota master'!$V286)</f>
        <v>garlic, fresh or chilled</v>
      </c>
      <c r="U286" s="46" t="str">
        <f>GetQuotaDescription('quota master'!$A286, 'quota master'!$B286, 'quota master'!$AB286, 'quota master'!$T286)</f>
        <v>FCFS Quota number 091100 for geography MA : Morocco on garlic, fresh or chilled</v>
      </c>
      <c r="V286" s="46" t="s">
        <v>1681</v>
      </c>
      <c r="W286" s="46" t="s">
        <v>4</v>
      </c>
      <c r="X286" s="46" t="s">
        <v>1682</v>
      </c>
      <c r="Y286" s="46" t="s">
        <v>1404</v>
      </c>
      <c r="Z286" s="54">
        <v>1500000</v>
      </c>
      <c r="AA286" s="46" t="s">
        <v>2</v>
      </c>
      <c r="AB286" s="46" t="s">
        <v>1399</v>
      </c>
      <c r="AC286" s="46" t="s">
        <v>1499</v>
      </c>
      <c r="AD286" s="46" t="s">
        <v>1492</v>
      </c>
      <c r="AE286" s="46" t="s">
        <v>4</v>
      </c>
      <c r="AF286" s="47" t="s">
        <v>4</v>
      </c>
    </row>
    <row r="287" spans="1:32" ht="45" x14ac:dyDescent="0.25">
      <c r="A287" s="45" t="s">
        <v>351</v>
      </c>
      <c r="B287" s="46" t="str">
        <f>VLOOKUP($A287, Table5[], 2, FALSE)</f>
        <v>LB : Lebanon</v>
      </c>
      <c r="C287" s="46" t="str">
        <f>IF(ISNA(VLOOKUP($A287, Table8[], 2, FALSE)), "", VLOOKUP($A287, Table8[], 2, FALSE))</f>
        <v/>
      </c>
      <c r="D287" s="46" t="str">
        <f>IF(ISNA(VLOOKUP($A287, Table10[], 2, FALSE)), "", VLOOKUP($A287, Table10[], 2, FALSE))</f>
        <v>0703200000 - Garlic</v>
      </c>
      <c r="E287" s="46" t="str">
        <f>IF(ISNA(VLOOKUP($A287, Table16[], 2, FALSE)), "", VLOOKUP($A287, Table16[], 2, FALSE))</f>
        <v>R030209 : amending Council Regulation (EC) No 747/2001 as regards Community tariff quotas for certain agricultural products originating in Lebanon</v>
      </c>
      <c r="F287" s="59">
        <v>12224</v>
      </c>
      <c r="G287" s="60">
        <v>43101</v>
      </c>
      <c r="H287" s="60">
        <v>43465</v>
      </c>
      <c r="I287" s="61">
        <f>'quota master'!$H287-'quota master'!$G287+1</f>
        <v>365</v>
      </c>
      <c r="J287" s="61" t="str">
        <f>describe_period('quota master'!$I287, 'quota master'!$G287, 'quota master'!$H287)</f>
        <v>Annual</v>
      </c>
      <c r="K287" s="54">
        <v>5000000</v>
      </c>
      <c r="L287" s="62" t="s">
        <v>2</v>
      </c>
      <c r="M287" s="63">
        <v>3</v>
      </c>
      <c r="N287" s="62" t="s">
        <v>3</v>
      </c>
      <c r="O287" s="63">
        <v>90</v>
      </c>
      <c r="P287" s="46" t="s">
        <v>4</v>
      </c>
      <c r="Q287" s="46" t="s">
        <v>4</v>
      </c>
      <c r="R287" s="46" t="s">
        <v>347</v>
      </c>
      <c r="S287" s="46" t="s">
        <v>351</v>
      </c>
      <c r="T287" s="46" t="str">
        <f>LOWER('quota master'!$V287)</f>
        <v>garlic, fresh or chilled</v>
      </c>
      <c r="U287" s="46" t="str">
        <f>GetQuotaDescription('quota master'!$A287, 'quota master'!$B287, 'quota master'!$AB287, 'quota master'!$T287)</f>
        <v>FCFS Quota number 091175 for geography LB : Lebanon on garlic, fresh or chilled</v>
      </c>
      <c r="V287" s="46" t="s">
        <v>1681</v>
      </c>
      <c r="W287" s="46" t="s">
        <v>4</v>
      </c>
      <c r="X287" s="46" t="s">
        <v>1692</v>
      </c>
      <c r="Y287" s="46" t="s">
        <v>1404</v>
      </c>
      <c r="Z287" s="54">
        <v>5000000</v>
      </c>
      <c r="AA287" s="46" t="s">
        <v>2</v>
      </c>
      <c r="AB287" s="46" t="s">
        <v>1399</v>
      </c>
      <c r="AC287" s="46" t="s">
        <v>1499</v>
      </c>
      <c r="AD287" s="46" t="s">
        <v>1492</v>
      </c>
      <c r="AE287" s="46" t="s">
        <v>4</v>
      </c>
      <c r="AF287" s="47" t="s">
        <v>4</v>
      </c>
    </row>
    <row r="288" spans="1:32" ht="45" x14ac:dyDescent="0.25">
      <c r="A288" s="45" t="s">
        <v>352</v>
      </c>
      <c r="B288" s="46" t="str">
        <f>VLOOKUP($A288, Table5[], 2, FALSE)</f>
        <v>LB : Lebanon</v>
      </c>
      <c r="C288" s="46" t="str">
        <f>IF(ISNA(VLOOKUP($A288, Table8[], 2, FALSE)), "", VLOOKUP($A288, Table8[], 2, FALSE))</f>
        <v/>
      </c>
      <c r="D288" s="46" t="str">
        <f>IF(ISNA(VLOOKUP($A288, Table10[], 2, FALSE)), "", VLOOKUP($A288, Table10[], 2, FALSE))</f>
        <v>0703200000 - Garlic</v>
      </c>
      <c r="E288" s="46" t="str">
        <f>IF(ISNA(VLOOKUP($A288, Table16[], 2, FALSE)), "", VLOOKUP($A288, Table16[], 2, FALSE))</f>
        <v>R030209 : amending Council Regulation (EC) No 747/2001 as regards Community tariff quotas for certain agricultural products originating in Lebanon</v>
      </c>
      <c r="F288" s="59">
        <v>12225</v>
      </c>
      <c r="G288" s="60">
        <v>43101</v>
      </c>
      <c r="H288" s="60">
        <v>43465</v>
      </c>
      <c r="I288" s="61">
        <f>'quota master'!$H288-'quota master'!$G288+1</f>
        <v>365</v>
      </c>
      <c r="J288" s="61" t="str">
        <f>describe_period('quota master'!$I288, 'quota master'!$G288, 'quota master'!$H288)</f>
        <v>Annual</v>
      </c>
      <c r="K288" s="54">
        <v>3000000</v>
      </c>
      <c r="L288" s="62" t="s">
        <v>2</v>
      </c>
      <c r="M288" s="63">
        <v>3</v>
      </c>
      <c r="N288" s="62" t="s">
        <v>3</v>
      </c>
      <c r="O288" s="63">
        <v>90</v>
      </c>
      <c r="P288" s="46" t="s">
        <v>4</v>
      </c>
      <c r="Q288" s="46" t="s">
        <v>4</v>
      </c>
      <c r="R288" s="46" t="s">
        <v>347</v>
      </c>
      <c r="S288" s="46" t="s">
        <v>352</v>
      </c>
      <c r="T288" s="46" t="str">
        <f>LOWER('quota master'!$V288)</f>
        <v>garlic, fresh or chilled</v>
      </c>
      <c r="U288" s="46" t="str">
        <f>GetQuotaDescription('quota master'!$A288, 'quota master'!$B288, 'quota master'!$AB288, 'quota master'!$T288)</f>
        <v>FCFS Quota number 091176 for geography LB : Lebanon on garlic, fresh or chilled</v>
      </c>
      <c r="V288" s="46" t="s">
        <v>1681</v>
      </c>
      <c r="W288" s="46" t="s">
        <v>4</v>
      </c>
      <c r="X288" s="46" t="s">
        <v>1692</v>
      </c>
      <c r="Y288" s="46" t="s">
        <v>1404</v>
      </c>
      <c r="Z288" s="54">
        <v>3000000</v>
      </c>
      <c r="AA288" s="46" t="s">
        <v>2</v>
      </c>
      <c r="AB288" s="46" t="s">
        <v>1399</v>
      </c>
      <c r="AC288" s="46" t="s">
        <v>1499</v>
      </c>
      <c r="AD288" s="46" t="s">
        <v>1492</v>
      </c>
      <c r="AE288" s="46" t="s">
        <v>4</v>
      </c>
      <c r="AF288" s="47" t="s">
        <v>4</v>
      </c>
    </row>
    <row r="289" spans="1:32" ht="75" x14ac:dyDescent="0.25">
      <c r="A289" s="45" t="s">
        <v>550</v>
      </c>
      <c r="B289" s="46" t="str">
        <f>VLOOKUP($A289, Table5[], 2, FALSE)</f>
        <v>CL : Chile</v>
      </c>
      <c r="C289" s="46" t="str">
        <f>IF(ISNA(VLOOKUP($A289, Table8[], 2, FALSE)), "", VLOOKUP($A289, Table8[], 2, FALSE))</f>
        <v/>
      </c>
      <c r="D289" s="46" t="str">
        <f>IF(ISNA(VLOOKUP($A289, Table10[], 2, FALSE)), "", VLOOKUP($A289, Table10[], 2, FALSE))</f>
        <v>0703200000 - Garlic</v>
      </c>
      <c r="E289" s="46" t="str">
        <f>IF(ISNA(VLOOKUP($A289, Table16[], 2, FALSE)), "", VLOOKUP($A289, Table16[], 2, FALSE))</f>
        <v>R030312 : implementing for the Community the tariff provisions laid down in the Agreement establishing an association between the European Community and its Member States, of the one part, and the Republic of Chile, of the other part</v>
      </c>
      <c r="F289" s="59">
        <v>12760</v>
      </c>
      <c r="G289" s="60">
        <v>43101</v>
      </c>
      <c r="H289" s="60">
        <v>43465</v>
      </c>
      <c r="I289" s="61">
        <f>'quota master'!$H289-'quota master'!$G289+1</f>
        <v>365</v>
      </c>
      <c r="J289" s="61" t="str">
        <f>describe_period('quota master'!$I289, 'quota master'!$G289, 'quota master'!$H289)</f>
        <v>Annual</v>
      </c>
      <c r="K289" s="54">
        <v>926000</v>
      </c>
      <c r="L289" s="62" t="s">
        <v>2</v>
      </c>
      <c r="M289" s="63">
        <v>3</v>
      </c>
      <c r="N289" s="62" t="s">
        <v>3</v>
      </c>
      <c r="O289" s="63">
        <v>90</v>
      </c>
      <c r="P289" s="46" t="s">
        <v>4</v>
      </c>
      <c r="Q289" s="46" t="s">
        <v>4</v>
      </c>
      <c r="R289" s="46" t="s">
        <v>546</v>
      </c>
      <c r="S289" s="46" t="s">
        <v>550</v>
      </c>
      <c r="T289" s="46" t="str">
        <f>LOWER('quota master'!$V289)</f>
        <v>garlic</v>
      </c>
      <c r="U289" s="46" t="str">
        <f>GetQuotaDescription('quota master'!$A289, 'quota master'!$B289, 'quota master'!$AB289, 'quota master'!$T289)</f>
        <v>FCFS Quota number 091925 for geography CL : Chile on garlic</v>
      </c>
      <c r="V289" s="46" t="s">
        <v>1865</v>
      </c>
      <c r="W289" s="46" t="s">
        <v>4</v>
      </c>
      <c r="X289" s="46" t="s">
        <v>1861</v>
      </c>
      <c r="Y289" s="46" t="s">
        <v>1404</v>
      </c>
      <c r="Z289" s="54">
        <v>926000</v>
      </c>
      <c r="AA289" s="46" t="s">
        <v>2</v>
      </c>
      <c r="AB289" s="46" t="s">
        <v>1399</v>
      </c>
      <c r="AC289" s="46" t="s">
        <v>1499</v>
      </c>
      <c r="AD289" s="46" t="s">
        <v>1492</v>
      </c>
      <c r="AE289" s="46" t="s">
        <v>1412</v>
      </c>
      <c r="AF289" s="47" t="s">
        <v>4</v>
      </c>
    </row>
    <row r="290" spans="1:32" ht="60" x14ac:dyDescent="0.25">
      <c r="A290" s="45" t="s">
        <v>780</v>
      </c>
      <c r="B290" s="46" t="str">
        <f>VLOOKUP($A290, Table5[], 2, FALSE)</f>
        <v>UA : Ukraine</v>
      </c>
      <c r="C290" s="46" t="str">
        <f>IF(ISNA(VLOOKUP($A290, Table8[], 2, FALSE)), "", VLOOKUP($A290, Table8[], 2, FALSE))</f>
        <v/>
      </c>
      <c r="D290" s="46" t="str">
        <f>IF(ISNA(VLOOKUP($A290, Table10[], 2, FALSE)), "", VLOOKUP($A290, Table10[], 2, FALSE))</f>
        <v>0703200000 - Garlic</v>
      </c>
      <c r="E290" s="46" t="str">
        <f>IF(ISNA(VLOOKUP($A290, Table16[], 2, FALSE)), "", VLOOKUP($A290, Table16[], 2, FALSE))</f>
        <v>R152405 : opening and providing for the management of EU tariff quotas for agricultural products originating in Ukraine</v>
      </c>
      <c r="F290" s="59">
        <v>13128</v>
      </c>
      <c r="G290" s="60">
        <v>43101</v>
      </c>
      <c r="H290" s="60">
        <v>43465</v>
      </c>
      <c r="I290" s="61">
        <f>'quota master'!$H290-'quota master'!$G290+1</f>
        <v>365</v>
      </c>
      <c r="J290" s="61" t="str">
        <f>describe_period('quota master'!$I290, 'quota master'!$G290, 'quota master'!$H290)</f>
        <v>Annual</v>
      </c>
      <c r="K290" s="54">
        <v>500000</v>
      </c>
      <c r="L290" s="62" t="s">
        <v>2</v>
      </c>
      <c r="M290" s="63">
        <v>3</v>
      </c>
      <c r="N290" s="62" t="s">
        <v>3</v>
      </c>
      <c r="O290" s="63">
        <v>90</v>
      </c>
      <c r="P290" s="46" t="s">
        <v>4</v>
      </c>
      <c r="Q290" s="46" t="s">
        <v>4</v>
      </c>
      <c r="R290" s="46" t="s">
        <v>778</v>
      </c>
      <c r="S290" s="46" t="s">
        <v>780</v>
      </c>
      <c r="T290" s="46" t="str">
        <f>LOWER('quota master'!$V290)</f>
        <v>garlic</v>
      </c>
      <c r="U290" s="46" t="str">
        <f>GetQuotaDescription('quota master'!$A290, 'quota master'!$B290, 'quota master'!$AB290, 'quota master'!$T290)</f>
        <v>FCFS Quota number 096702 for geography UA : Ukraine on garlic</v>
      </c>
      <c r="V290" s="46" t="s">
        <v>1865</v>
      </c>
      <c r="W290" s="46" t="s">
        <v>4</v>
      </c>
      <c r="X290" s="46" t="s">
        <v>1907</v>
      </c>
      <c r="Y290" s="46" t="s">
        <v>1404</v>
      </c>
      <c r="Z290" s="54">
        <v>500000</v>
      </c>
      <c r="AA290" s="46" t="s">
        <v>2</v>
      </c>
      <c r="AB290" s="46" t="s">
        <v>1399</v>
      </c>
      <c r="AC290" s="46" t="s">
        <v>1499</v>
      </c>
      <c r="AD290" s="46" t="s">
        <v>1492</v>
      </c>
      <c r="AE290" s="46" t="s">
        <v>4</v>
      </c>
      <c r="AF290" s="47" t="s">
        <v>4</v>
      </c>
    </row>
    <row r="291" spans="1:32" ht="60" x14ac:dyDescent="0.25">
      <c r="A291" s="45" t="s">
        <v>814</v>
      </c>
      <c r="B291" s="46" t="str">
        <f>VLOOKUP($A291, Table5[], 2, FALSE)</f>
        <v>MD : Moldova, Republic of</v>
      </c>
      <c r="C291" s="46" t="str">
        <f>IF(ISNA(VLOOKUP($A291, Table8[], 2, FALSE)), "", VLOOKUP($A291, Table8[], 2, FALSE))</f>
        <v/>
      </c>
      <c r="D291" s="46" t="str">
        <f>IF(ISNA(VLOOKUP($A291, Table10[], 2, FALSE)), "", VLOOKUP($A291, Table10[], 2, FALSE))</f>
        <v>0703200000 - Garlic</v>
      </c>
      <c r="E291" s="46" t="str">
        <f>IF(ISNA(VLOOKUP($A291, Table16[], 2, FALSE)), "", VLOOKUP($A291, Table16[], 2, FALSE))</f>
        <v>R140988 : opening and providing for the management of Union tariff quotas for agricultural products originating in the Republic of Moldova</v>
      </c>
      <c r="F291" s="59">
        <v>12752</v>
      </c>
      <c r="G291" s="60">
        <v>43101</v>
      </c>
      <c r="H291" s="60">
        <v>43465</v>
      </c>
      <c r="I291" s="61">
        <f>'quota master'!$H291-'quota master'!$G291+1</f>
        <v>365</v>
      </c>
      <c r="J291" s="61" t="str">
        <f>describe_period('quota master'!$I291, 'quota master'!$G291, 'quota master'!$H291)</f>
        <v>Annual</v>
      </c>
      <c r="K291" s="54">
        <v>220000</v>
      </c>
      <c r="L291" s="62" t="s">
        <v>2</v>
      </c>
      <c r="M291" s="63">
        <v>3</v>
      </c>
      <c r="N291" s="62" t="s">
        <v>3</v>
      </c>
      <c r="O291" s="63">
        <v>90</v>
      </c>
      <c r="P291" s="46" t="s">
        <v>4</v>
      </c>
      <c r="Q291" s="46" t="s">
        <v>4</v>
      </c>
      <c r="R291" s="46" t="s">
        <v>813</v>
      </c>
      <c r="S291" s="46" t="s">
        <v>814</v>
      </c>
      <c r="T291" s="46" t="str">
        <f>LOWER('quota master'!$V291)</f>
        <v>garlic</v>
      </c>
      <c r="U291" s="46" t="str">
        <f>GetQuotaDescription('quota master'!$A291, 'quota master'!$B291, 'quota master'!$AB291, 'quota master'!$T291)</f>
        <v>FCFS Quota number 096801 for geography MD : Moldova, Republic of on garlic</v>
      </c>
      <c r="V291" s="46" t="s">
        <v>1865</v>
      </c>
      <c r="W291" s="46" t="s">
        <v>4</v>
      </c>
      <c r="X291" s="46" t="s">
        <v>1913</v>
      </c>
      <c r="Y291" s="46" t="s">
        <v>1404</v>
      </c>
      <c r="Z291" s="54">
        <v>220000</v>
      </c>
      <c r="AA291" s="46" t="s">
        <v>2</v>
      </c>
      <c r="AB291" s="46" t="s">
        <v>1399</v>
      </c>
      <c r="AC291" s="46" t="s">
        <v>1499</v>
      </c>
      <c r="AD291" s="46" t="s">
        <v>1492</v>
      </c>
      <c r="AE291" s="46" t="s">
        <v>4</v>
      </c>
      <c r="AF291" s="47" t="s">
        <v>4</v>
      </c>
    </row>
    <row r="292" spans="1:32" ht="60" x14ac:dyDescent="0.25">
      <c r="A292" s="45" t="s">
        <v>819</v>
      </c>
      <c r="B292" s="46" t="str">
        <f>VLOOKUP($A292, Table5[], 2, FALSE)</f>
        <v>GE : Georgia</v>
      </c>
      <c r="C292" s="46" t="str">
        <f>IF(ISNA(VLOOKUP($A292, Table8[], 2, FALSE)), "", VLOOKUP($A292, Table8[], 2, FALSE))</f>
        <v/>
      </c>
      <c r="D292" s="46" t="str">
        <f>IF(ISNA(VLOOKUP($A292, Table10[], 2, FALSE)), "", VLOOKUP($A292, Table10[], 2, FALSE))</f>
        <v>0703200000 - Garlic</v>
      </c>
      <c r="E292" s="46" t="str">
        <f>IF(ISNA(VLOOKUP($A292, Table16[], 2, FALSE)), "", VLOOKUP($A292, Table16[], 2, FALSE))</f>
        <v>R140989 : opening and providing for the management of Union tariff quotas for agricultural products originating in Georgia</v>
      </c>
      <c r="F292" s="59">
        <v>12611</v>
      </c>
      <c r="G292" s="60">
        <v>43101</v>
      </c>
      <c r="H292" s="60">
        <v>43465</v>
      </c>
      <c r="I292" s="61">
        <f>'quota master'!$H292-'quota master'!$G292+1</f>
        <v>365</v>
      </c>
      <c r="J292" s="61" t="str">
        <f>describe_period('quota master'!$I292, 'quota master'!$G292, 'quota master'!$H292)</f>
        <v>Annual</v>
      </c>
      <c r="K292" s="54">
        <v>220000</v>
      </c>
      <c r="L292" s="62" t="s">
        <v>2</v>
      </c>
      <c r="M292" s="63">
        <v>3</v>
      </c>
      <c r="N292" s="62" t="s">
        <v>3</v>
      </c>
      <c r="O292" s="63">
        <v>90</v>
      </c>
      <c r="P292" s="46" t="s">
        <v>4</v>
      </c>
      <c r="Q292" s="46" t="s">
        <v>4</v>
      </c>
      <c r="R292" s="46" t="s">
        <v>820</v>
      </c>
      <c r="S292" s="46" t="s">
        <v>819</v>
      </c>
      <c r="T292" s="46" t="str">
        <f>LOWER('quota master'!$V292)</f>
        <v>garlic</v>
      </c>
      <c r="U292" s="46" t="str">
        <f>GetQuotaDescription('quota master'!$A292, 'quota master'!$B292, 'quota master'!$AB292, 'quota master'!$T292)</f>
        <v>FCFS Quota number 096820 for geography GE : Georgia on garlic</v>
      </c>
      <c r="V292" s="46" t="s">
        <v>1865</v>
      </c>
      <c r="W292" s="46" t="s">
        <v>4</v>
      </c>
      <c r="X292" s="46" t="s">
        <v>1914</v>
      </c>
      <c r="Y292" s="46" t="s">
        <v>1404</v>
      </c>
      <c r="Z292" s="54">
        <v>220000</v>
      </c>
      <c r="AA292" s="46" t="s">
        <v>2</v>
      </c>
      <c r="AB292" s="46" t="s">
        <v>1399</v>
      </c>
      <c r="AC292" s="46" t="s">
        <v>1499</v>
      </c>
      <c r="AD292" s="46" t="s">
        <v>1492</v>
      </c>
      <c r="AE292" s="46" t="s">
        <v>4</v>
      </c>
      <c r="AF292" s="47" t="s">
        <v>4</v>
      </c>
    </row>
    <row r="293" spans="1:32" ht="45" x14ac:dyDescent="0.25">
      <c r="A293" s="45" t="s">
        <v>998</v>
      </c>
      <c r="B293" s="46" t="str">
        <f>VLOOKUP($A293, Table5[], 2, FALSE)</f>
        <v>PE : Peru</v>
      </c>
      <c r="C293" s="46" t="str">
        <f>IF(ISNA(VLOOKUP($A293, Table8[], 2, FALSE)), "", VLOOKUP($A293, Table8[], 2, FALSE))</f>
        <v/>
      </c>
      <c r="D293" s="46" t="str">
        <f>IF(ISNA(VLOOKUP($A293, Table10[], 2, FALSE)), "", VLOOKUP($A293, Table10[], 2, FALSE))</f>
        <v>0703200000 - Garlic</v>
      </c>
      <c r="E293" s="46" t="str">
        <f>IF(ISNA(VLOOKUP($A293, Table16[], 2, FALSE)), "", VLOOKUP($A293, Table16[], 2, FALSE))</f>
        <v>R130405 : opening and providing for the administration of Union tariff quotas for agricultural products originating in Peru</v>
      </c>
      <c r="F293" s="59">
        <v>12523</v>
      </c>
      <c r="G293" s="60">
        <v>43101</v>
      </c>
      <c r="H293" s="60">
        <v>43465</v>
      </c>
      <c r="I293" s="61">
        <f>'quota master'!$H293-'quota master'!$G293+1</f>
        <v>365</v>
      </c>
      <c r="J293" s="61" t="str">
        <f>describe_period('quota master'!$I293, 'quota master'!$G293, 'quota master'!$H293)</f>
        <v>Annual</v>
      </c>
      <c r="K293" s="54">
        <v>1125000</v>
      </c>
      <c r="L293" s="62" t="s">
        <v>2</v>
      </c>
      <c r="M293" s="63">
        <v>3</v>
      </c>
      <c r="N293" s="62" t="s">
        <v>3</v>
      </c>
      <c r="O293" s="63">
        <v>90</v>
      </c>
      <c r="P293" s="46" t="s">
        <v>4</v>
      </c>
      <c r="Q293" s="46" t="s">
        <v>4</v>
      </c>
      <c r="R293" s="46" t="s">
        <v>994</v>
      </c>
      <c r="S293" s="46" t="s">
        <v>998</v>
      </c>
      <c r="T293" s="46" t="str">
        <f>LOWER('quota master'!$V293)</f>
        <v>garlic</v>
      </c>
      <c r="U293" s="46" t="str">
        <f>GetQuotaDescription('quota master'!$A293, 'quota master'!$B293, 'quota master'!$AB293, 'quota master'!$T293)</f>
        <v>FCFS Quota number 097214 for geography PE : Peru on garlic</v>
      </c>
      <c r="V293" s="46" t="s">
        <v>1865</v>
      </c>
      <c r="W293" s="46" t="s">
        <v>4</v>
      </c>
      <c r="X293" s="46" t="s">
        <v>1917</v>
      </c>
      <c r="Y293" s="46" t="s">
        <v>1404</v>
      </c>
      <c r="Z293" s="54">
        <v>1125000</v>
      </c>
      <c r="AA293" s="46" t="s">
        <v>2</v>
      </c>
      <c r="AB293" s="46" t="s">
        <v>1399</v>
      </c>
      <c r="AC293" s="46" t="s">
        <v>1499</v>
      </c>
      <c r="AD293" s="46" t="s">
        <v>1492</v>
      </c>
      <c r="AE293" s="46" t="s">
        <v>4</v>
      </c>
      <c r="AF293" s="47" t="s">
        <v>4</v>
      </c>
    </row>
    <row r="294" spans="1:32" ht="60" x14ac:dyDescent="0.25">
      <c r="A294" s="45" t="s">
        <v>1025</v>
      </c>
      <c r="B294" s="46" t="str">
        <f>VLOOKUP($A294, Table5[], 2, FALSE)</f>
        <v>2200 : Central America</v>
      </c>
      <c r="C294" s="46" t="str">
        <f>IF(ISNA(VLOOKUP($A294, Table8[], 2, FALSE)), "", VLOOKUP($A294, Table8[], 2, FALSE))</f>
        <v/>
      </c>
      <c r="D294" s="46" t="str">
        <f>IF(ISNA(VLOOKUP($A294, Table10[], 2, FALSE)), "", VLOOKUP($A294, Table10[], 2, FALSE))</f>
        <v>0703200000 - Garlic</v>
      </c>
      <c r="E294" s="46" t="str">
        <f>IF(ISNA(VLOOKUP($A294, Table16[], 2, FALSE)), "", VLOOKUP($A294, Table16[], 2, FALSE))</f>
        <v>R130924 : opening and providing for the management of Union tariff quotas for agricultural products originating in Central America</v>
      </c>
      <c r="F294" s="59">
        <v>12372</v>
      </c>
      <c r="G294" s="60">
        <v>43101</v>
      </c>
      <c r="H294" s="60">
        <v>43465</v>
      </c>
      <c r="I294" s="61">
        <f>'quota master'!$H294-'quota master'!$G294+1</f>
        <v>365</v>
      </c>
      <c r="J294" s="61" t="str">
        <f>describe_period('quota master'!$I294, 'quota master'!$G294, 'quota master'!$H294)</f>
        <v>Annual</v>
      </c>
      <c r="K294" s="54">
        <v>550000</v>
      </c>
      <c r="L294" s="62" t="s">
        <v>2</v>
      </c>
      <c r="M294" s="63">
        <v>3</v>
      </c>
      <c r="N294" s="62" t="s">
        <v>3</v>
      </c>
      <c r="O294" s="63">
        <v>90</v>
      </c>
      <c r="P294" s="46" t="s">
        <v>4</v>
      </c>
      <c r="Q294" s="46" t="s">
        <v>4</v>
      </c>
      <c r="R294" s="46" t="s">
        <v>1024</v>
      </c>
      <c r="S294" s="46" t="s">
        <v>1025</v>
      </c>
      <c r="T294" s="46" t="str">
        <f>LOWER('quota master'!$V294)</f>
        <v>garlic</v>
      </c>
      <c r="U294" s="46" t="str">
        <f>GetQuotaDescription('quota master'!$A294, 'quota master'!$B294, 'quota master'!$AB294, 'quota master'!$T294)</f>
        <v>FCFS Quota number 097301 for geography 2200 : Central America on garlic</v>
      </c>
      <c r="V294" s="46" t="s">
        <v>1865</v>
      </c>
      <c r="W294" s="46" t="s">
        <v>4</v>
      </c>
      <c r="X294" s="46" t="s">
        <v>1915</v>
      </c>
      <c r="Y294" s="46" t="s">
        <v>1404</v>
      </c>
      <c r="Z294" s="54">
        <v>550000</v>
      </c>
      <c r="AA294" s="46" t="s">
        <v>2</v>
      </c>
      <c r="AB294" s="46" t="s">
        <v>1399</v>
      </c>
      <c r="AC294" s="46" t="s">
        <v>1499</v>
      </c>
      <c r="AD294" s="46" t="s">
        <v>1492</v>
      </c>
      <c r="AE294" s="46" t="s">
        <v>4</v>
      </c>
      <c r="AF294" s="47" t="s">
        <v>4</v>
      </c>
    </row>
    <row r="295" spans="1:32" ht="60" x14ac:dyDescent="0.25">
      <c r="A295" s="45" t="s">
        <v>1051</v>
      </c>
      <c r="B295" s="46" t="str">
        <f>VLOOKUP($A295, Table5[], 2, FALSE)</f>
        <v>EC : Ecuador</v>
      </c>
      <c r="C295" s="46" t="str">
        <f>IF(ISNA(VLOOKUP($A295, Table8[], 2, FALSE)), "", VLOOKUP($A295, Table8[], 2, FALSE))</f>
        <v/>
      </c>
      <c r="D295" s="46" t="str">
        <f>IF(ISNA(VLOOKUP($A295, Table10[], 2, FALSE)), "", VLOOKUP($A295, Table10[], 2, FALSE))</f>
        <v>0703200000 - Garlic</v>
      </c>
      <c r="E295" s="46" t="str">
        <f>IF(ISNA(VLOOKUP($A295, Table16[], 2, FALSE)), "", VLOOKUP($A295, Table16[], 2, FALSE))</f>
        <v>R170754 : opening and providing for the management of Union tariff quotas for certain agricultural and processed agricultural products originating in Ecuador</v>
      </c>
      <c r="F295" s="59">
        <v>12557</v>
      </c>
      <c r="G295" s="60">
        <v>43101</v>
      </c>
      <c r="H295" s="60">
        <v>43465</v>
      </c>
      <c r="I295" s="61">
        <f>'quota master'!$H295-'quota master'!$G295+1</f>
        <v>365</v>
      </c>
      <c r="J295" s="61" t="str">
        <f>describe_period('quota master'!$I295, 'quota master'!$G295, 'quota master'!$H295)</f>
        <v>Annual</v>
      </c>
      <c r="K295" s="54">
        <v>500000</v>
      </c>
      <c r="L295" s="62" t="s">
        <v>2</v>
      </c>
      <c r="M295" s="63">
        <v>3</v>
      </c>
      <c r="N295" s="62" t="s">
        <v>3</v>
      </c>
      <c r="O295" s="63">
        <v>90</v>
      </c>
      <c r="P295" s="46" t="s">
        <v>4</v>
      </c>
      <c r="Q295" s="46" t="s">
        <v>4</v>
      </c>
      <c r="R295" s="46" t="s">
        <v>1052</v>
      </c>
      <c r="S295" s="46" t="s">
        <v>1051</v>
      </c>
      <c r="T295" s="46" t="str">
        <f>LOWER('quota master'!$V295)</f>
        <v>garlic, fresh or chilled</v>
      </c>
      <c r="U295" s="46" t="str">
        <f>GetQuotaDescription('quota master'!$A295, 'quota master'!$B295, 'quota master'!$AB295, 'quota master'!$T295)</f>
        <v>FCFS Quota number 097525 for geography EC : Ecuador on garlic, fresh or chilled</v>
      </c>
      <c r="V295" s="46" t="s">
        <v>1681</v>
      </c>
      <c r="W295" s="46" t="s">
        <v>4</v>
      </c>
      <c r="X295" s="46" t="s">
        <v>1948</v>
      </c>
      <c r="Y295" s="46" t="s">
        <v>1404</v>
      </c>
      <c r="Z295" s="54">
        <v>500000</v>
      </c>
      <c r="AA295" s="46" t="s">
        <v>2</v>
      </c>
      <c r="AB295" s="46" t="s">
        <v>1399</v>
      </c>
      <c r="AC295" s="46" t="s">
        <v>1499</v>
      </c>
      <c r="AD295" s="46" t="s">
        <v>1492</v>
      </c>
      <c r="AE295" s="46" t="s">
        <v>4</v>
      </c>
      <c r="AF295" s="47" t="s">
        <v>4</v>
      </c>
    </row>
    <row r="296" spans="1:32" ht="60" x14ac:dyDescent="0.25">
      <c r="A296" s="45" t="s">
        <v>291</v>
      </c>
      <c r="B296" s="46" t="str">
        <f>VLOOKUP($A296, Table5[], 2, FALSE)</f>
        <v>CH : Switzerland</v>
      </c>
      <c r="C296" s="46" t="str">
        <f>IF(ISNA(VLOOKUP($A296, Table8[], 2, FALSE)), "", VLOOKUP($A296, Table8[], 2, FALSE))</f>
        <v/>
      </c>
      <c r="D296" s="46" t="str">
        <f>IF(ISNA(VLOOKUP($A296, Table10[], 2, FALSE)), "", VLOOKUP($A296, Table10[], 2, FALSE))</f>
        <v>0704100000 - Cauliflowers and headed broccoli_x000D_
0704900000 - Other</v>
      </c>
      <c r="E296" s="46" t="str">
        <f>IF(ISNA(VLOOKUP($A296, Table16[], 2, FALSE)), "", VLOOKUP($A296, Table16[], 2, FALSE))</f>
        <v>R091126 : opening and providing for the management of Community tariff quotas for certain agricultural products originating in Switzerland, and repealing Commission Regulation (EC) No 933/2002</v>
      </c>
      <c r="F296" s="59">
        <v>12782</v>
      </c>
      <c r="G296" s="60">
        <v>43101</v>
      </c>
      <c r="H296" s="60">
        <v>43465</v>
      </c>
      <c r="I296" s="61">
        <f>'quota master'!$H296-'quota master'!$G296+1</f>
        <v>365</v>
      </c>
      <c r="J296" s="61" t="str">
        <f>describe_period('quota master'!$I296, 'quota master'!$G296, 'quota master'!$H296)</f>
        <v>Annual</v>
      </c>
      <c r="K296" s="54">
        <v>5500000</v>
      </c>
      <c r="L296" s="62" t="s">
        <v>2</v>
      </c>
      <c r="M296" s="63">
        <v>3</v>
      </c>
      <c r="N296" s="62" t="s">
        <v>3</v>
      </c>
      <c r="O296" s="63">
        <v>90</v>
      </c>
      <c r="P296" s="46" t="s">
        <v>4</v>
      </c>
      <c r="Q296" s="46" t="s">
        <v>4</v>
      </c>
      <c r="R296" s="46" t="s">
        <v>287</v>
      </c>
      <c r="S296" s="46" t="s">
        <v>291</v>
      </c>
      <c r="T296" s="46" t="str">
        <f>LOWER('quota master'!$V296)</f>
        <v>cabbages and the like, fresh or chilled</v>
      </c>
      <c r="U296" s="46" t="str">
        <f>GetQuotaDescription('quota master'!$A296, 'quota master'!$B296, 'quota master'!$AB296, 'quota master'!$T296)</f>
        <v>FCFS Quota number 090924 for geography CH : Switzerland on cabbages and the like, fresh or chilled</v>
      </c>
      <c r="V296" s="46" t="s">
        <v>1645</v>
      </c>
      <c r="W296" s="46" t="s">
        <v>4</v>
      </c>
      <c r="X296" s="46" t="s">
        <v>1643</v>
      </c>
      <c r="Y296" s="46" t="s">
        <v>1404</v>
      </c>
      <c r="Z296" s="54">
        <v>5500000</v>
      </c>
      <c r="AA296" s="46" t="s">
        <v>2</v>
      </c>
      <c r="AB296" s="46" t="s">
        <v>1399</v>
      </c>
      <c r="AC296" s="46" t="s">
        <v>1499</v>
      </c>
      <c r="AD296" s="46" t="s">
        <v>1492</v>
      </c>
      <c r="AE296" s="46" t="s">
        <v>4</v>
      </c>
      <c r="AF296" s="47" t="s">
        <v>4</v>
      </c>
    </row>
    <row r="297" spans="1:32" ht="60" x14ac:dyDescent="0.25">
      <c r="A297" s="45" t="s">
        <v>253</v>
      </c>
      <c r="B297" s="46" t="str">
        <f>VLOOKUP($A297, Table5[], 2, FALSE)</f>
        <v>NO : Norway</v>
      </c>
      <c r="C297" s="46" t="str">
        <f>IF(ISNA(VLOOKUP($A297, Table8[], 2, FALSE)), "", VLOOKUP($A297, Table8[], 2, FALSE))</f>
        <v/>
      </c>
      <c r="D297" s="46" t="str">
        <f>IF(ISNA(VLOOKUP($A297, Table10[], 2, FALSE)), "", VLOOKUP($A297, Table10[], 2, FALSE))</f>
        <v>0705110000 - Cabbage lettuce (head lettuce)</v>
      </c>
      <c r="E297" s="46" t="str">
        <f>IF(ISNA(VLOOKUP($A297, Table16[], 2, FALSE)), "", VLOOKUP($A297, Table16[], 2, FALSE))</f>
        <v>R161422 : amending Council Regulation (EC) No 992/95 as regards Union tariff quotas for certain agricultural and fishery products originating in Norway</v>
      </c>
      <c r="F297" s="59">
        <v>13042</v>
      </c>
      <c r="G297" s="60">
        <v>43101</v>
      </c>
      <c r="H297" s="60">
        <v>43465</v>
      </c>
      <c r="I297" s="61">
        <f>'quota master'!$H297-'quota master'!$G297+1</f>
        <v>365</v>
      </c>
      <c r="J297" s="61" t="str">
        <f>describe_period('quota master'!$I297, 'quota master'!$G297, 'quota master'!$H297)</f>
        <v>Annual</v>
      </c>
      <c r="K297" s="54">
        <v>300000</v>
      </c>
      <c r="L297" s="62" t="s">
        <v>2</v>
      </c>
      <c r="M297" s="63">
        <v>3</v>
      </c>
      <c r="N297" s="62" t="s">
        <v>3</v>
      </c>
      <c r="O297" s="63">
        <v>90</v>
      </c>
      <c r="P297" s="46" t="s">
        <v>4</v>
      </c>
      <c r="Q297" s="46" t="s">
        <v>4</v>
      </c>
      <c r="R297" s="46" t="s">
        <v>191</v>
      </c>
      <c r="S297" s="46" t="s">
        <v>253</v>
      </c>
      <c r="T297" s="46" t="str">
        <f>LOWER('quota master'!$V297)</f>
        <v>cabbage lettuce</v>
      </c>
      <c r="U297" s="46" t="str">
        <f>GetQuotaDescription('quota master'!$A297, 'quota master'!$B297, 'quota master'!$AB297, 'quota master'!$T297)</f>
        <v>FCFS Quota number 090783 for geography NO : Norway on cabbage lettuce</v>
      </c>
      <c r="V297" s="46" t="s">
        <v>1619</v>
      </c>
      <c r="W297" s="46" t="s">
        <v>4</v>
      </c>
      <c r="X297" s="46" t="s">
        <v>1550</v>
      </c>
      <c r="Y297" s="46" t="s">
        <v>1404</v>
      </c>
      <c r="Z297" s="54">
        <v>300000</v>
      </c>
      <c r="AA297" s="46" t="s">
        <v>2</v>
      </c>
      <c r="AB297" s="46" t="s">
        <v>1399</v>
      </c>
      <c r="AC297" s="46" t="s">
        <v>1499</v>
      </c>
      <c r="AD297" s="46" t="s">
        <v>1492</v>
      </c>
      <c r="AE297" s="46" t="s">
        <v>1412</v>
      </c>
      <c r="AF297" s="47" t="s">
        <v>4</v>
      </c>
    </row>
    <row r="298" spans="1:32" ht="60" x14ac:dyDescent="0.25">
      <c r="A298" s="45" t="s">
        <v>292</v>
      </c>
      <c r="B298" s="46" t="str">
        <f>VLOOKUP($A298, Table5[], 2, FALSE)</f>
        <v>CH : Switzerland</v>
      </c>
      <c r="C298" s="46" t="str">
        <f>IF(ISNA(VLOOKUP($A298, Table8[], 2, FALSE)), "", VLOOKUP($A298, Table8[], 2, FALSE))</f>
        <v/>
      </c>
      <c r="D298" s="46" t="str">
        <f>IF(ISNA(VLOOKUP($A298, Table10[], 2, FALSE)), "", VLOOKUP($A298, Table10[], 2, FALSE))</f>
        <v>0705110000 - Cabbage lettuce (head lettuce)_x000D_
0705190000 - Other_x000D_
0705210000 - Witloof chicory (Cichorium intybus var. foliosum)_x000D_
0705290000 - Other</v>
      </c>
      <c r="E298" s="46" t="str">
        <f>IF(ISNA(VLOOKUP($A298, Table16[], 2, FALSE)), "", VLOOKUP($A298, Table16[], 2, FALSE))</f>
        <v>R091126 : opening and providing for the management of Community tariff quotas for certain agricultural products originating in Switzerland, and repealing Commission Regulation (EC) No 933/2002</v>
      </c>
      <c r="F298" s="59">
        <v>12783</v>
      </c>
      <c r="G298" s="60">
        <v>43101</v>
      </c>
      <c r="H298" s="60">
        <v>43465</v>
      </c>
      <c r="I298" s="61">
        <f>'quota master'!$H298-'quota master'!$G298+1</f>
        <v>365</v>
      </c>
      <c r="J298" s="61" t="str">
        <f>describe_period('quota master'!$I298, 'quota master'!$G298, 'quota master'!$H298)</f>
        <v>Annual</v>
      </c>
      <c r="K298" s="54">
        <v>3000000</v>
      </c>
      <c r="L298" s="62" t="s">
        <v>2</v>
      </c>
      <c r="M298" s="63">
        <v>3</v>
      </c>
      <c r="N298" s="62" t="s">
        <v>3</v>
      </c>
      <c r="O298" s="63">
        <v>90</v>
      </c>
      <c r="P298" s="46" t="s">
        <v>4</v>
      </c>
      <c r="Q298" s="46" t="s">
        <v>4</v>
      </c>
      <c r="R298" s="46" t="s">
        <v>287</v>
      </c>
      <c r="S298" s="46" t="s">
        <v>292</v>
      </c>
      <c r="T298" s="46" t="str">
        <f>LOWER('quota master'!$V298)</f>
        <v>lettuce and chicory, fresh or chilled</v>
      </c>
      <c r="U298" s="46" t="str">
        <f>GetQuotaDescription('quota master'!$A298, 'quota master'!$B298, 'quota master'!$AB298, 'quota master'!$T298)</f>
        <v>FCFS Quota number 090925 for geography CH : Switzerland on lettuce and chicory, fresh or chilled</v>
      </c>
      <c r="V298" s="46" t="s">
        <v>1646</v>
      </c>
      <c r="W298" s="46" t="s">
        <v>4</v>
      </c>
      <c r="X298" s="46" t="s">
        <v>1643</v>
      </c>
      <c r="Y298" s="46" t="s">
        <v>1404</v>
      </c>
      <c r="Z298" s="54">
        <v>3000000</v>
      </c>
      <c r="AA298" s="46" t="s">
        <v>2</v>
      </c>
      <c r="AB298" s="46" t="s">
        <v>1399</v>
      </c>
      <c r="AC298" s="46" t="s">
        <v>1499</v>
      </c>
      <c r="AD298" s="46" t="s">
        <v>1492</v>
      </c>
      <c r="AE298" s="46" t="s">
        <v>4</v>
      </c>
      <c r="AF298" s="47" t="s">
        <v>4</v>
      </c>
    </row>
    <row r="299" spans="1:32" ht="60" x14ac:dyDescent="0.25">
      <c r="A299" s="45" t="s">
        <v>254</v>
      </c>
      <c r="B299" s="46" t="str">
        <f>VLOOKUP($A299, Table5[], 2, FALSE)</f>
        <v>NO : Norway</v>
      </c>
      <c r="C299" s="46" t="str">
        <f>IF(ISNA(VLOOKUP($A299, Table8[], 2, FALSE)), "", VLOOKUP($A299, Table8[], 2, FALSE))</f>
        <v/>
      </c>
      <c r="D299" s="46" t="str">
        <f>IF(ISNA(VLOOKUP($A299, Table10[], 2, FALSE)), "", VLOOKUP($A299, Table10[], 2, FALSE))</f>
        <v>0705190000 - Other</v>
      </c>
      <c r="E299" s="46" t="str">
        <f>IF(ISNA(VLOOKUP($A299, Table16[], 2, FALSE)), "", VLOOKUP($A299, Table16[], 2, FALSE))</f>
        <v>R161422 : amending Council Regulation (EC) No 992/95 as regards Union tariff quotas for certain agricultural and fishery products originating in Norway</v>
      </c>
      <c r="F299" s="59">
        <v>13043</v>
      </c>
      <c r="G299" s="60">
        <v>43101</v>
      </c>
      <c r="H299" s="60">
        <v>43465</v>
      </c>
      <c r="I299" s="61">
        <f>'quota master'!$H299-'quota master'!$G299+1</f>
        <v>365</v>
      </c>
      <c r="J299" s="61" t="str">
        <f>describe_period('quota master'!$I299, 'quota master'!$G299, 'quota master'!$H299)</f>
        <v>Annual</v>
      </c>
      <c r="K299" s="54">
        <v>300000</v>
      </c>
      <c r="L299" s="62" t="s">
        <v>2</v>
      </c>
      <c r="M299" s="63">
        <v>3</v>
      </c>
      <c r="N299" s="62" t="s">
        <v>3</v>
      </c>
      <c r="O299" s="63">
        <v>90</v>
      </c>
      <c r="P299" s="46" t="s">
        <v>4</v>
      </c>
      <c r="Q299" s="46" t="s">
        <v>4</v>
      </c>
      <c r="R299" s="46" t="s">
        <v>191</v>
      </c>
      <c r="S299" s="46" t="s">
        <v>254</v>
      </c>
      <c r="T299" s="46" t="str">
        <f>LOWER('quota master'!$V299)</f>
        <v>other lettuce</v>
      </c>
      <c r="U299" s="46" t="str">
        <f>GetQuotaDescription('quota master'!$A299, 'quota master'!$B299, 'quota master'!$AB299, 'quota master'!$T299)</f>
        <v>FCFS Quota number 090784 for geography NO : Norway on other lettuce</v>
      </c>
      <c r="V299" s="46" t="s">
        <v>1620</v>
      </c>
      <c r="W299" s="46" t="s">
        <v>4</v>
      </c>
      <c r="X299" s="46" t="s">
        <v>1550</v>
      </c>
      <c r="Y299" s="46" t="s">
        <v>1404</v>
      </c>
      <c r="Z299" s="54">
        <v>300000</v>
      </c>
      <c r="AA299" s="46" t="s">
        <v>2</v>
      </c>
      <c r="AB299" s="46" t="s">
        <v>1399</v>
      </c>
      <c r="AC299" s="46" t="s">
        <v>1499</v>
      </c>
      <c r="AD299" s="46" t="s">
        <v>1492</v>
      </c>
      <c r="AE299" s="46" t="s">
        <v>1412</v>
      </c>
      <c r="AF299" s="47" t="s">
        <v>4</v>
      </c>
    </row>
    <row r="300" spans="1:32" ht="75" x14ac:dyDescent="0.25">
      <c r="A300" s="45" t="s">
        <v>36</v>
      </c>
      <c r="B300" s="46" t="str">
        <f>VLOOKUP($A300, Table5[], 2, FALSE)</f>
        <v>1011 : ERGA OMNES</v>
      </c>
      <c r="C300" s="46" t="str">
        <f>IF(ISNA(VLOOKUP($A300, Table8[], 2, FALSE)), "", VLOOKUP($A300, Table8[], 2, FALSE))</f>
        <v/>
      </c>
      <c r="D300" s="46" t="str">
        <f>IF(ISNA(VLOOKUP($A300, Table10[], 2, FALSE)), "", VLOOKUP($A300, Table10[], 2, FALSE))</f>
        <v>0706100000 - Carrots and turnips</v>
      </c>
      <c r="E300" s="46" t="str">
        <f>IF(ISNA(VLOOKUP($A300, Table16[], 2, FALSE)), "", VLOOKUP($A300, Table16[], 2, FALSE))</f>
        <v>R961831 : opening and providing for the administration of Community tariff quotas bound under GAIT for certain fruit and vegetables and processed fruit and vegetable products from 1996</v>
      </c>
      <c r="F300" s="59">
        <v>13171</v>
      </c>
      <c r="G300" s="60">
        <v>43101</v>
      </c>
      <c r="H300" s="60">
        <v>43465</v>
      </c>
      <c r="I300" s="61">
        <f>'quota master'!$H300-'quota master'!$G300+1</f>
        <v>365</v>
      </c>
      <c r="J300" s="61" t="str">
        <f>describe_period('quota master'!$I300, 'quota master'!$G300, 'quota master'!$H300)</f>
        <v>Annual</v>
      </c>
      <c r="K300" s="54">
        <v>1244000</v>
      </c>
      <c r="L300" s="62" t="s">
        <v>2</v>
      </c>
      <c r="M300" s="63">
        <v>3</v>
      </c>
      <c r="N300" s="62" t="s">
        <v>11</v>
      </c>
      <c r="O300" s="63">
        <v>90</v>
      </c>
      <c r="P300" s="46" t="s">
        <v>4</v>
      </c>
      <c r="Q300" s="46" t="s">
        <v>4</v>
      </c>
      <c r="R300" s="46" t="s">
        <v>16</v>
      </c>
      <c r="S300" s="46" t="s">
        <v>36</v>
      </c>
      <c r="T300" s="46" t="str">
        <f>LOWER('quota master'!$V300)</f>
        <v>carrots and turnips, fresh or chilled</v>
      </c>
      <c r="U300" s="46" t="str">
        <f>GetQuotaDescription('quota master'!$A300, 'quota master'!$B300, 'quota master'!$AB300, 'quota master'!$T300)</f>
        <v>FCFS Quota number 090056 for geography 1011 : ERGA OMNES on carrots and turnips, fresh or chilled</v>
      </c>
      <c r="V300" s="46" t="s">
        <v>1433</v>
      </c>
      <c r="W300" s="46" t="s">
        <v>4</v>
      </c>
      <c r="X300" s="46" t="s">
        <v>1397</v>
      </c>
      <c r="Y300" s="46" t="s">
        <v>1404</v>
      </c>
      <c r="Z300" s="54">
        <v>1244000</v>
      </c>
      <c r="AA300" s="46" t="s">
        <v>2</v>
      </c>
      <c r="AB300" s="46" t="s">
        <v>1399</v>
      </c>
      <c r="AC300" s="46" t="s">
        <v>1400</v>
      </c>
      <c r="AD300" s="46" t="s">
        <v>1401</v>
      </c>
      <c r="AE300" s="46" t="s">
        <v>1412</v>
      </c>
      <c r="AF300" s="47" t="s">
        <v>4</v>
      </c>
    </row>
    <row r="301" spans="1:32" ht="60" x14ac:dyDescent="0.25">
      <c r="A301" s="45" t="s">
        <v>293</v>
      </c>
      <c r="B301" s="46" t="str">
        <f>VLOOKUP($A301, Table5[], 2, FALSE)</f>
        <v>CH : Switzerland</v>
      </c>
      <c r="C301" s="46" t="str">
        <f>IF(ISNA(VLOOKUP($A301, Table8[], 2, FALSE)), "", VLOOKUP($A301, Table8[], 2, FALSE))</f>
        <v/>
      </c>
      <c r="D301" s="46" t="str">
        <f>IF(ISNA(VLOOKUP($A301, Table10[], 2, FALSE)), "", VLOOKUP($A301, Table10[], 2, FALSE))</f>
        <v>0706100000 - Carrots and turnips</v>
      </c>
      <c r="E301" s="46" t="str">
        <f>IF(ISNA(VLOOKUP($A301, Table16[], 2, FALSE)), "", VLOOKUP($A301, Table16[], 2, FALSE))</f>
        <v>R091126 : opening and providing for the management of Community tariff quotas for certain agricultural products originating in Switzerland, and repealing Commission Regulation (EC) No 933/2002</v>
      </c>
      <c r="F301" s="59">
        <v>12784</v>
      </c>
      <c r="G301" s="60">
        <v>43101</v>
      </c>
      <c r="H301" s="60">
        <v>43465</v>
      </c>
      <c r="I301" s="61">
        <f>'quota master'!$H301-'quota master'!$G301+1</f>
        <v>365</v>
      </c>
      <c r="J301" s="61" t="str">
        <f>describe_period('quota master'!$I301, 'quota master'!$G301, 'quota master'!$H301)</f>
        <v>Annual</v>
      </c>
      <c r="K301" s="54">
        <v>5000000</v>
      </c>
      <c r="L301" s="62" t="s">
        <v>2</v>
      </c>
      <c r="M301" s="63">
        <v>3</v>
      </c>
      <c r="N301" s="62" t="s">
        <v>3</v>
      </c>
      <c r="O301" s="63">
        <v>90</v>
      </c>
      <c r="P301" s="46" t="s">
        <v>4</v>
      </c>
      <c r="Q301" s="46" t="s">
        <v>4</v>
      </c>
      <c r="R301" s="46" t="s">
        <v>287</v>
      </c>
      <c r="S301" s="46" t="s">
        <v>293</v>
      </c>
      <c r="T301" s="46" t="str">
        <f>LOWER('quota master'!$V301)</f>
        <v>carrots and turnips, fresh or chilled</v>
      </c>
      <c r="U301" s="46" t="str">
        <f>GetQuotaDescription('quota master'!$A301, 'quota master'!$B301, 'quota master'!$AB301, 'quota master'!$T301)</f>
        <v>FCFS Quota number 090926 for geography CH : Switzerland on carrots and turnips, fresh or chilled</v>
      </c>
      <c r="V301" s="46" t="s">
        <v>1433</v>
      </c>
      <c r="W301" s="46" t="s">
        <v>4</v>
      </c>
      <c r="X301" s="46" t="s">
        <v>1643</v>
      </c>
      <c r="Y301" s="46" t="s">
        <v>1404</v>
      </c>
      <c r="Z301" s="54">
        <v>5000000</v>
      </c>
      <c r="AA301" s="46" t="s">
        <v>2</v>
      </c>
      <c r="AB301" s="46" t="s">
        <v>1399</v>
      </c>
      <c r="AC301" s="46" t="s">
        <v>1499</v>
      </c>
      <c r="AD301" s="46" t="s">
        <v>1492</v>
      </c>
      <c r="AE301" s="46" t="s">
        <v>4</v>
      </c>
      <c r="AF301" s="47" t="s">
        <v>4</v>
      </c>
    </row>
    <row r="302" spans="1:32" ht="60" x14ac:dyDescent="0.25">
      <c r="A302" s="45" t="s">
        <v>294</v>
      </c>
      <c r="B302" s="46" t="str">
        <f>VLOOKUP($A302, Table5[], 2, FALSE)</f>
        <v>CH : Switzerland</v>
      </c>
      <c r="C302" s="46" t="str">
        <f>IF(ISNA(VLOOKUP($A302, Table8[], 2, FALSE)), "", VLOOKUP($A302, Table8[], 2, FALSE))</f>
        <v/>
      </c>
      <c r="D302" s="46" t="str">
        <f>IF(ISNA(VLOOKUP($A302, Table10[], 2, FALSE)), "", VLOOKUP($A302, Table10[], 2, FALSE))</f>
        <v>0706901000 - Celeriac (rooted celery or German celery)_x000D_
0706909000 - Other</v>
      </c>
      <c r="E302" s="46" t="str">
        <f>IF(ISNA(VLOOKUP($A302, Table16[], 2, FALSE)), "", VLOOKUP($A302, Table16[], 2, FALSE))</f>
        <v>R091126 : opening and providing for the management of Community tariff quotas for certain agricultural products originating in Switzerland, and repealing Commission Regulation (EC) No 933/2002</v>
      </c>
      <c r="F302" s="59">
        <v>12785</v>
      </c>
      <c r="G302" s="60">
        <v>43101</v>
      </c>
      <c r="H302" s="60">
        <v>43465</v>
      </c>
      <c r="I302" s="61">
        <f>'quota master'!$H302-'quota master'!$G302+1</f>
        <v>365</v>
      </c>
      <c r="J302" s="61" t="str">
        <f>describe_period('quota master'!$I302, 'quota master'!$G302, 'quota master'!$H302)</f>
        <v>Annual</v>
      </c>
      <c r="K302" s="54">
        <v>3000000</v>
      </c>
      <c r="L302" s="62" t="s">
        <v>2</v>
      </c>
      <c r="M302" s="63">
        <v>3</v>
      </c>
      <c r="N302" s="62" t="s">
        <v>3</v>
      </c>
      <c r="O302" s="63">
        <v>90</v>
      </c>
      <c r="P302" s="46" t="s">
        <v>4</v>
      </c>
      <c r="Q302" s="46" t="s">
        <v>4</v>
      </c>
      <c r="R302" s="46" t="s">
        <v>287</v>
      </c>
      <c r="S302" s="46" t="s">
        <v>294</v>
      </c>
      <c r="T302" s="46" t="str">
        <f>LOWER('quota master'!$V302)</f>
        <v>edible root vegetables, fresh or chilled</v>
      </c>
      <c r="U302" s="46" t="str">
        <f>GetQuotaDescription('quota master'!$A302, 'quota master'!$B302, 'quota master'!$AB302, 'quota master'!$T302)</f>
        <v>FCFS Quota number 090927 for geography CH : Switzerland on edible root vegetables, fresh or chilled</v>
      </c>
      <c r="V302" s="46" t="s">
        <v>1647</v>
      </c>
      <c r="W302" s="46" t="s">
        <v>4</v>
      </c>
      <c r="X302" s="46" t="s">
        <v>1643</v>
      </c>
      <c r="Y302" s="46" t="s">
        <v>1404</v>
      </c>
      <c r="Z302" s="54">
        <v>3000000</v>
      </c>
      <c r="AA302" s="46" t="s">
        <v>2</v>
      </c>
      <c r="AB302" s="46" t="s">
        <v>1399</v>
      </c>
      <c r="AC302" s="46" t="s">
        <v>1499</v>
      </c>
      <c r="AD302" s="46" t="s">
        <v>1492</v>
      </c>
      <c r="AE302" s="46" t="s">
        <v>4</v>
      </c>
      <c r="AF302" s="47" t="s">
        <v>4</v>
      </c>
    </row>
    <row r="303" spans="1:32" ht="60" x14ac:dyDescent="0.25">
      <c r="A303" s="45" t="s">
        <v>295</v>
      </c>
      <c r="B303" s="46" t="str">
        <f>VLOOKUP($A303, Table5[], 2, FALSE)</f>
        <v>CH : Switzerland</v>
      </c>
      <c r="C303" s="46" t="str">
        <f>IF(ISNA(VLOOKUP($A303, Table8[], 2, FALSE)), "", VLOOKUP($A303, Table8[], 2, FALSE))</f>
        <v/>
      </c>
      <c r="D303" s="46" t="str">
        <f>IF(ISNA(VLOOKUP($A303, Table10[], 2, FALSE)), "", VLOOKUP($A303, Table10[], 2, FALSE))</f>
        <v>0707000500 - Cucumbers</v>
      </c>
      <c r="E303" s="46" t="str">
        <f>IF(ISNA(VLOOKUP($A303, Table16[], 2, FALSE)), "", VLOOKUP($A303, Table16[], 2, FALSE))</f>
        <v>R091126 : opening and providing for the management of Community tariff quotas for certain agricultural products originating in Switzerland, and repealing Commission Regulation (EC) No 933/2002</v>
      </c>
      <c r="F303" s="59">
        <v>12786</v>
      </c>
      <c r="G303" s="60">
        <v>43101</v>
      </c>
      <c r="H303" s="60">
        <v>43465</v>
      </c>
      <c r="I303" s="61">
        <f>'quota master'!$H303-'quota master'!$G303+1</f>
        <v>365</v>
      </c>
      <c r="J303" s="61" t="str">
        <f>describe_period('quota master'!$I303, 'quota master'!$G303, 'quota master'!$H303)</f>
        <v>Annual</v>
      </c>
      <c r="K303" s="54">
        <v>1000000</v>
      </c>
      <c r="L303" s="62" t="s">
        <v>2</v>
      </c>
      <c r="M303" s="63">
        <v>3</v>
      </c>
      <c r="N303" s="62" t="s">
        <v>3</v>
      </c>
      <c r="O303" s="63">
        <v>90</v>
      </c>
      <c r="P303" s="46" t="s">
        <v>4</v>
      </c>
      <c r="Q303" s="46" t="s">
        <v>4</v>
      </c>
      <c r="R303" s="46" t="s">
        <v>287</v>
      </c>
      <c r="S303" s="46" t="s">
        <v>295</v>
      </c>
      <c r="T303" s="46" t="str">
        <f>LOWER('quota master'!$V303)</f>
        <v>cucumbers, fresh or chilled</v>
      </c>
      <c r="U303" s="46" t="str">
        <f>GetQuotaDescription('quota master'!$A303, 'quota master'!$B303, 'quota master'!$AB303, 'quota master'!$T303)</f>
        <v>FCFS Quota number 090928 for geography CH : Switzerland on cucumbers, fresh or chilled</v>
      </c>
      <c r="V303" s="46" t="s">
        <v>1437</v>
      </c>
      <c r="W303" s="46" t="s">
        <v>4</v>
      </c>
      <c r="X303" s="46" t="s">
        <v>1643</v>
      </c>
      <c r="Y303" s="46" t="s">
        <v>1404</v>
      </c>
      <c r="Z303" s="54">
        <v>1000000</v>
      </c>
      <c r="AA303" s="46" t="s">
        <v>2</v>
      </c>
      <c r="AB303" s="46" t="s">
        <v>1399</v>
      </c>
      <c r="AC303" s="46" t="s">
        <v>1499</v>
      </c>
      <c r="AD303" s="46" t="s">
        <v>1492</v>
      </c>
      <c r="AE303" s="46" t="s">
        <v>4</v>
      </c>
      <c r="AF303" s="47" t="s">
        <v>4</v>
      </c>
    </row>
    <row r="304" spans="1:32" ht="90" x14ac:dyDescent="0.25">
      <c r="A304" s="45" t="s">
        <v>342</v>
      </c>
      <c r="B304" s="46" t="str">
        <f>VLOOKUP($A304, Table5[], 2, FALSE)</f>
        <v>MA : Morocco</v>
      </c>
      <c r="C304" s="46" t="str">
        <f>IF(ISNA(VLOOKUP($A304, Table8[], 2, FALSE)), "", VLOOKUP($A304, Table8[], 2, FALSE))</f>
        <v/>
      </c>
      <c r="D304" s="46" t="str">
        <f>IF(ISNA(VLOOKUP($A304, Table10[], 2, FALSE)), "", VLOOKUP($A304, Table10[], 2, FALSE))</f>
        <v>0707000500 - Cucumbers</v>
      </c>
      <c r="E304" s="46" t="str">
        <f>IF(ISNA(VLOOKUP($A304, Table16[], 2, FALSE)), "", VLOOKUP($A304, Table16[], 2, FALSE))</f>
        <v>R040037 : amending Council Regulation (EC) No 747/2001 as regards the Community tariff quotas and reference quantities for certain agricultural products originating in Morocco_x000D_
R120812 : amending Council Regulation (EC) No 747/2001 as regards tariff quotas of the Union for certain agricultural and processed agricultural products originating in Morocco</v>
      </c>
      <c r="F304" s="59">
        <v>12280</v>
      </c>
      <c r="G304" s="60">
        <v>43405</v>
      </c>
      <c r="H304" s="60">
        <v>43616</v>
      </c>
      <c r="I304" s="61">
        <f>'quota master'!$H304-'quota master'!$G304+1</f>
        <v>212</v>
      </c>
      <c r="J304" s="61" t="str">
        <f>describe_period('quota master'!$I304, 'quota master'!$G304, 'quota master'!$H304)</f>
        <v>7 months</v>
      </c>
      <c r="K304" s="54">
        <v>16800000</v>
      </c>
      <c r="L304" s="62" t="s">
        <v>2</v>
      </c>
      <c r="M304" s="63">
        <v>3</v>
      </c>
      <c r="N304" s="62" t="s">
        <v>3</v>
      </c>
      <c r="O304" s="63">
        <v>90</v>
      </c>
      <c r="P304" s="46" t="s">
        <v>4</v>
      </c>
      <c r="Q304" s="46" t="s">
        <v>4</v>
      </c>
      <c r="R304" s="46" t="s">
        <v>336</v>
      </c>
      <c r="S304" s="46" t="s">
        <v>342</v>
      </c>
      <c r="T304" s="46" t="str">
        <f>LOWER('quota master'!$V304)</f>
        <v>cucumbers, fresh or chilled</v>
      </c>
      <c r="U304" s="46" t="str">
        <f>GetQuotaDescription('quota master'!$A304, 'quota master'!$B304, 'quota master'!$AB304, 'quota master'!$T304)</f>
        <v>FCFS Quota number 091137 for geography MA : Morocco on cucumbers, fresh or chilled</v>
      </c>
      <c r="V304" s="46" t="s">
        <v>1437</v>
      </c>
      <c r="W304" s="46" t="s">
        <v>4</v>
      </c>
      <c r="X304" s="46" t="s">
        <v>1682</v>
      </c>
      <c r="Y304" s="46" t="s">
        <v>1687</v>
      </c>
      <c r="Z304" s="54">
        <v>16800000</v>
      </c>
      <c r="AA304" s="46" t="s">
        <v>2</v>
      </c>
      <c r="AB304" s="46" t="s">
        <v>1399</v>
      </c>
      <c r="AC304" s="46" t="s">
        <v>1499</v>
      </c>
      <c r="AD304" s="46" t="s">
        <v>1492</v>
      </c>
      <c r="AE304" s="46" t="s">
        <v>4</v>
      </c>
      <c r="AF304" s="47" t="s">
        <v>4</v>
      </c>
    </row>
    <row r="305" spans="1:32" ht="45" x14ac:dyDescent="0.25">
      <c r="A305" s="45" t="s">
        <v>392</v>
      </c>
      <c r="B305" s="46" t="str">
        <f>VLOOKUP($A305, Table5[], 2, FALSE)</f>
        <v>IL : Israel</v>
      </c>
      <c r="C305" s="46" t="str">
        <f>IF(ISNA(VLOOKUP($A305, Table8[], 2, FALSE)), "", VLOOKUP($A305, Table8[], 2, FALSE))</f>
        <v/>
      </c>
      <c r="D305" s="46" t="str">
        <f>IF(ISNA(VLOOKUP($A305, Table10[], 2, FALSE)), "", VLOOKUP($A305, Table10[], 2, FALSE))</f>
        <v>0707000500 - Cucumbers</v>
      </c>
      <c r="E305" s="46" t="str">
        <f>IF(ISNA(VLOOKUP($A305, Table16[], 2, FALSE)), "", VLOOKUP($A305, Table16[], 2, FALSE))</f>
        <v>R091154 : amending Council Regulation (EC) No 747/2001 as regards Community tariff quotas for certain agricultural and processed agricultural products originating in Israel</v>
      </c>
      <c r="F305" s="59">
        <v>12244</v>
      </c>
      <c r="G305" s="60">
        <v>43101</v>
      </c>
      <c r="H305" s="60">
        <v>43465</v>
      </c>
      <c r="I305" s="61">
        <f>'quota master'!$H305-'quota master'!$G305+1</f>
        <v>365</v>
      </c>
      <c r="J305" s="61" t="str">
        <f>describe_period('quota master'!$I305, 'quota master'!$G305, 'quota master'!$H305)</f>
        <v>Annual</v>
      </c>
      <c r="K305" s="54">
        <v>1000000</v>
      </c>
      <c r="L305" s="62" t="s">
        <v>2</v>
      </c>
      <c r="M305" s="63">
        <v>3</v>
      </c>
      <c r="N305" s="62" t="s">
        <v>3</v>
      </c>
      <c r="O305" s="63">
        <v>90</v>
      </c>
      <c r="P305" s="46" t="s">
        <v>4</v>
      </c>
      <c r="Q305" s="46" t="s">
        <v>4</v>
      </c>
      <c r="R305" s="46" t="s">
        <v>379</v>
      </c>
      <c r="S305" s="46" t="s">
        <v>392</v>
      </c>
      <c r="T305" s="46" t="str">
        <f>LOWER('quota master'!$V305)</f>
        <v>cucumbers, fresh or chilled</v>
      </c>
      <c r="U305" s="46" t="str">
        <f>GetQuotaDescription('quota master'!$A305, 'quota master'!$B305, 'quota master'!$AB305, 'quota master'!$T305)</f>
        <v>FCFS Quota number 091368 for geography IL : Israel on cucumbers, fresh or chilled</v>
      </c>
      <c r="V305" s="46" t="s">
        <v>1437</v>
      </c>
      <c r="W305" s="46" t="s">
        <v>4</v>
      </c>
      <c r="X305" s="46" t="s">
        <v>1717</v>
      </c>
      <c r="Y305" s="46" t="s">
        <v>1404</v>
      </c>
      <c r="Z305" s="54">
        <v>1000000</v>
      </c>
      <c r="AA305" s="46" t="s">
        <v>2</v>
      </c>
      <c r="AB305" s="46" t="s">
        <v>1399</v>
      </c>
      <c r="AC305" s="46" t="s">
        <v>1698</v>
      </c>
      <c r="AD305" s="46" t="s">
        <v>1492</v>
      </c>
      <c r="AE305" s="46" t="s">
        <v>4</v>
      </c>
      <c r="AF305" s="47" t="s">
        <v>4</v>
      </c>
    </row>
    <row r="306" spans="1:32" ht="75" x14ac:dyDescent="0.25">
      <c r="A306" s="45" t="s">
        <v>478</v>
      </c>
      <c r="B306" s="46" t="str">
        <f>VLOOKUP($A306, Table5[], 2, FALSE)</f>
        <v>EG : Egypt</v>
      </c>
      <c r="C306" s="46" t="str">
        <f>IF(ISNA(VLOOKUP($A306, Table8[], 2, FALSE)), "", VLOOKUP($A306, Table8[], 2, FALSE))</f>
        <v/>
      </c>
      <c r="D306" s="46" t="str">
        <f>IF(ISNA(VLOOKUP($A306, Table10[], 2, FALSE)), "", VLOOKUP($A306, Table10[], 2, FALSE))</f>
        <v>0707000500 - Cucumbers</v>
      </c>
      <c r="E306" s="46" t="str">
        <f>IF(ISNA(VLOOKUP($A306, Table16[], 2, FALSE)), "", VLOOKUP($A306,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306" s="59">
        <v>11718</v>
      </c>
      <c r="G306" s="60">
        <v>43054</v>
      </c>
      <c r="H306" s="60">
        <v>43235</v>
      </c>
      <c r="I306" s="61">
        <f>'quota master'!$H306-'quota master'!$G306+1</f>
        <v>182</v>
      </c>
      <c r="J306" s="61" t="str">
        <f>describe_period('quota master'!$I306, 'quota master'!$G306, 'quota master'!$H306)</f>
        <v>Custom period</v>
      </c>
      <c r="K306" s="54">
        <v>3689621</v>
      </c>
      <c r="L306" s="62" t="s">
        <v>2</v>
      </c>
      <c r="M306" s="63">
        <v>3</v>
      </c>
      <c r="N306" s="62" t="s">
        <v>3</v>
      </c>
      <c r="O306" s="63">
        <v>90</v>
      </c>
      <c r="P306" s="46" t="s">
        <v>4</v>
      </c>
      <c r="Q306" s="46" t="s">
        <v>4</v>
      </c>
      <c r="R306" s="46" t="s">
        <v>477</v>
      </c>
      <c r="S306" s="46" t="s">
        <v>478</v>
      </c>
      <c r="T306" s="46" t="str">
        <f>LOWER('quota master'!$V306)</f>
        <v>cucumbers, fresh or chilled</v>
      </c>
      <c r="U306" s="46" t="str">
        <f>GetQuotaDescription('quota master'!$A306, 'quota master'!$B306, 'quota master'!$AB306, 'quota master'!$T306)</f>
        <v>FCFS Quota number 091783 for geography EG : Egypt on cucumbers, fresh or chilled</v>
      </c>
      <c r="V306" s="46" t="s">
        <v>1437</v>
      </c>
      <c r="W306" s="46" t="s">
        <v>4</v>
      </c>
      <c r="X306" s="46" t="s">
        <v>1797</v>
      </c>
      <c r="Y306" s="46" t="s">
        <v>1799</v>
      </c>
      <c r="Z306" s="54">
        <v>3689621</v>
      </c>
      <c r="AA306" s="46" t="s">
        <v>2</v>
      </c>
      <c r="AB306" s="46" t="s">
        <v>1399</v>
      </c>
      <c r="AC306" s="46" t="s">
        <v>1499</v>
      </c>
      <c r="AD306" s="46" t="s">
        <v>1492</v>
      </c>
      <c r="AE306" s="46" t="s">
        <v>4</v>
      </c>
      <c r="AF306" s="47" t="s">
        <v>4</v>
      </c>
    </row>
    <row r="307" spans="1:32" ht="75" x14ac:dyDescent="0.25">
      <c r="A307" s="45" t="s">
        <v>478</v>
      </c>
      <c r="B307" s="46" t="str">
        <f>VLOOKUP($A307, Table5[], 2, FALSE)</f>
        <v>EG : Egypt</v>
      </c>
      <c r="C307" s="46" t="str">
        <f>IF(ISNA(VLOOKUP($A307, Table8[], 2, FALSE)), "", VLOOKUP($A307, Table8[], 2, FALSE))</f>
        <v/>
      </c>
      <c r="D307" s="46" t="str">
        <f>IF(ISNA(VLOOKUP($A307, Table10[], 2, FALSE)), "", VLOOKUP($A307, Table10[], 2, FALSE))</f>
        <v>0707000500 - Cucumbers</v>
      </c>
      <c r="E307" s="46" t="str">
        <f>IF(ISNA(VLOOKUP($A307, Table16[], 2, FALSE)), "", VLOOKUP($A307,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307" s="59">
        <v>12201</v>
      </c>
      <c r="G307" s="60">
        <v>43419</v>
      </c>
      <c r="H307" s="60">
        <v>43600</v>
      </c>
      <c r="I307" s="61">
        <f>'quota master'!$H307-'quota master'!$G307+1</f>
        <v>182</v>
      </c>
      <c r="J307" s="61" t="str">
        <f>describe_period('quota master'!$I307, 'quota master'!$G307, 'quota master'!$H307)</f>
        <v>Custom period</v>
      </c>
      <c r="K307" s="54">
        <v>3800310</v>
      </c>
      <c r="L307" s="62" t="s">
        <v>2</v>
      </c>
      <c r="M307" s="63">
        <v>3</v>
      </c>
      <c r="N307" s="62" t="s">
        <v>3</v>
      </c>
      <c r="O307" s="63">
        <v>90</v>
      </c>
      <c r="P307" s="46" t="s">
        <v>4</v>
      </c>
      <c r="Q307" s="46" t="s">
        <v>4</v>
      </c>
      <c r="R307" s="46" t="s">
        <v>477</v>
      </c>
      <c r="S307" s="46" t="s">
        <v>478</v>
      </c>
      <c r="T307" s="46" t="str">
        <f>LOWER('quota master'!$V307)</f>
        <v>cucumbers, fresh or chilled</v>
      </c>
      <c r="U307" s="46" t="str">
        <f>GetQuotaDescription('quota master'!$A307, 'quota master'!$B307, 'quota master'!$AB307, 'quota master'!$T307)</f>
        <v>FCFS Quota number 091783 for geography EG : Egypt on cucumbers, fresh or chilled</v>
      </c>
      <c r="V307" s="46" t="s">
        <v>1437</v>
      </c>
      <c r="W307" s="46" t="s">
        <v>4</v>
      </c>
      <c r="X307" s="46" t="s">
        <v>1797</v>
      </c>
      <c r="Y307" s="46" t="s">
        <v>1799</v>
      </c>
      <c r="Z307" s="54">
        <v>3689621</v>
      </c>
      <c r="AA307" s="46" t="s">
        <v>2</v>
      </c>
      <c r="AB307" s="46" t="s">
        <v>1399</v>
      </c>
      <c r="AC307" s="46" t="s">
        <v>1499</v>
      </c>
      <c r="AD307" s="46" t="s">
        <v>1492</v>
      </c>
      <c r="AE307" s="46" t="s">
        <v>4</v>
      </c>
      <c r="AF307" s="47" t="s">
        <v>4</v>
      </c>
    </row>
    <row r="308" spans="1:32" ht="75" x14ac:dyDescent="0.25">
      <c r="A308" s="45" t="s">
        <v>39</v>
      </c>
      <c r="B308" s="46" t="str">
        <f>VLOOKUP($A308, Table5[], 2, FALSE)</f>
        <v>1011 : ERGA OMNES</v>
      </c>
      <c r="C308" s="46" t="str">
        <f>IF(ISNA(VLOOKUP($A308, Table8[], 2, FALSE)), "", VLOOKUP($A308, Table8[], 2, FALSE))</f>
        <v/>
      </c>
      <c r="D308" s="46" t="str">
        <f>IF(ISNA(VLOOKUP($A308, Table10[], 2, FALSE)), "", VLOOKUP($A308, Table10[], 2, FALSE))</f>
        <v>0707000500 - Cucumbers_x000D_
0707000510 - Small cucumbers of a length not exceeding 15 cm_x000D_
0707000520 - Other_x000D_
0707000590 - Small cucumbers of a length not exceeding 15 cm_x000D_
0707000599 - Other</v>
      </c>
      <c r="E308" s="46" t="str">
        <f>IF(ISNA(VLOOKUP($A308, Table16[], 2, FALSE)), "", VLOOKUP($A308, Table16[], 2, FALSE))</f>
        <v>R961831 : opening and providing for the administration of Community tariff quotas bound under GAIT for certain fruit and vegetables and processed fruit and vegetable products from 1996</v>
      </c>
      <c r="F308" s="59">
        <v>13183</v>
      </c>
      <c r="G308" s="60">
        <v>43405</v>
      </c>
      <c r="H308" s="60">
        <v>43600</v>
      </c>
      <c r="I308" s="61">
        <f>'quota master'!$H308-'quota master'!$G308+1</f>
        <v>196</v>
      </c>
      <c r="J308" s="61" t="str">
        <f>describe_period('quota master'!$I308, 'quota master'!$G308, 'quota master'!$H308)</f>
        <v>Custom period</v>
      </c>
      <c r="K308" s="54">
        <v>1134000</v>
      </c>
      <c r="L308" s="62" t="s">
        <v>2</v>
      </c>
      <c r="M308" s="63">
        <v>3</v>
      </c>
      <c r="N308" s="62" t="s">
        <v>3</v>
      </c>
      <c r="O308" s="63">
        <v>90</v>
      </c>
      <c r="P308" s="46" t="s">
        <v>4</v>
      </c>
      <c r="Q308" s="46" t="s">
        <v>4</v>
      </c>
      <c r="R308" s="46" t="s">
        <v>16</v>
      </c>
      <c r="S308" s="46" t="s">
        <v>39</v>
      </c>
      <c r="T308" s="46" t="str">
        <f>LOWER('quota master'!$V308)</f>
        <v>cucumbers, fresh or chilled</v>
      </c>
      <c r="U308" s="46" t="str">
        <f>GetQuotaDescription('quota master'!$A308, 'quota master'!$B308, 'quota master'!$AB308, 'quota master'!$T308)</f>
        <v>FCFS Quota number 090059 for geography 1011 : ERGA OMNES on cucumbers, fresh or chilled</v>
      </c>
      <c r="V308" s="46" t="s">
        <v>1437</v>
      </c>
      <c r="W308" s="46" t="s">
        <v>4</v>
      </c>
      <c r="X308" s="46" t="s">
        <v>1397</v>
      </c>
      <c r="Y308" s="46" t="s">
        <v>1438</v>
      </c>
      <c r="Z308" s="54">
        <v>1134000</v>
      </c>
      <c r="AA308" s="46" t="s">
        <v>2</v>
      </c>
      <c r="AB308" s="46" t="s">
        <v>1399</v>
      </c>
      <c r="AC308" s="46" t="s">
        <v>1400</v>
      </c>
      <c r="AD308" s="46" t="s">
        <v>1401</v>
      </c>
      <c r="AE308" s="46" t="s">
        <v>1412</v>
      </c>
      <c r="AF308" s="47" t="s">
        <v>4</v>
      </c>
    </row>
    <row r="309" spans="1:32" ht="60" x14ac:dyDescent="0.25">
      <c r="A309" s="45" t="s">
        <v>296</v>
      </c>
      <c r="B309" s="46" t="str">
        <f>VLOOKUP($A309, Table5[], 2, FALSE)</f>
        <v>CH : Switzerland</v>
      </c>
      <c r="C309" s="46" t="str">
        <f>IF(ISNA(VLOOKUP($A309, Table8[], 2, FALSE)), "", VLOOKUP($A309, Table8[], 2, FALSE))</f>
        <v/>
      </c>
      <c r="D309" s="46" t="str">
        <f>IF(ISNA(VLOOKUP($A309, Table10[], 2, FALSE)), "", VLOOKUP($A309, Table10[], 2, FALSE))</f>
        <v>0708200000 - Beans (Vigna spp., Phaseolus spp.)</v>
      </c>
      <c r="E309" s="46" t="str">
        <f>IF(ISNA(VLOOKUP($A309, Table16[], 2, FALSE)), "", VLOOKUP($A309, Table16[], 2, FALSE))</f>
        <v>R091126 : opening and providing for the management of Community tariff quotas for certain agricultural products originating in Switzerland, and repealing Commission Regulation (EC) No 933/2002</v>
      </c>
      <c r="F309" s="59">
        <v>12787</v>
      </c>
      <c r="G309" s="60">
        <v>43101</v>
      </c>
      <c r="H309" s="60">
        <v>43465</v>
      </c>
      <c r="I309" s="61">
        <f>'quota master'!$H309-'quota master'!$G309+1</f>
        <v>365</v>
      </c>
      <c r="J309" s="61" t="str">
        <f>describe_period('quota master'!$I309, 'quota master'!$G309, 'quota master'!$H309)</f>
        <v>Annual</v>
      </c>
      <c r="K309" s="54">
        <v>1000000</v>
      </c>
      <c r="L309" s="62" t="s">
        <v>2</v>
      </c>
      <c r="M309" s="63">
        <v>3</v>
      </c>
      <c r="N309" s="62" t="s">
        <v>3</v>
      </c>
      <c r="O309" s="63">
        <v>90</v>
      </c>
      <c r="P309" s="46" t="s">
        <v>4</v>
      </c>
      <c r="Q309" s="46" t="s">
        <v>4</v>
      </c>
      <c r="R309" s="46" t="s">
        <v>287</v>
      </c>
      <c r="S309" s="46" t="s">
        <v>296</v>
      </c>
      <c r="T309" s="46" t="str">
        <f>LOWER('quota master'!$V309)</f>
        <v>beans, fresh or chilled</v>
      </c>
      <c r="U309" s="46" t="str">
        <f>GetQuotaDescription('quota master'!$A309, 'quota master'!$B309, 'quota master'!$AB309, 'quota master'!$T309)</f>
        <v>FCFS Quota number 090929 for geography CH : Switzerland on beans, fresh or chilled</v>
      </c>
      <c r="V309" s="46" t="s">
        <v>1648</v>
      </c>
      <c r="W309" s="46" t="s">
        <v>4</v>
      </c>
      <c r="X309" s="46" t="s">
        <v>1643</v>
      </c>
      <c r="Y309" s="46" t="s">
        <v>1404</v>
      </c>
      <c r="Z309" s="54">
        <v>1000000</v>
      </c>
      <c r="AA309" s="46" t="s">
        <v>2</v>
      </c>
      <c r="AB309" s="46" t="s">
        <v>1399</v>
      </c>
      <c r="AC309" s="46" t="s">
        <v>1499</v>
      </c>
      <c r="AD309" s="46" t="s">
        <v>1492</v>
      </c>
      <c r="AE309" s="46" t="s">
        <v>4</v>
      </c>
      <c r="AF309" s="47" t="s">
        <v>4</v>
      </c>
    </row>
    <row r="310" spans="1:32" ht="75" x14ac:dyDescent="0.25">
      <c r="A310" s="45" t="s">
        <v>519</v>
      </c>
      <c r="B310" s="46" t="str">
        <f>VLOOKUP($A310, Table5[], 2, FALSE)</f>
        <v>MX : Mexico</v>
      </c>
      <c r="C310" s="46" t="str">
        <f>IF(ISNA(VLOOKUP($A310, Table8[], 2, FALSE)), "", VLOOKUP($A310, Table8[], 2, FALSE))</f>
        <v/>
      </c>
      <c r="D310" s="46" t="str">
        <f>IF(ISNA(VLOOKUP($A310, Table10[], 2, FALSE)), "", VLOOKUP($A310, Table10[], 2, FALSE))</f>
        <v>0709200000 - Asparagus</v>
      </c>
      <c r="E310" s="46" t="str">
        <f>IF(ISNA(VLOOKUP($A310, Table16[], 2, FALSE)), "", VLOOKUP($A310, Table16[], 2, FALSE))</f>
        <v>R001362 : implementing for the Community the tariff provisions of Decision No 2/2000 of the Joint Council under the Interim Agreement on Trade and Trade-related matters between the European Community and the United Mexican States</v>
      </c>
      <c r="F310" s="59">
        <v>13089</v>
      </c>
      <c r="G310" s="60">
        <v>43160</v>
      </c>
      <c r="H310" s="60">
        <v>43434</v>
      </c>
      <c r="I310" s="61">
        <f>'quota master'!$H310-'quota master'!$G310+1</f>
        <v>275</v>
      </c>
      <c r="J310" s="61" t="str">
        <f>describe_period('quota master'!$I310, 'quota master'!$G310, 'quota master'!$H310)</f>
        <v>9 months</v>
      </c>
      <c r="K310" s="54">
        <v>600000</v>
      </c>
      <c r="L310" s="62" t="s">
        <v>2</v>
      </c>
      <c r="M310" s="63">
        <v>3</v>
      </c>
      <c r="N310" s="62" t="s">
        <v>11</v>
      </c>
      <c r="O310" s="63">
        <v>90</v>
      </c>
      <c r="P310" s="46" t="s">
        <v>4</v>
      </c>
      <c r="Q310" s="46" t="s">
        <v>4</v>
      </c>
      <c r="R310" s="46" t="s">
        <v>511</v>
      </c>
      <c r="S310" s="46" t="s">
        <v>519</v>
      </c>
      <c r="T310" s="46" t="str">
        <f>LOWER('quota master'!$V310)</f>
        <v>asparagus, fresh or chilled, march to november</v>
      </c>
      <c r="U310" s="46" t="str">
        <f>GetQuotaDescription('quota master'!$A310, 'quota master'!$B310, 'quota master'!$AB310, 'quota master'!$T310)</f>
        <v>FCFS Quota number 091843 for geography MX : Mexico on asparagus, fresh or chilled, march to november</v>
      </c>
      <c r="V310" s="46" t="s">
        <v>1834</v>
      </c>
      <c r="W310" s="46" t="s">
        <v>4</v>
      </c>
      <c r="X310" s="46" t="s">
        <v>1828</v>
      </c>
      <c r="Y310" s="46" t="s">
        <v>1512</v>
      </c>
      <c r="Z310" s="54">
        <v>600000</v>
      </c>
      <c r="AA310" s="46" t="s">
        <v>2</v>
      </c>
      <c r="AB310" s="46" t="s">
        <v>1399</v>
      </c>
      <c r="AC310" s="46" t="s">
        <v>1499</v>
      </c>
      <c r="AD310" s="46" t="s">
        <v>1492</v>
      </c>
      <c r="AE310" s="46" t="s">
        <v>1412</v>
      </c>
      <c r="AF310" s="47" t="s">
        <v>4</v>
      </c>
    </row>
    <row r="311" spans="1:32" ht="45" x14ac:dyDescent="0.25">
      <c r="A311" s="45" t="s">
        <v>127</v>
      </c>
      <c r="B311" s="46" t="str">
        <f>VLOOKUP($A311, Table5[], 2, FALSE)</f>
        <v>TR : Turkey</v>
      </c>
      <c r="C311" s="46" t="str">
        <f>IF(ISNA(VLOOKUP($A311, Table8[], 2, FALSE)), "", VLOOKUP($A311, Table8[], 2, FALSE))</f>
        <v/>
      </c>
      <c r="D311" s="46" t="str">
        <f>IF(ISNA(VLOOKUP($A311, Table10[], 2, FALSE)), "", VLOOKUP($A311, Table10[], 2, FALSE))</f>
        <v>0709300000 - Aubergines (eggplants)</v>
      </c>
      <c r="E311" s="46" t="str">
        <f>IF(ISNA(VLOOKUP($A311, Table16[], 2, FALSE)), "", VLOOKUP($A311, Table16[], 2, FALSE))</f>
        <v>R061712 : amending Council Regulation (EC) No 747/2001 as regards Community tariff quotas for certain agricultural products originating in Turkey</v>
      </c>
      <c r="F311" s="59">
        <v>12268</v>
      </c>
      <c r="G311" s="60">
        <v>43221</v>
      </c>
      <c r="H311" s="60">
        <v>43479</v>
      </c>
      <c r="I311" s="61">
        <f>'quota master'!$H311-'quota master'!$G311+1</f>
        <v>259</v>
      </c>
      <c r="J311" s="61" t="str">
        <f>describe_period('quota master'!$I311, 'quota master'!$G311, 'quota master'!$H311)</f>
        <v>Custom period</v>
      </c>
      <c r="K311" s="54">
        <v>1000000</v>
      </c>
      <c r="L311" s="62" t="s">
        <v>2</v>
      </c>
      <c r="M311" s="63">
        <v>3</v>
      </c>
      <c r="N311" s="62" t="s">
        <v>11</v>
      </c>
      <c r="O311" s="63">
        <v>90</v>
      </c>
      <c r="P311" s="46" t="s">
        <v>4</v>
      </c>
      <c r="Q311" s="46" t="s">
        <v>4</v>
      </c>
      <c r="R311" s="46" t="s">
        <v>120</v>
      </c>
      <c r="S311" s="46" t="s">
        <v>127</v>
      </c>
      <c r="T311" s="46" t="str">
        <f>LOWER('quota master'!$V311)</f>
        <v>aubergines (eggplants), fresh or chilled</v>
      </c>
      <c r="U311" s="46" t="str">
        <f>GetQuotaDescription('quota master'!$A311, 'quota master'!$B311, 'quota master'!$AB311, 'quota master'!$T311)</f>
        <v>FCFS Quota number 090213 for geography TR : Turkey on aubergines (eggplants), fresh or chilled</v>
      </c>
      <c r="V311" s="46" t="s">
        <v>1508</v>
      </c>
      <c r="W311" s="46" t="s">
        <v>4</v>
      </c>
      <c r="X311" s="46" t="s">
        <v>1498</v>
      </c>
      <c r="Y311" s="46" t="s">
        <v>1509</v>
      </c>
      <c r="Z311" s="54">
        <v>1000000</v>
      </c>
      <c r="AA311" s="46" t="s">
        <v>2</v>
      </c>
      <c r="AB311" s="46" t="s">
        <v>1399</v>
      </c>
      <c r="AC311" s="46" t="s">
        <v>1499</v>
      </c>
      <c r="AD311" s="46" t="s">
        <v>1492</v>
      </c>
      <c r="AE311" s="46" t="s">
        <v>1412</v>
      </c>
      <c r="AF311" s="47" t="s">
        <v>4</v>
      </c>
    </row>
    <row r="312" spans="1:32" ht="60" x14ac:dyDescent="0.25">
      <c r="A312" s="45" t="s">
        <v>297</v>
      </c>
      <c r="B312" s="46" t="str">
        <f>VLOOKUP($A312, Table5[], 2, FALSE)</f>
        <v>CH : Switzerland</v>
      </c>
      <c r="C312" s="46" t="str">
        <f>IF(ISNA(VLOOKUP($A312, Table8[], 2, FALSE)), "", VLOOKUP($A312, Table8[], 2, FALSE))</f>
        <v/>
      </c>
      <c r="D312" s="46" t="str">
        <f>IF(ISNA(VLOOKUP($A312, Table10[], 2, FALSE)), "", VLOOKUP($A312, Table10[], 2, FALSE))</f>
        <v>0709300000 - Aubergines (eggplants)</v>
      </c>
      <c r="E312" s="46" t="str">
        <f>IF(ISNA(VLOOKUP($A312, Table16[], 2, FALSE)), "", VLOOKUP($A312, Table16[], 2, FALSE))</f>
        <v>R091126 : opening and providing for the management of Community tariff quotas for certain agricultural products originating in Switzerland, and repealing Commission Regulation (EC) No 933/2002</v>
      </c>
      <c r="F312" s="59">
        <v>12788</v>
      </c>
      <c r="G312" s="60">
        <v>43101</v>
      </c>
      <c r="H312" s="60">
        <v>43465</v>
      </c>
      <c r="I312" s="61">
        <f>'quota master'!$H312-'quota master'!$G312+1</f>
        <v>365</v>
      </c>
      <c r="J312" s="61" t="str">
        <f>describe_period('quota master'!$I312, 'quota master'!$G312, 'quota master'!$H312)</f>
        <v>Annual</v>
      </c>
      <c r="K312" s="54">
        <v>500000</v>
      </c>
      <c r="L312" s="62" t="s">
        <v>2</v>
      </c>
      <c r="M312" s="63">
        <v>3</v>
      </c>
      <c r="N312" s="62" t="s">
        <v>3</v>
      </c>
      <c r="O312" s="63">
        <v>90</v>
      </c>
      <c r="P312" s="46" t="s">
        <v>4</v>
      </c>
      <c r="Q312" s="46" t="s">
        <v>4</v>
      </c>
      <c r="R312" s="46" t="s">
        <v>287</v>
      </c>
      <c r="S312" s="46" t="s">
        <v>297</v>
      </c>
      <c r="T312" s="46" t="str">
        <f>LOWER('quota master'!$V312)</f>
        <v>aubergines, fresh or chilled</v>
      </c>
      <c r="U312" s="46" t="str">
        <f>GetQuotaDescription('quota master'!$A312, 'quota master'!$B312, 'quota master'!$AB312, 'quota master'!$T312)</f>
        <v>FCFS Quota number 090930 for geography CH : Switzerland on aubergines, fresh or chilled</v>
      </c>
      <c r="V312" s="46" t="s">
        <v>1649</v>
      </c>
      <c r="W312" s="46" t="s">
        <v>4</v>
      </c>
      <c r="X312" s="46" t="s">
        <v>1643</v>
      </c>
      <c r="Y312" s="46" t="s">
        <v>1404</v>
      </c>
      <c r="Z312" s="54">
        <v>500000</v>
      </c>
      <c r="AA312" s="46" t="s">
        <v>2</v>
      </c>
      <c r="AB312" s="46" t="s">
        <v>1399</v>
      </c>
      <c r="AC312" s="46" t="s">
        <v>1499</v>
      </c>
      <c r="AD312" s="46" t="s">
        <v>1492</v>
      </c>
      <c r="AE312" s="46" t="s">
        <v>4</v>
      </c>
      <c r="AF312" s="47" t="s">
        <v>4</v>
      </c>
    </row>
    <row r="313" spans="1:32" ht="60" x14ac:dyDescent="0.25">
      <c r="A313" s="45" t="s">
        <v>298</v>
      </c>
      <c r="B313" s="46" t="str">
        <f>VLOOKUP($A313, Table5[], 2, FALSE)</f>
        <v>CH : Switzerland</v>
      </c>
      <c r="C313" s="46" t="str">
        <f>IF(ISNA(VLOOKUP($A313, Table8[], 2, FALSE)), "", VLOOKUP($A313, Table8[], 2, FALSE))</f>
        <v/>
      </c>
      <c r="D313" s="46" t="str">
        <f>IF(ISNA(VLOOKUP($A313, Table10[], 2, FALSE)), "", VLOOKUP($A313, Table10[], 2, FALSE))</f>
        <v>0709400000 - Celery other than celeriac</v>
      </c>
      <c r="E313" s="46" t="str">
        <f>IF(ISNA(VLOOKUP($A313, Table16[], 2, FALSE)), "", VLOOKUP($A313, Table16[], 2, FALSE))</f>
        <v>R091126 : opening and providing for the management of Community tariff quotas for certain agricultural products originating in Switzerland, and repealing Commission Regulation (EC) No 933/2002</v>
      </c>
      <c r="F313" s="59">
        <v>12789</v>
      </c>
      <c r="G313" s="60">
        <v>43101</v>
      </c>
      <c r="H313" s="60">
        <v>43465</v>
      </c>
      <c r="I313" s="61">
        <f>'quota master'!$H313-'quota master'!$G313+1</f>
        <v>365</v>
      </c>
      <c r="J313" s="61" t="str">
        <f>describe_period('quota master'!$I313, 'quota master'!$G313, 'quota master'!$H313)</f>
        <v>Annual</v>
      </c>
      <c r="K313" s="54">
        <v>500000</v>
      </c>
      <c r="L313" s="62" t="s">
        <v>2</v>
      </c>
      <c r="M313" s="63">
        <v>3</v>
      </c>
      <c r="N313" s="62" t="s">
        <v>3</v>
      </c>
      <c r="O313" s="63">
        <v>90</v>
      </c>
      <c r="P313" s="46" t="s">
        <v>4</v>
      </c>
      <c r="Q313" s="46" t="s">
        <v>4</v>
      </c>
      <c r="R313" s="46" t="s">
        <v>287</v>
      </c>
      <c r="S313" s="46" t="s">
        <v>298</v>
      </c>
      <c r="T313" s="46" t="str">
        <f>LOWER('quota master'!$V313)</f>
        <v>celery, fresh or chilled</v>
      </c>
      <c r="U313" s="46" t="str">
        <f>GetQuotaDescription('quota master'!$A313, 'quota master'!$B313, 'quota master'!$AB313, 'quota master'!$T313)</f>
        <v>FCFS Quota number 090931 for geography CH : Switzerland on celery, fresh or chilled</v>
      </c>
      <c r="V313" s="46" t="s">
        <v>1650</v>
      </c>
      <c r="W313" s="46" t="s">
        <v>4</v>
      </c>
      <c r="X313" s="46" t="s">
        <v>1643</v>
      </c>
      <c r="Y313" s="46" t="s">
        <v>1404</v>
      </c>
      <c r="Z313" s="54">
        <v>500000</v>
      </c>
      <c r="AA313" s="46" t="s">
        <v>2</v>
      </c>
      <c r="AB313" s="46" t="s">
        <v>1399</v>
      </c>
      <c r="AC313" s="46" t="s">
        <v>1499</v>
      </c>
      <c r="AD313" s="46" t="s">
        <v>1492</v>
      </c>
      <c r="AE313" s="46" t="s">
        <v>4</v>
      </c>
      <c r="AF313" s="47" t="s">
        <v>4</v>
      </c>
    </row>
    <row r="314" spans="1:32" ht="75" x14ac:dyDescent="0.25">
      <c r="A314" s="45" t="s">
        <v>37</v>
      </c>
      <c r="B314" s="46" t="str">
        <f>VLOOKUP($A314, Table5[], 2, FALSE)</f>
        <v>1011 : ERGA OMNES</v>
      </c>
      <c r="C314" s="46" t="str">
        <f>IF(ISNA(VLOOKUP($A314, Table8[], 2, FALSE)), "", VLOOKUP($A314, Table8[], 2, FALSE))</f>
        <v/>
      </c>
      <c r="D314" s="46" t="str">
        <f>IF(ISNA(VLOOKUP($A314, Table10[], 2, FALSE)), "", VLOOKUP($A314, Table10[], 2, FALSE))</f>
        <v>0709601000 - Sweet peppers</v>
      </c>
      <c r="E314" s="46" t="str">
        <f>IF(ISNA(VLOOKUP($A314, Table16[], 2, FALSE)), "", VLOOKUP($A314, Table16[], 2, FALSE))</f>
        <v>R961831 : opening and providing for the administration of Community tariff quotas bound under GAIT for certain fruit and vegetables and processed fruit and vegetable products from 1996</v>
      </c>
      <c r="F314" s="59">
        <v>13172</v>
      </c>
      <c r="G314" s="60">
        <v>43101</v>
      </c>
      <c r="H314" s="60">
        <v>43465</v>
      </c>
      <c r="I314" s="61">
        <f>'quota master'!$H314-'quota master'!$G314+1</f>
        <v>365</v>
      </c>
      <c r="J314" s="61" t="str">
        <f>describe_period('quota master'!$I314, 'quota master'!$G314, 'quota master'!$H314)</f>
        <v>Annual</v>
      </c>
      <c r="K314" s="54">
        <v>500000</v>
      </c>
      <c r="L314" s="62" t="s">
        <v>2</v>
      </c>
      <c r="M314" s="63">
        <v>3</v>
      </c>
      <c r="N314" s="62" t="s">
        <v>3</v>
      </c>
      <c r="O314" s="63">
        <v>90</v>
      </c>
      <c r="P314" s="46" t="s">
        <v>4</v>
      </c>
      <c r="Q314" s="46" t="s">
        <v>4</v>
      </c>
      <c r="R314" s="46" t="s">
        <v>16</v>
      </c>
      <c r="S314" s="46" t="s">
        <v>37</v>
      </c>
      <c r="T314" s="46" t="str">
        <f>LOWER('quota master'!$V314)</f>
        <v>sweet peppers</v>
      </c>
      <c r="U314" s="46" t="str">
        <f>GetQuotaDescription('quota master'!$A314, 'quota master'!$B314, 'quota master'!$AB314, 'quota master'!$T314)</f>
        <v>FCFS Quota number 090057 for geography 1011 : ERGA OMNES on sweet peppers</v>
      </c>
      <c r="V314" s="46" t="s">
        <v>1434</v>
      </c>
      <c r="W314" s="46" t="s">
        <v>4</v>
      </c>
      <c r="X314" s="46" t="s">
        <v>1397</v>
      </c>
      <c r="Y314" s="46" t="s">
        <v>1404</v>
      </c>
      <c r="Z314" s="54">
        <v>500000</v>
      </c>
      <c r="AA314" s="46" t="s">
        <v>2</v>
      </c>
      <c r="AB314" s="46" t="s">
        <v>1399</v>
      </c>
      <c r="AC314" s="46" t="s">
        <v>1400</v>
      </c>
      <c r="AD314" s="46" t="s">
        <v>1401</v>
      </c>
      <c r="AE314" s="46" t="s">
        <v>1412</v>
      </c>
      <c r="AF314" s="47" t="s">
        <v>4</v>
      </c>
    </row>
    <row r="315" spans="1:32" ht="45" x14ac:dyDescent="0.25">
      <c r="A315" s="45" t="s">
        <v>381</v>
      </c>
      <c r="B315" s="46" t="str">
        <f>VLOOKUP($A315, Table5[], 2, FALSE)</f>
        <v>IL : Israel</v>
      </c>
      <c r="C315" s="46" t="str">
        <f>IF(ISNA(VLOOKUP($A315, Table8[], 2, FALSE)), "", VLOOKUP($A315, Table8[], 2, FALSE))</f>
        <v/>
      </c>
      <c r="D315" s="46" t="str">
        <f>IF(ISNA(VLOOKUP($A315, Table10[], 2, FALSE)), "", VLOOKUP($A315, Table10[], 2, FALSE))</f>
        <v>0709601000 - Sweet peppers</v>
      </c>
      <c r="E315" s="46" t="str">
        <f>IF(ISNA(VLOOKUP($A315, Table16[], 2, FALSE)), "", VLOOKUP($A315, Table16[], 2, FALSE))</f>
        <v>R091154 : amending Council Regulation (EC) No 747/2001 as regards Community tariff quotas for certain agricultural and processed agricultural products originating in Israel</v>
      </c>
      <c r="F315" s="59">
        <v>12245</v>
      </c>
      <c r="G315" s="60">
        <v>43101</v>
      </c>
      <c r="H315" s="60">
        <v>43465</v>
      </c>
      <c r="I315" s="61">
        <f>'quota master'!$H315-'quota master'!$G315+1</f>
        <v>365</v>
      </c>
      <c r="J315" s="61" t="str">
        <f>describe_period('quota master'!$I315, 'quota master'!$G315, 'quota master'!$H315)</f>
        <v>Annual</v>
      </c>
      <c r="K315" s="54">
        <v>17248000</v>
      </c>
      <c r="L315" s="62" t="s">
        <v>2</v>
      </c>
      <c r="M315" s="63">
        <v>3</v>
      </c>
      <c r="N315" s="62" t="s">
        <v>3</v>
      </c>
      <c r="O315" s="63">
        <v>90</v>
      </c>
      <c r="P315" s="46" t="s">
        <v>4</v>
      </c>
      <c r="Q315" s="46" t="s">
        <v>4</v>
      </c>
      <c r="R315" s="46" t="s">
        <v>379</v>
      </c>
      <c r="S315" s="46" t="s">
        <v>381</v>
      </c>
      <c r="T315" s="46" t="str">
        <f>LOWER('quota master'!$V315)</f>
        <v>sweet peppers, fresh or chilled</v>
      </c>
      <c r="U315" s="46" t="str">
        <f>GetQuotaDescription('quota master'!$A315, 'quota master'!$B315, 'quota master'!$AB315, 'quota master'!$T315)</f>
        <v>FCFS Quota number 091303 for geography IL : Israel on sweet peppers, fresh or chilled</v>
      </c>
      <c r="V315" s="46" t="s">
        <v>1720</v>
      </c>
      <c r="W315" s="46" t="s">
        <v>4</v>
      </c>
      <c r="X315" s="46" t="s">
        <v>1717</v>
      </c>
      <c r="Y315" s="46" t="s">
        <v>1404</v>
      </c>
      <c r="Z315" s="54">
        <v>17248000</v>
      </c>
      <c r="AA315" s="46" t="s">
        <v>2</v>
      </c>
      <c r="AB315" s="46" t="s">
        <v>1399</v>
      </c>
      <c r="AC315" s="46" t="s">
        <v>1499</v>
      </c>
      <c r="AD315" s="46" t="s">
        <v>1492</v>
      </c>
      <c r="AE315" s="46" t="s">
        <v>4</v>
      </c>
      <c r="AF315" s="47" t="s">
        <v>4</v>
      </c>
    </row>
    <row r="316" spans="1:32" ht="60" x14ac:dyDescent="0.25">
      <c r="A316" s="45" t="s">
        <v>299</v>
      </c>
      <c r="B316" s="46" t="str">
        <f>VLOOKUP($A316, Table5[], 2, FALSE)</f>
        <v>CH : Switzerland</v>
      </c>
      <c r="C316" s="46" t="str">
        <f>IF(ISNA(VLOOKUP($A316, Table8[], 2, FALSE)), "", VLOOKUP($A316, Table8[], 2, FALSE))</f>
        <v/>
      </c>
      <c r="D316" s="46" t="str">
        <f>IF(ISNA(VLOOKUP($A316, Table10[], 2, FALSE)), "", VLOOKUP($A316, Table10[], 2, FALSE))</f>
        <v>0709700000 - Spinach, New Zealand spinach and orache spinach (garden spinach)</v>
      </c>
      <c r="E316" s="46" t="str">
        <f>IF(ISNA(VLOOKUP($A316, Table16[], 2, FALSE)), "", VLOOKUP($A316, Table16[], 2, FALSE))</f>
        <v>R091126 : opening and providing for the management of Community tariff quotas for certain agricultural products originating in Switzerland, and repealing Commission Regulation (EC) No 933/2002</v>
      </c>
      <c r="F316" s="59">
        <v>12790</v>
      </c>
      <c r="G316" s="60">
        <v>43101</v>
      </c>
      <c r="H316" s="60">
        <v>43465</v>
      </c>
      <c r="I316" s="61">
        <f>'quota master'!$H316-'quota master'!$G316+1</f>
        <v>365</v>
      </c>
      <c r="J316" s="61" t="str">
        <f>describe_period('quota master'!$I316, 'quota master'!$G316, 'quota master'!$H316)</f>
        <v>Annual</v>
      </c>
      <c r="K316" s="54">
        <v>1000000</v>
      </c>
      <c r="L316" s="62" t="s">
        <v>2</v>
      </c>
      <c r="M316" s="63">
        <v>3</v>
      </c>
      <c r="N316" s="62" t="s">
        <v>3</v>
      </c>
      <c r="O316" s="63">
        <v>90</v>
      </c>
      <c r="P316" s="46" t="s">
        <v>4</v>
      </c>
      <c r="Q316" s="46" t="s">
        <v>4</v>
      </c>
      <c r="R316" s="46" t="s">
        <v>287</v>
      </c>
      <c r="S316" s="46" t="s">
        <v>299</v>
      </c>
      <c r="T316" s="46" t="str">
        <f>LOWER('quota master'!$V316)</f>
        <v>spinach, fresh or chilled</v>
      </c>
      <c r="U316" s="46" t="str">
        <f>GetQuotaDescription('quota master'!$A316, 'quota master'!$B316, 'quota master'!$AB316, 'quota master'!$T316)</f>
        <v>FCFS Quota number 090932 for geography CH : Switzerland on spinach, fresh or chilled</v>
      </c>
      <c r="V316" s="46" t="s">
        <v>1651</v>
      </c>
      <c r="W316" s="46" t="s">
        <v>4</v>
      </c>
      <c r="X316" s="46" t="s">
        <v>1643</v>
      </c>
      <c r="Y316" s="46" t="s">
        <v>1404</v>
      </c>
      <c r="Z316" s="54">
        <v>1000000</v>
      </c>
      <c r="AA316" s="46" t="s">
        <v>2</v>
      </c>
      <c r="AB316" s="46" t="s">
        <v>1399</v>
      </c>
      <c r="AC316" s="46" t="s">
        <v>1499</v>
      </c>
      <c r="AD316" s="46" t="s">
        <v>1492</v>
      </c>
      <c r="AE316" s="46" t="s">
        <v>4</v>
      </c>
      <c r="AF316" s="47" t="s">
        <v>4</v>
      </c>
    </row>
    <row r="317" spans="1:32" ht="45" x14ac:dyDescent="0.25">
      <c r="A317" s="45" t="s">
        <v>353</v>
      </c>
      <c r="B317" s="46" t="str">
        <f>VLOOKUP($A317, Table5[], 2, FALSE)</f>
        <v>LB : Lebanon</v>
      </c>
      <c r="C317" s="46" t="str">
        <f>IF(ISNA(VLOOKUP($A317, Table8[], 2, FALSE)), "", VLOOKUP($A317, Table8[], 2, FALSE))</f>
        <v/>
      </c>
      <c r="D317" s="46" t="str">
        <f>IF(ISNA(VLOOKUP($A317, Table10[], 2, FALSE)), "", VLOOKUP($A317, Table10[], 2, FALSE))</f>
        <v>0709921000 - For uses other than the production of oil</v>
      </c>
      <c r="E317" s="46" t="str">
        <f>IF(ISNA(VLOOKUP($A317, Table16[], 2, FALSE)), "", VLOOKUP($A317, Table16[], 2, FALSE))</f>
        <v>R030209 : amending Council Regulation (EC) No 747/2001 as regards Community tariff quotas for certain agricultural products originating in Lebanon</v>
      </c>
      <c r="F317" s="59">
        <v>12226</v>
      </c>
      <c r="G317" s="60">
        <v>43101</v>
      </c>
      <c r="H317" s="60">
        <v>43465</v>
      </c>
      <c r="I317" s="61">
        <f>'quota master'!$H317-'quota master'!$G317+1</f>
        <v>365</v>
      </c>
      <c r="J317" s="61" t="str">
        <f>describe_period('quota master'!$I317, 'quota master'!$G317, 'quota master'!$H317)</f>
        <v>Annual</v>
      </c>
      <c r="K317" s="54">
        <v>1000000</v>
      </c>
      <c r="L317" s="62" t="s">
        <v>2</v>
      </c>
      <c r="M317" s="63">
        <v>3</v>
      </c>
      <c r="N317" s="62" t="s">
        <v>3</v>
      </c>
      <c r="O317" s="63">
        <v>90</v>
      </c>
      <c r="P317" s="46" t="s">
        <v>4</v>
      </c>
      <c r="Q317" s="46" t="s">
        <v>4</v>
      </c>
      <c r="R317" s="46" t="s">
        <v>347</v>
      </c>
      <c r="S317" s="46" t="s">
        <v>353</v>
      </c>
      <c r="T317" s="46" t="str">
        <f>LOWER('quota master'!$V317)</f>
        <v>olives, fresh or chilled, for uses other than the production of oil</v>
      </c>
      <c r="U317" s="46" t="str">
        <f>GetQuotaDescription('quota master'!$A317, 'quota master'!$B317, 'quota master'!$AB317, 'quota master'!$T317)</f>
        <v>FCFS Quota number 091177 for geography LB : Lebanon on olives, fresh or chilled, for uses other than the production of oil</v>
      </c>
      <c r="V317" s="46" t="s">
        <v>1697</v>
      </c>
      <c r="W317" s="46" t="s">
        <v>4</v>
      </c>
      <c r="X317" s="46" t="s">
        <v>1692</v>
      </c>
      <c r="Y317" s="46" t="s">
        <v>1404</v>
      </c>
      <c r="Z317" s="54">
        <v>1000000</v>
      </c>
      <c r="AA317" s="46" t="s">
        <v>2</v>
      </c>
      <c r="AB317" s="46" t="s">
        <v>1399</v>
      </c>
      <c r="AC317" s="46" t="s">
        <v>1698</v>
      </c>
      <c r="AD317" s="46" t="s">
        <v>1492</v>
      </c>
      <c r="AE317" s="46" t="s">
        <v>4</v>
      </c>
      <c r="AF317" s="47" t="s">
        <v>4</v>
      </c>
    </row>
    <row r="318" spans="1:32" ht="45" x14ac:dyDescent="0.25">
      <c r="A318" s="45" t="s">
        <v>129</v>
      </c>
      <c r="B318" s="46" t="str">
        <f>VLOOKUP($A318, Table5[], 2, FALSE)</f>
        <v>TR : Turkey</v>
      </c>
      <c r="C318" s="46" t="str">
        <f>IF(ISNA(VLOOKUP($A318, Table8[], 2, FALSE)), "", VLOOKUP($A318, Table8[], 2, FALSE))</f>
        <v/>
      </c>
      <c r="D318" s="46" t="str">
        <f>IF(ISNA(VLOOKUP($A318, Table10[], 2, FALSE)), "", VLOOKUP($A318, Table10[], 2, FALSE))</f>
        <v>0709931000 - Courgettes</v>
      </c>
      <c r="E318" s="46" t="str">
        <f>IF(ISNA(VLOOKUP($A318, Table16[], 2, FALSE)), "", VLOOKUP($A318, Table16[], 2, FALSE))</f>
        <v>R061712 : amending Council Regulation (EC) No 747/2001 as regards Community tariff quotas for certain agricultural products originating in Turkey</v>
      </c>
      <c r="F318" s="59">
        <v>12269</v>
      </c>
      <c r="G318" s="60">
        <v>43160</v>
      </c>
      <c r="H318" s="60">
        <v>43434</v>
      </c>
      <c r="I318" s="61">
        <f>'quota master'!$H318-'quota master'!$G318+1</f>
        <v>275</v>
      </c>
      <c r="J318" s="61" t="str">
        <f>describe_period('quota master'!$I318, 'quota master'!$G318, 'quota master'!$H318)</f>
        <v>9 months</v>
      </c>
      <c r="K318" s="54">
        <v>500000</v>
      </c>
      <c r="L318" s="62" t="s">
        <v>2</v>
      </c>
      <c r="M318" s="63">
        <v>3</v>
      </c>
      <c r="N318" s="62" t="s">
        <v>11</v>
      </c>
      <c r="O318" s="63">
        <v>90</v>
      </c>
      <c r="P318" s="46" t="s">
        <v>4</v>
      </c>
      <c r="Q318" s="46" t="s">
        <v>4</v>
      </c>
      <c r="R318" s="46" t="s">
        <v>120</v>
      </c>
      <c r="S318" s="46" t="s">
        <v>129</v>
      </c>
      <c r="T318" s="46" t="str">
        <f>LOWER('quota master'!$V318)</f>
        <v>courgettes, fresh or chilled</v>
      </c>
      <c r="U318" s="46" t="str">
        <f>GetQuotaDescription('quota master'!$A318, 'quota master'!$B318, 'quota master'!$AB318, 'quota master'!$T318)</f>
        <v>FCFS Quota number 090215 for geography TR : Turkey on courgettes, fresh or chilled</v>
      </c>
      <c r="V318" s="46" t="s">
        <v>1511</v>
      </c>
      <c r="W318" s="46" t="s">
        <v>4</v>
      </c>
      <c r="X318" s="46" t="s">
        <v>1498</v>
      </c>
      <c r="Y318" s="46" t="s">
        <v>1512</v>
      </c>
      <c r="Z318" s="54">
        <v>500000</v>
      </c>
      <c r="AA318" s="46" t="s">
        <v>2</v>
      </c>
      <c r="AB318" s="46" t="s">
        <v>1399</v>
      </c>
      <c r="AC318" s="46" t="s">
        <v>1499</v>
      </c>
      <c r="AD318" s="46" t="s">
        <v>1492</v>
      </c>
      <c r="AE318" s="46" t="s">
        <v>1412</v>
      </c>
      <c r="AF318" s="47" t="s">
        <v>4</v>
      </c>
    </row>
    <row r="319" spans="1:32" ht="60" x14ac:dyDescent="0.25">
      <c r="A319" s="45" t="s">
        <v>302</v>
      </c>
      <c r="B319" s="46" t="str">
        <f>VLOOKUP($A319, Table5[], 2, FALSE)</f>
        <v>CH : Switzerland</v>
      </c>
      <c r="C319" s="46" t="str">
        <f>IF(ISNA(VLOOKUP($A319, Table8[], 2, FALSE)), "", VLOOKUP($A319, Table8[], 2, FALSE))</f>
        <v/>
      </c>
      <c r="D319" s="46" t="str">
        <f>IF(ISNA(VLOOKUP($A319, Table10[], 2, FALSE)), "", VLOOKUP($A319, Table10[], 2, FALSE))</f>
        <v>0709931000 - Courgettes</v>
      </c>
      <c r="E319" s="46" t="str">
        <f>IF(ISNA(VLOOKUP($A319, Table16[], 2, FALSE)), "", VLOOKUP($A319, Table16[], 2, FALSE))</f>
        <v>R091126 : opening and providing for the management of Community tariff quotas for certain agricultural products originating in Switzerland, and repealing Commission Regulation (EC) No 933/2002</v>
      </c>
      <c r="F319" s="59">
        <v>12793</v>
      </c>
      <c r="G319" s="60">
        <v>43101</v>
      </c>
      <c r="H319" s="60">
        <v>43465</v>
      </c>
      <c r="I319" s="61">
        <f>'quota master'!$H319-'quota master'!$G319+1</f>
        <v>365</v>
      </c>
      <c r="J319" s="61" t="str">
        <f>describe_period('quota master'!$I319, 'quota master'!$G319, 'quota master'!$H319)</f>
        <v>Annual</v>
      </c>
      <c r="K319" s="54">
        <v>1000000</v>
      </c>
      <c r="L319" s="62" t="s">
        <v>2</v>
      </c>
      <c r="M319" s="63">
        <v>3</v>
      </c>
      <c r="N319" s="62" t="s">
        <v>3</v>
      </c>
      <c r="O319" s="63">
        <v>90</v>
      </c>
      <c r="P319" s="46" t="s">
        <v>4</v>
      </c>
      <c r="Q319" s="46" t="s">
        <v>4</v>
      </c>
      <c r="R319" s="46" t="s">
        <v>287</v>
      </c>
      <c r="S319" s="46" t="s">
        <v>302</v>
      </c>
      <c r="T319" s="46" t="str">
        <f>LOWER('quota master'!$V319)</f>
        <v>courgettes, fresh or chilled</v>
      </c>
      <c r="U319" s="46" t="str">
        <f>GetQuotaDescription('quota master'!$A319, 'quota master'!$B319, 'quota master'!$AB319, 'quota master'!$T319)</f>
        <v>FCFS Quota number 090935 for geography CH : Switzerland on courgettes, fresh or chilled</v>
      </c>
      <c r="V319" s="46" t="s">
        <v>1511</v>
      </c>
      <c r="W319" s="46" t="s">
        <v>4</v>
      </c>
      <c r="X319" s="46" t="s">
        <v>1643</v>
      </c>
      <c r="Y319" s="46" t="s">
        <v>1404</v>
      </c>
      <c r="Z319" s="54">
        <v>1000000</v>
      </c>
      <c r="AA319" s="46" t="s">
        <v>2</v>
      </c>
      <c r="AB319" s="46" t="s">
        <v>1399</v>
      </c>
      <c r="AC319" s="46" t="s">
        <v>1499</v>
      </c>
      <c r="AD319" s="46" t="s">
        <v>1492</v>
      </c>
      <c r="AE319" s="46" t="s">
        <v>4</v>
      </c>
      <c r="AF319" s="47" t="s">
        <v>4</v>
      </c>
    </row>
    <row r="320" spans="1:32" ht="60" x14ac:dyDescent="0.25">
      <c r="A320" s="45" t="s">
        <v>341</v>
      </c>
      <c r="B320" s="46" t="str">
        <f>VLOOKUP($A320, Table5[], 2, FALSE)</f>
        <v>MA : Morocco</v>
      </c>
      <c r="C320" s="46" t="str">
        <f>IF(ISNA(VLOOKUP($A320, Table8[], 2, FALSE)), "", VLOOKUP($A320, Table8[], 2, FALSE))</f>
        <v/>
      </c>
      <c r="D320" s="46" t="str">
        <f>IF(ISNA(VLOOKUP($A320, Table10[], 2, FALSE)), "", VLOOKUP($A320, Table10[], 2, FALSE))</f>
        <v>0709931000 - Courgettes</v>
      </c>
      <c r="E320" s="46" t="str">
        <f>IF(ISNA(VLOOKUP($A320, Table16[], 2, FALSE)), "", VLOOKUP($A320, Table16[], 2, FALSE))</f>
        <v>R120812 : amending Council Regulation (EC) No 747/2001 as regards tariff quotas of the Union for certain agricultural and processed agricultural products originating in Morocco</v>
      </c>
      <c r="F320" s="59">
        <v>12281</v>
      </c>
      <c r="G320" s="60">
        <v>43374</v>
      </c>
      <c r="H320" s="60">
        <v>43575</v>
      </c>
      <c r="I320" s="61">
        <f>'quota master'!$H320-'quota master'!$G320+1</f>
        <v>202</v>
      </c>
      <c r="J320" s="61" t="str">
        <f>describe_period('quota master'!$I320, 'quota master'!$G320, 'quota master'!$H320)</f>
        <v>Custom period</v>
      </c>
      <c r="K320" s="54">
        <v>56000000</v>
      </c>
      <c r="L320" s="62" t="s">
        <v>2</v>
      </c>
      <c r="M320" s="63">
        <v>3</v>
      </c>
      <c r="N320" s="62" t="s">
        <v>3</v>
      </c>
      <c r="O320" s="63">
        <v>90</v>
      </c>
      <c r="P320" s="46" t="s">
        <v>4</v>
      </c>
      <c r="Q320" s="46" t="s">
        <v>4</v>
      </c>
      <c r="R320" s="46" t="s">
        <v>336</v>
      </c>
      <c r="S320" s="46" t="s">
        <v>341</v>
      </c>
      <c r="T320" s="46" t="str">
        <f>LOWER('quota master'!$V320)</f>
        <v>courgettes, fresh or chilled</v>
      </c>
      <c r="U320" s="46" t="str">
        <f>GetQuotaDescription('quota master'!$A320, 'quota master'!$B320, 'quota master'!$AB320, 'quota master'!$T320)</f>
        <v>FCFS Quota number 091133 for geography MA : Morocco on courgettes, fresh or chilled</v>
      </c>
      <c r="V320" s="46" t="s">
        <v>1511</v>
      </c>
      <c r="W320" s="46" t="s">
        <v>4</v>
      </c>
      <c r="X320" s="46" t="s">
        <v>1682</v>
      </c>
      <c r="Y320" s="46" t="s">
        <v>1686</v>
      </c>
      <c r="Z320" s="54">
        <v>56000000</v>
      </c>
      <c r="AA320" s="46" t="s">
        <v>2</v>
      </c>
      <c r="AB320" s="46" t="s">
        <v>1399</v>
      </c>
      <c r="AC320" s="46" t="s">
        <v>1499</v>
      </c>
      <c r="AD320" s="46" t="s">
        <v>1492</v>
      </c>
      <c r="AE320" s="46" t="s">
        <v>4</v>
      </c>
      <c r="AF320" s="47" t="s">
        <v>4</v>
      </c>
    </row>
    <row r="321" spans="1:32" ht="60" x14ac:dyDescent="0.25">
      <c r="A321" s="45" t="s">
        <v>303</v>
      </c>
      <c r="B321" s="46" t="str">
        <f>VLOOKUP($A321, Table5[], 2, FALSE)</f>
        <v>CH : Switzerland</v>
      </c>
      <c r="C321" s="46" t="str">
        <f>IF(ISNA(VLOOKUP($A321, Table8[], 2, FALSE)), "", VLOOKUP($A321, Table8[], 2, FALSE))</f>
        <v/>
      </c>
      <c r="D321" s="46" t="str">
        <f>IF(ISNA(VLOOKUP($A321, Table10[], 2, FALSE)), "", VLOOKUP($A321, Table10[], 2, FALSE))</f>
        <v>0709939000 - Other_x000D_
0709999000 - Other</v>
      </c>
      <c r="E321" s="46" t="str">
        <f>IF(ISNA(VLOOKUP($A321, Table16[], 2, FALSE)), "", VLOOKUP($A321, Table16[], 2, FALSE))</f>
        <v>R091126 : opening and providing for the management of Community tariff quotas for certain agricultural products originating in Switzerland, and repealing Commission Regulation (EC) No 933/2002</v>
      </c>
      <c r="F321" s="59">
        <v>12794</v>
      </c>
      <c r="G321" s="60">
        <v>43101</v>
      </c>
      <c r="H321" s="60">
        <v>43465</v>
      </c>
      <c r="I321" s="61">
        <f>'quota master'!$H321-'quota master'!$G321+1</f>
        <v>365</v>
      </c>
      <c r="J321" s="61" t="str">
        <f>describe_period('quota master'!$I321, 'quota master'!$G321, 'quota master'!$H321)</f>
        <v>Annual</v>
      </c>
      <c r="K321" s="54">
        <v>1000000</v>
      </c>
      <c r="L321" s="62" t="s">
        <v>2</v>
      </c>
      <c r="M321" s="63">
        <v>3</v>
      </c>
      <c r="N321" s="62" t="s">
        <v>3</v>
      </c>
      <c r="O321" s="63">
        <v>90</v>
      </c>
      <c r="P321" s="46" t="s">
        <v>4</v>
      </c>
      <c r="Q321" s="46" t="s">
        <v>4</v>
      </c>
      <c r="R321" s="46" t="s">
        <v>287</v>
      </c>
      <c r="S321" s="46" t="s">
        <v>303</v>
      </c>
      <c r="T321" s="46" t="str">
        <f>LOWER('quota master'!$V321)</f>
        <v>other vegetables, fresh or chilled</v>
      </c>
      <c r="U321" s="46" t="str">
        <f>GetQuotaDescription('quota master'!$A321, 'quota master'!$B321, 'quota master'!$AB321, 'quota master'!$T321)</f>
        <v>FCFS Quota number 090936 for geography CH : Switzerland on other vegetables, fresh or chilled</v>
      </c>
      <c r="V321" s="46" t="s">
        <v>1654</v>
      </c>
      <c r="W321" s="46" t="s">
        <v>4</v>
      </c>
      <c r="X321" s="46" t="s">
        <v>1643</v>
      </c>
      <c r="Y321" s="46" t="s">
        <v>1404</v>
      </c>
      <c r="Z321" s="54">
        <v>1000000</v>
      </c>
      <c r="AA321" s="46" t="s">
        <v>2</v>
      </c>
      <c r="AB321" s="46" t="s">
        <v>1399</v>
      </c>
      <c r="AC321" s="46" t="s">
        <v>1499</v>
      </c>
      <c r="AD321" s="46" t="s">
        <v>1492</v>
      </c>
      <c r="AE321" s="46" t="s">
        <v>4</v>
      </c>
      <c r="AF321" s="47" t="s">
        <v>4</v>
      </c>
    </row>
    <row r="322" spans="1:32" ht="60" x14ac:dyDescent="0.25">
      <c r="A322" s="45" t="s">
        <v>300</v>
      </c>
      <c r="B322" s="46" t="str">
        <f>VLOOKUP($A322, Table5[], 2, FALSE)</f>
        <v>CH : Switzerland</v>
      </c>
      <c r="C322" s="46" t="str">
        <f>IF(ISNA(VLOOKUP($A322, Table8[], 2, FALSE)), "", VLOOKUP($A322, Table8[], 2, FALSE))</f>
        <v/>
      </c>
      <c r="D322" s="46" t="str">
        <f>IF(ISNA(VLOOKUP($A322, Table10[], 2, FALSE)), "", VLOOKUP($A322, Table10[], 2, FALSE))</f>
        <v>0709991000 - Salad vegetables, other than lettuce (Lactuca sativa) and chicory (Cichorium spp.)</v>
      </c>
      <c r="E322" s="46" t="str">
        <f>IF(ISNA(VLOOKUP($A322, Table16[], 2, FALSE)), "", VLOOKUP($A322, Table16[], 2, FALSE))</f>
        <v>R091126 : opening and providing for the management of Community tariff quotas for certain agricultural products originating in Switzerland, and repealing Commission Regulation (EC) No 933/2002</v>
      </c>
      <c r="F322" s="59">
        <v>12791</v>
      </c>
      <c r="G322" s="60">
        <v>43101</v>
      </c>
      <c r="H322" s="60">
        <v>43465</v>
      </c>
      <c r="I322" s="61">
        <f>'quota master'!$H322-'quota master'!$G322+1</f>
        <v>365</v>
      </c>
      <c r="J322" s="61" t="str">
        <f>describe_period('quota master'!$I322, 'quota master'!$G322, 'quota master'!$H322)</f>
        <v>Annual</v>
      </c>
      <c r="K322" s="54">
        <v>1000000</v>
      </c>
      <c r="L322" s="62" t="s">
        <v>2</v>
      </c>
      <c r="M322" s="63">
        <v>3</v>
      </c>
      <c r="N322" s="62" t="s">
        <v>3</v>
      </c>
      <c r="O322" s="63">
        <v>90</v>
      </c>
      <c r="P322" s="46" t="s">
        <v>4</v>
      </c>
      <c r="Q322" s="46" t="s">
        <v>4</v>
      </c>
      <c r="R322" s="46" t="s">
        <v>287</v>
      </c>
      <c r="S322" s="46" t="s">
        <v>300</v>
      </c>
      <c r="T322" s="46" t="str">
        <f>LOWER('quota master'!$V322)</f>
        <v>salad vegetables, fresh or chilled</v>
      </c>
      <c r="U322" s="46" t="str">
        <f>GetQuotaDescription('quota master'!$A322, 'quota master'!$B322, 'quota master'!$AB322, 'quota master'!$T322)</f>
        <v>FCFS Quota number 090933 for geography CH : Switzerland on salad vegetables, fresh or chilled</v>
      </c>
      <c r="V322" s="46" t="s">
        <v>1652</v>
      </c>
      <c r="W322" s="46" t="s">
        <v>4</v>
      </c>
      <c r="X322" s="46" t="s">
        <v>1643</v>
      </c>
      <c r="Y322" s="46" t="s">
        <v>1404</v>
      </c>
      <c r="Z322" s="54">
        <v>1000000</v>
      </c>
      <c r="AA322" s="46" t="s">
        <v>2</v>
      </c>
      <c r="AB322" s="46" t="s">
        <v>1399</v>
      </c>
      <c r="AC322" s="46" t="s">
        <v>1499</v>
      </c>
      <c r="AD322" s="46" t="s">
        <v>1492</v>
      </c>
      <c r="AE322" s="46" t="s">
        <v>4</v>
      </c>
      <c r="AF322" s="47" t="s">
        <v>4</v>
      </c>
    </row>
    <row r="323" spans="1:32" ht="60" x14ac:dyDescent="0.25">
      <c r="A323" s="45" t="s">
        <v>315</v>
      </c>
      <c r="B323" s="46" t="str">
        <f>VLOOKUP($A323, Table5[], 2, FALSE)</f>
        <v>CH : Switzerland</v>
      </c>
      <c r="C323" s="46" t="str">
        <f>IF(ISNA(VLOOKUP($A323, Table8[], 2, FALSE)), "", VLOOKUP($A323, Table8[], 2, FALSE))</f>
        <v/>
      </c>
      <c r="D323" s="46" t="str">
        <f>IF(ISNA(VLOOKUP($A323, Table10[], 2, FALSE)), "", VLOOKUP($A323, Table10[], 2, FALSE))</f>
        <v>0709992000 - Chard (or white beet) and cardoons</v>
      </c>
      <c r="E323" s="46" t="str">
        <f>IF(ISNA(VLOOKUP($A323, Table16[], 2, FALSE)), "", VLOOKUP($A323, Table16[], 2, FALSE))</f>
        <v>R091126 : opening and providing for the management of Community tariff quotas for certain agricultural products originating in Switzerland, and repealing Commission Regulation (EC) No 933/2002</v>
      </c>
      <c r="F323" s="59">
        <v>12795</v>
      </c>
      <c r="G323" s="60">
        <v>43101</v>
      </c>
      <c r="H323" s="60">
        <v>43465</v>
      </c>
      <c r="I323" s="61">
        <f>'quota master'!$H323-'quota master'!$G323+1</f>
        <v>365</v>
      </c>
      <c r="J323" s="61" t="str">
        <f>describe_period('quota master'!$I323, 'quota master'!$G323, 'quota master'!$H323)</f>
        <v>Annual</v>
      </c>
      <c r="K323" s="54">
        <v>300000</v>
      </c>
      <c r="L323" s="62" t="s">
        <v>2</v>
      </c>
      <c r="M323" s="63">
        <v>3</v>
      </c>
      <c r="N323" s="62" t="s">
        <v>3</v>
      </c>
      <c r="O323" s="63">
        <v>90</v>
      </c>
      <c r="P323" s="46" t="s">
        <v>4</v>
      </c>
      <c r="Q323" s="46" t="s">
        <v>4</v>
      </c>
      <c r="R323" s="46" t="s">
        <v>287</v>
      </c>
      <c r="S323" s="46" t="s">
        <v>315</v>
      </c>
      <c r="T323" s="46" t="str">
        <f>LOWER('quota master'!$V323)</f>
        <v>chard or white beet and cardoons</v>
      </c>
      <c r="U323" s="46" t="str">
        <f>GetQuotaDescription('quota master'!$A323, 'quota master'!$B323, 'quota master'!$AB323, 'quota master'!$T323)</f>
        <v>FCFS Quota number 090950 for geography CH : Switzerland on chard or white beet and cardoons</v>
      </c>
      <c r="V323" s="46" t="s">
        <v>7654</v>
      </c>
      <c r="W323" s="46" t="s">
        <v>4</v>
      </c>
      <c r="X323" s="46" t="s">
        <v>1643</v>
      </c>
      <c r="Y323" s="46" t="s">
        <v>1404</v>
      </c>
      <c r="Z323" s="54">
        <v>300000</v>
      </c>
      <c r="AA323" s="46" t="s">
        <v>2</v>
      </c>
      <c r="AB323" s="46" t="s">
        <v>1399</v>
      </c>
      <c r="AC323" s="46" t="s">
        <v>1499</v>
      </c>
      <c r="AD323" s="46" t="s">
        <v>1492</v>
      </c>
      <c r="AE323" s="46" t="s">
        <v>4</v>
      </c>
      <c r="AF323" s="47" t="s">
        <v>4</v>
      </c>
    </row>
    <row r="324" spans="1:32" ht="60" x14ac:dyDescent="0.25">
      <c r="A324" s="45" t="s">
        <v>301</v>
      </c>
      <c r="B324" s="46" t="str">
        <f>VLOOKUP($A324, Table5[], 2, FALSE)</f>
        <v>CH : Switzerland</v>
      </c>
      <c r="C324" s="46" t="str">
        <f>IF(ISNA(VLOOKUP($A324, Table8[], 2, FALSE)), "", VLOOKUP($A324, Table8[], 2, FALSE))</f>
        <v/>
      </c>
      <c r="D324" s="46" t="str">
        <f>IF(ISNA(VLOOKUP($A324, Table10[], 2, FALSE)), "", VLOOKUP($A324, Table10[], 2, FALSE))</f>
        <v>0709995000 - Fennel</v>
      </c>
      <c r="E324" s="46" t="str">
        <f>IF(ISNA(VLOOKUP($A324, Table16[], 2, FALSE)), "", VLOOKUP($A324, Table16[], 2, FALSE))</f>
        <v>R091126 : opening and providing for the management of Community tariff quotas for certain agricultural products originating in Switzerland, and repealing Commission Regulation (EC) No 933/2002</v>
      </c>
      <c r="F324" s="59">
        <v>12792</v>
      </c>
      <c r="G324" s="60">
        <v>43101</v>
      </c>
      <c r="H324" s="60">
        <v>43465</v>
      </c>
      <c r="I324" s="61">
        <f>'quota master'!$H324-'quota master'!$G324+1</f>
        <v>365</v>
      </c>
      <c r="J324" s="61" t="str">
        <f>describe_period('quota master'!$I324, 'quota master'!$G324, 'quota master'!$H324)</f>
        <v>Annual</v>
      </c>
      <c r="K324" s="54">
        <v>1000000</v>
      </c>
      <c r="L324" s="62" t="s">
        <v>2</v>
      </c>
      <c r="M324" s="63">
        <v>3</v>
      </c>
      <c r="N324" s="62" t="s">
        <v>3</v>
      </c>
      <c r="O324" s="63">
        <v>90</v>
      </c>
      <c r="P324" s="46" t="s">
        <v>4</v>
      </c>
      <c r="Q324" s="46" t="s">
        <v>4</v>
      </c>
      <c r="R324" s="46" t="s">
        <v>287</v>
      </c>
      <c r="S324" s="46" t="s">
        <v>301</v>
      </c>
      <c r="T324" s="46" t="str">
        <f>LOWER('quota master'!$V324)</f>
        <v>fennel, fresh or chilled</v>
      </c>
      <c r="U324" s="46" t="str">
        <f>GetQuotaDescription('quota master'!$A324, 'quota master'!$B324, 'quota master'!$AB324, 'quota master'!$T324)</f>
        <v>FCFS Quota number 090934 for geography CH : Switzerland on fennel, fresh or chilled</v>
      </c>
      <c r="V324" s="46" t="s">
        <v>1653</v>
      </c>
      <c r="W324" s="46" t="s">
        <v>4</v>
      </c>
      <c r="X324" s="46" t="s">
        <v>1643</v>
      </c>
      <c r="Y324" s="46" t="s">
        <v>1404</v>
      </c>
      <c r="Z324" s="54">
        <v>1000000</v>
      </c>
      <c r="AA324" s="46" t="s">
        <v>2</v>
      </c>
      <c r="AB324" s="46" t="s">
        <v>1399</v>
      </c>
      <c r="AC324" s="46" t="s">
        <v>1499</v>
      </c>
      <c r="AD324" s="46" t="s">
        <v>1492</v>
      </c>
      <c r="AE324" s="46" t="s">
        <v>4</v>
      </c>
      <c r="AF324" s="47" t="s">
        <v>4</v>
      </c>
    </row>
    <row r="325" spans="1:32" ht="60" x14ac:dyDescent="0.25">
      <c r="A325" s="45" t="s">
        <v>312</v>
      </c>
      <c r="B325" s="46" t="str">
        <f>VLOOKUP($A325, Table5[], 2, FALSE)</f>
        <v>CH : Switzerland</v>
      </c>
      <c r="C325" s="46" t="str">
        <f>IF(ISNA(VLOOKUP($A325, Table8[], 2, FALSE)), "", VLOOKUP($A325, Table8[], 2, FALSE))</f>
        <v/>
      </c>
      <c r="D325" s="46" t="str">
        <f>IF(ISNA(VLOOKUP($A325, Table10[], 2, FALSE)), "", VLOOKUP($A325, Table10[], 2, FALSE))</f>
        <v>0710100000 - Potatoes_x000D_
2004101000 - Cooked, not otherwise prepared_x000D_
2004109900 - Other_x000D_
2005208000 - Other</v>
      </c>
      <c r="E325" s="46" t="str">
        <f>IF(ISNA(VLOOKUP($A325, Table16[], 2, FALSE)), "", VLOOKUP($A325, Table16[], 2, FALSE))</f>
        <v>R091126 : opening and providing for the management of Community tariff quotas for certain agricultural products originating in Switzerland, and repealing Commission Regulation (EC) No 933/2002</v>
      </c>
      <c r="F325" s="59">
        <v>12796</v>
      </c>
      <c r="G325" s="60">
        <v>43101</v>
      </c>
      <c r="H325" s="60">
        <v>43465</v>
      </c>
      <c r="I325" s="61">
        <f>'quota master'!$H325-'quota master'!$G325+1</f>
        <v>365</v>
      </c>
      <c r="J325" s="61" t="str">
        <f>describe_period('quota master'!$I325, 'quota master'!$G325, 'quota master'!$H325)</f>
        <v>Annual</v>
      </c>
      <c r="K325" s="54">
        <v>3000000</v>
      </c>
      <c r="L325" s="62" t="s">
        <v>2</v>
      </c>
      <c r="M325" s="63">
        <v>3</v>
      </c>
      <c r="N325" s="62" t="s">
        <v>3</v>
      </c>
      <c r="O325" s="63">
        <v>90</v>
      </c>
      <c r="P325" s="46" t="s">
        <v>4</v>
      </c>
      <c r="Q325" s="46" t="s">
        <v>4</v>
      </c>
      <c r="R325" s="46" t="s">
        <v>287</v>
      </c>
      <c r="S325" s="46" t="s">
        <v>312</v>
      </c>
      <c r="T325" s="46" t="str">
        <f>LOWER('quota master'!$V325)</f>
        <v>potatoes</v>
      </c>
      <c r="U325" s="46" t="str">
        <f>GetQuotaDescription('quota master'!$A325, 'quota master'!$B325, 'quota master'!$AB325, 'quota master'!$T325)</f>
        <v>FCFS Quota number 090945 for geography CH : Switzerland on potatoes</v>
      </c>
      <c r="V325" s="46" t="s">
        <v>1660</v>
      </c>
      <c r="W325" s="46" t="s">
        <v>4</v>
      </c>
      <c r="X325" s="46" t="s">
        <v>1643</v>
      </c>
      <c r="Y325" s="46" t="s">
        <v>1404</v>
      </c>
      <c r="Z325" s="54">
        <v>3000000</v>
      </c>
      <c r="AA325" s="46" t="s">
        <v>2</v>
      </c>
      <c r="AB325" s="46" t="s">
        <v>1399</v>
      </c>
      <c r="AC325" s="46" t="s">
        <v>1499</v>
      </c>
      <c r="AD325" s="46" t="s">
        <v>1492</v>
      </c>
      <c r="AE325" s="46" t="s">
        <v>4</v>
      </c>
      <c r="AF325" s="47" t="s">
        <v>4</v>
      </c>
    </row>
    <row r="326" spans="1:32" ht="75" x14ac:dyDescent="0.25">
      <c r="A326" s="45" t="s">
        <v>520</v>
      </c>
      <c r="B326" s="46" t="str">
        <f>VLOOKUP($A326, Table5[], 2, FALSE)</f>
        <v>MX : Mexico</v>
      </c>
      <c r="C326" s="46" t="str">
        <f>IF(ISNA(VLOOKUP($A326, Table8[], 2, FALSE)), "", VLOOKUP($A326, Table8[], 2, FALSE))</f>
        <v/>
      </c>
      <c r="D326" s="46" t="str">
        <f>IF(ISNA(VLOOKUP($A326, Table10[], 2, FALSE)), "", VLOOKUP($A326, Table10[], 2, FALSE))</f>
        <v>0710210000 - Peas (Pisum sativum)</v>
      </c>
      <c r="E326" s="46" t="str">
        <f>IF(ISNA(VLOOKUP($A326, Table16[], 2, FALSE)), "", VLOOKUP($A326, Table16[], 2, FALSE))</f>
        <v>R001362 : implementing for the Community the tariff provisions of Decision No 2/2000 of the Joint Council under the Interim Agreement on Trade and Trade-related matters between the European Community and the United Mexican States</v>
      </c>
      <c r="F326" s="59">
        <v>13090</v>
      </c>
      <c r="G326" s="60">
        <v>43282</v>
      </c>
      <c r="H326" s="60">
        <v>43646</v>
      </c>
      <c r="I326" s="61">
        <f>'quota master'!$H326-'quota master'!$G326+1</f>
        <v>365</v>
      </c>
      <c r="J326" s="61" t="str">
        <f>describe_period('quota master'!$I326, 'quota master'!$G326, 'quota master'!$H326)</f>
        <v>Annual</v>
      </c>
      <c r="K326" s="54">
        <v>500000</v>
      </c>
      <c r="L326" s="62" t="s">
        <v>2</v>
      </c>
      <c r="M326" s="63">
        <v>3</v>
      </c>
      <c r="N326" s="62" t="s">
        <v>3</v>
      </c>
      <c r="O326" s="63">
        <v>90</v>
      </c>
      <c r="P326" s="46" t="s">
        <v>4</v>
      </c>
      <c r="Q326" s="46" t="s">
        <v>4</v>
      </c>
      <c r="R326" s="46" t="s">
        <v>511</v>
      </c>
      <c r="S326" s="46" t="s">
        <v>520</v>
      </c>
      <c r="T326" s="46" t="str">
        <f>LOWER('quota master'!$V326)</f>
        <v>frozen peas</v>
      </c>
      <c r="U326" s="46" t="str">
        <f>GetQuotaDescription('quota master'!$A326, 'quota master'!$B326, 'quota master'!$AB326, 'quota master'!$T326)</f>
        <v>FCFS Quota number 091845 for geography MX : Mexico on frozen peas</v>
      </c>
      <c r="V326" s="46" t="s">
        <v>1835</v>
      </c>
      <c r="W326" s="46" t="s">
        <v>4</v>
      </c>
      <c r="X326" s="46" t="s">
        <v>1828</v>
      </c>
      <c r="Y326" s="46" t="s">
        <v>1421</v>
      </c>
      <c r="Z326" s="54">
        <v>500000</v>
      </c>
      <c r="AA326" s="46" t="s">
        <v>2</v>
      </c>
      <c r="AB326" s="46" t="s">
        <v>1399</v>
      </c>
      <c r="AC326" s="46" t="s">
        <v>1836</v>
      </c>
      <c r="AD326" s="46" t="s">
        <v>1492</v>
      </c>
      <c r="AE326" s="46" t="s">
        <v>1412</v>
      </c>
      <c r="AF326" s="47" t="s">
        <v>4</v>
      </c>
    </row>
    <row r="327" spans="1:32" ht="75" x14ac:dyDescent="0.25">
      <c r="A327" s="45" t="s">
        <v>796</v>
      </c>
      <c r="B327" s="46" t="str">
        <f>VLOOKUP($A327, Table5[], 2, FALSE)</f>
        <v>UA : Ukraine</v>
      </c>
      <c r="C327" s="46" t="str">
        <f>IF(ISNA(VLOOKUP($A327, Table8[], 2, FALSE)), "", VLOOKUP($A327, Table8[], 2, FALSE))</f>
        <v/>
      </c>
      <c r="D327" s="46" t="str">
        <f>IF(ISNA(VLOOKUP($A327, Table10[], 2, FALSE)), "", VLOOKUP($A327, Table10[], 2, FALSE))</f>
        <v>0710400000 - Sweetcorn_x000D_
0711903000 - Sweetcorn_x000D_
2001903000 - Sweetcorn (Zea mays var. saccharata)_x000D_
2004901000 - Sweetcorn (Zea mays var. saccharata)_x000D_
2005800000 - Sweetcorn (Zea mays var.saccharata)</v>
      </c>
      <c r="E327" s="46" t="str">
        <f>IF(ISNA(VLOOKUP($A327, Table16[], 2, FALSE)), "", VLOOKUP($A327, Table16[], 2, FALSE))</f>
        <v>R152405 : opening and providing for the management of EU tariff quotas for agricultural products originating in Ukraine</v>
      </c>
      <c r="F327" s="59">
        <v>13144</v>
      </c>
      <c r="G327" s="60">
        <v>43101</v>
      </c>
      <c r="H327" s="60">
        <v>43465</v>
      </c>
      <c r="I327" s="61">
        <f>'quota master'!$H327-'quota master'!$G327+1</f>
        <v>365</v>
      </c>
      <c r="J327" s="61" t="str">
        <f>describe_period('quota master'!$I327, 'quota master'!$G327, 'quota master'!$H327)</f>
        <v>Annual</v>
      </c>
      <c r="K327" s="54">
        <v>1500000</v>
      </c>
      <c r="L327" s="62" t="s">
        <v>2</v>
      </c>
      <c r="M327" s="63">
        <v>3</v>
      </c>
      <c r="N327" s="62" t="s">
        <v>3</v>
      </c>
      <c r="O327" s="63">
        <v>90</v>
      </c>
      <c r="P327" s="46" t="s">
        <v>4</v>
      </c>
      <c r="Q327" s="46" t="s">
        <v>4</v>
      </c>
      <c r="R327" s="46" t="s">
        <v>778</v>
      </c>
      <c r="S327" s="46" t="s">
        <v>796</v>
      </c>
      <c r="T327" s="46" t="str">
        <f>LOWER('quota master'!$V327)</f>
        <v>sweetcorn</v>
      </c>
      <c r="U327" s="46" t="str">
        <f>GetQuotaDescription('quota master'!$A327, 'quota master'!$B327, 'quota master'!$AB327, 'quota master'!$T327)</f>
        <v>FCFS Quota number 096718 for geography UA : Ukraine on sweetcorn</v>
      </c>
      <c r="V327" s="46" t="s">
        <v>1909</v>
      </c>
      <c r="W327" s="46" t="s">
        <v>4</v>
      </c>
      <c r="X327" s="46" t="s">
        <v>1907</v>
      </c>
      <c r="Y327" s="46" t="s">
        <v>1404</v>
      </c>
      <c r="Z327" s="54">
        <v>1500000</v>
      </c>
      <c r="AA327" s="46" t="s">
        <v>2</v>
      </c>
      <c r="AB327" s="46" t="s">
        <v>1399</v>
      </c>
      <c r="AC327" s="46" t="s">
        <v>1499</v>
      </c>
      <c r="AD327" s="46" t="s">
        <v>1492</v>
      </c>
      <c r="AE327" s="46" t="s">
        <v>4</v>
      </c>
      <c r="AF327" s="47" t="s">
        <v>4</v>
      </c>
    </row>
    <row r="328" spans="1:32" ht="75" x14ac:dyDescent="0.25">
      <c r="A328" s="45" t="s">
        <v>1029</v>
      </c>
      <c r="B328" s="46" t="str">
        <f>VLOOKUP($A328, Table5[], 2, FALSE)</f>
        <v>2200 : Central America</v>
      </c>
      <c r="C328" s="46" t="str">
        <f>IF(ISNA(VLOOKUP($A328, Table8[], 2, FALSE)), "", VLOOKUP($A328, Table8[], 2, FALSE))</f>
        <v/>
      </c>
      <c r="D328" s="46" t="str">
        <f>IF(ISNA(VLOOKUP($A328, Table10[], 2, FALSE)), "", VLOOKUP($A328, Table10[], 2, FALSE))</f>
        <v>0710400000 - Sweetcorn_x000D_
0711903000 - Sweetcorn_x000D_
2001903000 - Sweetcorn (Zea mays var. saccharata)_x000D_
2004901000 - Sweetcorn (Zea mays var. saccharata)_x000D_
2005800000 - Sweetcorn (Zea mays var.saccharata)</v>
      </c>
      <c r="E328" s="46" t="str">
        <f>IF(ISNA(VLOOKUP($A328, Table16[], 2, FALSE)), "", VLOOKUP($A328, Table16[], 2, FALSE))</f>
        <v>R130924 : opening and providing for the management of Union tariff quotas for agricultural products originating in Central America</v>
      </c>
      <c r="F328" s="59">
        <v>12376</v>
      </c>
      <c r="G328" s="60">
        <v>43101</v>
      </c>
      <c r="H328" s="60">
        <v>43465</v>
      </c>
      <c r="I328" s="61">
        <f>'quota master'!$H328-'quota master'!$G328+1</f>
        <v>365</v>
      </c>
      <c r="J328" s="61" t="str">
        <f>describe_period('quota master'!$I328, 'quota master'!$G328, 'quota master'!$H328)</f>
        <v>Annual</v>
      </c>
      <c r="K328" s="54">
        <v>2040000</v>
      </c>
      <c r="L328" s="62" t="s">
        <v>2</v>
      </c>
      <c r="M328" s="63">
        <v>3</v>
      </c>
      <c r="N328" s="62" t="s">
        <v>3</v>
      </c>
      <c r="O328" s="63">
        <v>90</v>
      </c>
      <c r="P328" s="46" t="s">
        <v>4</v>
      </c>
      <c r="Q328" s="46" t="s">
        <v>4</v>
      </c>
      <c r="R328" s="46" t="s">
        <v>1024</v>
      </c>
      <c r="S328" s="46" t="s">
        <v>1029</v>
      </c>
      <c r="T328" s="46" t="str">
        <f>LOWER('quota master'!$V328)</f>
        <v>sweetcorn</v>
      </c>
      <c r="U328" s="46" t="str">
        <f>GetQuotaDescription('quota master'!$A328, 'quota master'!$B328, 'quota master'!$AB328, 'quota master'!$T328)</f>
        <v>FCFS Quota number 097305 for geography 2200 : Central America on sweetcorn</v>
      </c>
      <c r="V328" s="46" t="s">
        <v>1909</v>
      </c>
      <c r="W328" s="46" t="s">
        <v>4</v>
      </c>
      <c r="X328" s="46" t="s">
        <v>1915</v>
      </c>
      <c r="Y328" s="46" t="s">
        <v>1404</v>
      </c>
      <c r="Z328" s="54">
        <v>2040000</v>
      </c>
      <c r="AA328" s="46" t="s">
        <v>2</v>
      </c>
      <c r="AB328" s="46" t="s">
        <v>1399</v>
      </c>
      <c r="AC328" s="46" t="s">
        <v>1499</v>
      </c>
      <c r="AD328" s="46" t="s">
        <v>1492</v>
      </c>
      <c r="AE328" s="46" t="s">
        <v>4</v>
      </c>
      <c r="AF328" s="47" t="s">
        <v>4</v>
      </c>
    </row>
    <row r="329" spans="1:32" ht="90" x14ac:dyDescent="0.25">
      <c r="A329" s="45" t="s">
        <v>1009</v>
      </c>
      <c r="B329" s="46" t="str">
        <f>VLOOKUP($A329, Table5[], 2, FALSE)</f>
        <v>PE : Peru</v>
      </c>
      <c r="C329" s="46" t="str">
        <f>IF(ISNA(VLOOKUP($A329, Table8[], 2, FALSE)), "", VLOOKUP($A329, Table8[], 2, FALSE))</f>
        <v/>
      </c>
      <c r="D329" s="46" t="str">
        <f>IF(ISNA(VLOOKUP($A329, Table10[], 2, FALSE)), "", VLOOKUP($A329, Table10[], 2, FALSE))</f>
        <v>0710400000 - Sweetcorn_x000D_
0711903000 - Sweetcorn_x000D_
2001903000 - Sweetcorn (Zea mays var. saccharata)_x000D_
2004901000 - Sweetcorn (Zea mays var. saccharata)_x000D_
2005800000 - Sweetcorn (Zea mays var.saccharata)_x000D_
2008998500 - Maize (corn), other than sweetcorn (Zea mays var. saccharata)</v>
      </c>
      <c r="E329" s="46" t="str">
        <f>IF(ISNA(VLOOKUP($A329, Table16[], 2, FALSE)), "", VLOOKUP($A329, Table16[], 2, FALSE))</f>
        <v>R130405 : opening and providing for the administration of Union tariff quotas for agricultural products originating in Peru</v>
      </c>
      <c r="F329" s="59">
        <v>12533</v>
      </c>
      <c r="G329" s="60">
        <v>43101</v>
      </c>
      <c r="H329" s="60">
        <v>43465</v>
      </c>
      <c r="I329" s="61">
        <f>'quota master'!$H329-'quota master'!$G329+1</f>
        <v>365</v>
      </c>
      <c r="J329" s="61" t="str">
        <f>describe_period('quota master'!$I329, 'quota master'!$G329, 'quota master'!$H329)</f>
        <v>Annual</v>
      </c>
      <c r="K329" s="54">
        <v>1050000</v>
      </c>
      <c r="L329" s="62" t="s">
        <v>2</v>
      </c>
      <c r="M329" s="63">
        <v>3</v>
      </c>
      <c r="N329" s="62" t="s">
        <v>3</v>
      </c>
      <c r="O329" s="63">
        <v>90</v>
      </c>
      <c r="P329" s="46" t="s">
        <v>4</v>
      </c>
      <c r="Q329" s="46" t="s">
        <v>4</v>
      </c>
      <c r="R329" s="46" t="s">
        <v>994</v>
      </c>
      <c r="S329" s="46" t="s">
        <v>1009</v>
      </c>
      <c r="T329" s="46" t="str">
        <f>LOWER('quota master'!$V329)</f>
        <v>sweetcorn
maize (corn), other than sweetcorn (zea mays var. saccharata), otherwise prepared or preserved, not containing added spirit and added sugar</v>
      </c>
      <c r="U329" s="46" t="str">
        <f>GetQuotaDescription('quota master'!$A329, 'quota master'!$B329, 'quota master'!$AB329, 'quota master'!$T329)</f>
        <v>FCFS Quota number 097224 for geography PE : Peru on sweetcorn
maize (corn), other than sweetcorn (zea mays var. saccharata), otherwise prepared or preserved, not containing added spirit and added sugar</v>
      </c>
      <c r="V329" s="46" t="s">
        <v>1930</v>
      </c>
      <c r="W329" s="46" t="s">
        <v>4</v>
      </c>
      <c r="X329" s="46" t="s">
        <v>1917</v>
      </c>
      <c r="Y329" s="46" t="s">
        <v>1404</v>
      </c>
      <c r="Z329" s="54">
        <v>1050000</v>
      </c>
      <c r="AA329" s="46" t="s">
        <v>2</v>
      </c>
      <c r="AB329" s="46" t="s">
        <v>1399</v>
      </c>
      <c r="AC329" s="46" t="s">
        <v>1499</v>
      </c>
      <c r="AD329" s="46" t="s">
        <v>1492</v>
      </c>
      <c r="AE329" s="46" t="s">
        <v>4</v>
      </c>
      <c r="AF329" s="47" t="s">
        <v>4</v>
      </c>
    </row>
    <row r="330" spans="1:32" ht="90" x14ac:dyDescent="0.25">
      <c r="A330" s="45" t="s">
        <v>1018</v>
      </c>
      <c r="B330" s="46" t="str">
        <f>VLOOKUP($A330, Table5[], 2, FALSE)</f>
        <v>CO : Colombia</v>
      </c>
      <c r="C330" s="46" t="str">
        <f>IF(ISNA(VLOOKUP($A330, Table8[], 2, FALSE)), "", VLOOKUP($A330, Table8[], 2, FALSE))</f>
        <v/>
      </c>
      <c r="D330" s="46" t="str">
        <f>IF(ISNA(VLOOKUP($A330, Table10[], 2, FALSE)), "", VLOOKUP($A330, Table10[], 2, FALSE))</f>
        <v>0710400000 - Sweetcorn_x000D_
0711903000 - Sweetcorn_x000D_
2001903000 - Sweetcorn (Zea mays var. saccharata)_x000D_
2004901000 - Sweetcorn (Zea mays var. saccharata)_x000D_
2005800000 - Sweetcorn (Zea mays var.saccharata)_x000D_
2008998500 - Maize (corn), other than sweetcorn (Zea mays var. saccharata)</v>
      </c>
      <c r="E330" s="46" t="str">
        <f>IF(ISNA(VLOOKUP($A330, Table16[], 2, FALSE)), "", VLOOKUP($A330, Table16[], 2, FALSE))</f>
        <v>R130741 : opening and providing for the administration of Union tariff quotas for agricultural products originating in Colombia</v>
      </c>
      <c r="F330" s="59">
        <v>12552</v>
      </c>
      <c r="G330" s="60">
        <v>43101</v>
      </c>
      <c r="H330" s="60">
        <v>43465</v>
      </c>
      <c r="I330" s="61">
        <f>'quota master'!$H330-'quota master'!$G330+1</f>
        <v>365</v>
      </c>
      <c r="J330" s="61" t="str">
        <f>describe_period('quota master'!$I330, 'quota master'!$G330, 'quota master'!$H330)</f>
        <v>Annual</v>
      </c>
      <c r="K330" s="54">
        <v>250000</v>
      </c>
      <c r="L330" s="62" t="s">
        <v>2</v>
      </c>
      <c r="M330" s="63">
        <v>3</v>
      </c>
      <c r="N330" s="62" t="s">
        <v>3</v>
      </c>
      <c r="O330" s="63">
        <v>90</v>
      </c>
      <c r="P330" s="46" t="s">
        <v>4</v>
      </c>
      <c r="Q330" s="46" t="s">
        <v>4</v>
      </c>
      <c r="R330" s="46" t="s">
        <v>1015</v>
      </c>
      <c r="S330" s="46" t="s">
        <v>1018</v>
      </c>
      <c r="T330" s="46" t="str">
        <f>LOWER('quota master'!$V330)</f>
        <v>sweetcorn
maize (corn), other than sweetcorn (zea mays var. saccharata), otherwise prepared or preserved, not containing added spirit and added sugar</v>
      </c>
      <c r="U330" s="46" t="str">
        <f>GetQuotaDescription('quota master'!$A330, 'quota master'!$B330, 'quota master'!$AB330, 'quota master'!$T330)</f>
        <v>FCFS Quota number 097233 for geography CO : Colombia on sweetcorn
maize (corn), other than sweetcorn (zea mays var. saccharata), otherwise prepared or preserved, not containing added spirit and added sugar</v>
      </c>
      <c r="V330" s="46" t="s">
        <v>1937</v>
      </c>
      <c r="W330" s="46" t="s">
        <v>4</v>
      </c>
      <c r="X330" s="46" t="s">
        <v>1936</v>
      </c>
      <c r="Y330" s="46" t="s">
        <v>1404</v>
      </c>
      <c r="Z330" s="54">
        <v>250000</v>
      </c>
      <c r="AA330" s="46" t="s">
        <v>2</v>
      </c>
      <c r="AB330" s="46" t="s">
        <v>1399</v>
      </c>
      <c r="AC330" s="46" t="s">
        <v>1499</v>
      </c>
      <c r="AD330" s="46" t="s">
        <v>1492</v>
      </c>
      <c r="AE330" s="46" t="s">
        <v>4</v>
      </c>
      <c r="AF330" s="47" t="s">
        <v>4</v>
      </c>
    </row>
    <row r="331" spans="1:32" ht="45" x14ac:dyDescent="0.25">
      <c r="A331" s="45" t="s">
        <v>389</v>
      </c>
      <c r="B331" s="46" t="str">
        <f>VLOOKUP($A331, Table5[], 2, FALSE)</f>
        <v>IL : Israel</v>
      </c>
      <c r="C331" s="46" t="str">
        <f>IF(ISNA(VLOOKUP($A331, Table8[], 2, FALSE)), "", VLOOKUP($A331, Table8[], 2, FALSE))</f>
        <v/>
      </c>
      <c r="D331" s="46" t="str">
        <f>IF(ISNA(VLOOKUP($A331, Table10[], 2, FALSE)), "", VLOOKUP($A331, Table10[], 2, FALSE))</f>
        <v>0710400000 - Sweetcorn_x000D_
2004901000 - Sweetcorn (Zea mays var. saccharata)</v>
      </c>
      <c r="E331" s="46" t="str">
        <f>IF(ISNA(VLOOKUP($A331, Table16[], 2, FALSE)), "", VLOOKUP($A331, Table16[], 2, FALSE))</f>
        <v>R091154 : amending Council Regulation (EC) No 747/2001 as regards Community tariff quotas for certain agricultural and processed agricultural products originating in Israel</v>
      </c>
      <c r="F331" s="59">
        <v>12246</v>
      </c>
      <c r="G331" s="60">
        <v>43101</v>
      </c>
      <c r="H331" s="60">
        <v>43465</v>
      </c>
      <c r="I331" s="61">
        <f>'quota master'!$H331-'quota master'!$G331+1</f>
        <v>365</v>
      </c>
      <c r="J331" s="61" t="str">
        <f>describe_period('quota master'!$I331, 'quota master'!$G331, 'quota master'!$H331)</f>
        <v>Annual</v>
      </c>
      <c r="K331" s="54">
        <v>10600000</v>
      </c>
      <c r="L331" s="62" t="s">
        <v>2</v>
      </c>
      <c r="M331" s="63">
        <v>3</v>
      </c>
      <c r="N331" s="62" t="s">
        <v>3</v>
      </c>
      <c r="O331" s="63">
        <v>90</v>
      </c>
      <c r="P331" s="46" t="s">
        <v>4</v>
      </c>
      <c r="Q331" s="46" t="s">
        <v>4</v>
      </c>
      <c r="R331" s="46" t="s">
        <v>379</v>
      </c>
      <c r="S331" s="46" t="s">
        <v>389</v>
      </c>
      <c r="T331" s="46" t="str">
        <f>LOWER('quota master'!$V331)</f>
        <v>sweetcorn, frozen</v>
      </c>
      <c r="U331" s="46" t="str">
        <f>GetQuotaDescription('quota master'!$A331, 'quota master'!$B331, 'quota master'!$AB331, 'quota master'!$T331)</f>
        <v>FCFS Quota number 091353 for geography IL : Israel on sweetcorn, frozen</v>
      </c>
      <c r="V331" s="46" t="s">
        <v>1727</v>
      </c>
      <c r="W331" s="46" t="s">
        <v>4</v>
      </c>
      <c r="X331" s="46" t="s">
        <v>1717</v>
      </c>
      <c r="Y331" s="46" t="s">
        <v>1404</v>
      </c>
      <c r="Z331" s="54">
        <v>10600000</v>
      </c>
      <c r="AA331" s="46" t="s">
        <v>2</v>
      </c>
      <c r="AB331" s="46" t="s">
        <v>1399</v>
      </c>
      <c r="AC331" s="46" t="s">
        <v>1499</v>
      </c>
      <c r="AD331" s="46" t="s">
        <v>1492</v>
      </c>
      <c r="AE331" s="46" t="s">
        <v>4</v>
      </c>
      <c r="AF331" s="47" t="s">
        <v>4</v>
      </c>
    </row>
    <row r="332" spans="1:32" ht="105" x14ac:dyDescent="0.25">
      <c r="A332" s="45" t="s">
        <v>1053</v>
      </c>
      <c r="B332" s="46" t="str">
        <f>VLOOKUP($A332, Table5[], 2, FALSE)</f>
        <v>EC : Ecuador</v>
      </c>
      <c r="C332" s="46" t="str">
        <f>IF(ISNA(VLOOKUP($A332, Table8[], 2, FALSE)), "", VLOOKUP($A332, Table8[], 2, FALSE))</f>
        <v/>
      </c>
      <c r="D332" s="46" t="str">
        <f>IF(ISNA(VLOOKUP($A332, Table10[], 2, FALSE)), "", VLOOKUP($A332, Table10[], 2, FALSE))</f>
        <v>0710400000 - Sweetcorn_x000D_
2004901000 - Sweetcorn (Zea mays var. saccharata)_x000D_
2005800000 - Sweetcorn (Zea mays var.saccharata)</v>
      </c>
      <c r="E332" s="46" t="str">
        <f>IF(ISNA(VLOOKUP($A332, Table16[], 2, FALSE)), "", VLOOKUP($A332, Table16[], 2, FALSE))</f>
        <v>R170754 : opening and providing for the management of Union tariff quotas for certain agricultural and processed agricultural products originating in Ecuador</v>
      </c>
      <c r="F332" s="59">
        <v>12558</v>
      </c>
      <c r="G332" s="60">
        <v>43101</v>
      </c>
      <c r="H332" s="60">
        <v>43465</v>
      </c>
      <c r="I332" s="61">
        <f>'quota master'!$H332-'quota master'!$G332+1</f>
        <v>365</v>
      </c>
      <c r="J332" s="61" t="str">
        <f>describe_period('quota master'!$I332, 'quota master'!$G332, 'quota master'!$H332)</f>
        <v>Annual</v>
      </c>
      <c r="K332" s="54">
        <v>300000</v>
      </c>
      <c r="L332" s="62" t="s">
        <v>2</v>
      </c>
      <c r="M332" s="63">
        <v>3</v>
      </c>
      <c r="N332" s="62" t="s">
        <v>3</v>
      </c>
      <c r="O332" s="63">
        <v>90</v>
      </c>
      <c r="P332" s="46" t="s">
        <v>4</v>
      </c>
      <c r="Q332" s="46" t="s">
        <v>4</v>
      </c>
      <c r="R332" s="46" t="s">
        <v>1052</v>
      </c>
      <c r="S332" s="46" t="s">
        <v>1053</v>
      </c>
      <c r="T332" s="46" t="str">
        <f>LOWER('quota master'!$V332)</f>
        <v xml:space="preserve">sweetcorn, uncooked or cooked by steaming or by boiling in water, frozen
sweetcorn (zea mays var. saccharata), prepared or preserved otherwise than by vinegar or acetic acid
</v>
      </c>
      <c r="U332" s="46" t="str">
        <f>GetQuotaDescription('quota master'!$A332, 'quota master'!$B332, 'quota master'!$AB332, 'quota master'!$T332)</f>
        <v xml:space="preserve">FCFS Quota number 097526 for geography EC : Ecuador on sweetcorn, uncooked or cooked by steaming or by boiling in water, frozen
sweetcorn (zea mays var. saccharata), prepared or preserved otherwise than by vinegar or acetic acid
</v>
      </c>
      <c r="V332" s="46" t="s">
        <v>1949</v>
      </c>
      <c r="W332" s="46" t="s">
        <v>4</v>
      </c>
      <c r="X332" s="46" t="s">
        <v>1948</v>
      </c>
      <c r="Y332" s="46" t="s">
        <v>1404</v>
      </c>
      <c r="Z332" s="54">
        <v>300000</v>
      </c>
      <c r="AA332" s="46" t="s">
        <v>2</v>
      </c>
      <c r="AB332" s="46" t="s">
        <v>1399</v>
      </c>
      <c r="AC332" s="46" t="s">
        <v>1499</v>
      </c>
      <c r="AD332" s="46" t="s">
        <v>1492</v>
      </c>
      <c r="AE332" s="46" t="s">
        <v>4</v>
      </c>
      <c r="AF332" s="47" t="s">
        <v>4</v>
      </c>
    </row>
    <row r="333" spans="1:32" ht="180" x14ac:dyDescent="0.25">
      <c r="A333" s="45" t="s">
        <v>1135</v>
      </c>
      <c r="B333" s="46" t="str">
        <f>VLOOKUP($A333, Table5[], 2, FALSE)</f>
        <v>CA : Canada</v>
      </c>
      <c r="C333" s="46" t="str">
        <f>IF(ISNA(VLOOKUP($A333, Table8[], 2, FALSE)), "", VLOOKUP($A333, Table8[], 2, FALSE))</f>
        <v/>
      </c>
      <c r="D333" s="46" t="str">
        <f>IF(ISNA(VLOOKUP($A333, Table10[], 2, FALSE)), "", VLOOKUP($A333, Table10[], 2, FALSE))</f>
        <v>0710400000 - Sweetcorn_x000D_
2005800000 - Sweetcorn (Zea mays var.saccharata)</v>
      </c>
      <c r="E333" s="46" t="str">
        <f>IF(ISNA(VLOOKUP($A333, Table16[], 2, FALSE)), "", VLOOKUP($A333, Table16[], 2, FALSE))</f>
        <v>R171772 : opening and providing for the management of Union tariff quotas for certain agricultural products, processed agricultural products and fishery products originating in Canada</v>
      </c>
      <c r="F333" s="59">
        <v>12852</v>
      </c>
      <c r="G333" s="60">
        <v>43101</v>
      </c>
      <c r="H333" s="60">
        <v>43465</v>
      </c>
      <c r="I333" s="61">
        <f>'quota master'!$H333-'quota master'!$G333+1</f>
        <v>365</v>
      </c>
      <c r="J333" s="61" t="str">
        <f>describe_period('quota master'!$I333, 'quota master'!$G333, 'quota master'!$H333)</f>
        <v>Annual</v>
      </c>
      <c r="K333" s="54">
        <v>2667000</v>
      </c>
      <c r="L333" s="62" t="s">
        <v>2</v>
      </c>
      <c r="M333" s="63">
        <v>3</v>
      </c>
      <c r="N333" s="62" t="s">
        <v>3</v>
      </c>
      <c r="O333" s="63">
        <v>90</v>
      </c>
      <c r="P333" s="46" t="s">
        <v>4</v>
      </c>
      <c r="Q333" s="46" t="s">
        <v>4</v>
      </c>
      <c r="R333" s="46" t="s">
        <v>1129</v>
      </c>
      <c r="S333" s="46" t="s">
        <v>1135</v>
      </c>
      <c r="T333" s="46" t="str">
        <f>LOWER('quota master'!$V333)</f>
        <v xml:space="preserve">sweetcorn (uncooked or cooked by steaming or boiling in water), frozen
sweetcorn (zea mays var.saccharata), prepared or preserved otherwise than by vinegar or acetic acid, not frozen, other than products of heading 2006
</v>
      </c>
      <c r="U333" s="46" t="str">
        <f>GetQuotaDescription('quota master'!$A333, 'quota master'!$B333, 'quota master'!$AB333, 'quota master'!$T333)</f>
        <v xml:space="preserve">FCFS Quota number 098405 for geography CA : Canada on sweetcorn (uncooked or cooked by steaming or boiling in water), frozen
sweetcorn (zea mays var.saccharata), prepared or preserved otherwise than by vinegar or acetic acid, not frozen, other than products of heading 2006
</v>
      </c>
      <c r="V333" s="46" t="s">
        <v>1974</v>
      </c>
      <c r="W333" s="46" t="s">
        <v>4</v>
      </c>
      <c r="X333" s="46" t="s">
        <v>1958</v>
      </c>
      <c r="Y333" s="46" t="s">
        <v>1404</v>
      </c>
      <c r="Z333" s="54">
        <v>2667000</v>
      </c>
      <c r="AA333" s="46" t="s">
        <v>2</v>
      </c>
      <c r="AB333" s="46" t="s">
        <v>1399</v>
      </c>
      <c r="AC333" s="46" t="s">
        <v>1499</v>
      </c>
      <c r="AD333" s="46" t="s">
        <v>1492</v>
      </c>
      <c r="AE333" s="46" t="s">
        <v>4</v>
      </c>
      <c r="AF333" s="47" t="s">
        <v>4</v>
      </c>
    </row>
    <row r="334" spans="1:32" ht="90" x14ac:dyDescent="0.25">
      <c r="A334" s="45" t="s">
        <v>626</v>
      </c>
      <c r="B334" s="46" t="str">
        <f>VLOOKUP($A334, Table5[], 2, FALSE)</f>
        <v>1011 : ERGA OMNES</v>
      </c>
      <c r="C334" s="46" t="str">
        <f>IF(ISNA(VLOOKUP($A334, Table8[], 2, FALSE)), "", VLOOKUP($A334, Table8[], 2, FALSE))</f>
        <v/>
      </c>
      <c r="D334" s="46" t="str">
        <f>IF(ISNA(VLOOKUP($A334, Table10[], 2, FALSE)), "", VLOOKUP($A334, Table10[], 2, FALSE))</f>
        <v>0710400020 - Corn cobs (Zea Mays Saccharata) whether or not cut, with a diameter of 10 mm or more, but not more than 20 mm, for use in the manufacture of products of the food industry for treatment other than simple repacking_x000D_
2005800030 - Corn cobs (Zea Mays Saccharata) whether or not cut, with a diameter of 10 mm or more, but not more than 20 mm, for use in the manufacture of products of the food industry for treatment other than simple repacking</v>
      </c>
      <c r="E334" s="46" t="str">
        <f>IF(ISNA(VLOOKUP($A334, Table16[], 2, FALSE)), "", VLOOKUP($A334, Table16[], 2, FALSE))</f>
        <v>R162389 : amending Regulation (EU) No 1388/2013 opening and providing for the management of autonomous tariff quotas of the Union for certain agricultural and industrial products</v>
      </c>
      <c r="F334" s="59">
        <v>13296</v>
      </c>
      <c r="G334" s="60">
        <v>43101</v>
      </c>
      <c r="H334" s="60">
        <v>43465</v>
      </c>
      <c r="I334" s="61">
        <f>'quota master'!$H334-'quota master'!$G334+1</f>
        <v>365</v>
      </c>
      <c r="J334" s="61" t="str">
        <f>describe_period('quota master'!$I334, 'quota master'!$G334, 'quota master'!$H334)</f>
        <v>Annual</v>
      </c>
      <c r="K334" s="54">
        <v>550000</v>
      </c>
      <c r="L334" s="62" t="s">
        <v>2</v>
      </c>
      <c r="M334" s="63">
        <v>3</v>
      </c>
      <c r="N334" s="62" t="s">
        <v>3</v>
      </c>
      <c r="O334" s="63">
        <v>90</v>
      </c>
      <c r="P334" s="46" t="s">
        <v>4</v>
      </c>
      <c r="Q334" s="46" t="s">
        <v>4</v>
      </c>
      <c r="R334" s="46" t="s">
        <v>563</v>
      </c>
      <c r="S334" s="46" t="s">
        <v>626</v>
      </c>
      <c r="T334" s="46" t="str">
        <f>LOWER('quota master'!$V334)</f>
        <v>corn cobs</v>
      </c>
      <c r="U334" s="46" t="str">
        <f>GetQuotaDescription('quota master'!$A334, 'quota master'!$B334, 'quota master'!$AB334, 'quota master'!$T334)</f>
        <v>FCFS Quota number 092637 for geography 1011 : ERGA OMNES on corn cobs</v>
      </c>
      <c r="V334" s="46" t="s">
        <v>7655</v>
      </c>
      <c r="W334" s="46" t="s">
        <v>4</v>
      </c>
      <c r="X334" s="46" t="s">
        <v>1397</v>
      </c>
      <c r="Y334" s="46" t="s">
        <v>1404</v>
      </c>
      <c r="Z334" s="54">
        <v>550000</v>
      </c>
      <c r="AA334" s="46" t="s">
        <v>2</v>
      </c>
      <c r="AB334" s="46" t="s">
        <v>1399</v>
      </c>
      <c r="AC334" s="46" t="s">
        <v>1456</v>
      </c>
      <c r="AD334" s="46" t="s">
        <v>1900</v>
      </c>
      <c r="AE334" s="46" t="s">
        <v>4</v>
      </c>
      <c r="AF334" s="47" t="s">
        <v>4</v>
      </c>
    </row>
    <row r="335" spans="1:32" ht="60" x14ac:dyDescent="0.25">
      <c r="A335" s="45" t="s">
        <v>738</v>
      </c>
      <c r="B335" s="46" t="str">
        <f>VLOOKUP($A335, Table5[], 2, FALSE)</f>
        <v>1011 : ERGA OMNES</v>
      </c>
      <c r="C335" s="46" t="str">
        <f>IF(ISNA(VLOOKUP($A335, Table8[], 2, FALSE)), "", VLOOKUP($A335, Table8[], 2, FALSE))</f>
        <v/>
      </c>
      <c r="D335" s="46" t="str">
        <f>IF(ISNA(VLOOKUP($A335, Table10[], 2, FALSE)), "", VLOOKUP($A335, Table10[], 2, FALSE))</f>
        <v>0710806910 - of the species Auricularia polytricha, for the manufacture of prepared meals</v>
      </c>
      <c r="E335" s="46" t="str">
        <f>IF(ISNA(VLOOKUP($A335, Table16[], 2, FALSE)), "", VLOOKUP($A335, Table16[], 2, FALSE))</f>
        <v>R162389 : amending Regulation (EU) No 1388/2013 opening and providing for the management of autonomous tariff quotas of the Union for certain agricultural and industrial products</v>
      </c>
      <c r="F335" s="59">
        <v>13297</v>
      </c>
      <c r="G335" s="60">
        <v>43101</v>
      </c>
      <c r="H335" s="60">
        <v>43465</v>
      </c>
      <c r="I335" s="61">
        <f>'quota master'!$H335-'quota master'!$G335+1</f>
        <v>365</v>
      </c>
      <c r="J335" s="61" t="str">
        <f>describe_period('quota master'!$I335, 'quota master'!$G335, 'quota master'!$H335)</f>
        <v>Annual</v>
      </c>
      <c r="K335" s="54">
        <v>700000</v>
      </c>
      <c r="L335" s="62" t="s">
        <v>2</v>
      </c>
      <c r="M335" s="63">
        <v>3</v>
      </c>
      <c r="N335" s="62" t="s">
        <v>11</v>
      </c>
      <c r="O335" s="63">
        <v>90</v>
      </c>
      <c r="P335" s="46" t="s">
        <v>4</v>
      </c>
      <c r="Q335" s="46" t="s">
        <v>4</v>
      </c>
      <c r="R335" s="46" t="s">
        <v>563</v>
      </c>
      <c r="S335" s="46" t="s">
        <v>738</v>
      </c>
      <c r="T335" s="46" t="str">
        <f>LOWER('quota master'!$V335)</f>
        <v>fungus of the species auricularia polytricha, for the manufacture of prepared meals</v>
      </c>
      <c r="U335" s="46" t="str">
        <f>GetQuotaDescription('quota master'!$A335, 'quota master'!$B335, 'quota master'!$AB335, 'quota master'!$T335)</f>
        <v>FCFS Quota number 092849 for geography 1011 : ERGA OMNES on fungus of the species auricularia polytricha, for the manufacture of prepared meals</v>
      </c>
      <c r="V335" s="46" t="s">
        <v>7698</v>
      </c>
      <c r="W335" s="46" t="s">
        <v>4</v>
      </c>
      <c r="X335" s="46" t="s">
        <v>1397</v>
      </c>
      <c r="Y335" s="46" t="s">
        <v>1404</v>
      </c>
      <c r="Z335" s="54">
        <v>700000</v>
      </c>
      <c r="AA335" s="46" t="s">
        <v>2</v>
      </c>
      <c r="AB335" s="46" t="s">
        <v>1399</v>
      </c>
      <c r="AC335" s="46" t="s">
        <v>1456</v>
      </c>
      <c r="AD335" s="46" t="s">
        <v>1900</v>
      </c>
      <c r="AE335" s="46" t="s">
        <v>4</v>
      </c>
      <c r="AF335" s="47" t="s">
        <v>4</v>
      </c>
    </row>
    <row r="336" spans="1:32" ht="45" x14ac:dyDescent="0.25">
      <c r="A336" s="45" t="s">
        <v>354</v>
      </c>
      <c r="B336" s="46" t="str">
        <f>VLOOKUP($A336, Table5[], 2, FALSE)</f>
        <v>LB : Lebanon</v>
      </c>
      <c r="C336" s="46" t="str">
        <f>IF(ISNA(VLOOKUP($A336, Table8[], 2, FALSE)), "", VLOOKUP($A336, Table8[], 2, FALSE))</f>
        <v/>
      </c>
      <c r="D336" s="46" t="str">
        <f>IF(ISNA(VLOOKUP($A336, Table10[], 2, FALSE)), "", VLOOKUP($A336, Table10[], 2, FALSE))</f>
        <v>0711201000 - For uses other than the production of oil</v>
      </c>
      <c r="E336" s="46" t="str">
        <f>IF(ISNA(VLOOKUP($A336, Table16[], 2, FALSE)), "", VLOOKUP($A336, Table16[], 2, FALSE))</f>
        <v>R030209 : amending Council Regulation (EC) No 747/2001 as regards Community tariff quotas for certain agricultural products originating in Lebanon</v>
      </c>
      <c r="F336" s="59">
        <v>12227</v>
      </c>
      <c r="G336" s="60">
        <v>43101</v>
      </c>
      <c r="H336" s="60">
        <v>43465</v>
      </c>
      <c r="I336" s="61">
        <f>'quota master'!$H336-'quota master'!$G336+1</f>
        <v>365</v>
      </c>
      <c r="J336" s="61" t="str">
        <f>describe_period('quota master'!$I336, 'quota master'!$G336, 'quota master'!$H336)</f>
        <v>Annual</v>
      </c>
      <c r="K336" s="54">
        <v>1000000</v>
      </c>
      <c r="L336" s="62" t="s">
        <v>2</v>
      </c>
      <c r="M336" s="63">
        <v>3</v>
      </c>
      <c r="N336" s="62" t="s">
        <v>3</v>
      </c>
      <c r="O336" s="63">
        <v>90</v>
      </c>
      <c r="P336" s="46" t="s">
        <v>4</v>
      </c>
      <c r="Q336" s="46" t="s">
        <v>4</v>
      </c>
      <c r="R336" s="46" t="s">
        <v>347</v>
      </c>
      <c r="S336" s="46" t="s">
        <v>354</v>
      </c>
      <c r="T336" s="46" t="str">
        <f>LOWER('quota master'!$V336)</f>
        <v>provisionally preserved olives, for uses other than the production of oil</v>
      </c>
      <c r="U336" s="46" t="str">
        <f>GetQuotaDescription('quota master'!$A336, 'quota master'!$B336, 'quota master'!$AB336, 'quota master'!$T336)</f>
        <v>FCFS Quota number 091178 for geography LB : Lebanon on provisionally preserved olives, for uses other than the production of oil</v>
      </c>
      <c r="V336" s="46" t="s">
        <v>1699</v>
      </c>
      <c r="W336" s="46" t="s">
        <v>4</v>
      </c>
      <c r="X336" s="46" t="s">
        <v>1692</v>
      </c>
      <c r="Y336" s="46" t="s">
        <v>1404</v>
      </c>
      <c r="Z336" s="54">
        <v>1000000</v>
      </c>
      <c r="AA336" s="46" t="s">
        <v>2</v>
      </c>
      <c r="AB336" s="46" t="s">
        <v>1399</v>
      </c>
      <c r="AC336" s="46" t="s">
        <v>1698</v>
      </c>
      <c r="AD336" s="46" t="s">
        <v>1492</v>
      </c>
      <c r="AE336" s="46" t="s">
        <v>4</v>
      </c>
      <c r="AF336" s="47" t="s">
        <v>4</v>
      </c>
    </row>
    <row r="337" spans="1:32" ht="75" x14ac:dyDescent="0.25">
      <c r="A337" s="45" t="s">
        <v>376</v>
      </c>
      <c r="B337" s="46" t="str">
        <f>VLOOKUP($A337, Table5[], 2, FALSE)</f>
        <v>TN : Tunisia</v>
      </c>
      <c r="C337" s="46" t="str">
        <f>IF(ISNA(VLOOKUP($A337, Table8[], 2, FALSE)), "", VLOOKUP($A337, Table8[], 2, FALSE))</f>
        <v/>
      </c>
      <c r="D337" s="46" t="str">
        <f>IF(ISNA(VLOOKUP($A337, Table10[], 2, FALSE)), "", VLOOKUP($A337, Table10[], 2, FALSE))</f>
        <v>0711201000 - For uses other than the production of oil</v>
      </c>
      <c r="E337" s="46" t="str">
        <f>IF(ISNA(VLOOKUP($A337, Table16[], 2, FALSE)), "", VLOOKUP($A337, Table16[], 2, FALSE))</f>
        <v>R010747 : providing for the management of Community tariff quotas and of reference quantities for products eligible for preferences by virtue of agreements withcertain Mediterranean countries and repealing Regulations (EC) No 1981/94 and (EC) No 934/95</v>
      </c>
      <c r="F337" s="59">
        <v>12191</v>
      </c>
      <c r="G337" s="60">
        <v>43101</v>
      </c>
      <c r="H337" s="60">
        <v>43465</v>
      </c>
      <c r="I337" s="61">
        <f>'quota master'!$H337-'quota master'!$G337+1</f>
        <v>365</v>
      </c>
      <c r="J337" s="61" t="str">
        <f>describe_period('quota master'!$I337, 'quota master'!$G337, 'quota master'!$H337)</f>
        <v>Annual</v>
      </c>
      <c r="K337" s="54">
        <v>10000</v>
      </c>
      <c r="L337" s="62" t="s">
        <v>2</v>
      </c>
      <c r="M337" s="63">
        <v>3</v>
      </c>
      <c r="N337" s="62" t="s">
        <v>3</v>
      </c>
      <c r="O337" s="63">
        <v>90</v>
      </c>
      <c r="P337" s="46" t="s">
        <v>4</v>
      </c>
      <c r="Q337" s="46" t="s">
        <v>4</v>
      </c>
      <c r="R337" s="46" t="s">
        <v>366</v>
      </c>
      <c r="S337" s="46" t="s">
        <v>376</v>
      </c>
      <c r="T337" s="46" t="str">
        <f>LOWER('quota master'!$V337)</f>
        <v>olives provisionaly preserved</v>
      </c>
      <c r="U337" s="46" t="str">
        <f>GetQuotaDescription('quota master'!$A337, 'quota master'!$B337, 'quota master'!$AB337, 'quota master'!$T337)</f>
        <v>FCFS Quota number 091219 for geography TN : Tunisia on olives provisionaly preserved</v>
      </c>
      <c r="V337" s="46" t="s">
        <v>1715</v>
      </c>
      <c r="W337" s="46" t="s">
        <v>4</v>
      </c>
      <c r="X337" s="46" t="s">
        <v>1708</v>
      </c>
      <c r="Y337" s="46" t="s">
        <v>1404</v>
      </c>
      <c r="Z337" s="54">
        <v>10000</v>
      </c>
      <c r="AA337" s="46" t="s">
        <v>2</v>
      </c>
      <c r="AB337" s="46" t="s">
        <v>1399</v>
      </c>
      <c r="AC337" s="46" t="s">
        <v>1698</v>
      </c>
      <c r="AD337" s="46" t="s">
        <v>1492</v>
      </c>
      <c r="AE337" s="46" t="s">
        <v>4</v>
      </c>
      <c r="AF337" s="47" t="s">
        <v>4</v>
      </c>
    </row>
    <row r="338" spans="1:32" ht="60" x14ac:dyDescent="0.25">
      <c r="A338" s="45" t="s">
        <v>791</v>
      </c>
      <c r="B338" s="46" t="str">
        <f>VLOOKUP($A338, Table5[], 2, FALSE)</f>
        <v>UA : Ukraine</v>
      </c>
      <c r="C338" s="46" t="str">
        <f>IF(ISNA(VLOOKUP($A338, Table8[], 2, FALSE)), "", VLOOKUP($A338, Table8[], 2, FALSE))</f>
        <v/>
      </c>
      <c r="D338" s="46" t="str">
        <f>IF(ISNA(VLOOKUP($A338, Table10[], 2, FALSE)), "", VLOOKUP($A338, Table10[], 2, FALSE))</f>
        <v>0711510000 - Mushrooms of the genus Agaricus</v>
      </c>
      <c r="E338" s="46" t="str">
        <f>IF(ISNA(VLOOKUP($A338, Table16[], 2, FALSE)), "", VLOOKUP($A338, Table16[], 2, FALSE))</f>
        <v>R152405 : opening and providing for the management of EU tariff quotas for agricultural products originating in Ukraine</v>
      </c>
      <c r="F338" s="59">
        <v>13139</v>
      </c>
      <c r="G338" s="60">
        <v>43101</v>
      </c>
      <c r="H338" s="60">
        <v>43465</v>
      </c>
      <c r="I338" s="61">
        <f>'quota master'!$H338-'quota master'!$G338+1</f>
        <v>365</v>
      </c>
      <c r="J338" s="61" t="str">
        <f>describe_period('quota master'!$I338, 'quota master'!$G338, 'quota master'!$H338)</f>
        <v>Annual</v>
      </c>
      <c r="K338" s="54">
        <v>500000</v>
      </c>
      <c r="L338" s="62" t="s">
        <v>2</v>
      </c>
      <c r="M338" s="63">
        <v>3</v>
      </c>
      <c r="N338" s="62" t="s">
        <v>3</v>
      </c>
      <c r="O338" s="63">
        <v>90</v>
      </c>
      <c r="P338" s="46" t="s">
        <v>4</v>
      </c>
      <c r="Q338" s="46" t="s">
        <v>4</v>
      </c>
      <c r="R338" s="46" t="s">
        <v>778</v>
      </c>
      <c r="S338" s="46" t="s">
        <v>791</v>
      </c>
      <c r="T338" s="46" t="str">
        <f>LOWER('quota master'!$V338)</f>
        <v>mushrooms of the genus agaricus</v>
      </c>
      <c r="U338" s="46" t="str">
        <f>GetQuotaDescription('quota master'!$A338, 'quota master'!$B338, 'quota master'!$AB338, 'quota master'!$T338)</f>
        <v>FCFS Quota number 096713 for geography UA : Ukraine on mushrooms of the genus agaricus</v>
      </c>
      <c r="V338" s="46" t="s">
        <v>5474</v>
      </c>
      <c r="W338" s="46" t="s">
        <v>4</v>
      </c>
      <c r="X338" s="46" t="s">
        <v>1907</v>
      </c>
      <c r="Y338" s="46" t="s">
        <v>1404</v>
      </c>
      <c r="Z338" s="54">
        <v>500000</v>
      </c>
      <c r="AA338" s="46" t="s">
        <v>2</v>
      </c>
      <c r="AB338" s="46" t="s">
        <v>1399</v>
      </c>
      <c r="AC338" s="46" t="s">
        <v>1499</v>
      </c>
      <c r="AD338" s="46" t="s">
        <v>1492</v>
      </c>
      <c r="AE338" s="46" t="s">
        <v>4</v>
      </c>
      <c r="AF338" s="47" t="s">
        <v>4</v>
      </c>
    </row>
    <row r="339" spans="1:32" ht="60" x14ac:dyDescent="0.25">
      <c r="A339" s="45" t="s">
        <v>790</v>
      </c>
      <c r="B339" s="46" t="str">
        <f>VLOOKUP($A339, Table5[], 2, FALSE)</f>
        <v>UA : Ukraine</v>
      </c>
      <c r="C339" s="46" t="str">
        <f>IF(ISNA(VLOOKUP($A339, Table8[], 2, FALSE)), "", VLOOKUP($A339, Table8[], 2, FALSE))</f>
        <v/>
      </c>
      <c r="D339" s="46" t="str">
        <f>IF(ISNA(VLOOKUP($A339, Table10[], 2, FALSE)), "", VLOOKUP($A339, Table10[], 2, FALSE))</f>
        <v>0711510000 - Mushrooms of the genus Agaricus_x000D_
2003100000 - Mushrooms of the genus Agaricus</v>
      </c>
      <c r="E339" s="46" t="str">
        <f>IF(ISNA(VLOOKUP($A339, Table16[], 2, FALSE)), "", VLOOKUP($A339, Table16[], 2, FALSE))</f>
        <v>R152405 : opening and providing for the management of EU tariff quotas for agricultural products originating in Ukraine</v>
      </c>
      <c r="F339" s="59">
        <v>13138</v>
      </c>
      <c r="G339" s="60">
        <v>43101</v>
      </c>
      <c r="H339" s="60">
        <v>43465</v>
      </c>
      <c r="I339" s="61">
        <f>'quota master'!$H339-'quota master'!$G339+1</f>
        <v>365</v>
      </c>
      <c r="J339" s="61" t="str">
        <f>describe_period('quota master'!$I339, 'quota master'!$G339, 'quota master'!$H339)</f>
        <v>Annual</v>
      </c>
      <c r="K339" s="54">
        <v>500000</v>
      </c>
      <c r="L339" s="62" t="s">
        <v>2</v>
      </c>
      <c r="M339" s="63">
        <v>3</v>
      </c>
      <c r="N339" s="62" t="s">
        <v>3</v>
      </c>
      <c r="O339" s="63">
        <v>90</v>
      </c>
      <c r="P339" s="46" t="s">
        <v>4</v>
      </c>
      <c r="Q339" s="46" t="s">
        <v>4</v>
      </c>
      <c r="R339" s="46" t="s">
        <v>778</v>
      </c>
      <c r="S339" s="46" t="s">
        <v>790</v>
      </c>
      <c r="T339" s="46" t="str">
        <f>LOWER('quota master'!$V339)</f>
        <v>mushrooms of the genus agaricus</v>
      </c>
      <c r="U339" s="46" t="str">
        <f>GetQuotaDescription('quota master'!$A339, 'quota master'!$B339, 'quota master'!$AB339, 'quota master'!$T339)</f>
        <v>FCFS Quota number 096712 for geography UA : Ukraine on mushrooms of the genus agaricus</v>
      </c>
      <c r="V339" s="46" t="s">
        <v>5474</v>
      </c>
      <c r="W339" s="46" t="s">
        <v>4</v>
      </c>
      <c r="X339" s="46" t="s">
        <v>1907</v>
      </c>
      <c r="Y339" s="46" t="s">
        <v>1404</v>
      </c>
      <c r="Z339" s="54">
        <v>500000</v>
      </c>
      <c r="AA339" s="46" t="s">
        <v>2</v>
      </c>
      <c r="AB339" s="46" t="s">
        <v>1399</v>
      </c>
      <c r="AC339" s="46" t="s">
        <v>1499</v>
      </c>
      <c r="AD339" s="46" t="s">
        <v>1492</v>
      </c>
      <c r="AE339" s="46" t="s">
        <v>4</v>
      </c>
      <c r="AF339" s="47" t="s">
        <v>4</v>
      </c>
    </row>
    <row r="340" spans="1:32" ht="105" x14ac:dyDescent="0.25">
      <c r="A340" s="45" t="s">
        <v>1001</v>
      </c>
      <c r="B340" s="46" t="str">
        <f>VLOOKUP($A340, Table5[], 2, FALSE)</f>
        <v>PE : Peru</v>
      </c>
      <c r="C340" s="46" t="str">
        <f>IF(ISNA(VLOOKUP($A340, Table8[], 2, FALSE)), "", VLOOKUP($A340, Table8[], 2, FALSE))</f>
        <v/>
      </c>
      <c r="D340" s="46" t="str">
        <f>IF(ISNA(VLOOKUP($A340, Table10[], 2, FALSE)), "", VLOOKUP($A340, Table10[], 2, FALSE))</f>
        <v>0711510000 - Mushrooms of the genus Agaricus_x000D_
2003100000 - Mushrooms of the genus Agaricus</v>
      </c>
      <c r="E340" s="46" t="str">
        <f>IF(ISNA(VLOOKUP($A340, Table16[], 2, FALSE)), "", VLOOKUP($A340, Table16[], 2, FALSE))</f>
        <v>R130405 : opening and providing for the administration of Union tariff quotas for agricultural products originating in Peru</v>
      </c>
      <c r="F340" s="59">
        <v>12526</v>
      </c>
      <c r="G340" s="60">
        <v>43101</v>
      </c>
      <c r="H340" s="60">
        <v>43465</v>
      </c>
      <c r="I340" s="61">
        <f>'quota master'!$H340-'quota master'!$G340+1</f>
        <v>365</v>
      </c>
      <c r="J340" s="61" t="str">
        <f>describe_period('quota master'!$I340, 'quota master'!$G340, 'quota master'!$H340)</f>
        <v>Annual</v>
      </c>
      <c r="K340" s="54">
        <v>150000</v>
      </c>
      <c r="L340" s="62" t="s">
        <v>2</v>
      </c>
      <c r="M340" s="63">
        <v>3</v>
      </c>
      <c r="N340" s="62" t="s">
        <v>3</v>
      </c>
      <c r="O340" s="63">
        <v>90</v>
      </c>
      <c r="P340" s="46" t="s">
        <v>4</v>
      </c>
      <c r="Q340" s="46" t="s">
        <v>4</v>
      </c>
      <c r="R340" s="46" t="s">
        <v>994</v>
      </c>
      <c r="S340" s="46" t="s">
        <v>1001</v>
      </c>
      <c r="T340" s="46" t="str">
        <f>LOWER('quota master'!$V340)</f>
        <v>mushrooms of the genus agaricus, provisionally preserved, but unsuitable in that state for immediate consumption
mushrooms of the genus agaricus, prepared or preserved otherwise than by vinegar or acetic acid</v>
      </c>
      <c r="U340" s="46" t="str">
        <f>GetQuotaDescription('quota master'!$A340, 'quota master'!$B340, 'quota master'!$AB340, 'quota master'!$T340)</f>
        <v>FCFS Quota number 097217 for geography PE : Peru on mushrooms of the genus agaricus, provisionally preserved, but unsuitable in that state for immediate consumption
mushrooms of the genus agaricus, prepared or preserved otherwise than by vinegar or acetic acid</v>
      </c>
      <c r="V340" s="46" t="s">
        <v>1923</v>
      </c>
      <c r="W340" s="46" t="s">
        <v>4</v>
      </c>
      <c r="X340" s="46" t="s">
        <v>1917</v>
      </c>
      <c r="Y340" s="46" t="s">
        <v>1404</v>
      </c>
      <c r="Z340" s="54">
        <v>150000</v>
      </c>
      <c r="AA340" s="46" t="s">
        <v>2</v>
      </c>
      <c r="AB340" s="46" t="s">
        <v>1399</v>
      </c>
      <c r="AC340" s="46" t="s">
        <v>1499</v>
      </c>
      <c r="AD340" s="46" t="s">
        <v>1492</v>
      </c>
      <c r="AE340" s="46" t="s">
        <v>4</v>
      </c>
      <c r="AF340" s="47" t="s">
        <v>4</v>
      </c>
    </row>
    <row r="341" spans="1:32" ht="105" x14ac:dyDescent="0.25">
      <c r="A341" s="45" t="s">
        <v>1016</v>
      </c>
      <c r="B341" s="46" t="str">
        <f>VLOOKUP($A341, Table5[], 2, FALSE)</f>
        <v>CO : Colombia</v>
      </c>
      <c r="C341" s="46" t="str">
        <f>IF(ISNA(VLOOKUP($A341, Table8[], 2, FALSE)), "", VLOOKUP($A341, Table8[], 2, FALSE))</f>
        <v/>
      </c>
      <c r="D341" s="46" t="str">
        <f>IF(ISNA(VLOOKUP($A341, Table10[], 2, FALSE)), "", VLOOKUP($A341, Table10[], 2, FALSE))</f>
        <v>0711510000 - Mushrooms of the genus Agaricus_x000D_
2003100000 - Mushrooms of the genus Agaricus</v>
      </c>
      <c r="E341" s="46" t="str">
        <f>IF(ISNA(VLOOKUP($A341, Table16[], 2, FALSE)), "", VLOOKUP($A341, Table16[], 2, FALSE))</f>
        <v>R130741 : opening and providing for the administration of Union tariff quotas for agricultural products originating in Colombia</v>
      </c>
      <c r="F341" s="59">
        <v>12550</v>
      </c>
      <c r="G341" s="60">
        <v>43101</v>
      </c>
      <c r="H341" s="60">
        <v>43465</v>
      </c>
      <c r="I341" s="61">
        <f>'quota master'!$H341-'quota master'!$G341+1</f>
        <v>365</v>
      </c>
      <c r="J341" s="61" t="str">
        <f>describe_period('quota master'!$I341, 'quota master'!$G341, 'quota master'!$H341)</f>
        <v>Annual</v>
      </c>
      <c r="K341" s="54">
        <v>125000</v>
      </c>
      <c r="L341" s="62" t="s">
        <v>2</v>
      </c>
      <c r="M341" s="63">
        <v>3</v>
      </c>
      <c r="N341" s="62" t="s">
        <v>3</v>
      </c>
      <c r="O341" s="63">
        <v>90</v>
      </c>
      <c r="P341" s="46" t="s">
        <v>4</v>
      </c>
      <c r="Q341" s="46" t="s">
        <v>4</v>
      </c>
      <c r="R341" s="46" t="s">
        <v>1015</v>
      </c>
      <c r="S341" s="46" t="s">
        <v>1016</v>
      </c>
      <c r="T341" s="46" t="str">
        <f>LOWER('quota master'!$V341)</f>
        <v>mushrooms of the genus agaricus, provisionally preserved, but unsuitable in that state for immediate consumption
mushrooms of the genus agaricus, prepared or preserved otherwise than by vinegar or acetic acid</v>
      </c>
      <c r="U341" s="46" t="str">
        <f>GetQuotaDescription('quota master'!$A341, 'quota master'!$B341, 'quota master'!$AB341, 'quota master'!$T341)</f>
        <v>FCFS Quota number 097231 for geography CO : Colombia on mushrooms of the genus agaricus, provisionally preserved, but unsuitable in that state for immediate consumption
mushrooms of the genus agaricus, prepared or preserved otherwise than by vinegar or acetic acid</v>
      </c>
      <c r="V341" s="46" t="s">
        <v>1923</v>
      </c>
      <c r="W341" s="46" t="s">
        <v>4</v>
      </c>
      <c r="X341" s="46" t="s">
        <v>1936</v>
      </c>
      <c r="Y341" s="46" t="s">
        <v>1404</v>
      </c>
      <c r="Z341" s="54">
        <v>125000</v>
      </c>
      <c r="AA341" s="46" t="s">
        <v>2</v>
      </c>
      <c r="AB341" s="46" t="s">
        <v>1399</v>
      </c>
      <c r="AC341" s="46" t="s">
        <v>1499</v>
      </c>
      <c r="AD341" s="46" t="s">
        <v>1492</v>
      </c>
      <c r="AE341" s="46" t="s">
        <v>4</v>
      </c>
      <c r="AF341" s="47" t="s">
        <v>4</v>
      </c>
    </row>
    <row r="342" spans="1:32" ht="90" x14ac:dyDescent="0.25">
      <c r="A342" s="45" t="s">
        <v>1026</v>
      </c>
      <c r="B342" s="46" t="str">
        <f>VLOOKUP($A342, Table5[], 2, FALSE)</f>
        <v>2200 : Central America</v>
      </c>
      <c r="C342" s="46" t="str">
        <f>IF(ISNA(VLOOKUP($A342, Table8[], 2, FALSE)), "", VLOOKUP($A342, Table8[], 2, FALSE))</f>
        <v/>
      </c>
      <c r="D342" s="46" t="str">
        <f>IF(ISNA(VLOOKUP($A342, Table10[], 2, FALSE)), "", VLOOKUP($A342, Table10[], 2, FALSE))</f>
        <v>0711510000 - Mushrooms of the genus Agaricus_x000D_
2003100000 - Mushrooms of the genus Agaricus</v>
      </c>
      <c r="E342" s="46" t="str">
        <f>IF(ISNA(VLOOKUP($A342, Table16[], 2, FALSE)), "", VLOOKUP($A342, Table16[], 2, FALSE))</f>
        <v>R130924 : opening and providing for the management of Union tariff quotas for agricultural products originating in Central America</v>
      </c>
      <c r="F342" s="59">
        <v>12373</v>
      </c>
      <c r="G342" s="60">
        <v>43101</v>
      </c>
      <c r="H342" s="60">
        <v>43465</v>
      </c>
      <c r="I342" s="61">
        <f>'quota master'!$H342-'quota master'!$G342+1</f>
        <v>365</v>
      </c>
      <c r="J342" s="61" t="str">
        <f>describe_period('quota master'!$I342, 'quota master'!$G342, 'quota master'!$H342)</f>
        <v>Annual</v>
      </c>
      <c r="K342" s="54">
        <v>275000</v>
      </c>
      <c r="L342" s="62" t="s">
        <v>2</v>
      </c>
      <c r="M342" s="63">
        <v>3</v>
      </c>
      <c r="N342" s="62" t="s">
        <v>3</v>
      </c>
      <c r="O342" s="63">
        <v>90</v>
      </c>
      <c r="P342" s="46" t="s">
        <v>4</v>
      </c>
      <c r="Q342" s="46" t="s">
        <v>4</v>
      </c>
      <c r="R342" s="46" t="s">
        <v>1024</v>
      </c>
      <c r="S342" s="46" t="s">
        <v>1026</v>
      </c>
      <c r="T342" s="46" t="str">
        <f>LOWER('quota master'!$V342)</f>
        <v>mushrooms of the genus agaricus, provisionally preserved, but unsuitable in that state for immediate consumption
mushrooms of the genus agaricus, prepared or preserved otherwise than by vinegar or acetic acid</v>
      </c>
      <c r="U342" s="46" t="str">
        <f>GetQuotaDescription('quota master'!$A342, 'quota master'!$B342, 'quota master'!$AB342, 'quota master'!$T342)</f>
        <v>FCFS Quota number 097302 for geography 2200 : Central America on mushrooms of the genus agaricus, provisionally preserved, but unsuitable in that state for immediate consumption
mushrooms of the genus agaricus, prepared or preserved otherwise than by vinegar or acetic acid</v>
      </c>
      <c r="V342" s="46" t="s">
        <v>1941</v>
      </c>
      <c r="W342" s="46" t="s">
        <v>4</v>
      </c>
      <c r="X342" s="46" t="s">
        <v>1915</v>
      </c>
      <c r="Y342" s="46" t="s">
        <v>1404</v>
      </c>
      <c r="Z342" s="54">
        <v>275000</v>
      </c>
      <c r="AA342" s="46" t="s">
        <v>2</v>
      </c>
      <c r="AB342" s="46" t="s">
        <v>1399</v>
      </c>
      <c r="AC342" s="46" t="s">
        <v>1499</v>
      </c>
      <c r="AD342" s="46" t="s">
        <v>1492</v>
      </c>
      <c r="AE342" s="46" t="s">
        <v>4</v>
      </c>
      <c r="AF342" s="47" t="s">
        <v>4</v>
      </c>
    </row>
    <row r="343" spans="1:32" ht="150" x14ac:dyDescent="0.25">
      <c r="A343" s="45" t="s">
        <v>1054</v>
      </c>
      <c r="B343" s="46" t="str">
        <f>VLOOKUP($A343, Table5[], 2, FALSE)</f>
        <v>EC : Ecuador</v>
      </c>
      <c r="C343" s="46" t="str">
        <f>IF(ISNA(VLOOKUP($A343, Table8[], 2, FALSE)), "", VLOOKUP($A343, Table8[], 2, FALSE))</f>
        <v/>
      </c>
      <c r="D343" s="46" t="str">
        <f>IF(ISNA(VLOOKUP($A343, Table10[], 2, FALSE)), "", VLOOKUP($A343, Table10[], 2, FALSE))</f>
        <v>0711510000 - Mushrooms of the genus Agaricus_x000D_
2003102000 - Provisionally preserved, completely cooked_x000D_
2003103000 - Other</v>
      </c>
      <c r="E343" s="46" t="str">
        <f>IF(ISNA(VLOOKUP($A343, Table16[], 2, FALSE)), "", VLOOKUP($A343, Table16[], 2, FALSE))</f>
        <v>R170754 : opening and providing for the management of Union tariff quotas for certain agricultural and processed agricultural products originating in Ecuador</v>
      </c>
      <c r="F343" s="59">
        <v>12559</v>
      </c>
      <c r="G343" s="60">
        <v>43101</v>
      </c>
      <c r="H343" s="60">
        <v>43465</v>
      </c>
      <c r="I343" s="61">
        <f>'quota master'!$H343-'quota master'!$G343+1</f>
        <v>365</v>
      </c>
      <c r="J343" s="61" t="str">
        <f>describe_period('quota master'!$I343, 'quota master'!$G343, 'quota master'!$H343)</f>
        <v>Annual</v>
      </c>
      <c r="K343" s="54">
        <v>100000</v>
      </c>
      <c r="L343" s="62" t="s">
        <v>2</v>
      </c>
      <c r="M343" s="63">
        <v>3</v>
      </c>
      <c r="N343" s="62" t="s">
        <v>3</v>
      </c>
      <c r="O343" s="63">
        <v>90</v>
      </c>
      <c r="P343" s="46" t="s">
        <v>4</v>
      </c>
      <c r="Q343" s="46" t="s">
        <v>4</v>
      </c>
      <c r="R343" s="46" t="s">
        <v>1052</v>
      </c>
      <c r="S343" s="46" t="s">
        <v>1054</v>
      </c>
      <c r="T343" s="46" t="str">
        <f>LOWER('quota master'!$V343)</f>
        <v xml:space="preserve">mushrooms of the genus agaricus, provisionally preserved (for example, by sulphur dioxide gas, in brine, in sulphur water or in other preservative solutions), but unsuitable in that state for immediate consumption
mushrooms of the genus agaricus, prepared or preserved otherwise than by vinegar or acetic acid
</v>
      </c>
      <c r="U343" s="46" t="str">
        <f>GetQuotaDescription('quota master'!$A343, 'quota master'!$B343, 'quota master'!$AB343, 'quota master'!$T343)</f>
        <v xml:space="preserve">FCFS Quota number 097527 for geography EC : Ecuador on mushrooms of the genus agaricus, provisionally preserved (for example, by sulphur dioxide gas, in brine, in sulphur water or in other preservative solutions), but unsuitable in that state for immediate consumption
mushrooms of the genus agaricus, prepared or preserved otherwise than by vinegar or acetic acid
</v>
      </c>
      <c r="V343" s="46" t="s">
        <v>1950</v>
      </c>
      <c r="W343" s="46" t="s">
        <v>4</v>
      </c>
      <c r="X343" s="46" t="s">
        <v>1948</v>
      </c>
      <c r="Y343" s="46" t="s">
        <v>1404</v>
      </c>
      <c r="Z343" s="54">
        <v>100000</v>
      </c>
      <c r="AA343" s="46" t="s">
        <v>2</v>
      </c>
      <c r="AB343" s="46" t="s">
        <v>1399</v>
      </c>
      <c r="AC343" s="46" t="s">
        <v>1499</v>
      </c>
      <c r="AD343" s="46" t="s">
        <v>1492</v>
      </c>
      <c r="AE343" s="46" t="s">
        <v>4</v>
      </c>
      <c r="AF343" s="47" t="s">
        <v>4</v>
      </c>
    </row>
    <row r="344" spans="1:32" ht="45" x14ac:dyDescent="0.25">
      <c r="A344" s="45" t="s">
        <v>390</v>
      </c>
      <c r="B344" s="46" t="str">
        <f>VLOOKUP($A344, Table5[], 2, FALSE)</f>
        <v>IL : Israel</v>
      </c>
      <c r="C344" s="46" t="str">
        <f>IF(ISNA(VLOOKUP($A344, Table8[], 2, FALSE)), "", VLOOKUP($A344, Table8[], 2, FALSE))</f>
        <v/>
      </c>
      <c r="D344" s="46" t="str">
        <f>IF(ISNA(VLOOKUP($A344, Table10[], 2, FALSE)), "", VLOOKUP($A344, Table10[], 2, FALSE))</f>
        <v>0711903000 - Sweetcorn_x000D_
2001903000 - Sweetcorn (Zea mays var. saccharata)_x000D_
2005800000 - Sweetcorn (Zea mays var.saccharata)</v>
      </c>
      <c r="E344" s="46" t="str">
        <f>IF(ISNA(VLOOKUP($A344, Table16[], 2, FALSE)), "", VLOOKUP($A344, Table16[], 2, FALSE))</f>
        <v>R091154 : amending Council Regulation (EC) No 747/2001 as regards Community tariff quotas for certain agricultural and processed agricultural products originating in Israel</v>
      </c>
      <c r="F344" s="59">
        <v>12247</v>
      </c>
      <c r="G344" s="60">
        <v>43101</v>
      </c>
      <c r="H344" s="60">
        <v>43465</v>
      </c>
      <c r="I344" s="61">
        <f>'quota master'!$H344-'quota master'!$G344+1</f>
        <v>365</v>
      </c>
      <c r="J344" s="61" t="str">
        <f>describe_period('quota master'!$I344, 'quota master'!$G344, 'quota master'!$H344)</f>
        <v>Annual</v>
      </c>
      <c r="K344" s="54">
        <v>5400000</v>
      </c>
      <c r="L344" s="62" t="s">
        <v>2</v>
      </c>
      <c r="M344" s="63">
        <v>3</v>
      </c>
      <c r="N344" s="62" t="s">
        <v>3</v>
      </c>
      <c r="O344" s="63">
        <v>90</v>
      </c>
      <c r="P344" s="46" t="s">
        <v>4</v>
      </c>
      <c r="Q344" s="46" t="s">
        <v>4</v>
      </c>
      <c r="R344" s="46" t="s">
        <v>379</v>
      </c>
      <c r="S344" s="46" t="s">
        <v>390</v>
      </c>
      <c r="T344" s="46" t="str">
        <f>LOWER('quota master'!$V344)</f>
        <v>sweetcorn, not frozen</v>
      </c>
      <c r="U344" s="46" t="str">
        <f>GetQuotaDescription('quota master'!$A344, 'quota master'!$B344, 'quota master'!$AB344, 'quota master'!$T344)</f>
        <v>FCFS Quota number 091354 for geography IL : Israel on sweetcorn, not frozen</v>
      </c>
      <c r="V344" s="46" t="s">
        <v>1728</v>
      </c>
      <c r="W344" s="46" t="s">
        <v>4</v>
      </c>
      <c r="X344" s="46" t="s">
        <v>1717</v>
      </c>
      <c r="Y344" s="46" t="s">
        <v>1404</v>
      </c>
      <c r="Z344" s="54">
        <v>5400000</v>
      </c>
      <c r="AA344" s="46" t="s">
        <v>2</v>
      </c>
      <c r="AB344" s="46" t="s">
        <v>1399</v>
      </c>
      <c r="AC344" s="46" t="s">
        <v>1499</v>
      </c>
      <c r="AD344" s="46" t="s">
        <v>1492</v>
      </c>
      <c r="AE344" s="46" t="s">
        <v>4</v>
      </c>
      <c r="AF344" s="47" t="s">
        <v>4</v>
      </c>
    </row>
    <row r="345" spans="1:32" ht="210" x14ac:dyDescent="0.25">
      <c r="A345" s="45" t="s">
        <v>1055</v>
      </c>
      <c r="B345" s="46" t="str">
        <f>VLOOKUP($A345, Table5[], 2, FALSE)</f>
        <v>EC : Ecuador</v>
      </c>
      <c r="C345" s="46" t="str">
        <f>IF(ISNA(VLOOKUP($A345, Table8[], 2, FALSE)), "", VLOOKUP($A345, Table8[], 2, FALSE))</f>
        <v/>
      </c>
      <c r="D345" s="46" t="str">
        <f>IF(ISNA(VLOOKUP($A345, Table10[], 2, FALSE)), "", VLOOKUP($A345, Table10[], 2, FALSE))</f>
        <v>0711903000 - Sweetcorn_x000D_
2001903000 - Sweetcorn (Zea mays var. saccharata)_x000D_
2008998500 - Maize (corn), other than sweetcorn (Zea mays var. saccharata)</v>
      </c>
      <c r="E345" s="46" t="str">
        <f>IF(ISNA(VLOOKUP($A345, Table16[], 2, FALSE)), "", VLOOKUP($A345, Table16[], 2, FALSE))</f>
        <v>R170754 : opening and providing for the management of Union tariff quotas for certain agricultural and processed agricultural products originating in Ecuador</v>
      </c>
      <c r="F345" s="59">
        <v>12560</v>
      </c>
      <c r="G345" s="60">
        <v>43101</v>
      </c>
      <c r="H345" s="60">
        <v>43465</v>
      </c>
      <c r="I345" s="61">
        <f>'quota master'!$H345-'quota master'!$G345+1</f>
        <v>365</v>
      </c>
      <c r="J345" s="61" t="str">
        <f>describe_period('quota master'!$I345, 'quota master'!$G345, 'quota master'!$H345)</f>
        <v>Annual</v>
      </c>
      <c r="K345" s="54">
        <v>400000</v>
      </c>
      <c r="L345" s="62" t="s">
        <v>2</v>
      </c>
      <c r="M345" s="63">
        <v>3</v>
      </c>
      <c r="N345" s="62" t="s">
        <v>3</v>
      </c>
      <c r="O345" s="63">
        <v>90</v>
      </c>
      <c r="P345" s="46" t="s">
        <v>4</v>
      </c>
      <c r="Q345" s="46" t="s">
        <v>4</v>
      </c>
      <c r="R345" s="46" t="s">
        <v>1052</v>
      </c>
      <c r="S345" s="46" t="s">
        <v>1055</v>
      </c>
      <c r="T345" s="46" t="str">
        <f>LOWER('quota master'!$V345)</f>
        <v xml:space="preserve">sweetcorn provisionally preserved, e.g. by sulphur dioxide gas, in brine, in sulphur water or in other preservative solutions, but unsuitable in that state for immediate consumption
sweetcorn (zea mays var. saccharata), prepared or preserved  by vinegar or acetic acid
maize (corn), prepared or preserved, not containing added spirit or added sugar (excl. sweetcorn (zea mays var. saccharata)
</v>
      </c>
      <c r="U345" s="46" t="str">
        <f>GetQuotaDescription('quota master'!$A345, 'quota master'!$B345, 'quota master'!$AB345, 'quota master'!$T345)</f>
        <v xml:space="preserve">FCFS Quota number 097528 for geography EC : Ecuador on sweetcorn provisionally preserved, e.g. by sulphur dioxide gas, in brine, in sulphur water or in other preservative solutions, but unsuitable in that state for immediate consumption
sweetcorn (zea mays var. saccharata), prepared or preserved  by vinegar or acetic acid
maize (corn), prepared or preserved, not containing added spirit or added sugar (excl. sweetcorn (zea mays var. saccharata)
</v>
      </c>
      <c r="V345" s="46" t="s">
        <v>1951</v>
      </c>
      <c r="W345" s="46" t="s">
        <v>4</v>
      </c>
      <c r="X345" s="46" t="s">
        <v>1948</v>
      </c>
      <c r="Y345" s="46" t="s">
        <v>1404</v>
      </c>
      <c r="Z345" s="54">
        <v>400000</v>
      </c>
      <c r="AA345" s="46" t="s">
        <v>2</v>
      </c>
      <c r="AB345" s="46" t="s">
        <v>1399</v>
      </c>
      <c r="AC345" s="46" t="s">
        <v>1499</v>
      </c>
      <c r="AD345" s="46" t="s">
        <v>1492</v>
      </c>
      <c r="AE345" s="46" t="s">
        <v>4</v>
      </c>
      <c r="AF345" s="47" t="s">
        <v>4</v>
      </c>
    </row>
    <row r="346" spans="1:32" ht="75" x14ac:dyDescent="0.25">
      <c r="A346" s="45" t="s">
        <v>19</v>
      </c>
      <c r="B346" s="46" t="str">
        <f>VLOOKUP($A346, Table5[], 2, FALSE)</f>
        <v>1011 : ERGA OMNES</v>
      </c>
      <c r="C346" s="46" t="str">
        <f>IF(ISNA(VLOOKUP($A346, Table8[], 2, FALSE)), "", VLOOKUP($A346, Table8[], 2, FALSE))</f>
        <v/>
      </c>
      <c r="D346" s="46" t="str">
        <f>IF(ISNA(VLOOKUP($A346, Table10[], 2, FALSE)), "", VLOOKUP($A346, Table10[], 2, FALSE))</f>
        <v>0712200000 - Onions</v>
      </c>
      <c r="E346" s="46" t="str">
        <f>IF(ISNA(VLOOKUP($A346, Table16[], 2, FALSE)), "", VLOOKUP($A346, Table16[], 2, FALSE))</f>
        <v>R961831 : opening and providing for the administration of Community tariff quotas bound under GAIT for certain fruit and vegetables and processed fruit and vegetable products from 1996</v>
      </c>
      <c r="F346" s="59">
        <v>13173</v>
      </c>
      <c r="G346" s="60">
        <v>43101</v>
      </c>
      <c r="H346" s="60">
        <v>43465</v>
      </c>
      <c r="I346" s="61">
        <f>'quota master'!$H346-'quota master'!$G346+1</f>
        <v>365</v>
      </c>
      <c r="J346" s="61" t="str">
        <f>describe_period('quota master'!$I346, 'quota master'!$G346, 'quota master'!$H346)</f>
        <v>Annual</v>
      </c>
      <c r="K346" s="54">
        <v>12000000</v>
      </c>
      <c r="L346" s="62" t="s">
        <v>2</v>
      </c>
      <c r="M346" s="63">
        <v>3</v>
      </c>
      <c r="N346" s="62" t="s">
        <v>3</v>
      </c>
      <c r="O346" s="63">
        <v>90</v>
      </c>
      <c r="P346" s="46" t="s">
        <v>4</v>
      </c>
      <c r="Q346" s="46" t="s">
        <v>4</v>
      </c>
      <c r="R346" s="46" t="s">
        <v>16</v>
      </c>
      <c r="S346" s="46" t="s">
        <v>19</v>
      </c>
      <c r="T346" s="46" t="s">
        <v>7133</v>
      </c>
      <c r="U346" s="46" t="str">
        <f>GetQuotaDescription('quota master'!$A346, 'quota master'!$B346, 'quota master'!$AB346, 'quota master'!$T346)</f>
        <v>FCFS Quota number 090035 for geography 1011 : ERGA OMNES on dried onions</v>
      </c>
      <c r="V346" s="46" t="s">
        <v>1411</v>
      </c>
      <c r="W346" s="46" t="s">
        <v>4</v>
      </c>
      <c r="X346" s="46" t="s">
        <v>1397</v>
      </c>
      <c r="Y346" s="46" t="s">
        <v>1404</v>
      </c>
      <c r="Z346" s="54">
        <v>12000000</v>
      </c>
      <c r="AA346" s="46" t="s">
        <v>2</v>
      </c>
      <c r="AB346" s="46" t="s">
        <v>1399</v>
      </c>
      <c r="AC346" s="46" t="s">
        <v>1400</v>
      </c>
      <c r="AD346" s="46" t="s">
        <v>1401</v>
      </c>
      <c r="AE346" s="46" t="s">
        <v>1412</v>
      </c>
      <c r="AF346" s="47" t="s">
        <v>4</v>
      </c>
    </row>
    <row r="347" spans="1:32" ht="45" x14ac:dyDescent="0.25">
      <c r="A347" s="45" t="s">
        <v>393</v>
      </c>
      <c r="B347" s="46" t="str">
        <f>VLOOKUP($A347, Table5[], 2, FALSE)</f>
        <v>IL : Israel</v>
      </c>
      <c r="C347" s="46" t="str">
        <f>IF(ISNA(VLOOKUP($A347, Table8[], 2, FALSE)), "", VLOOKUP($A347, Table8[], 2, FALSE))</f>
        <v/>
      </c>
      <c r="D347" s="46" t="str">
        <f>IF(ISNA(VLOOKUP($A347, Table10[], 2, FALSE)), "", VLOOKUP($A347, Table10[], 2, FALSE))</f>
        <v>0712903000 - Tomatoes</v>
      </c>
      <c r="E347" s="46" t="str">
        <f>IF(ISNA(VLOOKUP($A347, Table16[], 2, FALSE)), "", VLOOKUP($A347, Table16[], 2, FALSE))</f>
        <v>R091154 : amending Council Regulation (EC) No 747/2001 as regards Community tariff quotas for certain agricultural and processed agricultural products originating in Israel</v>
      </c>
      <c r="F347" s="59">
        <v>12248</v>
      </c>
      <c r="G347" s="60">
        <v>43101</v>
      </c>
      <c r="H347" s="60">
        <v>43465</v>
      </c>
      <c r="I347" s="61">
        <f>'quota master'!$H347-'quota master'!$G347+1</f>
        <v>365</v>
      </c>
      <c r="J347" s="61" t="str">
        <f>describe_period('quota master'!$I347, 'quota master'!$G347, 'quota master'!$H347)</f>
        <v>Annual</v>
      </c>
      <c r="K347" s="54">
        <v>1200000</v>
      </c>
      <c r="L347" s="62" t="s">
        <v>2</v>
      </c>
      <c r="M347" s="63">
        <v>3</v>
      </c>
      <c r="N347" s="62" t="s">
        <v>3</v>
      </c>
      <c r="O347" s="63">
        <v>90</v>
      </c>
      <c r="P347" s="46" t="s">
        <v>4</v>
      </c>
      <c r="Q347" s="46" t="s">
        <v>4</v>
      </c>
      <c r="R347" s="46" t="s">
        <v>379</v>
      </c>
      <c r="S347" s="46" t="s">
        <v>393</v>
      </c>
      <c r="T347" s="46" t="str">
        <f>LOWER('quota master'!$V347)</f>
        <v>dried tomatoes, whole, cut,sliced, broken or in powder,but not further prepared</v>
      </c>
      <c r="U347" s="46" t="str">
        <f>GetQuotaDescription('quota master'!$A347, 'quota master'!$B347, 'quota master'!$AB347, 'quota master'!$T347)</f>
        <v>FCFS Quota number 091369 for geography IL : Israel on dried tomatoes, whole, cut,sliced, broken or in powder,but not further prepared</v>
      </c>
      <c r="V347" s="46" t="s">
        <v>1730</v>
      </c>
      <c r="W347" s="46" t="s">
        <v>4</v>
      </c>
      <c r="X347" s="46" t="s">
        <v>1717</v>
      </c>
      <c r="Y347" s="46" t="s">
        <v>1404</v>
      </c>
      <c r="Z347" s="54">
        <v>1200000</v>
      </c>
      <c r="AA347" s="46" t="s">
        <v>2</v>
      </c>
      <c r="AB347" s="46" t="s">
        <v>1399</v>
      </c>
      <c r="AC347" s="46" t="s">
        <v>1499</v>
      </c>
      <c r="AD347" s="46" t="s">
        <v>1492</v>
      </c>
      <c r="AE347" s="46" t="s">
        <v>4</v>
      </c>
      <c r="AF347" s="47" t="s">
        <v>4</v>
      </c>
    </row>
    <row r="348" spans="1:32" ht="45" x14ac:dyDescent="0.25">
      <c r="A348" s="45" t="s">
        <v>185</v>
      </c>
      <c r="B348" s="46" t="str">
        <f>VLOOKUP($A348, Table5[], 2, FALSE)</f>
        <v>TH : Thailand</v>
      </c>
      <c r="C348" s="46" t="str">
        <f>IF(ISNA(VLOOKUP($A348, Table8[], 2, FALSE)), "", VLOOKUP($A348, Table8[], 2, FALSE))</f>
        <v/>
      </c>
      <c r="D348" s="46" t="str">
        <f>IF(ISNA(VLOOKUP($A348, Table10[], 2, FALSE)), "", VLOOKUP($A348, Table10[], 2, FALSE))</f>
        <v>0714100000 - Manioc (cassava)</v>
      </c>
      <c r="E348" s="46" t="str">
        <f>IF(ISNA(VLOOKUP($A348, Table16[], 2, FALSE)), "", VLOOKUP($A348, Table16[], 2, FALSE))</f>
        <v>R071475 : opening a Community tariff quota from 2008 for manioc originating from Thailand</v>
      </c>
      <c r="F348" s="59">
        <v>12985</v>
      </c>
      <c r="G348" s="60">
        <v>43101</v>
      </c>
      <c r="H348" s="60">
        <v>43465</v>
      </c>
      <c r="I348" s="61">
        <f>'quota master'!$H348-'quota master'!$G348+1</f>
        <v>365</v>
      </c>
      <c r="J348" s="61" t="str">
        <f>describe_period('quota master'!$I348, 'quota master'!$G348, 'quota master'!$H348)</f>
        <v>Annual</v>
      </c>
      <c r="K348" s="54">
        <v>5750000000</v>
      </c>
      <c r="L348" s="62" t="s">
        <v>2</v>
      </c>
      <c r="M348" s="63">
        <v>3</v>
      </c>
      <c r="N348" s="62" t="s">
        <v>3</v>
      </c>
      <c r="O348" s="63">
        <v>90</v>
      </c>
      <c r="P348" s="46" t="s">
        <v>4</v>
      </c>
      <c r="Q348" s="46" t="s">
        <v>4</v>
      </c>
      <c r="R348" s="46" t="s">
        <v>186</v>
      </c>
      <c r="S348" s="46" t="s">
        <v>185</v>
      </c>
      <c r="T348" s="46" t="str">
        <f>LOWER('quota master'!$V348)</f>
        <v>manioc</v>
      </c>
      <c r="U348" s="46" t="str">
        <f>GetQuotaDescription('quota master'!$A348, 'quota master'!$B348, 'quota master'!$AB348, 'quota master'!$T348)</f>
        <v>FCFS Quota number 090708 for geography TH : Thailand on manioc</v>
      </c>
      <c r="V348" s="46" t="s">
        <v>1557</v>
      </c>
      <c r="W348" s="46" t="s">
        <v>4</v>
      </c>
      <c r="X348" s="46" t="s">
        <v>1491</v>
      </c>
      <c r="Y348" s="46" t="s">
        <v>1404</v>
      </c>
      <c r="Z348" s="54">
        <v>5750000000</v>
      </c>
      <c r="AA348" s="46" t="s">
        <v>2</v>
      </c>
      <c r="AB348" s="46" t="s">
        <v>1399</v>
      </c>
      <c r="AC348" s="46" t="s">
        <v>1400</v>
      </c>
      <c r="AD348" s="46" t="s">
        <v>1401</v>
      </c>
      <c r="AE348" s="46" t="s">
        <v>4</v>
      </c>
      <c r="AF348" s="47" t="s">
        <v>4</v>
      </c>
    </row>
    <row r="349" spans="1:32" ht="165" x14ac:dyDescent="0.25">
      <c r="A349" s="45" t="s">
        <v>112</v>
      </c>
      <c r="B349" s="46" t="str">
        <f>VLOOKUP($A349, Table5[], 2, FALSE)</f>
        <v>ID : Indonesia</v>
      </c>
      <c r="C349" s="46" t="str">
        <f>IF(ISNA(VLOOKUP($A349, Table8[], 2, FALSE)), "", VLOOKUP($A349, Table8[], 2, FALSE))</f>
        <v/>
      </c>
      <c r="D349" s="46" t="str">
        <f>IF(ISNA(VLOOKUP($A349, Table10[], 2, FALSE)), "", VLOOKUP($A349, Table10[], 2, FALSE))</f>
        <v>0714100010 - Of a kind used for human consumption, in immediate packings of a net content not exceeding 28|kg, either fresh and whole or without skin and frozen, whether or not sliced_x000D_
0714100099 - Other_x000D_
0714300000 - Yams (Dioscorea spp.)_x000D_
0714400000 - Taro (Colocasia spp.)_x000D_
0714500000 - Yautia (Xanthosoma spp.)_x000D_
0714902010 - Of a kind used for human consumption, in immediate packings of a net content not exceeding 28|kg, either fresh and whole or without skin and frozen, whether or not sliced_x000D_
0714902090 - Other</v>
      </c>
      <c r="E349" s="46" t="str">
        <f>IF(ISNA(VLOOKUP($A349, Table16[], 2, FALSE)), "", VLOOKUP($A349, Table16[], 2, FALSE))</f>
        <v>R101085 : opening and providing for the administration of certain annual tariff quotas for importing sweet potatoes, manioc, manioc starch and other products falling within CN codes 0714 90 11 and 0714 90 19 and amending Regulation (EU) No 1000/2010</v>
      </c>
      <c r="F349" s="59">
        <v>12626</v>
      </c>
      <c r="G349" s="60">
        <v>43101</v>
      </c>
      <c r="H349" s="60">
        <v>43465</v>
      </c>
      <c r="I349" s="61">
        <f>'quota master'!$H349-'quota master'!$G349+1</f>
        <v>365</v>
      </c>
      <c r="J349" s="61" t="str">
        <f>describe_period('quota master'!$I349, 'quota master'!$G349, 'quota master'!$H349)</f>
        <v>Annual</v>
      </c>
      <c r="K349" s="54">
        <v>825000000</v>
      </c>
      <c r="L349" s="62" t="s">
        <v>2</v>
      </c>
      <c r="M349" s="63">
        <v>3</v>
      </c>
      <c r="N349" s="62" t="s">
        <v>3</v>
      </c>
      <c r="O349" s="63">
        <v>90</v>
      </c>
      <c r="P349" s="46" t="s">
        <v>4</v>
      </c>
      <c r="Q349" s="46" t="s">
        <v>4</v>
      </c>
      <c r="R349" s="46" t="s">
        <v>110</v>
      </c>
      <c r="S349" s="46" t="s">
        <v>112</v>
      </c>
      <c r="T349" s="46" t="str">
        <f>LOWER('quota master'!$V349)</f>
        <v>manioc, arrowroot, salep and similar roots and tubers with high starch content</v>
      </c>
      <c r="U349" s="46" t="str">
        <f>GetQuotaDescription('quota master'!$A349, 'quota master'!$B349, 'quota master'!$AB349, 'quota master'!$T349)</f>
        <v>FCFS Quota number 090126 for geography ID : Indonesia on manioc, arrowroot, salep and similar roots and tubers with high starch content</v>
      </c>
      <c r="V349" s="46" t="s">
        <v>1493</v>
      </c>
      <c r="W349" s="46" t="s">
        <v>4</v>
      </c>
      <c r="X349" s="46" t="s">
        <v>1494</v>
      </c>
      <c r="Y349" s="46" t="s">
        <v>1404</v>
      </c>
      <c r="Z349" s="54">
        <v>825000000</v>
      </c>
      <c r="AA349" s="46" t="s">
        <v>2</v>
      </c>
      <c r="AB349" s="46" t="s">
        <v>1399</v>
      </c>
      <c r="AC349" s="46" t="s">
        <v>1400</v>
      </c>
      <c r="AD349" s="46" t="s">
        <v>1401</v>
      </c>
      <c r="AE349" s="46" t="s">
        <v>1412</v>
      </c>
      <c r="AF349" s="47" t="s">
        <v>4</v>
      </c>
    </row>
    <row r="350" spans="1:32" ht="165" x14ac:dyDescent="0.25">
      <c r="A350" s="45" t="s">
        <v>113</v>
      </c>
      <c r="B350" s="46" t="str">
        <f>VLOOKUP($A350, Table5[], 2, FALSE)</f>
        <v>CN : China</v>
      </c>
      <c r="C350" s="46" t="str">
        <f>IF(ISNA(VLOOKUP($A350, Table8[], 2, FALSE)), "", VLOOKUP($A350, Table8[], 2, FALSE))</f>
        <v/>
      </c>
      <c r="D350" s="46" t="str">
        <f>IF(ISNA(VLOOKUP($A350, Table10[], 2, FALSE)), "", VLOOKUP($A350, Table10[], 2, FALSE))</f>
        <v>0714100010 - Of a kind used for human consumption, in immediate packings of a net content not exceeding 28|kg, either fresh and whole or without skin and frozen, whether or not sliced_x000D_
0714100099 - Other_x000D_
0714300000 - Yams (Dioscorea spp.)_x000D_
0714400000 - Taro (Colocasia spp.)_x000D_
0714500000 - Yautia (Xanthosoma spp.)_x000D_
0714902010 - Of a kind used for human consumption, in immediate packings of a net content not exceeding 28|kg, either fresh and whole or without skin and frozen, whether or not sliced_x000D_
0714902090 - Other</v>
      </c>
      <c r="E350" s="46" t="str">
        <f>IF(ISNA(VLOOKUP($A350, Table16[], 2, FALSE)), "", VLOOKUP($A350, Table16[], 2, FALSE))</f>
        <v>R101085 : opening and providing for the administration of certain annual tariff quotas for importing sweet potatoes, manioc, manioc starch and other products falling within CN codes 0714 90 11 and 0714 90 19 and amending Regulation (EU) No 1000/2010</v>
      </c>
      <c r="F350" s="59">
        <v>12627</v>
      </c>
      <c r="G350" s="60">
        <v>43101</v>
      </c>
      <c r="H350" s="60">
        <v>43465</v>
      </c>
      <c r="I350" s="61">
        <f>'quota master'!$H350-'quota master'!$G350+1</f>
        <v>365</v>
      </c>
      <c r="J350" s="61" t="str">
        <f>describe_period('quota master'!$I350, 'quota master'!$G350, 'quota master'!$H350)</f>
        <v>Annual</v>
      </c>
      <c r="K350" s="54">
        <v>350000000</v>
      </c>
      <c r="L350" s="62" t="s">
        <v>2</v>
      </c>
      <c r="M350" s="63">
        <v>3</v>
      </c>
      <c r="N350" s="62" t="s">
        <v>3</v>
      </c>
      <c r="O350" s="63">
        <v>90</v>
      </c>
      <c r="P350" s="46" t="s">
        <v>4</v>
      </c>
      <c r="Q350" s="46" t="s">
        <v>4</v>
      </c>
      <c r="R350" s="46" t="s">
        <v>110</v>
      </c>
      <c r="S350" s="46" t="s">
        <v>113</v>
      </c>
      <c r="T350" s="46" t="str">
        <f>LOWER('quota master'!$V350)</f>
        <v>manioc, arrowroot, salep and similar roots and tubers with high starch content</v>
      </c>
      <c r="U350" s="46" t="str">
        <f>GetQuotaDescription('quota master'!$A350, 'quota master'!$B350, 'quota master'!$AB350, 'quota master'!$T350)</f>
        <v>FCFS Quota number 090127 for geography CN : China on manioc, arrowroot, salep and similar roots and tubers with high starch content</v>
      </c>
      <c r="V350" s="46" t="s">
        <v>1493</v>
      </c>
      <c r="W350" s="46" t="s">
        <v>4</v>
      </c>
      <c r="X350" s="46" t="s">
        <v>1489</v>
      </c>
      <c r="Y350" s="46" t="s">
        <v>1404</v>
      </c>
      <c r="Z350" s="54">
        <v>350000000</v>
      </c>
      <c r="AA350" s="46" t="s">
        <v>2</v>
      </c>
      <c r="AB350" s="46" t="s">
        <v>1399</v>
      </c>
      <c r="AC350" s="46" t="s">
        <v>1400</v>
      </c>
      <c r="AD350" s="46" t="s">
        <v>1401</v>
      </c>
      <c r="AE350" s="46" t="s">
        <v>1412</v>
      </c>
      <c r="AF350" s="47" t="s">
        <v>4</v>
      </c>
    </row>
    <row r="351" spans="1:32" ht="165" x14ac:dyDescent="0.25">
      <c r="A351" s="45" t="s">
        <v>114</v>
      </c>
      <c r="B351" s="46" t="str">
        <f>VLOOKUP($A351, Table5[], 2, FALSE)</f>
        <v>2500 : Member countries of WTO</v>
      </c>
      <c r="C351" s="46" t="str">
        <f>IF(ISNA(VLOOKUP($A351, Table8[], 2, FALSE)), "", VLOOKUP($A351, Table8[], 2, FALSE))</f>
        <v>CN (China) excluded from 2500 (Member countries of WTO)_x000D_
ID (Indonesia) excluded from 2500 (Member countries of WTO)_x000D_
TH (Thailand) excluded from 2500 (Member countries of WTO)</v>
      </c>
      <c r="D351" s="46" t="str">
        <f>IF(ISNA(VLOOKUP($A351, Table10[], 2, FALSE)), "", VLOOKUP($A351, Table10[], 2, FALSE))</f>
        <v>0714100010 - Of a kind used for human consumption, in immediate packings of a net content not exceeding 28|kg, either fresh and whole or without skin and frozen, whether or not sliced_x000D_
0714100099 - Other_x000D_
0714300000 - Yams (Dioscorea spp.)_x000D_
0714400000 - Taro (Colocasia spp.)_x000D_
0714500000 - Yautia (Xanthosoma spp.)_x000D_
0714902010 - Of a kind used for human consumption, in immediate packings of a net content not exceeding 28|kg, either fresh and whole or without skin and frozen, whether or not sliced_x000D_
0714902090 - Other</v>
      </c>
      <c r="E351" s="46" t="str">
        <f>IF(ISNA(VLOOKUP($A351, Table16[], 2, FALSE)), "", VLOOKUP($A351, Table16[], 2, FALSE))</f>
        <v>R101085 : opening and providing for the administration of certain annual tariff quotas for importing sweet potatoes, manioc, manioc starch and other products falling within CN codes 0714 90 11 and 0714 90 19 and amending Regulation (EU) No 1000/2010</v>
      </c>
      <c r="F351" s="59">
        <v>12628</v>
      </c>
      <c r="G351" s="60">
        <v>43101</v>
      </c>
      <c r="H351" s="60">
        <v>43465</v>
      </c>
      <c r="I351" s="61">
        <f>'quota master'!$H351-'quota master'!$G351+1</f>
        <v>365</v>
      </c>
      <c r="J351" s="61" t="str">
        <f>describe_period('quota master'!$I351, 'quota master'!$G351, 'quota master'!$H351)</f>
        <v>Annual</v>
      </c>
      <c r="K351" s="54">
        <v>145590000</v>
      </c>
      <c r="L351" s="62" t="s">
        <v>2</v>
      </c>
      <c r="M351" s="63">
        <v>3</v>
      </c>
      <c r="N351" s="62" t="s">
        <v>3</v>
      </c>
      <c r="O351" s="63">
        <v>90</v>
      </c>
      <c r="P351" s="46" t="s">
        <v>4</v>
      </c>
      <c r="Q351" s="46" t="s">
        <v>4</v>
      </c>
      <c r="R351" s="46" t="s">
        <v>110</v>
      </c>
      <c r="S351" s="46" t="s">
        <v>114</v>
      </c>
      <c r="T351" s="46" t="str">
        <f>LOWER('quota master'!$V351)</f>
        <v>manioc, arrowroot, salep and similar roots and tubers with high starch content</v>
      </c>
      <c r="U351" s="46" t="str">
        <f>GetQuotaDescription('quota master'!$A351, 'quota master'!$B351, 'quota master'!$AB351, 'quota master'!$T351)</f>
        <v>FCFS Quota number 090128 for geography 2500 : Member countries of WTO on manioc, arrowroot, salep and similar roots and tubers with high starch content</v>
      </c>
      <c r="V351" s="46" t="s">
        <v>1493</v>
      </c>
      <c r="W351" s="46" t="s">
        <v>4</v>
      </c>
      <c r="X351" s="46" t="s">
        <v>1495</v>
      </c>
      <c r="Y351" s="46" t="s">
        <v>1404</v>
      </c>
      <c r="Z351" s="54">
        <v>145590000</v>
      </c>
      <c r="AA351" s="46" t="s">
        <v>2</v>
      </c>
      <c r="AB351" s="46" t="s">
        <v>1399</v>
      </c>
      <c r="AC351" s="46" t="s">
        <v>1400</v>
      </c>
      <c r="AD351" s="46" t="s">
        <v>1401</v>
      </c>
      <c r="AE351" s="46" t="s">
        <v>1412</v>
      </c>
      <c r="AF351" s="47" t="s">
        <v>4</v>
      </c>
    </row>
    <row r="352" spans="1:32" ht="165" x14ac:dyDescent="0.25">
      <c r="A352" s="45" t="s">
        <v>115</v>
      </c>
      <c r="B352" s="46" t="str">
        <f>VLOOKUP($A352, Table5[], 2, FALSE)</f>
        <v>2501 : Countries not members of the WTO</v>
      </c>
      <c r="C352" s="46" t="str">
        <f>IF(ISNA(VLOOKUP($A352, Table8[], 2, FALSE)), "", VLOOKUP($A352, Table8[], 2, FALSE))</f>
        <v/>
      </c>
      <c r="D352" s="46" t="str">
        <f>IF(ISNA(VLOOKUP($A352, Table10[], 2, FALSE)), "", VLOOKUP($A352, Table10[], 2, FALSE))</f>
        <v>0714100010 - Of a kind used for human consumption, in immediate packings of a net content not exceeding 28|kg, either fresh and whole or without skin and frozen, whether or not sliced_x000D_
0714100099 - Other_x000D_
0714300000 - Yams (Dioscorea spp.)_x000D_
0714400000 - Taro (Colocasia spp.)_x000D_
0714500000 - Yautia (Xanthosoma spp.)_x000D_
0714902010 - Of a kind used for human consumption, in immediate packings of a net content not exceeding 28|kg, either fresh and whole or without skin and frozen, whether or not sliced_x000D_
0714902090 - Other</v>
      </c>
      <c r="E352" s="46" t="str">
        <f>IF(ISNA(VLOOKUP($A352, Table16[], 2, FALSE)), "", VLOOKUP($A352, Table16[], 2, FALSE))</f>
        <v>R101085 : opening and providing for the administration of certain annual tariff quotas for importing sweet potatoes, manioc, manioc starch and other products falling within CN codes 0714 90 11 and 0714 90 19 and amending Regulation (EU) No 1000/2010</v>
      </c>
      <c r="F352" s="59">
        <v>12629</v>
      </c>
      <c r="G352" s="60">
        <v>43101</v>
      </c>
      <c r="H352" s="60">
        <v>43465</v>
      </c>
      <c r="I352" s="61">
        <f>'quota master'!$H352-'quota master'!$G352+1</f>
        <v>365</v>
      </c>
      <c r="J352" s="61" t="str">
        <f>describe_period('quota master'!$I352, 'quota master'!$G352, 'quota master'!$H352)</f>
        <v>Annual</v>
      </c>
      <c r="K352" s="54">
        <v>30000000</v>
      </c>
      <c r="L352" s="62" t="s">
        <v>2</v>
      </c>
      <c r="M352" s="63">
        <v>3</v>
      </c>
      <c r="N352" s="62" t="s">
        <v>3</v>
      </c>
      <c r="O352" s="63">
        <v>90</v>
      </c>
      <c r="P352" s="46" t="s">
        <v>4</v>
      </c>
      <c r="Q352" s="46" t="s">
        <v>4</v>
      </c>
      <c r="R352" s="46" t="s">
        <v>110</v>
      </c>
      <c r="S352" s="46" t="s">
        <v>115</v>
      </c>
      <c r="T352" s="46" t="str">
        <f>LOWER('quota master'!$V352)</f>
        <v>manioc, arrowroot, salep and similar roots and tubers with high starch content</v>
      </c>
      <c r="U352" s="46" t="str">
        <f>GetQuotaDescription('quota master'!$A352, 'quota master'!$B352, 'quota master'!$AB352, 'quota master'!$T352)</f>
        <v>FCFS Quota number 090129 for geography 2501 : Countries not members of the WTO on manioc, arrowroot, salep and similar roots and tubers with high starch content</v>
      </c>
      <c r="V352" s="46" t="s">
        <v>1493</v>
      </c>
      <c r="W352" s="46" t="s">
        <v>4</v>
      </c>
      <c r="X352" s="46" t="s">
        <v>1496</v>
      </c>
      <c r="Y352" s="46" t="s">
        <v>1404</v>
      </c>
      <c r="Z352" s="54">
        <v>30000000</v>
      </c>
      <c r="AA352" s="46" t="s">
        <v>2</v>
      </c>
      <c r="AB352" s="46" t="s">
        <v>1399</v>
      </c>
      <c r="AC352" s="46" t="s">
        <v>1400</v>
      </c>
      <c r="AD352" s="46" t="s">
        <v>1401</v>
      </c>
      <c r="AE352" s="46" t="s">
        <v>1412</v>
      </c>
      <c r="AF352" s="47" t="s">
        <v>4</v>
      </c>
    </row>
    <row r="353" spans="1:32" ht="225" x14ac:dyDescent="0.25">
      <c r="A353" s="45" t="s">
        <v>116</v>
      </c>
      <c r="B353" s="46" t="str">
        <f>VLOOKUP($A353, Table5[], 2, FALSE)</f>
        <v>2501 : Countries not members of the WTO</v>
      </c>
      <c r="C353" s="46" t="str">
        <f>IF(ISNA(VLOOKUP($A353, Table8[], 2, FALSE)), "", VLOOKUP($A353, Table8[], 2, FALSE))</f>
        <v/>
      </c>
      <c r="D353" s="46" t="str">
        <f>IF(ISNA(VLOOKUP($A353, Table10[], 2, FALSE)), "", VLOOKUP($A353, Table10[], 2, FALSE))</f>
        <v>0714100010 - Of a kind used for human consumption, in immediate packings of a net content not exceeding 28|kg, either fresh and whole or without skin and frozen, whether or not sliced_x000D_
0714300010 - Of a kind used for human consumption, in immediate packings of a net content not exceeding 28|kg, either fresh and whole or without skin and frozen, whether or not sliced_x000D_
0714400010 - Of a kind used for human consumption, in immediate packings of a net content not exceeding 28|kg, either fresh and whole or without skin and frozen, whether or not sliced_x000D_
0714500010 - Of a kind used for human consumption, in immediate packings of a net content not exceeding 28|kg, either fresh and whole or without skin and frozen, whether or not sliced_x000D_
0714902010 - Of a kind used for human consumption, in immediate packings of a net content not exceeding 28|kg, either fresh and whole or without skin and frozen, whether or not sliced</v>
      </c>
      <c r="E353" s="46" t="str">
        <f>IF(ISNA(VLOOKUP($A353, Table16[], 2, FALSE)), "", VLOOKUP($A353, Table16[], 2, FALSE))</f>
        <v>R101085 : opening and providing for the administration of certain annual tariff quotas for importing sweet potatoes, manioc, manioc starch and other products falling within CN codes 0714 90 11 and 0714 90 19 and amending Regulation (EU) No 1000/2010</v>
      </c>
      <c r="F353" s="59">
        <v>12630</v>
      </c>
      <c r="G353" s="60">
        <v>43101</v>
      </c>
      <c r="H353" s="60">
        <v>43465</v>
      </c>
      <c r="I353" s="61">
        <f>'quota master'!$H353-'quota master'!$G353+1</f>
        <v>365</v>
      </c>
      <c r="J353" s="61" t="str">
        <f>describe_period('quota master'!$I353, 'quota master'!$G353, 'quota master'!$H353)</f>
        <v>Annual</v>
      </c>
      <c r="K353" s="54">
        <v>2000000</v>
      </c>
      <c r="L353" s="62" t="s">
        <v>2</v>
      </c>
      <c r="M353" s="63">
        <v>3</v>
      </c>
      <c r="N353" s="62" t="s">
        <v>3</v>
      </c>
      <c r="O353" s="63">
        <v>90</v>
      </c>
      <c r="P353" s="46" t="s">
        <v>4</v>
      </c>
      <c r="Q353" s="46" t="s">
        <v>4</v>
      </c>
      <c r="R353" s="46" t="s">
        <v>110</v>
      </c>
      <c r="S353" s="46" t="s">
        <v>116</v>
      </c>
      <c r="T353" s="46" t="str">
        <f>LOWER('quota master'!$V353)</f>
        <v>manioc, arrowroot, salep and similar roots and tubers with high starch content</v>
      </c>
      <c r="U353" s="46" t="str">
        <f>GetQuotaDescription('quota master'!$A353, 'quota master'!$B353, 'quota master'!$AB353, 'quota master'!$T353)</f>
        <v>FCFS Quota number 090130 for geography 2501 : Countries not members of the WTO on manioc, arrowroot, salep and similar roots and tubers with high starch content</v>
      </c>
      <c r="V353" s="46" t="s">
        <v>1493</v>
      </c>
      <c r="W353" s="46" t="s">
        <v>4</v>
      </c>
      <c r="X353" s="46" t="s">
        <v>1496</v>
      </c>
      <c r="Y353" s="46" t="s">
        <v>1404</v>
      </c>
      <c r="Z353" s="54">
        <v>2000000</v>
      </c>
      <c r="AA353" s="46" t="s">
        <v>2</v>
      </c>
      <c r="AB353" s="46" t="s">
        <v>1399</v>
      </c>
      <c r="AC353" s="46" t="s">
        <v>1400</v>
      </c>
      <c r="AD353" s="46" t="s">
        <v>1401</v>
      </c>
      <c r="AE353" s="46" t="s">
        <v>1412</v>
      </c>
      <c r="AF353" s="47" t="s">
        <v>4</v>
      </c>
    </row>
    <row r="354" spans="1:32" ht="75" x14ac:dyDescent="0.25">
      <c r="A354" s="45" t="s">
        <v>109</v>
      </c>
      <c r="B354" s="46" t="str">
        <f>VLOOKUP($A354, Table5[], 2, FALSE)</f>
        <v>CN : China</v>
      </c>
      <c r="C354" s="46" t="str">
        <f>IF(ISNA(VLOOKUP($A354, Table8[], 2, FALSE)), "", VLOOKUP($A354, Table8[], 2, FALSE))</f>
        <v/>
      </c>
      <c r="D354" s="46" t="str">
        <f>IF(ISNA(VLOOKUP($A354, Table10[], 2, FALSE)), "", VLOOKUP($A354, Table10[], 2, FALSE))</f>
        <v>0714209000 - Other</v>
      </c>
      <c r="E354" s="46" t="str">
        <f>IF(ISNA(VLOOKUP($A354, Table16[], 2, FALSE)), "", VLOOKUP($A354, Table16[], 2, FALSE))</f>
        <v>R101085 : opening and providing for the administration of certain annual tariff quotas for importing sweet potatoes, manioc, manioc starch and other products falling within CN codes 0714 90 11 and 0714 90 19 and amending Regulation (EU) No 1000/2010</v>
      </c>
      <c r="F354" s="59">
        <v>12624</v>
      </c>
      <c r="G354" s="60">
        <v>43101</v>
      </c>
      <c r="H354" s="60">
        <v>43465</v>
      </c>
      <c r="I354" s="61">
        <f>'quota master'!$H354-'quota master'!$G354+1</f>
        <v>365</v>
      </c>
      <c r="J354" s="61" t="str">
        <f>describe_period('quota master'!$I354, 'quota master'!$G354, 'quota master'!$H354)</f>
        <v>Annual</v>
      </c>
      <c r="K354" s="54">
        <v>600000000</v>
      </c>
      <c r="L354" s="62" t="s">
        <v>2</v>
      </c>
      <c r="M354" s="63">
        <v>3</v>
      </c>
      <c r="N354" s="62" t="s">
        <v>3</v>
      </c>
      <c r="O354" s="63">
        <v>90</v>
      </c>
      <c r="P354" s="46" t="s">
        <v>4</v>
      </c>
      <c r="Q354" s="46" t="s">
        <v>4</v>
      </c>
      <c r="R354" s="46" t="s">
        <v>110</v>
      </c>
      <c r="S354" s="46" t="s">
        <v>109</v>
      </c>
      <c r="T354" s="46" t="str">
        <f>LOWER('quota master'!$V354)</f>
        <v>sweet potatoes other than those intended for human consumption</v>
      </c>
      <c r="U354" s="46" t="str">
        <f>GetQuotaDescription('quota master'!$A354, 'quota master'!$B354, 'quota master'!$AB354, 'quota master'!$T354)</f>
        <v>FCFS Quota number 090124 for geography CN : China on sweet potatoes other than those intended for human consumption</v>
      </c>
      <c r="V354" s="46" t="s">
        <v>1488</v>
      </c>
      <c r="W354" s="46" t="s">
        <v>4</v>
      </c>
      <c r="X354" s="46" t="s">
        <v>1489</v>
      </c>
      <c r="Y354" s="46" t="s">
        <v>1404</v>
      </c>
      <c r="Z354" s="54">
        <v>600000000</v>
      </c>
      <c r="AA354" s="46" t="s">
        <v>2</v>
      </c>
      <c r="AB354" s="46" t="s">
        <v>1399</v>
      </c>
      <c r="AC354" s="46" t="s">
        <v>1400</v>
      </c>
      <c r="AD354" s="46" t="s">
        <v>1401</v>
      </c>
      <c r="AE354" s="46" t="s">
        <v>1412</v>
      </c>
      <c r="AF354" s="47" t="s">
        <v>4</v>
      </c>
    </row>
    <row r="355" spans="1:32" ht="75" x14ac:dyDescent="0.25">
      <c r="A355" s="45" t="s">
        <v>117</v>
      </c>
      <c r="B355" s="46" t="str">
        <f>VLOOKUP($A355, Table5[], 2, FALSE)</f>
        <v>1008 : All third countries</v>
      </c>
      <c r="C355" s="46" t="str">
        <f>IF(ISNA(VLOOKUP($A355, Table8[], 2, FALSE)), "", VLOOKUP($A355, Table8[], 2, FALSE))</f>
        <v>CN (China) excluded from 1008 (All third countries)</v>
      </c>
      <c r="D355" s="46" t="str">
        <f>IF(ISNA(VLOOKUP($A355, Table10[], 2, FALSE)), "", VLOOKUP($A355, Table10[], 2, FALSE))</f>
        <v>0714209000 - Other</v>
      </c>
      <c r="E355" s="46" t="str">
        <f>IF(ISNA(VLOOKUP($A355, Table16[], 2, FALSE)), "", VLOOKUP($A355, Table16[], 2, FALSE))</f>
        <v>R101085 : opening and providing for the administration of certain annual tariff quotas for importing sweet potatoes, manioc, manioc starch and other products falling within CN codes 0714 90 11 and 0714 90 19 and amending Regulation (EU) No 1000/2010</v>
      </c>
      <c r="F355" s="59">
        <v>12631</v>
      </c>
      <c r="G355" s="60">
        <v>43101</v>
      </c>
      <c r="H355" s="60">
        <v>43465</v>
      </c>
      <c r="I355" s="61">
        <f>'quota master'!$H355-'quota master'!$G355+1</f>
        <v>365</v>
      </c>
      <c r="J355" s="61" t="str">
        <f>describe_period('quota master'!$I355, 'quota master'!$G355, 'quota master'!$H355)</f>
        <v>Annual</v>
      </c>
      <c r="K355" s="54">
        <v>5000000</v>
      </c>
      <c r="L355" s="62" t="s">
        <v>2</v>
      </c>
      <c r="M355" s="63">
        <v>3</v>
      </c>
      <c r="N355" s="62" t="s">
        <v>3</v>
      </c>
      <c r="O355" s="63">
        <v>90</v>
      </c>
      <c r="P355" s="46" t="s">
        <v>4</v>
      </c>
      <c r="Q355" s="46" t="s">
        <v>4</v>
      </c>
      <c r="R355" s="46" t="s">
        <v>110</v>
      </c>
      <c r="S355" s="46" t="s">
        <v>117</v>
      </c>
      <c r="T355" s="46" t="str">
        <f>LOWER('quota master'!$V355)</f>
        <v>sweet potatoes other than those intended for human consumption</v>
      </c>
      <c r="U355" s="46" t="str">
        <f>GetQuotaDescription('quota master'!$A355, 'quota master'!$B355, 'quota master'!$AB355, 'quota master'!$T355)</f>
        <v>FCFS Quota number 090131 for geography 1008 : All third countries on sweet potatoes other than those intended for human consumption</v>
      </c>
      <c r="V355" s="46" t="s">
        <v>1488</v>
      </c>
      <c r="W355" s="46" t="s">
        <v>4</v>
      </c>
      <c r="X355" s="46" t="s">
        <v>1420</v>
      </c>
      <c r="Y355" s="46" t="s">
        <v>1404</v>
      </c>
      <c r="Z355" s="54">
        <v>5000000</v>
      </c>
      <c r="AA355" s="46" t="s">
        <v>2</v>
      </c>
      <c r="AB355" s="46" t="s">
        <v>1399</v>
      </c>
      <c r="AC355" s="46" t="s">
        <v>1400</v>
      </c>
      <c r="AD355" s="46" t="s">
        <v>1401</v>
      </c>
      <c r="AE355" s="46" t="s">
        <v>1412</v>
      </c>
      <c r="AF355" s="47" t="s">
        <v>4</v>
      </c>
    </row>
    <row r="356" spans="1:32" ht="75" x14ac:dyDescent="0.25">
      <c r="A356" s="45" t="s">
        <v>22</v>
      </c>
      <c r="B356" s="46" t="str">
        <f>VLOOKUP($A356, Table5[], 2, FALSE)</f>
        <v>1011 : ERGA OMNES</v>
      </c>
      <c r="C356" s="46" t="str">
        <f>IF(ISNA(VLOOKUP($A356, Table8[], 2, FALSE)), "", VLOOKUP($A356, Table8[], 2, FALSE))</f>
        <v/>
      </c>
      <c r="D356" s="46" t="str">
        <f>IF(ISNA(VLOOKUP($A356, Table10[], 2, FALSE)), "", VLOOKUP($A356, Table10[], 2, FALSE))</f>
        <v>0802119000 - Other_x000D_
0802129000 - Other</v>
      </c>
      <c r="E356" s="46" t="str">
        <f>IF(ISNA(VLOOKUP($A356, Table16[], 2, FALSE)), "", VLOOKUP($A356, Table16[], 2, FALSE))</f>
        <v>R961831 : opening and providing for the administration of Community tariff quotas bound under GAIT for certain fruit and vegetables and processed fruit and vegetable products from 1996</v>
      </c>
      <c r="F356" s="59">
        <v>13174</v>
      </c>
      <c r="G356" s="60">
        <v>43101</v>
      </c>
      <c r="H356" s="60">
        <v>43465</v>
      </c>
      <c r="I356" s="61">
        <f>'quota master'!$H356-'quota master'!$G356+1</f>
        <v>365</v>
      </c>
      <c r="J356" s="61" t="str">
        <f>describe_period('quota master'!$I356, 'quota master'!$G356, 'quota master'!$H356)</f>
        <v>Annual</v>
      </c>
      <c r="K356" s="54">
        <v>90000000</v>
      </c>
      <c r="L356" s="62" t="s">
        <v>2</v>
      </c>
      <c r="M356" s="63">
        <v>3</v>
      </c>
      <c r="N356" s="62" t="s">
        <v>11</v>
      </c>
      <c r="O356" s="63">
        <v>90</v>
      </c>
      <c r="P356" s="46" t="s">
        <v>4</v>
      </c>
      <c r="Q356" s="46" t="s">
        <v>4</v>
      </c>
      <c r="R356" s="46" t="s">
        <v>16</v>
      </c>
      <c r="S356" s="46" t="s">
        <v>22</v>
      </c>
      <c r="T356" s="46" t="s">
        <v>7130</v>
      </c>
      <c r="U356" s="46" t="str">
        <f>GetQuotaDescription('quota master'!$A356, 'quota master'!$B356, 'quota master'!$AB356, 'quota master'!$T356)</f>
        <v>FCFS Quota number 090041 for geography 1011 : ERGA OMNES on almonds (fresh or dried)</v>
      </c>
      <c r="V356" s="46" t="s">
        <v>1417</v>
      </c>
      <c r="W356" s="46" t="s">
        <v>4</v>
      </c>
      <c r="X356" s="46" t="s">
        <v>1397</v>
      </c>
      <c r="Y356" s="46" t="s">
        <v>1404</v>
      </c>
      <c r="Z356" s="54">
        <v>90000000</v>
      </c>
      <c r="AA356" s="46" t="s">
        <v>2</v>
      </c>
      <c r="AB356" s="46" t="s">
        <v>1399</v>
      </c>
      <c r="AC356" s="46" t="s">
        <v>1400</v>
      </c>
      <c r="AD356" s="46" t="s">
        <v>1401</v>
      </c>
      <c r="AE356" s="46" t="s">
        <v>1418</v>
      </c>
      <c r="AF356" s="47" t="s">
        <v>4</v>
      </c>
    </row>
    <row r="357" spans="1:32" ht="45" x14ac:dyDescent="0.25">
      <c r="A357" s="45" t="s">
        <v>513</v>
      </c>
      <c r="B357" s="46" t="str">
        <f>VLOOKUP($A357, Table5[], 2, FALSE)</f>
        <v>MX : Mexico</v>
      </c>
      <c r="C357" s="46" t="str">
        <f>IF(ISNA(VLOOKUP($A357, Table8[], 2, FALSE)), "", VLOOKUP($A357, Table8[], 2, FALSE))</f>
        <v/>
      </c>
      <c r="D357" s="46" t="str">
        <f>IF(ISNA(VLOOKUP($A357, Table10[], 2, FALSE)), "", VLOOKUP($A357, Table10[], 2, FALSE))</f>
        <v>0803901000 - Fresh</v>
      </c>
      <c r="E357" s="46" t="str">
        <f>IF(ISNA(VLOOKUP($A357, Table16[], 2, FALSE)), "", VLOOKUP($A357, Table16[], 2, FALSE))</f>
        <v>R080821 : amending Council Regulation (EC) No 1362/2000 as regards the opening of a Community tariff quota for bananas originating in Mexico</v>
      </c>
      <c r="F357" s="59">
        <v>13295</v>
      </c>
      <c r="G357" s="60">
        <v>43101</v>
      </c>
      <c r="H357" s="60">
        <v>43465</v>
      </c>
      <c r="I357" s="61">
        <f>'quota master'!$H357-'quota master'!$G357+1</f>
        <v>365</v>
      </c>
      <c r="J357" s="61" t="str">
        <f>describe_period('quota master'!$I357, 'quota master'!$G357, 'quota master'!$H357)</f>
        <v>Annual</v>
      </c>
      <c r="K357" s="54">
        <v>2000000</v>
      </c>
      <c r="L357" s="62" t="s">
        <v>2</v>
      </c>
      <c r="M357" s="63">
        <v>3</v>
      </c>
      <c r="N357" s="62" t="s">
        <v>11</v>
      </c>
      <c r="O357" s="63">
        <v>90</v>
      </c>
      <c r="P357" s="46" t="s">
        <v>4</v>
      </c>
      <c r="Q357" s="46" t="s">
        <v>4</v>
      </c>
      <c r="R357" s="46" t="s">
        <v>514</v>
      </c>
      <c r="S357" s="46" t="s">
        <v>513</v>
      </c>
      <c r="T357" s="46" t="str">
        <f>LOWER('quota master'!$V357)</f>
        <v>bananas, fresh excluding plantains</v>
      </c>
      <c r="U357" s="46" t="str">
        <f>GetQuotaDescription('quota master'!$A357, 'quota master'!$B357, 'quota master'!$AB357, 'quota master'!$T357)</f>
        <v>FCFS Quota number 091834 for geography MX : Mexico on bananas, fresh excluding plantains</v>
      </c>
      <c r="V357" s="46" t="s">
        <v>1829</v>
      </c>
      <c r="W357" s="46" t="s">
        <v>4</v>
      </c>
      <c r="X357" s="46" t="s">
        <v>1828</v>
      </c>
      <c r="Y357" s="46" t="s">
        <v>1404</v>
      </c>
      <c r="Z357" s="54">
        <v>2000000</v>
      </c>
      <c r="AA357" s="46" t="s">
        <v>2</v>
      </c>
      <c r="AB357" s="46" t="s">
        <v>1399</v>
      </c>
      <c r="AC357" s="46" t="s">
        <v>1499</v>
      </c>
      <c r="AD357" s="46" t="s">
        <v>1492</v>
      </c>
      <c r="AE357" s="46" t="s">
        <v>1408</v>
      </c>
      <c r="AF357" s="47" t="s">
        <v>4</v>
      </c>
    </row>
    <row r="358" spans="1:32" ht="75" x14ac:dyDescent="0.25">
      <c r="A358" s="45" t="s">
        <v>479</v>
      </c>
      <c r="B358" s="46" t="str">
        <f>VLOOKUP($A358, Table5[], 2, FALSE)</f>
        <v>EG : Egypt</v>
      </c>
      <c r="C358" s="46" t="str">
        <f>IF(ISNA(VLOOKUP($A358, Table8[], 2, FALSE)), "", VLOOKUP($A358, Table8[], 2, FALSE))</f>
        <v/>
      </c>
      <c r="D358" s="46" t="str">
        <f>IF(ISNA(VLOOKUP($A358, Table10[], 2, FALSE)), "", VLOOKUP($A358, Table10[], 2, FALSE))</f>
        <v>0805102200 - Navel oranges_x000D_
0805102400 - White oranges_x000D_
0805102800 - Other</v>
      </c>
      <c r="E358" s="46" t="str">
        <f>IF(ISNA(VLOOKUP($A358, Table16[], 2, FALSE)), "", VLOOKUP($A358,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358" s="59">
        <v>11719</v>
      </c>
      <c r="G358" s="60">
        <v>43070</v>
      </c>
      <c r="H358" s="60">
        <v>43251</v>
      </c>
      <c r="I358" s="61">
        <f>'quota master'!$H358-'quota master'!$G358+1</f>
        <v>182</v>
      </c>
      <c r="J358" s="61" t="str">
        <f>describe_period('quota master'!$I358, 'quota master'!$G358, 'quota master'!$H358)</f>
        <v>6 months</v>
      </c>
      <c r="K358" s="54">
        <v>36300000</v>
      </c>
      <c r="L358" s="62" t="s">
        <v>2</v>
      </c>
      <c r="M358" s="63">
        <v>3</v>
      </c>
      <c r="N358" s="62" t="s">
        <v>11</v>
      </c>
      <c r="O358" s="63">
        <v>90</v>
      </c>
      <c r="P358" s="46" t="s">
        <v>4</v>
      </c>
      <c r="Q358" s="46" t="s">
        <v>4</v>
      </c>
      <c r="R358" s="46" t="s">
        <v>477</v>
      </c>
      <c r="S358" s="46" t="s">
        <v>479</v>
      </c>
      <c r="T358" s="46" t="str">
        <f>LOWER('quota master'!$V358)</f>
        <v>sweet oranges, fresh</v>
      </c>
      <c r="U358" s="46" t="str">
        <f>GetQuotaDescription('quota master'!$A358, 'quota master'!$B358, 'quota master'!$AB358, 'quota master'!$T358)</f>
        <v>FCFS Quota number 091784 for geography EG : Egypt on sweet oranges, fresh</v>
      </c>
      <c r="V358" s="46" t="s">
        <v>1800</v>
      </c>
      <c r="W358" s="46" t="s">
        <v>4</v>
      </c>
      <c r="X358" s="46" t="s">
        <v>1797</v>
      </c>
      <c r="Y358" s="46" t="s">
        <v>1801</v>
      </c>
      <c r="Z358" s="54">
        <v>36300000</v>
      </c>
      <c r="AA358" s="46" t="s">
        <v>2</v>
      </c>
      <c r="AB358" s="46" t="s">
        <v>1399</v>
      </c>
      <c r="AC358" s="46" t="s">
        <v>1499</v>
      </c>
      <c r="AD358" s="46" t="s">
        <v>1492</v>
      </c>
      <c r="AE358" s="46" t="s">
        <v>4</v>
      </c>
      <c r="AF358" s="47" t="s">
        <v>4</v>
      </c>
    </row>
    <row r="359" spans="1:32" ht="75" x14ac:dyDescent="0.25">
      <c r="A359" s="45" t="s">
        <v>479</v>
      </c>
      <c r="B359" s="46" t="str">
        <f>VLOOKUP($A359, Table5[], 2, FALSE)</f>
        <v>EG : Egypt</v>
      </c>
      <c r="C359" s="46" t="str">
        <f>IF(ISNA(VLOOKUP($A359, Table8[], 2, FALSE)), "", VLOOKUP($A359, Table8[], 2, FALSE))</f>
        <v/>
      </c>
      <c r="D359" s="46" t="str">
        <f>IF(ISNA(VLOOKUP($A359, Table10[], 2, FALSE)), "", VLOOKUP($A359, Table10[], 2, FALSE))</f>
        <v>0805102200 - Navel oranges_x000D_
0805102400 - White oranges_x000D_
0805102800 - Other</v>
      </c>
      <c r="E359" s="46" t="str">
        <f>IF(ISNA(VLOOKUP($A359, Table16[], 2, FALSE)), "", VLOOKUP($A359,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359" s="59">
        <v>12202</v>
      </c>
      <c r="G359" s="60">
        <v>43435</v>
      </c>
      <c r="H359" s="60">
        <v>43616</v>
      </c>
      <c r="I359" s="61">
        <f>'quota master'!$H359-'quota master'!$G359+1</f>
        <v>182</v>
      </c>
      <c r="J359" s="61" t="str">
        <f>describe_period('quota master'!$I359, 'quota master'!$G359, 'quota master'!$H359)</f>
        <v>6 months</v>
      </c>
      <c r="K359" s="54">
        <v>36300000</v>
      </c>
      <c r="L359" s="62" t="s">
        <v>2</v>
      </c>
      <c r="M359" s="63">
        <v>3</v>
      </c>
      <c r="N359" s="62" t="s">
        <v>3</v>
      </c>
      <c r="O359" s="63">
        <v>90</v>
      </c>
      <c r="P359" s="46" t="s">
        <v>4</v>
      </c>
      <c r="Q359" s="46" t="s">
        <v>4</v>
      </c>
      <c r="R359" s="46" t="s">
        <v>477</v>
      </c>
      <c r="S359" s="46" t="s">
        <v>479</v>
      </c>
      <c r="T359" s="46" t="str">
        <f>LOWER('quota master'!$V359)</f>
        <v>sweet oranges, fresh</v>
      </c>
      <c r="U359" s="46" t="str">
        <f>GetQuotaDescription('quota master'!$A359, 'quota master'!$B359, 'quota master'!$AB359, 'quota master'!$T359)</f>
        <v>FCFS Quota number 091784 for geography EG : Egypt on sweet oranges, fresh</v>
      </c>
      <c r="V359" s="46" t="s">
        <v>1800</v>
      </c>
      <c r="W359" s="46" t="s">
        <v>4</v>
      </c>
      <c r="X359" s="46" t="s">
        <v>1797</v>
      </c>
      <c r="Y359" s="46" t="s">
        <v>1801</v>
      </c>
      <c r="Z359" s="54">
        <v>36300000</v>
      </c>
      <c r="AA359" s="46" t="s">
        <v>2</v>
      </c>
      <c r="AB359" s="46" t="s">
        <v>1399</v>
      </c>
      <c r="AC359" s="46" t="s">
        <v>1499</v>
      </c>
      <c r="AD359" s="46" t="s">
        <v>1492</v>
      </c>
      <c r="AE359" s="46" t="s">
        <v>4</v>
      </c>
      <c r="AF359" s="47" t="s">
        <v>4</v>
      </c>
    </row>
    <row r="360" spans="1:32" ht="75" x14ac:dyDescent="0.25">
      <c r="A360" s="45" t="s">
        <v>369</v>
      </c>
      <c r="B360" s="46" t="str">
        <f>VLOOKUP($A360, Table5[], 2, FALSE)</f>
        <v>TN : Tunisia</v>
      </c>
      <c r="C360" s="46" t="str">
        <f>IF(ISNA(VLOOKUP($A360, Table8[], 2, FALSE)), "", VLOOKUP($A360, Table8[], 2, FALSE))</f>
        <v/>
      </c>
      <c r="D360" s="46" t="str">
        <f>IF(ISNA(VLOOKUP($A360, Table10[], 2, FALSE)), "", VLOOKUP($A360, Table10[], 2, FALSE))</f>
        <v>0805102200 - Navel oranges_x000D_
0805102400 - White oranges_x000D_
0805102800 - Other_x000D_
0805108010 - Fresh</v>
      </c>
      <c r="E360" s="46" t="str">
        <f>IF(ISNA(VLOOKUP($A360, Table16[], 2, FALSE)), "", VLOOKUP($A360, Table16[], 2, FALSE))</f>
        <v>R010747 : providing for the management of Community tariff quotas and of reference quantities for products eligible for preferences by virtue of agreements withcertain Mediterranean countries and repealing Regulations (EC) No 1981/94 and (EC) No 934/95</v>
      </c>
      <c r="F360" s="59">
        <v>12192</v>
      </c>
      <c r="G360" s="60">
        <v>43101</v>
      </c>
      <c r="H360" s="60">
        <v>43465</v>
      </c>
      <c r="I360" s="61">
        <f>'quota master'!$H360-'quota master'!$G360+1</f>
        <v>365</v>
      </c>
      <c r="J360" s="61" t="str">
        <f>describe_period('quota master'!$I360, 'quota master'!$G360, 'quota master'!$H360)</f>
        <v>Annual</v>
      </c>
      <c r="K360" s="54">
        <v>39338000</v>
      </c>
      <c r="L360" s="62" t="s">
        <v>2</v>
      </c>
      <c r="M360" s="63">
        <v>3</v>
      </c>
      <c r="N360" s="62" t="s">
        <v>3</v>
      </c>
      <c r="O360" s="63">
        <v>90</v>
      </c>
      <c r="P360" s="46" t="s">
        <v>4</v>
      </c>
      <c r="Q360" s="46" t="s">
        <v>4</v>
      </c>
      <c r="R360" s="46" t="s">
        <v>366</v>
      </c>
      <c r="S360" s="46" t="s">
        <v>369</v>
      </c>
      <c r="T360" s="46" t="str">
        <f>LOWER('quota master'!$V360)</f>
        <v>fresh oranges</v>
      </c>
      <c r="U360" s="46" t="str">
        <f>GetQuotaDescription('quota master'!$A360, 'quota master'!$B360, 'quota master'!$AB360, 'quota master'!$T360)</f>
        <v>FCFS Quota number 091207 for geography TN : Tunisia on fresh oranges</v>
      </c>
      <c r="V360" s="46" t="s">
        <v>1711</v>
      </c>
      <c r="W360" s="46" t="s">
        <v>4</v>
      </c>
      <c r="X360" s="46" t="s">
        <v>1708</v>
      </c>
      <c r="Y360" s="46" t="s">
        <v>1404</v>
      </c>
      <c r="Z360" s="54">
        <v>39338000</v>
      </c>
      <c r="AA360" s="46" t="s">
        <v>2</v>
      </c>
      <c r="AB360" s="46" t="s">
        <v>1399</v>
      </c>
      <c r="AC360" s="46" t="s">
        <v>1499</v>
      </c>
      <c r="AD360" s="46" t="s">
        <v>1492</v>
      </c>
      <c r="AE360" s="46" t="s">
        <v>4</v>
      </c>
      <c r="AF360" s="47" t="s">
        <v>4</v>
      </c>
    </row>
    <row r="361" spans="1:32" ht="60" x14ac:dyDescent="0.25">
      <c r="A361" s="45" t="s">
        <v>384</v>
      </c>
      <c r="B361" s="46" t="str">
        <f>VLOOKUP($A361, Table5[], 2, FALSE)</f>
        <v>IL : Israel</v>
      </c>
      <c r="C361" s="46" t="str">
        <f>IF(ISNA(VLOOKUP($A361, Table8[], 2, FALSE)), "", VLOOKUP($A361, Table8[], 2, FALSE))</f>
        <v/>
      </c>
      <c r="D361" s="46" t="str">
        <f>IF(ISNA(VLOOKUP($A361, Table10[], 2, FALSE)), "", VLOOKUP($A361, Table10[], 2, FALSE))</f>
        <v>0805102200 - Navel oranges_x000D_
0805102400 - White oranges_x000D_
0805102800 - Other_x000D_
0805108010 - Fresh</v>
      </c>
      <c r="E361" s="46" t="str">
        <f>IF(ISNA(VLOOKUP($A361, Table16[], 2, FALSE)), "", VLOOKUP($A361, Table16[], 2, FALSE))</f>
        <v>R091154 : amending Council Regulation (EC) No 747/2001 as regards Community tariff quotas for certain agricultural and processed agricultural products originating in Israel</v>
      </c>
      <c r="F361" s="59">
        <v>12249</v>
      </c>
      <c r="G361" s="60">
        <v>43101</v>
      </c>
      <c r="H361" s="60">
        <v>43465</v>
      </c>
      <c r="I361" s="61">
        <f>'quota master'!$H361-'quota master'!$G361+1</f>
        <v>365</v>
      </c>
      <c r="J361" s="61" t="str">
        <f>describe_period('quota master'!$I361, 'quota master'!$G361, 'quota master'!$H361)</f>
        <v>Annual</v>
      </c>
      <c r="K361" s="54">
        <v>224000000</v>
      </c>
      <c r="L361" s="62" t="s">
        <v>2</v>
      </c>
      <c r="M361" s="63">
        <v>3</v>
      </c>
      <c r="N361" s="62" t="s">
        <v>3</v>
      </c>
      <c r="O361" s="63">
        <v>90</v>
      </c>
      <c r="P361" s="46" t="s">
        <v>4</v>
      </c>
      <c r="Q361" s="46" t="s">
        <v>4</v>
      </c>
      <c r="R361" s="46" t="s">
        <v>379</v>
      </c>
      <c r="S361" s="46" t="s">
        <v>384</v>
      </c>
      <c r="T361" s="46" t="str">
        <f>LOWER('quota master'!$V361)</f>
        <v>oranges, fresh</v>
      </c>
      <c r="U361" s="46" t="str">
        <f>GetQuotaDescription('quota master'!$A361, 'quota master'!$B361, 'quota master'!$AB361, 'quota master'!$T361)</f>
        <v>FCFS Quota number 091323 for geography IL : Israel on oranges, fresh</v>
      </c>
      <c r="V361" s="46" t="s">
        <v>1722</v>
      </c>
      <c r="W361" s="46" t="s">
        <v>4</v>
      </c>
      <c r="X361" s="46" t="s">
        <v>1717</v>
      </c>
      <c r="Y361" s="46" t="s">
        <v>1404</v>
      </c>
      <c r="Z361" s="54">
        <v>224000000</v>
      </c>
      <c r="AA361" s="46" t="s">
        <v>2</v>
      </c>
      <c r="AB361" s="46" t="s">
        <v>1399</v>
      </c>
      <c r="AC361" s="46" t="s">
        <v>1499</v>
      </c>
      <c r="AD361" s="46" t="s">
        <v>1492</v>
      </c>
      <c r="AE361" s="46" t="s">
        <v>4</v>
      </c>
      <c r="AF361" s="47" t="s">
        <v>4</v>
      </c>
    </row>
    <row r="362" spans="1:32" ht="45" x14ac:dyDescent="0.25">
      <c r="A362" s="45" t="s">
        <v>394</v>
      </c>
      <c r="B362" s="46" t="str">
        <f>VLOOKUP($A362, Table5[], 2, FALSE)</f>
        <v>IL : Israel</v>
      </c>
      <c r="C362" s="46" t="str">
        <f>IF(ISNA(VLOOKUP($A362, Table8[], 2, FALSE)), "", VLOOKUP($A362, Table8[], 2, FALSE))</f>
        <v/>
      </c>
      <c r="D362" s="46" t="str">
        <f>IF(ISNA(VLOOKUP($A362, Table10[], 2, FALSE)), "", VLOOKUP($A362, Table10[], 2, FALSE))</f>
        <v>0805219011 - Fresh_x000D_
0805220020 - Fresh_x000D_
0805290011 - Fresh</v>
      </c>
      <c r="E362" s="46" t="str">
        <f>IF(ISNA(VLOOKUP($A362, Table16[], 2, FALSE)), "", VLOOKUP($A362, Table16[], 2, FALSE))</f>
        <v>R091154 : amending Council Regulation (EC) No 747/2001 as regards Community tariff quotas for certain agricultural and processed agricultural products originating in Israel</v>
      </c>
      <c r="F362" s="59">
        <v>12250</v>
      </c>
      <c r="G362" s="60">
        <v>43101</v>
      </c>
      <c r="H362" s="60">
        <v>43465</v>
      </c>
      <c r="I362" s="61">
        <f>'quota master'!$H362-'quota master'!$G362+1</f>
        <v>365</v>
      </c>
      <c r="J362" s="61" t="str">
        <f>describe_period('quota master'!$I362, 'quota master'!$G362, 'quota master'!$H362)</f>
        <v>Annual</v>
      </c>
      <c r="K362" s="54">
        <v>40000000</v>
      </c>
      <c r="L362" s="62" t="s">
        <v>2</v>
      </c>
      <c r="M362" s="63">
        <v>3</v>
      </c>
      <c r="N362" s="62" t="s">
        <v>11</v>
      </c>
      <c r="O362" s="63">
        <v>90</v>
      </c>
      <c r="P362" s="46" t="s">
        <v>4</v>
      </c>
      <c r="Q362" s="46" t="s">
        <v>4</v>
      </c>
      <c r="R362" s="46" t="s">
        <v>379</v>
      </c>
      <c r="S362" s="46" t="s">
        <v>394</v>
      </c>
      <c r="T362" s="46" t="str">
        <f>LOWER('quota master'!$V362)</f>
        <v>clementines, mandarins and wilkings, fresh</v>
      </c>
      <c r="U362" s="46" t="str">
        <f>GetQuotaDescription('quota master'!$A362, 'quota master'!$B362, 'quota master'!$AB362, 'quota master'!$T362)</f>
        <v>FCFS Quota number 091370 for geography IL : Israel on clementines, mandarins and wilkings, fresh</v>
      </c>
      <c r="V362" s="46" t="s">
        <v>1731</v>
      </c>
      <c r="W362" s="46" t="s">
        <v>4</v>
      </c>
      <c r="X362" s="46" t="s">
        <v>1717</v>
      </c>
      <c r="Y362" s="46" t="s">
        <v>1404</v>
      </c>
      <c r="Z362" s="54">
        <v>40000000</v>
      </c>
      <c r="AA362" s="46" t="s">
        <v>2</v>
      </c>
      <c r="AB362" s="46" t="s">
        <v>1399</v>
      </c>
      <c r="AC362" s="46" t="s">
        <v>1499</v>
      </c>
      <c r="AD362" s="46" t="s">
        <v>1492</v>
      </c>
      <c r="AE362" s="46" t="s">
        <v>4</v>
      </c>
      <c r="AF362" s="47" t="s">
        <v>4</v>
      </c>
    </row>
    <row r="363" spans="1:32" ht="60" x14ac:dyDescent="0.25">
      <c r="A363" s="45" t="s">
        <v>815</v>
      </c>
      <c r="B363" s="46" t="str">
        <f>VLOOKUP($A363, Table5[], 2, FALSE)</f>
        <v>MD : Moldova, Republic of</v>
      </c>
      <c r="C363" s="46" t="str">
        <f>IF(ISNA(VLOOKUP($A363, Table8[], 2, FALSE)), "", VLOOKUP($A363, Table8[], 2, FALSE))</f>
        <v/>
      </c>
      <c r="D363" s="46" t="str">
        <f>IF(ISNA(VLOOKUP($A363, Table10[], 2, FALSE)), "", VLOOKUP($A363, Table10[], 2, FALSE))</f>
        <v>0806101000 - Table grapes</v>
      </c>
      <c r="E363" s="46" t="str">
        <f>IF(ISNA(VLOOKUP($A363, Table16[], 2, FALSE)), "", VLOOKUP($A363, Table16[], 2, FALSE))</f>
        <v>R140988 : opening and providing for the management of Union tariff quotas for agricultural products originating in the Republic of Moldova</v>
      </c>
      <c r="F363" s="59">
        <v>12753</v>
      </c>
      <c r="G363" s="60">
        <v>43101</v>
      </c>
      <c r="H363" s="60">
        <v>43465</v>
      </c>
      <c r="I363" s="61">
        <f>'quota master'!$H363-'quota master'!$G363+1</f>
        <v>365</v>
      </c>
      <c r="J363" s="61" t="str">
        <f>describe_period('quota master'!$I363, 'quota master'!$G363, 'quota master'!$H363)</f>
        <v>Annual</v>
      </c>
      <c r="K363" s="54">
        <v>10000000</v>
      </c>
      <c r="L363" s="62" t="s">
        <v>2</v>
      </c>
      <c r="M363" s="63">
        <v>3</v>
      </c>
      <c r="N363" s="62" t="s">
        <v>3</v>
      </c>
      <c r="O363" s="63">
        <v>90</v>
      </c>
      <c r="P363" s="46" t="s">
        <v>4</v>
      </c>
      <c r="Q363" s="46" t="s">
        <v>4</v>
      </c>
      <c r="R363" s="46" t="s">
        <v>813</v>
      </c>
      <c r="S363" s="46" t="s">
        <v>815</v>
      </c>
      <c r="T363" s="46" t="str">
        <f>LOWER('quota master'!$V363)</f>
        <v>table grapes</v>
      </c>
      <c r="U363" s="46" t="str">
        <f>GetQuotaDescription('quota master'!$A363, 'quota master'!$B363, 'quota master'!$AB363, 'quota master'!$T363)</f>
        <v>FCFS Quota number 096802 for geography MD : Moldova, Republic of on table grapes</v>
      </c>
      <c r="V363" s="46" t="s">
        <v>5524</v>
      </c>
      <c r="W363" s="46" t="s">
        <v>4</v>
      </c>
      <c r="X363" s="46" t="s">
        <v>1913</v>
      </c>
      <c r="Y363" s="46" t="s">
        <v>1404</v>
      </c>
      <c r="Z363" s="54">
        <v>10000000</v>
      </c>
      <c r="AA363" s="46" t="s">
        <v>2</v>
      </c>
      <c r="AB363" s="46" t="s">
        <v>1399</v>
      </c>
      <c r="AC363" s="46" t="s">
        <v>1499</v>
      </c>
      <c r="AD363" s="46" t="s">
        <v>1492</v>
      </c>
      <c r="AE363" s="46" t="s">
        <v>4</v>
      </c>
      <c r="AF363" s="47" t="s">
        <v>4</v>
      </c>
    </row>
    <row r="364" spans="1:32" ht="45" x14ac:dyDescent="0.25">
      <c r="A364" s="45" t="s">
        <v>121</v>
      </c>
      <c r="B364" s="46" t="str">
        <f>VLOOKUP($A364, Table5[], 2, FALSE)</f>
        <v>TR : Turkey</v>
      </c>
      <c r="C364" s="46" t="str">
        <f>IF(ISNA(VLOOKUP($A364, Table8[], 2, FALSE)), "", VLOOKUP($A364, Table8[], 2, FALSE))</f>
        <v/>
      </c>
      <c r="D364" s="46" t="str">
        <f>IF(ISNA(VLOOKUP($A364, Table10[], 2, FALSE)), "", VLOOKUP($A364, Table10[], 2, FALSE))</f>
        <v>0806101090 - Other</v>
      </c>
      <c r="E364" s="46" t="str">
        <f>IF(ISNA(VLOOKUP($A364, Table16[], 2, FALSE)), "", VLOOKUP($A364, Table16[], 2, FALSE))</f>
        <v>R061712 : amending Council Regulation (EC) No 747/2001 as regards Community tariff quotas for certain agricultural products originating in Turkey</v>
      </c>
      <c r="F364" s="59">
        <v>12270</v>
      </c>
      <c r="G364" s="60">
        <v>43221</v>
      </c>
      <c r="H364" s="60">
        <v>43418</v>
      </c>
      <c r="I364" s="61">
        <f>'quota master'!$H364-'quota master'!$G364+1</f>
        <v>198</v>
      </c>
      <c r="J364" s="61" t="str">
        <f>describe_period('quota master'!$I364, 'quota master'!$G364, 'quota master'!$H364)</f>
        <v>Custom period</v>
      </c>
      <c r="K364" s="54">
        <v>350000</v>
      </c>
      <c r="L364" s="62" t="s">
        <v>2</v>
      </c>
      <c r="M364" s="63">
        <v>3</v>
      </c>
      <c r="N364" s="62" t="s">
        <v>3</v>
      </c>
      <c r="O364" s="63">
        <v>90</v>
      </c>
      <c r="P364" s="46" t="s">
        <v>4</v>
      </c>
      <c r="Q364" s="46" t="s">
        <v>4</v>
      </c>
      <c r="R364" s="46" t="s">
        <v>122</v>
      </c>
      <c r="S364" s="46" t="s">
        <v>121</v>
      </c>
      <c r="T364" s="46" t="str">
        <f>LOWER('quota master'!$V364)</f>
        <v>fresh table grapes</v>
      </c>
      <c r="U364" s="46" t="str">
        <f>GetQuotaDescription('quota master'!$A364, 'quota master'!$B364, 'quota master'!$AB364, 'quota master'!$T364)</f>
        <v>FCFS Quota number 090204 for geography TR : Turkey on fresh table grapes</v>
      </c>
      <c r="V364" s="46" t="s">
        <v>1500</v>
      </c>
      <c r="W364" s="46" t="s">
        <v>4</v>
      </c>
      <c r="X364" s="46" t="s">
        <v>1498</v>
      </c>
      <c r="Y364" s="46" t="s">
        <v>1501</v>
      </c>
      <c r="Z364" s="54">
        <v>350000</v>
      </c>
      <c r="AA364" s="46" t="s">
        <v>2</v>
      </c>
      <c r="AB364" s="46" t="s">
        <v>1399</v>
      </c>
      <c r="AC364" s="46" t="s">
        <v>1499</v>
      </c>
      <c r="AD364" s="46" t="s">
        <v>1492</v>
      </c>
      <c r="AE364" s="46" t="s">
        <v>1408</v>
      </c>
      <c r="AF364" s="47" t="s">
        <v>4</v>
      </c>
    </row>
    <row r="365" spans="1:32" ht="45" x14ac:dyDescent="0.25">
      <c r="A365" s="45" t="s">
        <v>355</v>
      </c>
      <c r="B365" s="46" t="str">
        <f>VLOOKUP($A365, Table5[], 2, FALSE)</f>
        <v>LB : Lebanon</v>
      </c>
      <c r="C365" s="46" t="str">
        <f>IF(ISNA(VLOOKUP($A365, Table8[], 2, FALSE)), "", VLOOKUP($A365, Table8[], 2, FALSE))</f>
        <v/>
      </c>
      <c r="D365" s="46" t="str">
        <f>IF(ISNA(VLOOKUP($A365, Table10[], 2, FALSE)), "", VLOOKUP($A365, Table10[], 2, FALSE))</f>
        <v>0806101090 - Other</v>
      </c>
      <c r="E365" s="46" t="str">
        <f>IF(ISNA(VLOOKUP($A365, Table16[], 2, FALSE)), "", VLOOKUP($A365, Table16[], 2, FALSE))</f>
        <v>R030209 : amending Council Regulation (EC) No 747/2001 as regards Community tariff quotas for certain agricultural products originating in Lebanon</v>
      </c>
      <c r="F365" s="59">
        <v>12228</v>
      </c>
      <c r="G365" s="60">
        <v>43374</v>
      </c>
      <c r="H365" s="60">
        <v>43657</v>
      </c>
      <c r="I365" s="61">
        <f>'quota master'!$H365-'quota master'!$G365+1</f>
        <v>284</v>
      </c>
      <c r="J365" s="61" t="str">
        <f>describe_period('quota master'!$I365, 'quota master'!$G365, 'quota master'!$H365)</f>
        <v>Custom period</v>
      </c>
      <c r="K365" s="54">
        <v>6000000</v>
      </c>
      <c r="L365" s="62" t="s">
        <v>2</v>
      </c>
      <c r="M365" s="63">
        <v>3</v>
      </c>
      <c r="N365" s="62" t="s">
        <v>3</v>
      </c>
      <c r="O365" s="63">
        <v>90</v>
      </c>
      <c r="P365" s="46" t="s">
        <v>4</v>
      </c>
      <c r="Q365" s="46" t="s">
        <v>4</v>
      </c>
      <c r="R365" s="46" t="s">
        <v>347</v>
      </c>
      <c r="S365" s="46" t="s">
        <v>355</v>
      </c>
      <c r="T365" s="46" t="str">
        <f>LOWER('quota master'!$V365)</f>
        <v>fresh table grapes, except of the variety emperor (vitis vinifera cv.)</v>
      </c>
      <c r="U365" s="46" t="str">
        <f>GetQuotaDescription('quota master'!$A365, 'quota master'!$B365, 'quota master'!$AB365, 'quota master'!$T365)</f>
        <v>FCFS Quota number 091179 for geography LB : Lebanon on fresh table grapes, except of the variety emperor (vitis vinifera cv.)</v>
      </c>
      <c r="V365" s="46" t="s">
        <v>1700</v>
      </c>
      <c r="W365" s="46" t="s">
        <v>4</v>
      </c>
      <c r="X365" s="46" t="s">
        <v>1692</v>
      </c>
      <c r="Y365" s="46" t="s">
        <v>1701</v>
      </c>
      <c r="Z365" s="54">
        <v>6000000</v>
      </c>
      <c r="AA365" s="46" t="s">
        <v>2</v>
      </c>
      <c r="AB365" s="46" t="s">
        <v>1399</v>
      </c>
      <c r="AC365" s="46" t="s">
        <v>1499</v>
      </c>
      <c r="AD365" s="46" t="s">
        <v>1492</v>
      </c>
      <c r="AE365" s="46" t="s">
        <v>4</v>
      </c>
      <c r="AF365" s="47" t="s">
        <v>4</v>
      </c>
    </row>
    <row r="366" spans="1:32" ht="45" x14ac:dyDescent="0.25">
      <c r="A366" s="45" t="s">
        <v>356</v>
      </c>
      <c r="B366" s="46" t="str">
        <f>VLOOKUP($A366, Table5[], 2, FALSE)</f>
        <v>LB : Lebanon</v>
      </c>
      <c r="C366" s="46" t="str">
        <f>IF(ISNA(VLOOKUP($A366, Table8[], 2, FALSE)), "", VLOOKUP($A366, Table8[], 2, FALSE))</f>
        <v/>
      </c>
      <c r="D366" s="46" t="str">
        <f>IF(ISNA(VLOOKUP($A366, Table10[], 2, FALSE)), "", VLOOKUP($A366, Table10[], 2, FALSE))</f>
        <v>0806101090 - Other</v>
      </c>
      <c r="E366" s="46" t="str">
        <f>IF(ISNA(VLOOKUP($A366, Table16[], 2, FALSE)), "", VLOOKUP($A366, Table16[], 2, FALSE))</f>
        <v>R030209 : amending Council Regulation (EC) No 747/2001 as regards Community tariff quotas for certain agricultural products originating in Lebanon</v>
      </c>
      <c r="F366" s="59">
        <v>12229</v>
      </c>
      <c r="G366" s="60">
        <v>43374</v>
      </c>
      <c r="H366" s="60">
        <v>43657</v>
      </c>
      <c r="I366" s="61">
        <f>'quota master'!$H366-'quota master'!$G366+1</f>
        <v>284</v>
      </c>
      <c r="J366" s="61" t="str">
        <f>describe_period('quota master'!$I366, 'quota master'!$G366, 'quota master'!$H366)</f>
        <v>Custom period</v>
      </c>
      <c r="K366" s="54">
        <v>4000000</v>
      </c>
      <c r="L366" s="62" t="s">
        <v>2</v>
      </c>
      <c r="M366" s="63">
        <v>3</v>
      </c>
      <c r="N366" s="62" t="s">
        <v>3</v>
      </c>
      <c r="O366" s="63">
        <v>90</v>
      </c>
      <c r="P366" s="46" t="s">
        <v>4</v>
      </c>
      <c r="Q366" s="46" t="s">
        <v>4</v>
      </c>
      <c r="R366" s="46" t="s">
        <v>347</v>
      </c>
      <c r="S366" s="46" t="s">
        <v>356</v>
      </c>
      <c r="T366" s="46" t="str">
        <f>LOWER('quota master'!$V366)</f>
        <v>fresh table grapes, except of the variety emperor (vitis vinifera cv.)</v>
      </c>
      <c r="U366" s="46" t="str">
        <f>GetQuotaDescription('quota master'!$A366, 'quota master'!$B366, 'quota master'!$AB366, 'quota master'!$T366)</f>
        <v>FCFS Quota number 091180 for geography LB : Lebanon on fresh table grapes, except of the variety emperor (vitis vinifera cv.)</v>
      </c>
      <c r="V366" s="46" t="s">
        <v>1700</v>
      </c>
      <c r="W366" s="46" t="s">
        <v>4</v>
      </c>
      <c r="X366" s="46" t="s">
        <v>1692</v>
      </c>
      <c r="Y366" s="46" t="s">
        <v>1701</v>
      </c>
      <c r="Z366" s="54">
        <v>4000000</v>
      </c>
      <c r="AA366" s="46" t="s">
        <v>2</v>
      </c>
      <c r="AB366" s="46" t="s">
        <v>1399</v>
      </c>
      <c r="AC366" s="46" t="s">
        <v>1499</v>
      </c>
      <c r="AD366" s="46" t="s">
        <v>1492</v>
      </c>
      <c r="AE366" s="46" t="s">
        <v>4</v>
      </c>
      <c r="AF366" s="47" t="s">
        <v>4</v>
      </c>
    </row>
    <row r="367" spans="1:32" ht="45" x14ac:dyDescent="0.25">
      <c r="A367" s="45" t="s">
        <v>405</v>
      </c>
      <c r="B367" s="46" t="str">
        <f>VLOOKUP($A367, Table5[], 2, FALSE)</f>
        <v>IL : Israel</v>
      </c>
      <c r="C367" s="46" t="str">
        <f>IF(ISNA(VLOOKUP($A367, Table8[], 2, FALSE)), "", VLOOKUP($A367, Table8[], 2, FALSE))</f>
        <v/>
      </c>
      <c r="D367" s="46" t="str">
        <f>IF(ISNA(VLOOKUP($A367, Table10[], 2, FALSE)), "", VLOOKUP($A367, Table10[], 2, FALSE))</f>
        <v>0807190000 - Other</v>
      </c>
      <c r="E367" s="46" t="str">
        <f>IF(ISNA(VLOOKUP($A367, Table16[], 2, FALSE)), "", VLOOKUP($A367, Table16[], 2, FALSE))</f>
        <v>R091154 : amending Council Regulation (EC) No 747/2001 as regards Community tariff quotas for certain agricultural and processed agricultural products originating in Israel</v>
      </c>
      <c r="F367" s="59">
        <v>12252</v>
      </c>
      <c r="G367" s="60">
        <v>43313</v>
      </c>
      <c r="H367" s="60">
        <v>43616</v>
      </c>
      <c r="I367" s="61">
        <f>'quota master'!$H367-'quota master'!$G367+1</f>
        <v>304</v>
      </c>
      <c r="J367" s="61" t="str">
        <f>describe_period('quota master'!$I367, 'quota master'!$G367, 'quota master'!$H367)</f>
        <v>10 months</v>
      </c>
      <c r="K367" s="54">
        <v>30000000</v>
      </c>
      <c r="L367" s="62" t="s">
        <v>2</v>
      </c>
      <c r="M367" s="63">
        <v>3</v>
      </c>
      <c r="N367" s="62" t="s">
        <v>3</v>
      </c>
      <c r="O367" s="63">
        <v>90</v>
      </c>
      <c r="P367" s="46" t="s">
        <v>4</v>
      </c>
      <c r="Q367" s="46" t="s">
        <v>4</v>
      </c>
      <c r="R367" s="46" t="s">
        <v>379</v>
      </c>
      <c r="S367" s="46" t="s">
        <v>405</v>
      </c>
      <c r="T367" s="46" t="str">
        <f>LOWER('quota master'!$V367)</f>
        <v>melons fresh, other than watermelons</v>
      </c>
      <c r="U367" s="46" t="str">
        <f>GetQuotaDescription('quota master'!$A367, 'quota master'!$B367, 'quota master'!$AB367, 'quota master'!$T367)</f>
        <v>FCFS Quota number 091397 for geography IL : Israel on melons fresh, other than watermelons</v>
      </c>
      <c r="V367" s="46" t="s">
        <v>1742</v>
      </c>
      <c r="W367" s="46" t="s">
        <v>4</v>
      </c>
      <c r="X367" s="46" t="s">
        <v>1717</v>
      </c>
      <c r="Y367" s="46" t="s">
        <v>1436</v>
      </c>
      <c r="Z367" s="54">
        <v>30000000</v>
      </c>
      <c r="AA367" s="46" t="s">
        <v>2</v>
      </c>
      <c r="AB367" s="46" t="s">
        <v>1399</v>
      </c>
      <c r="AC367" s="46" t="s">
        <v>1499</v>
      </c>
      <c r="AD367" s="46" t="s">
        <v>1492</v>
      </c>
      <c r="AE367" s="46" t="s">
        <v>4</v>
      </c>
      <c r="AF367" s="47" t="s">
        <v>4</v>
      </c>
    </row>
    <row r="368" spans="1:32" ht="75" x14ac:dyDescent="0.25">
      <c r="A368" s="45" t="s">
        <v>521</v>
      </c>
      <c r="B368" s="46" t="str">
        <f>VLOOKUP($A368, Table5[], 2, FALSE)</f>
        <v>MX : Mexico</v>
      </c>
      <c r="C368" s="46" t="str">
        <f>IF(ISNA(VLOOKUP($A368, Table8[], 2, FALSE)), "", VLOOKUP($A368, Table8[], 2, FALSE))</f>
        <v/>
      </c>
      <c r="D368" s="46" t="str">
        <f>IF(ISNA(VLOOKUP($A368, Table10[], 2, FALSE)), "", VLOOKUP($A368, Table10[], 2, FALSE))</f>
        <v>0807190000 - Other</v>
      </c>
      <c r="E368" s="46" t="str">
        <f>IF(ISNA(VLOOKUP($A368, Table16[], 2, FALSE)), "", VLOOKUP($A368, Table16[], 2, FALSE))</f>
        <v>R001362 : implementing for the Community the tariff provisions of Decision No 2/2000 of the Joint Council under the Interim Agreement on Trade and Trade-related matters between the European Community and the United Mexican States</v>
      </c>
      <c r="F368" s="59">
        <v>13091</v>
      </c>
      <c r="G368" s="60">
        <v>43374</v>
      </c>
      <c r="H368" s="60">
        <v>43616</v>
      </c>
      <c r="I368" s="61">
        <f>'quota master'!$H368-'quota master'!$G368+1</f>
        <v>243</v>
      </c>
      <c r="J368" s="61" t="str">
        <f>describe_period('quota master'!$I368, 'quota master'!$G368, 'quota master'!$H368)</f>
        <v>8 months</v>
      </c>
      <c r="K368" s="54">
        <v>1000000</v>
      </c>
      <c r="L368" s="62" t="s">
        <v>2</v>
      </c>
      <c r="M368" s="63">
        <v>3</v>
      </c>
      <c r="N368" s="62" t="s">
        <v>3</v>
      </c>
      <c r="O368" s="63">
        <v>90</v>
      </c>
      <c r="P368" s="46" t="s">
        <v>4</v>
      </c>
      <c r="Q368" s="46" t="s">
        <v>4</v>
      </c>
      <c r="R368" s="46" t="s">
        <v>511</v>
      </c>
      <c r="S368" s="46" t="s">
        <v>521</v>
      </c>
      <c r="T368" s="46" t="str">
        <f>LOWER('quota master'!$V368)</f>
        <v>melons, fresh, january, april and may, october to december</v>
      </c>
      <c r="U368" s="46" t="str">
        <f>GetQuotaDescription('quota master'!$A368, 'quota master'!$B368, 'quota master'!$AB368, 'quota master'!$T368)</f>
        <v>FCFS Quota number 091849 for geography MX : Mexico on melons, fresh, january, april and may, october to december</v>
      </c>
      <c r="V368" s="46" t="s">
        <v>1837</v>
      </c>
      <c r="W368" s="46" t="s">
        <v>4</v>
      </c>
      <c r="X368" s="46" t="s">
        <v>1828</v>
      </c>
      <c r="Y368" s="46" t="s">
        <v>1684</v>
      </c>
      <c r="Z368" s="54">
        <v>1000000</v>
      </c>
      <c r="AA368" s="46" t="s">
        <v>2</v>
      </c>
      <c r="AB368" s="46" t="s">
        <v>1399</v>
      </c>
      <c r="AC368" s="46" t="s">
        <v>1836</v>
      </c>
      <c r="AD368" s="46" t="s">
        <v>1492</v>
      </c>
      <c r="AE368" s="46" t="s">
        <v>1408</v>
      </c>
      <c r="AF368" s="47" t="s">
        <v>4</v>
      </c>
    </row>
    <row r="369" spans="1:32" ht="45" x14ac:dyDescent="0.25">
      <c r="A369" s="45" t="s">
        <v>357</v>
      </c>
      <c r="B369" s="46" t="str">
        <f>VLOOKUP($A369, Table5[], 2, FALSE)</f>
        <v>LB : Lebanon</v>
      </c>
      <c r="C369" s="46" t="str">
        <f>IF(ISNA(VLOOKUP($A369, Table8[], 2, FALSE)), "", VLOOKUP($A369, Table8[], 2, FALSE))</f>
        <v/>
      </c>
      <c r="D369" s="46" t="str">
        <f>IF(ISNA(VLOOKUP($A369, Table10[], 2, FALSE)), "", VLOOKUP($A369, Table10[], 2, FALSE))</f>
        <v>0808101000 - Cider apples, in bulk, from 16|September to 15|December_x000D_
0808108000 - Other</v>
      </c>
      <c r="E369" s="46" t="str">
        <f>IF(ISNA(VLOOKUP($A369, Table16[], 2, FALSE)), "", VLOOKUP($A369, Table16[], 2, FALSE))</f>
        <v>R030209 : amending Council Regulation (EC) No 747/2001 as regards Community tariff quotas for certain agricultural products originating in Lebanon</v>
      </c>
      <c r="F369" s="59">
        <v>12230</v>
      </c>
      <c r="G369" s="60">
        <v>43101</v>
      </c>
      <c r="H369" s="60">
        <v>43465</v>
      </c>
      <c r="I369" s="61">
        <f>'quota master'!$H369-'quota master'!$G369+1</f>
        <v>365</v>
      </c>
      <c r="J369" s="61" t="str">
        <f>describe_period('quota master'!$I369, 'quota master'!$G369, 'quota master'!$H369)</f>
        <v>Annual</v>
      </c>
      <c r="K369" s="54">
        <v>10000000</v>
      </c>
      <c r="L369" s="62" t="s">
        <v>2</v>
      </c>
      <c r="M369" s="63">
        <v>3</v>
      </c>
      <c r="N369" s="62" t="s">
        <v>3</v>
      </c>
      <c r="O369" s="63">
        <v>90</v>
      </c>
      <c r="P369" s="46" t="s">
        <v>4</v>
      </c>
      <c r="Q369" s="46" t="s">
        <v>4</v>
      </c>
      <c r="R369" s="46" t="s">
        <v>347</v>
      </c>
      <c r="S369" s="46" t="s">
        <v>357</v>
      </c>
      <c r="T369" s="46" t="str">
        <f>LOWER('quota master'!$V369)</f>
        <v>apples, fresh</v>
      </c>
      <c r="U369" s="46" t="str">
        <f>GetQuotaDescription('quota master'!$A369, 'quota master'!$B369, 'quota master'!$AB369, 'quota master'!$T369)</f>
        <v>FCFS Quota number 091181 for geography LB : Lebanon on apples, fresh</v>
      </c>
      <c r="V369" s="46" t="s">
        <v>1702</v>
      </c>
      <c r="W369" s="46" t="s">
        <v>4</v>
      </c>
      <c r="X369" s="46" t="s">
        <v>1692</v>
      </c>
      <c r="Y369" s="46" t="s">
        <v>1404</v>
      </c>
      <c r="Z369" s="54">
        <v>10000000</v>
      </c>
      <c r="AA369" s="46" t="s">
        <v>2</v>
      </c>
      <c r="AB369" s="46" t="s">
        <v>1399</v>
      </c>
      <c r="AC369" s="46" t="s">
        <v>1499</v>
      </c>
      <c r="AD369" s="46" t="s">
        <v>1492</v>
      </c>
      <c r="AE369" s="46" t="s">
        <v>4</v>
      </c>
      <c r="AF369" s="47" t="s">
        <v>4</v>
      </c>
    </row>
    <row r="370" spans="1:32" ht="60" x14ac:dyDescent="0.25">
      <c r="A370" s="45" t="s">
        <v>816</v>
      </c>
      <c r="B370" s="46" t="str">
        <f>VLOOKUP($A370, Table5[], 2, FALSE)</f>
        <v>MD : Moldova, Republic of</v>
      </c>
      <c r="C370" s="46" t="str">
        <f>IF(ISNA(VLOOKUP($A370, Table8[], 2, FALSE)), "", VLOOKUP($A370, Table8[], 2, FALSE))</f>
        <v/>
      </c>
      <c r="D370" s="46" t="str">
        <f>IF(ISNA(VLOOKUP($A370, Table10[], 2, FALSE)), "", VLOOKUP($A370, Table10[], 2, FALSE))</f>
        <v>0808108000 - Other</v>
      </c>
      <c r="E370" s="46" t="str">
        <f>IF(ISNA(VLOOKUP($A370, Table16[], 2, FALSE)), "", VLOOKUP($A370, Table16[], 2, FALSE))</f>
        <v>R140988 : opening and providing for the management of Union tariff quotas for agricultural products originating in the Republic of Moldova</v>
      </c>
      <c r="F370" s="59">
        <v>12754</v>
      </c>
      <c r="G370" s="60">
        <v>43101</v>
      </c>
      <c r="H370" s="60">
        <v>43465</v>
      </c>
      <c r="I370" s="61">
        <f>'quota master'!$H370-'quota master'!$G370+1</f>
        <v>365</v>
      </c>
      <c r="J370" s="61" t="str">
        <f>describe_period('quota master'!$I370, 'quota master'!$G370, 'quota master'!$H370)</f>
        <v>Annual</v>
      </c>
      <c r="K370" s="54">
        <v>40000000</v>
      </c>
      <c r="L370" s="62" t="s">
        <v>2</v>
      </c>
      <c r="M370" s="63">
        <v>3</v>
      </c>
      <c r="N370" s="62" t="s">
        <v>3</v>
      </c>
      <c r="O370" s="63">
        <v>90</v>
      </c>
      <c r="P370" s="46" t="s">
        <v>4</v>
      </c>
      <c r="Q370" s="46" t="s">
        <v>4</v>
      </c>
      <c r="R370" s="46" t="s">
        <v>813</v>
      </c>
      <c r="S370" s="46" t="s">
        <v>816</v>
      </c>
      <c r="T370" s="46" t="str">
        <f>LOWER('quota master'!$V370)</f>
        <v>cider apples</v>
      </c>
      <c r="U370" s="46" t="str">
        <f>GetQuotaDescription('quota master'!$A370, 'quota master'!$B370, 'quota master'!$AB370, 'quota master'!$T370)</f>
        <v>FCFS Quota number 096803 for geography MD : Moldova, Republic of on cider apples</v>
      </c>
      <c r="V370" s="46" t="s">
        <v>7730</v>
      </c>
      <c r="W370" s="46" t="s">
        <v>4</v>
      </c>
      <c r="X370" s="46" t="s">
        <v>1913</v>
      </c>
      <c r="Y370" s="46" t="s">
        <v>1404</v>
      </c>
      <c r="Z370" s="54">
        <v>40000000</v>
      </c>
      <c r="AA370" s="46" t="s">
        <v>2</v>
      </c>
      <c r="AB370" s="46" t="s">
        <v>1399</v>
      </c>
      <c r="AC370" s="46" t="s">
        <v>1499</v>
      </c>
      <c r="AD370" s="46" t="s">
        <v>1492</v>
      </c>
      <c r="AE370" s="46" t="s">
        <v>4</v>
      </c>
      <c r="AF370" s="47" t="s">
        <v>4</v>
      </c>
    </row>
    <row r="371" spans="1:32" ht="60" x14ac:dyDescent="0.25">
      <c r="A371" s="45" t="s">
        <v>304</v>
      </c>
      <c r="B371" s="46" t="str">
        <f>VLOOKUP($A371, Table5[], 2, FALSE)</f>
        <v>CH : Switzerland</v>
      </c>
      <c r="C371" s="46" t="str">
        <f>IF(ISNA(VLOOKUP($A371, Table8[], 2, FALSE)), "", VLOOKUP($A371, Table8[], 2, FALSE))</f>
        <v/>
      </c>
      <c r="D371" s="46" t="str">
        <f>IF(ISNA(VLOOKUP($A371, Table10[], 2, FALSE)), "", VLOOKUP($A371, Table10[], 2, FALSE))</f>
        <v>0808108090 - Other</v>
      </c>
      <c r="E371" s="46" t="str">
        <f>IF(ISNA(VLOOKUP($A371, Table16[], 2, FALSE)), "", VLOOKUP($A371, Table16[], 2, FALSE))</f>
        <v>R091126 : opening and providing for the management of Community tariff quotas for certain agricultural products originating in Switzerland, and repealing Commission Regulation (EC) No 933/2002</v>
      </c>
      <c r="F371" s="59">
        <v>12797</v>
      </c>
      <c r="G371" s="60">
        <v>43101</v>
      </c>
      <c r="H371" s="60">
        <v>43465</v>
      </c>
      <c r="I371" s="61">
        <f>'quota master'!$H371-'quota master'!$G371+1</f>
        <v>365</v>
      </c>
      <c r="J371" s="61" t="str">
        <f>describe_period('quota master'!$I371, 'quota master'!$G371, 'quota master'!$H371)</f>
        <v>Annual</v>
      </c>
      <c r="K371" s="54">
        <v>3000000</v>
      </c>
      <c r="L371" s="62" t="s">
        <v>2</v>
      </c>
      <c r="M371" s="63">
        <v>3</v>
      </c>
      <c r="N371" s="62" t="s">
        <v>3</v>
      </c>
      <c r="O371" s="63">
        <v>90</v>
      </c>
      <c r="P371" s="46" t="s">
        <v>4</v>
      </c>
      <c r="Q371" s="46" t="s">
        <v>4</v>
      </c>
      <c r="R371" s="46" t="s">
        <v>287</v>
      </c>
      <c r="S371" s="46" t="s">
        <v>304</v>
      </c>
      <c r="T371" s="46" t="str">
        <f>LOWER('quota master'!$V371)</f>
        <v>apples, other than cider apples, fresh</v>
      </c>
      <c r="U371" s="46" t="str">
        <f>GetQuotaDescription('quota master'!$A371, 'quota master'!$B371, 'quota master'!$AB371, 'quota master'!$T371)</f>
        <v>FCFS Quota number 090937 for geography CH : Switzerland on apples, other than cider apples, fresh</v>
      </c>
      <c r="V371" s="46" t="s">
        <v>1655</v>
      </c>
      <c r="W371" s="46" t="s">
        <v>4</v>
      </c>
      <c r="X371" s="46" t="s">
        <v>1643</v>
      </c>
      <c r="Y371" s="46" t="s">
        <v>1404</v>
      </c>
      <c r="Z371" s="54">
        <v>3000000</v>
      </c>
      <c r="AA371" s="46" t="s">
        <v>2</v>
      </c>
      <c r="AB371" s="46" t="s">
        <v>1399</v>
      </c>
      <c r="AC371" s="46" t="s">
        <v>1499</v>
      </c>
      <c r="AD371" s="46" t="s">
        <v>1492</v>
      </c>
      <c r="AE371" s="46" t="s">
        <v>4</v>
      </c>
      <c r="AF371" s="47" t="s">
        <v>4</v>
      </c>
    </row>
    <row r="372" spans="1:32" ht="60" x14ac:dyDescent="0.25">
      <c r="A372" s="45" t="s">
        <v>305</v>
      </c>
      <c r="B372" s="46" t="str">
        <f>VLOOKUP($A372, Table5[], 2, FALSE)</f>
        <v>CH : Switzerland</v>
      </c>
      <c r="C372" s="46" t="str">
        <f>IF(ISNA(VLOOKUP($A372, Table8[], 2, FALSE)), "", VLOOKUP($A372, Table8[], 2, FALSE))</f>
        <v/>
      </c>
      <c r="D372" s="46" t="str">
        <f>IF(ISNA(VLOOKUP($A372, Table10[], 2, FALSE)), "", VLOOKUP($A372, Table10[], 2, FALSE))</f>
        <v>0808301000 - Perry pears, in bulk, from 1|August to 31|December_x000D_
0808309000 - Other_x000D_
0808400000 - Quinces</v>
      </c>
      <c r="E372" s="46" t="str">
        <f>IF(ISNA(VLOOKUP($A372, Table16[], 2, FALSE)), "", VLOOKUP($A372, Table16[], 2, FALSE))</f>
        <v>R091126 : opening and providing for the management of Community tariff quotas for certain agricultural products originating in Switzerland, and repealing Commission Regulation (EC) No 933/2002</v>
      </c>
      <c r="F372" s="59">
        <v>12798</v>
      </c>
      <c r="G372" s="60">
        <v>43101</v>
      </c>
      <c r="H372" s="60">
        <v>43465</v>
      </c>
      <c r="I372" s="61">
        <f>'quota master'!$H372-'quota master'!$G372+1</f>
        <v>365</v>
      </c>
      <c r="J372" s="61" t="str">
        <f>describe_period('quota master'!$I372, 'quota master'!$G372, 'quota master'!$H372)</f>
        <v>Annual</v>
      </c>
      <c r="K372" s="54">
        <v>3000000</v>
      </c>
      <c r="L372" s="62" t="s">
        <v>2</v>
      </c>
      <c r="M372" s="63">
        <v>3</v>
      </c>
      <c r="N372" s="62" t="s">
        <v>3</v>
      </c>
      <c r="O372" s="63">
        <v>90</v>
      </c>
      <c r="P372" s="46" t="s">
        <v>4</v>
      </c>
      <c r="Q372" s="46" t="s">
        <v>4</v>
      </c>
      <c r="R372" s="46" t="s">
        <v>287</v>
      </c>
      <c r="S372" s="46" t="s">
        <v>305</v>
      </c>
      <c r="T372" s="46" t="str">
        <f>LOWER('quota master'!$V372)</f>
        <v>pears and quinces, fresh</v>
      </c>
      <c r="U372" s="46" t="str">
        <f>GetQuotaDescription('quota master'!$A372, 'quota master'!$B372, 'quota master'!$AB372, 'quota master'!$T372)</f>
        <v>FCFS Quota number 090938 for geography CH : Switzerland on pears and quinces, fresh</v>
      </c>
      <c r="V372" s="46" t="s">
        <v>1656</v>
      </c>
      <c r="W372" s="46" t="s">
        <v>4</v>
      </c>
      <c r="X372" s="46" t="s">
        <v>1643</v>
      </c>
      <c r="Y372" s="46" t="s">
        <v>1404</v>
      </c>
      <c r="Z372" s="54">
        <v>3000000</v>
      </c>
      <c r="AA372" s="46" t="s">
        <v>2</v>
      </c>
      <c r="AB372" s="46" t="s">
        <v>1399</v>
      </c>
      <c r="AC372" s="46" t="s">
        <v>1499</v>
      </c>
      <c r="AD372" s="46" t="s">
        <v>1492</v>
      </c>
      <c r="AE372" s="46" t="s">
        <v>4</v>
      </c>
      <c r="AF372" s="47" t="s">
        <v>4</v>
      </c>
    </row>
    <row r="373" spans="1:32" ht="75" x14ac:dyDescent="0.25">
      <c r="A373" s="45" t="s">
        <v>43</v>
      </c>
      <c r="B373" s="46" t="str">
        <f>VLOOKUP($A373, Table5[], 2, FALSE)</f>
        <v>1011 : ERGA OMNES</v>
      </c>
      <c r="C373" s="46" t="str">
        <f>IF(ISNA(VLOOKUP($A373, Table8[], 2, FALSE)), "", VLOOKUP($A373, Table8[], 2, FALSE))</f>
        <v/>
      </c>
      <c r="D373" s="46" t="str">
        <f>IF(ISNA(VLOOKUP($A373, Table10[], 2, FALSE)), "", VLOOKUP($A373, Table10[], 2, FALSE))</f>
        <v>0808309000 - Other</v>
      </c>
      <c r="E373" s="46" t="str">
        <f>IF(ISNA(VLOOKUP($A373, Table16[], 2, FALSE)), "", VLOOKUP($A373, Table16[], 2, FALSE))</f>
        <v>R961831 : opening and providing for the administration of Community tariff quotas bound under GAIT for certain fruit and vegetables and processed fruit and vegetable products from 1996</v>
      </c>
      <c r="F373" s="59">
        <v>13186</v>
      </c>
      <c r="G373" s="60">
        <v>43313</v>
      </c>
      <c r="H373" s="60">
        <v>43465</v>
      </c>
      <c r="I373" s="61">
        <f>'quota master'!$H373-'quota master'!$G373+1</f>
        <v>153</v>
      </c>
      <c r="J373" s="61" t="str">
        <f>describe_period('quota master'!$I373, 'quota master'!$G373, 'quota master'!$H373)</f>
        <v>5 months</v>
      </c>
      <c r="K373" s="54">
        <v>1000000</v>
      </c>
      <c r="L373" s="62" t="s">
        <v>2</v>
      </c>
      <c r="M373" s="63">
        <v>3</v>
      </c>
      <c r="N373" s="62" t="s">
        <v>11</v>
      </c>
      <c r="O373" s="63">
        <v>90</v>
      </c>
      <c r="P373" s="46" t="s">
        <v>4</v>
      </c>
      <c r="Q373" s="46" t="s">
        <v>4</v>
      </c>
      <c r="R373" s="46" t="s">
        <v>16</v>
      </c>
      <c r="S373" s="46" t="s">
        <v>43</v>
      </c>
      <c r="T373" s="46" t="str">
        <f>LOWER('quota master'!$V373)</f>
        <v>pears, fresh, other than perry pears</v>
      </c>
      <c r="U373" s="46" t="str">
        <f>GetQuotaDescription('quota master'!$A373, 'quota master'!$B373, 'quota master'!$AB373, 'quota master'!$T373)</f>
        <v>FCFS Quota number 090062 for geography 1011 : ERGA OMNES on pears, fresh, other than perry pears</v>
      </c>
      <c r="V373" s="46" t="s">
        <v>1443</v>
      </c>
      <c r="W373" s="46" t="s">
        <v>4</v>
      </c>
      <c r="X373" s="46" t="s">
        <v>1397</v>
      </c>
      <c r="Y373" s="46" t="s">
        <v>1444</v>
      </c>
      <c r="Z373" s="54">
        <v>1000000</v>
      </c>
      <c r="AA373" s="46" t="s">
        <v>2</v>
      </c>
      <c r="AB373" s="46" t="s">
        <v>1399</v>
      </c>
      <c r="AC373" s="46" t="s">
        <v>1400</v>
      </c>
      <c r="AD373" s="46" t="s">
        <v>1401</v>
      </c>
      <c r="AE373" s="46" t="s">
        <v>1408</v>
      </c>
      <c r="AF373" s="47" t="s">
        <v>4</v>
      </c>
    </row>
    <row r="374" spans="1:32" ht="75" x14ac:dyDescent="0.25">
      <c r="A374" s="45" t="s">
        <v>38</v>
      </c>
      <c r="B374" s="46" t="str">
        <f>VLOOKUP($A374, Table5[], 2, FALSE)</f>
        <v>1011 : ERGA OMNES</v>
      </c>
      <c r="C374" s="46" t="str">
        <f>IF(ISNA(VLOOKUP($A374, Table8[], 2, FALSE)), "", VLOOKUP($A374, Table8[], 2, FALSE))</f>
        <v/>
      </c>
      <c r="D374" s="46" t="str">
        <f>IF(ISNA(VLOOKUP($A374, Table10[], 2, FALSE)), "", VLOOKUP($A374, Table10[], 2, FALSE))</f>
        <v>0809100000 - Apricots</v>
      </c>
      <c r="E374" s="46" t="str">
        <f>IF(ISNA(VLOOKUP($A374, Table16[], 2, FALSE)), "", VLOOKUP($A374, Table16[], 2, FALSE))</f>
        <v>R961831 : opening and providing for the administration of Community tariff quotas bound under GAIT for certain fruit and vegetables and processed fruit and vegetable products from 1996</v>
      </c>
      <c r="F374" s="59">
        <v>13176</v>
      </c>
      <c r="G374" s="60">
        <v>43313</v>
      </c>
      <c r="H374" s="60">
        <v>43616</v>
      </c>
      <c r="I374" s="61">
        <f>'quota master'!$H374-'quota master'!$G374+1</f>
        <v>304</v>
      </c>
      <c r="J374" s="61" t="str">
        <f>describe_period('quota master'!$I374, 'quota master'!$G374, 'quota master'!$H374)</f>
        <v>10 months</v>
      </c>
      <c r="K374" s="54">
        <v>500000</v>
      </c>
      <c r="L374" s="62" t="s">
        <v>2</v>
      </c>
      <c r="M374" s="63">
        <v>3</v>
      </c>
      <c r="N374" s="62" t="s">
        <v>3</v>
      </c>
      <c r="O374" s="63">
        <v>90</v>
      </c>
      <c r="P374" s="46" t="s">
        <v>4</v>
      </c>
      <c r="Q374" s="46" t="s">
        <v>4</v>
      </c>
      <c r="R374" s="46" t="s">
        <v>16</v>
      </c>
      <c r="S374" s="46" t="s">
        <v>38</v>
      </c>
      <c r="T374" s="46" t="str">
        <f>LOWER('quota master'!$V374)</f>
        <v>apricots, fresh</v>
      </c>
      <c r="U374" s="46" t="str">
        <f>GetQuotaDescription('quota master'!$A374, 'quota master'!$B374, 'quota master'!$AB374, 'quota master'!$T374)</f>
        <v>FCFS Quota number 090058 for geography 1011 : ERGA OMNES on apricots, fresh</v>
      </c>
      <c r="V374" s="46" t="s">
        <v>1435</v>
      </c>
      <c r="W374" s="46" t="s">
        <v>4</v>
      </c>
      <c r="X374" s="46" t="s">
        <v>1397</v>
      </c>
      <c r="Y374" s="46" t="s">
        <v>1436</v>
      </c>
      <c r="Z374" s="54">
        <v>500000</v>
      </c>
      <c r="AA374" s="46" t="s">
        <v>2</v>
      </c>
      <c r="AB374" s="46" t="s">
        <v>1399</v>
      </c>
      <c r="AC374" s="46" t="s">
        <v>1400</v>
      </c>
      <c r="AD374" s="46" t="s">
        <v>1401</v>
      </c>
      <c r="AE374" s="46" t="s">
        <v>1408</v>
      </c>
      <c r="AF374" s="47" t="s">
        <v>4</v>
      </c>
    </row>
    <row r="375" spans="1:32" ht="60" x14ac:dyDescent="0.25">
      <c r="A375" s="45" t="s">
        <v>306</v>
      </c>
      <c r="B375" s="46" t="str">
        <f>VLOOKUP($A375, Table5[], 2, FALSE)</f>
        <v>CH : Switzerland</v>
      </c>
      <c r="C375" s="46" t="str">
        <f>IF(ISNA(VLOOKUP($A375, Table8[], 2, FALSE)), "", VLOOKUP($A375, Table8[], 2, FALSE))</f>
        <v/>
      </c>
      <c r="D375" s="46" t="str">
        <f>IF(ISNA(VLOOKUP($A375, Table10[], 2, FALSE)), "", VLOOKUP($A375, Table10[], 2, FALSE))</f>
        <v>0809100000 - Apricots</v>
      </c>
      <c r="E375" s="46" t="str">
        <f>IF(ISNA(VLOOKUP($A375, Table16[], 2, FALSE)), "", VLOOKUP($A375, Table16[], 2, FALSE))</f>
        <v>R091126 : opening and providing for the management of Community tariff quotas for certain agricultural products originating in Switzerland, and repealing Commission Regulation (EC) No 933/2002</v>
      </c>
      <c r="F375" s="59">
        <v>12799</v>
      </c>
      <c r="G375" s="60">
        <v>43101</v>
      </c>
      <c r="H375" s="60">
        <v>43465</v>
      </c>
      <c r="I375" s="61">
        <f>'quota master'!$H375-'quota master'!$G375+1</f>
        <v>365</v>
      </c>
      <c r="J375" s="61" t="str">
        <f>describe_period('quota master'!$I375, 'quota master'!$G375, 'quota master'!$H375)</f>
        <v>Annual</v>
      </c>
      <c r="K375" s="54">
        <v>500000</v>
      </c>
      <c r="L375" s="62" t="s">
        <v>2</v>
      </c>
      <c r="M375" s="63">
        <v>3</v>
      </c>
      <c r="N375" s="62" t="s">
        <v>3</v>
      </c>
      <c r="O375" s="63">
        <v>90</v>
      </c>
      <c r="P375" s="46" t="s">
        <v>4</v>
      </c>
      <c r="Q375" s="46" t="s">
        <v>4</v>
      </c>
      <c r="R375" s="46" t="s">
        <v>287</v>
      </c>
      <c r="S375" s="46" t="s">
        <v>306</v>
      </c>
      <c r="T375" s="46" t="str">
        <f>LOWER('quota master'!$V375)</f>
        <v>apricots, fresh</v>
      </c>
      <c r="U375" s="46" t="str">
        <f>GetQuotaDescription('quota master'!$A375, 'quota master'!$B375, 'quota master'!$AB375, 'quota master'!$T375)</f>
        <v>FCFS Quota number 090939 for geography CH : Switzerland on apricots, fresh</v>
      </c>
      <c r="V375" s="46" t="s">
        <v>1435</v>
      </c>
      <c r="W375" s="46" t="s">
        <v>4</v>
      </c>
      <c r="X375" s="46" t="s">
        <v>1643</v>
      </c>
      <c r="Y375" s="46" t="s">
        <v>1404</v>
      </c>
      <c r="Z375" s="54">
        <v>500000</v>
      </c>
      <c r="AA375" s="46" t="s">
        <v>2</v>
      </c>
      <c r="AB375" s="46" t="s">
        <v>1399</v>
      </c>
      <c r="AC375" s="46" t="s">
        <v>1499</v>
      </c>
      <c r="AD375" s="46" t="s">
        <v>1492</v>
      </c>
      <c r="AE375" s="46" t="s">
        <v>4</v>
      </c>
      <c r="AF375" s="47" t="s">
        <v>4</v>
      </c>
    </row>
    <row r="376" spans="1:32" ht="60" x14ac:dyDescent="0.25">
      <c r="A376" s="45" t="s">
        <v>323</v>
      </c>
      <c r="B376" s="46" t="str">
        <f>VLOOKUP($A376, Table5[], 2, FALSE)</f>
        <v>DZ : Algeria</v>
      </c>
      <c r="C376" s="46" t="str">
        <f>IF(ISNA(VLOOKUP($A376, Table8[], 2, FALSE)), "", VLOOKUP($A376, Table8[], 2, FALSE))</f>
        <v/>
      </c>
      <c r="D376" s="46" t="str">
        <f>IF(ISNA(VLOOKUP($A376, Table10[], 2, FALSE)), "", VLOOKUP($A376, Table10[], 2, FALSE))</f>
        <v>0809100000 - Apricots</v>
      </c>
      <c r="E376" s="46" t="str">
        <f>IF(ISNA(VLOOKUP($A376, Table16[], 2, FALSE)), "", VLOOKUP($A376, Table16[], 2, FALSE))</f>
        <v>R051460 : amending Council Regulation (EC) No 747/2001 as regards Community tariff quotas and reference quantities for certain products originating in Algeria</v>
      </c>
      <c r="F376" s="59">
        <v>12173</v>
      </c>
      <c r="G376" s="60">
        <v>43101</v>
      </c>
      <c r="H376" s="60">
        <v>43465</v>
      </c>
      <c r="I376" s="61">
        <f>'quota master'!$H376-'quota master'!$G376+1</f>
        <v>365</v>
      </c>
      <c r="J376" s="61" t="str">
        <f>describe_period('quota master'!$I376, 'quota master'!$G376, 'quota master'!$H376)</f>
        <v>Annual</v>
      </c>
      <c r="K376" s="54">
        <v>1000000</v>
      </c>
      <c r="L376" s="62" t="s">
        <v>2</v>
      </c>
      <c r="M376" s="63">
        <v>3</v>
      </c>
      <c r="N376" s="62" t="s">
        <v>3</v>
      </c>
      <c r="O376" s="63">
        <v>90</v>
      </c>
      <c r="P376" s="46" t="s">
        <v>4</v>
      </c>
      <c r="Q376" s="46" t="s">
        <v>4</v>
      </c>
      <c r="R376" s="46" t="s">
        <v>317</v>
      </c>
      <c r="S376" s="46" t="s">
        <v>323</v>
      </c>
      <c r="T376" s="46" t="str">
        <f>LOWER('quota master'!$V376)</f>
        <v>apricots,fresh</v>
      </c>
      <c r="U376" s="46" t="str">
        <f>GetQuotaDescription('quota master'!$A376, 'quota master'!$B376, 'quota master'!$AB376, 'quota master'!$T376)</f>
        <v>FCFS Quota number 091007 for geography DZ : Algeria on apricots,fresh</v>
      </c>
      <c r="V376" s="46" t="s">
        <v>1671</v>
      </c>
      <c r="W376" s="46" t="s">
        <v>4</v>
      </c>
      <c r="X376" s="46" t="s">
        <v>1663</v>
      </c>
      <c r="Y376" s="46" t="s">
        <v>1404</v>
      </c>
      <c r="Z376" s="54">
        <v>1000000</v>
      </c>
      <c r="AA376" s="46" t="s">
        <v>2</v>
      </c>
      <c r="AB376" s="46" t="s">
        <v>1399</v>
      </c>
      <c r="AC376" s="46" t="s">
        <v>1499</v>
      </c>
      <c r="AD376" s="46" t="s">
        <v>1492</v>
      </c>
      <c r="AE376" s="46" t="s">
        <v>4</v>
      </c>
      <c r="AF376" s="47" t="s">
        <v>4</v>
      </c>
    </row>
    <row r="377" spans="1:32" ht="45" x14ac:dyDescent="0.25">
      <c r="A377" s="45" t="s">
        <v>358</v>
      </c>
      <c r="B377" s="46" t="str">
        <f>VLOOKUP($A377, Table5[], 2, FALSE)</f>
        <v>LB : Lebanon</v>
      </c>
      <c r="C377" s="46" t="str">
        <f>IF(ISNA(VLOOKUP($A377, Table8[], 2, FALSE)), "", VLOOKUP($A377, Table8[], 2, FALSE))</f>
        <v/>
      </c>
      <c r="D377" s="46" t="str">
        <f>IF(ISNA(VLOOKUP($A377, Table10[], 2, FALSE)), "", VLOOKUP($A377, Table10[], 2, FALSE))</f>
        <v>0809100000 - Apricots</v>
      </c>
      <c r="E377" s="46" t="str">
        <f>IF(ISNA(VLOOKUP($A377, Table16[], 2, FALSE)), "", VLOOKUP($A377, Table16[], 2, FALSE))</f>
        <v>R030209 : amending Council Regulation (EC) No 747/2001 as regards Community tariff quotas for certain agricultural products originating in Lebanon</v>
      </c>
      <c r="F377" s="59">
        <v>12231</v>
      </c>
      <c r="G377" s="60">
        <v>43101</v>
      </c>
      <c r="H377" s="60">
        <v>43465</v>
      </c>
      <c r="I377" s="61">
        <f>'quota master'!$H377-'quota master'!$G377+1</f>
        <v>365</v>
      </c>
      <c r="J377" s="61" t="str">
        <f>describe_period('quota master'!$I377, 'quota master'!$G377, 'quota master'!$H377)</f>
        <v>Annual</v>
      </c>
      <c r="K377" s="54">
        <v>5000000</v>
      </c>
      <c r="L377" s="62" t="s">
        <v>2</v>
      </c>
      <c r="M377" s="63">
        <v>3</v>
      </c>
      <c r="N377" s="62" t="s">
        <v>3</v>
      </c>
      <c r="O377" s="63">
        <v>90</v>
      </c>
      <c r="P377" s="46" t="s">
        <v>4</v>
      </c>
      <c r="Q377" s="46" t="s">
        <v>4</v>
      </c>
      <c r="R377" s="46" t="s">
        <v>347</v>
      </c>
      <c r="S377" s="46" t="s">
        <v>358</v>
      </c>
      <c r="T377" s="46" t="str">
        <f>LOWER('quota master'!$V377)</f>
        <v>apricots, fresh</v>
      </c>
      <c r="U377" s="46" t="str">
        <f>GetQuotaDescription('quota master'!$A377, 'quota master'!$B377, 'quota master'!$AB377, 'quota master'!$T377)</f>
        <v>FCFS Quota number 091182 for geography LB : Lebanon on apricots, fresh</v>
      </c>
      <c r="V377" s="46" t="s">
        <v>1435</v>
      </c>
      <c r="W377" s="46" t="s">
        <v>4</v>
      </c>
      <c r="X377" s="46" t="s">
        <v>1692</v>
      </c>
      <c r="Y377" s="46" t="s">
        <v>1404</v>
      </c>
      <c r="Z377" s="54">
        <v>5000000</v>
      </c>
      <c r="AA377" s="46" t="s">
        <v>2</v>
      </c>
      <c r="AB377" s="46" t="s">
        <v>1399</v>
      </c>
      <c r="AC377" s="46" t="s">
        <v>1499</v>
      </c>
      <c r="AD377" s="46" t="s">
        <v>1492</v>
      </c>
      <c r="AE377" s="46" t="s">
        <v>4</v>
      </c>
      <c r="AF377" s="47" t="s">
        <v>4</v>
      </c>
    </row>
    <row r="378" spans="1:32" ht="45" x14ac:dyDescent="0.25">
      <c r="A378" s="45" t="s">
        <v>359</v>
      </c>
      <c r="B378" s="46" t="str">
        <f>VLOOKUP($A378, Table5[], 2, FALSE)</f>
        <v>LB : Lebanon</v>
      </c>
      <c r="C378" s="46" t="str">
        <f>IF(ISNA(VLOOKUP($A378, Table8[], 2, FALSE)), "", VLOOKUP($A378, Table8[], 2, FALSE))</f>
        <v/>
      </c>
      <c r="D378" s="46" t="str">
        <f>IF(ISNA(VLOOKUP($A378, Table10[], 2, FALSE)), "", VLOOKUP($A378, Table10[], 2, FALSE))</f>
        <v>0809210000 - Sour cherries (Prunus cerasus)_x000D_
0809290000 - Other</v>
      </c>
      <c r="E378" s="46" t="str">
        <f>IF(ISNA(VLOOKUP($A378, Table16[], 2, FALSE)), "", VLOOKUP($A378, Table16[], 2, FALSE))</f>
        <v>R030209 : amending Council Regulation (EC) No 747/2001 as regards Community tariff quotas for certain agricultural products originating in Lebanon</v>
      </c>
      <c r="F378" s="59">
        <v>12232</v>
      </c>
      <c r="G378" s="60">
        <v>43101</v>
      </c>
      <c r="H378" s="60">
        <v>43465</v>
      </c>
      <c r="I378" s="61">
        <f>'quota master'!$H378-'quota master'!$G378+1</f>
        <v>365</v>
      </c>
      <c r="J378" s="61" t="str">
        <f>describe_period('quota master'!$I378, 'quota master'!$G378, 'quota master'!$H378)</f>
        <v>Annual</v>
      </c>
      <c r="K378" s="54">
        <v>5000000</v>
      </c>
      <c r="L378" s="62" t="s">
        <v>2</v>
      </c>
      <c r="M378" s="63">
        <v>3</v>
      </c>
      <c r="N378" s="62" t="s">
        <v>3</v>
      </c>
      <c r="O378" s="63">
        <v>90</v>
      </c>
      <c r="P378" s="46" t="s">
        <v>4</v>
      </c>
      <c r="Q378" s="46" t="s">
        <v>4</v>
      </c>
      <c r="R378" s="46" t="s">
        <v>347</v>
      </c>
      <c r="S378" s="46" t="s">
        <v>359</v>
      </c>
      <c r="T378" s="46" t="str">
        <f>LOWER('quota master'!$V378)</f>
        <v>cherries, fresh</v>
      </c>
      <c r="U378" s="46" t="str">
        <f>GetQuotaDescription('quota master'!$A378, 'quota master'!$B378, 'quota master'!$AB378, 'quota master'!$T378)</f>
        <v>FCFS Quota number 091183 for geography LB : Lebanon on cherries, fresh</v>
      </c>
      <c r="V378" s="46" t="s">
        <v>1604</v>
      </c>
      <c r="W378" s="46" t="s">
        <v>4</v>
      </c>
      <c r="X378" s="46" t="s">
        <v>1692</v>
      </c>
      <c r="Y378" s="46" t="s">
        <v>1404</v>
      </c>
      <c r="Z378" s="54">
        <v>5000000</v>
      </c>
      <c r="AA378" s="46" t="s">
        <v>2</v>
      </c>
      <c r="AB378" s="46" t="s">
        <v>1399</v>
      </c>
      <c r="AC378" s="46" t="s">
        <v>1499</v>
      </c>
      <c r="AD378" s="46" t="s">
        <v>1492</v>
      </c>
      <c r="AE378" s="46" t="s">
        <v>4</v>
      </c>
      <c r="AF378" s="47" t="s">
        <v>4</v>
      </c>
    </row>
    <row r="379" spans="1:32" ht="60" x14ac:dyDescent="0.25">
      <c r="A379" s="45" t="s">
        <v>307</v>
      </c>
      <c r="B379" s="46" t="str">
        <f>VLOOKUP($A379, Table5[], 2, FALSE)</f>
        <v>CH : Switzerland</v>
      </c>
      <c r="C379" s="46" t="str">
        <f>IF(ISNA(VLOOKUP($A379, Table8[], 2, FALSE)), "", VLOOKUP($A379, Table8[], 2, FALSE))</f>
        <v/>
      </c>
      <c r="D379" s="46" t="str">
        <f>IF(ISNA(VLOOKUP($A379, Table10[], 2, FALSE)), "", VLOOKUP($A379, Table10[], 2, FALSE))</f>
        <v>0809290000 - Other</v>
      </c>
      <c r="E379" s="46" t="str">
        <f>IF(ISNA(VLOOKUP($A379, Table16[], 2, FALSE)), "", VLOOKUP($A379, Table16[], 2, FALSE))</f>
        <v>R091126 : opening and providing for the management of Community tariff quotas for certain agricultural products originating in Switzerland, and repealing Commission Regulation (EC) No 933/2002</v>
      </c>
      <c r="F379" s="59">
        <v>12800</v>
      </c>
      <c r="G379" s="60">
        <v>43101</v>
      </c>
      <c r="H379" s="60">
        <v>43465</v>
      </c>
      <c r="I379" s="61">
        <f>'quota master'!$H379-'quota master'!$G379+1</f>
        <v>365</v>
      </c>
      <c r="J379" s="61" t="str">
        <f>describe_period('quota master'!$I379, 'quota master'!$G379, 'quota master'!$H379)</f>
        <v>Annual</v>
      </c>
      <c r="K379" s="54">
        <v>1500000</v>
      </c>
      <c r="L379" s="62" t="s">
        <v>2</v>
      </c>
      <c r="M379" s="63">
        <v>3</v>
      </c>
      <c r="N379" s="62" t="s">
        <v>3</v>
      </c>
      <c r="O379" s="63">
        <v>90</v>
      </c>
      <c r="P379" s="46" t="s">
        <v>4</v>
      </c>
      <c r="Q379" s="46" t="s">
        <v>4</v>
      </c>
      <c r="R379" s="46" t="s">
        <v>287</v>
      </c>
      <c r="S379" s="46" t="s">
        <v>307</v>
      </c>
      <c r="T379" s="46" t="str">
        <f>LOWER('quota master'!$V379)</f>
        <v>sweet cherries, fresh</v>
      </c>
      <c r="U379" s="46" t="str">
        <f>GetQuotaDescription('quota master'!$A379, 'quota master'!$B379, 'quota master'!$AB379, 'quota master'!$T379)</f>
        <v>FCFS Quota number 090940 for geography CH : Switzerland on sweet cherries, fresh</v>
      </c>
      <c r="V379" s="46" t="s">
        <v>1657</v>
      </c>
      <c r="W379" s="46" t="s">
        <v>4</v>
      </c>
      <c r="X379" s="46" t="s">
        <v>1643</v>
      </c>
      <c r="Y379" s="46" t="s">
        <v>1404</v>
      </c>
      <c r="Z379" s="54">
        <v>1500000</v>
      </c>
      <c r="AA379" s="46" t="s">
        <v>2</v>
      </c>
      <c r="AB379" s="46" t="s">
        <v>1399</v>
      </c>
      <c r="AC379" s="46" t="s">
        <v>1499</v>
      </c>
      <c r="AD379" s="46" t="s">
        <v>1492</v>
      </c>
      <c r="AE379" s="46" t="s">
        <v>4</v>
      </c>
      <c r="AF379" s="47" t="s">
        <v>4</v>
      </c>
    </row>
    <row r="380" spans="1:32" ht="45" x14ac:dyDescent="0.25">
      <c r="A380" s="45" t="s">
        <v>360</v>
      </c>
      <c r="B380" s="46" t="str">
        <f>VLOOKUP($A380, Table5[], 2, FALSE)</f>
        <v>LB : Lebanon</v>
      </c>
      <c r="C380" s="46" t="str">
        <f>IF(ISNA(VLOOKUP($A380, Table8[], 2, FALSE)), "", VLOOKUP($A380, Table8[], 2, FALSE))</f>
        <v/>
      </c>
      <c r="D380" s="46" t="str">
        <f>IF(ISNA(VLOOKUP($A380, Table10[], 2, FALSE)), "", VLOOKUP($A380, Table10[], 2, FALSE))</f>
        <v>0809301000 - Nectarines_x000D_
0809309000 - Other</v>
      </c>
      <c r="E380" s="46" t="str">
        <f>IF(ISNA(VLOOKUP($A380, Table16[], 2, FALSE)), "", VLOOKUP($A380, Table16[], 2, FALSE))</f>
        <v>R030209 : amending Council Regulation (EC) No 747/2001 as regards Community tariff quotas for certain agricultural products originating in Lebanon</v>
      </c>
      <c r="F380" s="59">
        <v>12233</v>
      </c>
      <c r="G380" s="60">
        <v>43101</v>
      </c>
      <c r="H380" s="60">
        <v>43465</v>
      </c>
      <c r="I380" s="61">
        <f>'quota master'!$H380-'quota master'!$G380+1</f>
        <v>365</v>
      </c>
      <c r="J380" s="61" t="str">
        <f>describe_period('quota master'!$I380, 'quota master'!$G380, 'quota master'!$H380)</f>
        <v>Annual</v>
      </c>
      <c r="K380" s="54">
        <v>9500000</v>
      </c>
      <c r="L380" s="62" t="s">
        <v>2</v>
      </c>
      <c r="M380" s="63">
        <v>3</v>
      </c>
      <c r="N380" s="62" t="s">
        <v>3</v>
      </c>
      <c r="O380" s="63">
        <v>90</v>
      </c>
      <c r="P380" s="46" t="s">
        <v>4</v>
      </c>
      <c r="Q380" s="46" t="s">
        <v>4</v>
      </c>
      <c r="R380" s="46" t="s">
        <v>347</v>
      </c>
      <c r="S380" s="46" t="s">
        <v>360</v>
      </c>
      <c r="T380" s="46" t="str">
        <f>LOWER('quota master'!$V380)</f>
        <v>peaches, including nectarines, fresh</v>
      </c>
      <c r="U380" s="46" t="str">
        <f>GetQuotaDescription('quota master'!$A380, 'quota master'!$B380, 'quota master'!$AB380, 'quota master'!$T380)</f>
        <v>FCFS Quota number 091184 for geography LB : Lebanon on peaches, including nectarines, fresh</v>
      </c>
      <c r="V380" s="46" t="s">
        <v>1703</v>
      </c>
      <c r="W380" s="46" t="s">
        <v>4</v>
      </c>
      <c r="X380" s="46" t="s">
        <v>1692</v>
      </c>
      <c r="Y380" s="46" t="s">
        <v>1404</v>
      </c>
      <c r="Z380" s="54">
        <v>9500000</v>
      </c>
      <c r="AA380" s="46" t="s">
        <v>2</v>
      </c>
      <c r="AB380" s="46" t="s">
        <v>1399</v>
      </c>
      <c r="AC380" s="46" t="s">
        <v>1499</v>
      </c>
      <c r="AD380" s="46" t="s">
        <v>1492</v>
      </c>
      <c r="AE380" s="46" t="s">
        <v>4</v>
      </c>
      <c r="AF380" s="47" t="s">
        <v>4</v>
      </c>
    </row>
    <row r="381" spans="1:32" ht="60" x14ac:dyDescent="0.25">
      <c r="A381" s="45" t="s">
        <v>817</v>
      </c>
      <c r="B381" s="46" t="str">
        <f>VLOOKUP($A381, Table5[], 2, FALSE)</f>
        <v>MD : Moldova, Republic of</v>
      </c>
      <c r="C381" s="46" t="str">
        <f>IF(ISNA(VLOOKUP($A381, Table8[], 2, FALSE)), "", VLOOKUP($A381, Table8[], 2, FALSE))</f>
        <v/>
      </c>
      <c r="D381" s="46" t="str">
        <f>IF(ISNA(VLOOKUP($A381, Table10[], 2, FALSE)), "", VLOOKUP($A381, Table10[], 2, FALSE))</f>
        <v>0809400500 - Plums</v>
      </c>
      <c r="E381" s="46" t="str">
        <f>IF(ISNA(VLOOKUP($A381, Table16[], 2, FALSE)), "", VLOOKUP($A381, Table16[], 2, FALSE))</f>
        <v>R140988 : opening and providing for the management of Union tariff quotas for agricultural products originating in the Republic of Moldova</v>
      </c>
      <c r="F381" s="59">
        <v>12755</v>
      </c>
      <c r="G381" s="60">
        <v>43101</v>
      </c>
      <c r="H381" s="60">
        <v>43465</v>
      </c>
      <c r="I381" s="61">
        <f>'quota master'!$H381-'quota master'!$G381+1</f>
        <v>365</v>
      </c>
      <c r="J381" s="61" t="str">
        <f>describe_period('quota master'!$I381, 'quota master'!$G381, 'quota master'!$H381)</f>
        <v>Annual</v>
      </c>
      <c r="K381" s="54">
        <v>10000000</v>
      </c>
      <c r="L381" s="62" t="s">
        <v>2</v>
      </c>
      <c r="M381" s="63">
        <v>3</v>
      </c>
      <c r="N381" s="62" t="s">
        <v>3</v>
      </c>
      <c r="O381" s="63">
        <v>90</v>
      </c>
      <c r="P381" s="46" t="s">
        <v>4</v>
      </c>
      <c r="Q381" s="46" t="s">
        <v>4</v>
      </c>
      <c r="R381" s="46" t="s">
        <v>813</v>
      </c>
      <c r="S381" s="46" t="s">
        <v>817</v>
      </c>
      <c r="T381" s="46" t="str">
        <f>LOWER('quota master'!$V381)</f>
        <v>plums</v>
      </c>
      <c r="U381" s="46" t="str">
        <f>GetQuotaDescription('quota master'!$A381, 'quota master'!$B381, 'quota master'!$AB381, 'quota master'!$T381)</f>
        <v>FCFS Quota number 096804 for geography MD : Moldova, Republic of on plums</v>
      </c>
      <c r="V381" s="46" t="s">
        <v>4051</v>
      </c>
      <c r="W381" s="46" t="s">
        <v>4</v>
      </c>
      <c r="X381" s="46" t="s">
        <v>1913</v>
      </c>
      <c r="Y381" s="46" t="s">
        <v>1404</v>
      </c>
      <c r="Z381" s="54">
        <v>10000000</v>
      </c>
      <c r="AA381" s="46" t="s">
        <v>2</v>
      </c>
      <c r="AB381" s="46" t="s">
        <v>1399</v>
      </c>
      <c r="AC381" s="46" t="s">
        <v>1499</v>
      </c>
      <c r="AD381" s="46" t="s">
        <v>1492</v>
      </c>
      <c r="AE381" s="46" t="s">
        <v>4</v>
      </c>
      <c r="AF381" s="47" t="s">
        <v>4</v>
      </c>
    </row>
    <row r="382" spans="1:32" ht="60" x14ac:dyDescent="0.25">
      <c r="A382" s="45" t="s">
        <v>308</v>
      </c>
      <c r="B382" s="46" t="str">
        <f>VLOOKUP($A382, Table5[], 2, FALSE)</f>
        <v>CH : Switzerland</v>
      </c>
      <c r="C382" s="46" t="str">
        <f>IF(ISNA(VLOOKUP($A382, Table8[], 2, FALSE)), "", VLOOKUP($A382, Table8[], 2, FALSE))</f>
        <v/>
      </c>
      <c r="D382" s="46" t="str">
        <f>IF(ISNA(VLOOKUP($A382, Table10[], 2, FALSE)), "", VLOOKUP($A382, Table10[], 2, FALSE))</f>
        <v>0809400500 - Plums_x000D_
0809409000 - Sloes</v>
      </c>
      <c r="E382" s="46" t="str">
        <f>IF(ISNA(VLOOKUP($A382, Table16[], 2, FALSE)), "", VLOOKUP($A382, Table16[], 2, FALSE))</f>
        <v>R091126 : opening and providing for the management of Community tariff quotas for certain agricultural products originating in Switzerland, and repealing Commission Regulation (EC) No 933/2002</v>
      </c>
      <c r="F382" s="59">
        <v>12801</v>
      </c>
      <c r="G382" s="60">
        <v>43101</v>
      </c>
      <c r="H382" s="60">
        <v>43465</v>
      </c>
      <c r="I382" s="61">
        <f>'quota master'!$H382-'quota master'!$G382+1</f>
        <v>365</v>
      </c>
      <c r="J382" s="61" t="str">
        <f>describe_period('quota master'!$I382, 'quota master'!$G382, 'quota master'!$H382)</f>
        <v>Annual</v>
      </c>
      <c r="K382" s="54">
        <v>1000000</v>
      </c>
      <c r="L382" s="62" t="s">
        <v>2</v>
      </c>
      <c r="M382" s="63">
        <v>3</v>
      </c>
      <c r="N382" s="62" t="s">
        <v>3</v>
      </c>
      <c r="O382" s="63">
        <v>90</v>
      </c>
      <c r="P382" s="46" t="s">
        <v>4</v>
      </c>
      <c r="Q382" s="46" t="s">
        <v>4</v>
      </c>
      <c r="R382" s="46" t="s">
        <v>287</v>
      </c>
      <c r="S382" s="46" t="s">
        <v>308</v>
      </c>
      <c r="T382" s="46" t="str">
        <f>LOWER('quota master'!$V382)</f>
        <v>plums and sloes, fresh</v>
      </c>
      <c r="U382" s="46" t="str">
        <f>GetQuotaDescription('quota master'!$A382, 'quota master'!$B382, 'quota master'!$AB382, 'quota master'!$T382)</f>
        <v>FCFS Quota number 090941 for geography CH : Switzerland on plums and sloes, fresh</v>
      </c>
      <c r="V382" s="46" t="s">
        <v>1606</v>
      </c>
      <c r="W382" s="46" t="s">
        <v>4</v>
      </c>
      <c r="X382" s="46" t="s">
        <v>1643</v>
      </c>
      <c r="Y382" s="46" t="s">
        <v>1404</v>
      </c>
      <c r="Z382" s="54">
        <v>1000000</v>
      </c>
      <c r="AA382" s="46" t="s">
        <v>2</v>
      </c>
      <c r="AB382" s="46" t="s">
        <v>1399</v>
      </c>
      <c r="AC382" s="46" t="s">
        <v>1499</v>
      </c>
      <c r="AD382" s="46" t="s">
        <v>1492</v>
      </c>
      <c r="AE382" s="46" t="s">
        <v>4</v>
      </c>
      <c r="AF382" s="47" t="s">
        <v>4</v>
      </c>
    </row>
    <row r="383" spans="1:32" ht="60" x14ac:dyDescent="0.25">
      <c r="A383" s="45" t="s">
        <v>314</v>
      </c>
      <c r="B383" s="46" t="str">
        <f>VLOOKUP($A383, Table5[], 2, FALSE)</f>
        <v>CH : Switzerland</v>
      </c>
      <c r="C383" s="46" t="str">
        <f>IF(ISNA(VLOOKUP($A383, Table8[], 2, FALSE)), "", VLOOKUP($A383, Table8[], 2, FALSE))</f>
        <v/>
      </c>
      <c r="D383" s="46" t="str">
        <f>IF(ISNA(VLOOKUP($A383, Table10[], 2, FALSE)), "", VLOOKUP($A383, Table10[], 2, FALSE))</f>
        <v>0810100000 - Strawberries</v>
      </c>
      <c r="E383" s="46" t="str">
        <f>IF(ISNA(VLOOKUP($A383, Table16[], 2, FALSE)), "", VLOOKUP($A383, Table16[], 2, FALSE))</f>
        <v>R091126 : opening and providing for the management of Community tariff quotas for certain agricultural products originating in Switzerland, and repealing Commission Regulation (EC) No 933/2002</v>
      </c>
      <c r="F383" s="59">
        <v>12802</v>
      </c>
      <c r="G383" s="60">
        <v>43101</v>
      </c>
      <c r="H383" s="60">
        <v>43465</v>
      </c>
      <c r="I383" s="61">
        <f>'quota master'!$H383-'quota master'!$G383+1</f>
        <v>365</v>
      </c>
      <c r="J383" s="61" t="str">
        <f>describe_period('quota master'!$I383, 'quota master'!$G383, 'quota master'!$H383)</f>
        <v>Annual</v>
      </c>
      <c r="K383" s="54">
        <v>200000</v>
      </c>
      <c r="L383" s="62" t="s">
        <v>2</v>
      </c>
      <c r="M383" s="63">
        <v>3</v>
      </c>
      <c r="N383" s="62" t="s">
        <v>3</v>
      </c>
      <c r="O383" s="63">
        <v>90</v>
      </c>
      <c r="P383" s="46" t="s">
        <v>4</v>
      </c>
      <c r="Q383" s="46" t="s">
        <v>4</v>
      </c>
      <c r="R383" s="46" t="s">
        <v>287</v>
      </c>
      <c r="S383" s="46" t="s">
        <v>314</v>
      </c>
      <c r="T383" s="46" t="str">
        <f>LOWER('quota master'!$V383)</f>
        <v>strawberries</v>
      </c>
      <c r="U383" s="46" t="str">
        <f>GetQuotaDescription('quota master'!$A383, 'quota master'!$B383, 'quota master'!$AB383, 'quota master'!$T383)</f>
        <v>FCFS Quota number 090948 for geography CH : Switzerland on strawberries</v>
      </c>
      <c r="V383" s="46" t="s">
        <v>7653</v>
      </c>
      <c r="W383" s="46" t="s">
        <v>4</v>
      </c>
      <c r="X383" s="46" t="s">
        <v>1643</v>
      </c>
      <c r="Y383" s="46" t="s">
        <v>1404</v>
      </c>
      <c r="Z383" s="54">
        <v>200000</v>
      </c>
      <c r="AA383" s="46" t="s">
        <v>2</v>
      </c>
      <c r="AB383" s="46" t="s">
        <v>1399</v>
      </c>
      <c r="AC383" s="46" t="s">
        <v>1499</v>
      </c>
      <c r="AD383" s="46" t="s">
        <v>1492</v>
      </c>
      <c r="AE383" s="46" t="s">
        <v>4</v>
      </c>
      <c r="AF383" s="47" t="s">
        <v>4</v>
      </c>
    </row>
    <row r="384" spans="1:32" ht="60" x14ac:dyDescent="0.25">
      <c r="A384" s="45" t="s">
        <v>324</v>
      </c>
      <c r="B384" s="46" t="str">
        <f>VLOOKUP($A384, Table5[], 2, FALSE)</f>
        <v>DZ : Algeria</v>
      </c>
      <c r="C384" s="46" t="str">
        <f>IF(ISNA(VLOOKUP($A384, Table8[], 2, FALSE)), "", VLOOKUP($A384, Table8[], 2, FALSE))</f>
        <v/>
      </c>
      <c r="D384" s="46" t="str">
        <f>IF(ISNA(VLOOKUP($A384, Table10[], 2, FALSE)), "", VLOOKUP($A384, Table10[], 2, FALSE))</f>
        <v>0810100000 - Strawberries</v>
      </c>
      <c r="E384" s="46" t="str">
        <f>IF(ISNA(VLOOKUP($A384, Table16[], 2, FALSE)), "", VLOOKUP($A384, Table16[], 2, FALSE))</f>
        <v>R051460 : amending Council Regulation (EC) No 747/2001 as regards Community tariff quotas and reference quantities for certain products originating in Algeria</v>
      </c>
      <c r="F384" s="59">
        <v>12174</v>
      </c>
      <c r="G384" s="60">
        <v>43405</v>
      </c>
      <c r="H384" s="60">
        <v>43555</v>
      </c>
      <c r="I384" s="61">
        <f>'quota master'!$H384-'quota master'!$G384+1</f>
        <v>151</v>
      </c>
      <c r="J384" s="61" t="str">
        <f>describe_period('quota master'!$I384, 'quota master'!$G384, 'quota master'!$H384)</f>
        <v>5 months</v>
      </c>
      <c r="K384" s="54">
        <v>500000</v>
      </c>
      <c r="L384" s="62" t="s">
        <v>2</v>
      </c>
      <c r="M384" s="63">
        <v>3</v>
      </c>
      <c r="N384" s="62" t="s">
        <v>3</v>
      </c>
      <c r="O384" s="63">
        <v>90</v>
      </c>
      <c r="P384" s="46" t="s">
        <v>4</v>
      </c>
      <c r="Q384" s="46" t="s">
        <v>4</v>
      </c>
      <c r="R384" s="46" t="s">
        <v>317</v>
      </c>
      <c r="S384" s="46" t="s">
        <v>324</v>
      </c>
      <c r="T384" s="46" t="str">
        <f>LOWER('quota master'!$V384)</f>
        <v>strawberries, fresh</v>
      </c>
      <c r="U384" s="46" t="str">
        <f>GetQuotaDescription('quota master'!$A384, 'quota master'!$B384, 'quota master'!$AB384, 'quota master'!$T384)</f>
        <v>FCFS Quota number 091008 for geography DZ : Algeria on strawberries, fresh</v>
      </c>
      <c r="V384" s="46" t="s">
        <v>1608</v>
      </c>
      <c r="W384" s="46" t="s">
        <v>4</v>
      </c>
      <c r="X384" s="46" t="s">
        <v>1663</v>
      </c>
      <c r="Y384" s="46" t="s">
        <v>1672</v>
      </c>
      <c r="Z384" s="54">
        <v>500000</v>
      </c>
      <c r="AA384" s="46" t="s">
        <v>2</v>
      </c>
      <c r="AB384" s="46" t="s">
        <v>1399</v>
      </c>
      <c r="AC384" s="46" t="s">
        <v>1499</v>
      </c>
      <c r="AD384" s="46" t="s">
        <v>1492</v>
      </c>
      <c r="AE384" s="46" t="s">
        <v>4</v>
      </c>
      <c r="AF384" s="47" t="s">
        <v>4</v>
      </c>
    </row>
    <row r="385" spans="1:32" ht="45" x14ac:dyDescent="0.25">
      <c r="A385" s="45" t="s">
        <v>406</v>
      </c>
      <c r="B385" s="46" t="str">
        <f>VLOOKUP($A385, Table5[], 2, FALSE)</f>
        <v>IL : Israel</v>
      </c>
      <c r="C385" s="46" t="str">
        <f>IF(ISNA(VLOOKUP($A385, Table8[], 2, FALSE)), "", VLOOKUP($A385, Table8[], 2, FALSE))</f>
        <v/>
      </c>
      <c r="D385" s="46" t="str">
        <f>IF(ISNA(VLOOKUP($A385, Table10[], 2, FALSE)), "", VLOOKUP($A385, Table10[], 2, FALSE))</f>
        <v>0810100000 - Strawberries</v>
      </c>
      <c r="E385" s="46" t="str">
        <f>IF(ISNA(VLOOKUP($A385, Table16[], 2, FALSE)), "", VLOOKUP($A385, Table16[], 2, FALSE))</f>
        <v>R091154 : amending Council Regulation (EC) No 747/2001 as regards Community tariff quotas for certain agricultural and processed agricultural products originating in Israel</v>
      </c>
      <c r="F385" s="59">
        <v>12253</v>
      </c>
      <c r="G385" s="60">
        <v>43405</v>
      </c>
      <c r="H385" s="60">
        <v>43585</v>
      </c>
      <c r="I385" s="61">
        <f>'quota master'!$H385-'quota master'!$G385+1</f>
        <v>181</v>
      </c>
      <c r="J385" s="61" t="str">
        <f>describe_period('quota master'!$I385, 'quota master'!$G385, 'quota master'!$H385)</f>
        <v>6 months</v>
      </c>
      <c r="K385" s="54">
        <v>5000000</v>
      </c>
      <c r="L385" s="62" t="s">
        <v>2</v>
      </c>
      <c r="M385" s="63">
        <v>3</v>
      </c>
      <c r="N385" s="62" t="s">
        <v>3</v>
      </c>
      <c r="O385" s="63">
        <v>90</v>
      </c>
      <c r="P385" s="46" t="s">
        <v>4</v>
      </c>
      <c r="Q385" s="46" t="s">
        <v>4</v>
      </c>
      <c r="R385" s="46" t="s">
        <v>379</v>
      </c>
      <c r="S385" s="46" t="s">
        <v>406</v>
      </c>
      <c r="T385" s="46" t="str">
        <f>LOWER('quota master'!$V385)</f>
        <v>strawberries, fresh</v>
      </c>
      <c r="U385" s="46" t="str">
        <f>GetQuotaDescription('quota master'!$A385, 'quota master'!$B385, 'quota master'!$AB385, 'quota master'!$T385)</f>
        <v>FCFS Quota number 091398 for geography IL : Israel on strawberries, fresh</v>
      </c>
      <c r="V385" s="46" t="s">
        <v>1608</v>
      </c>
      <c r="W385" s="46" t="s">
        <v>4</v>
      </c>
      <c r="X385" s="46" t="s">
        <v>1717</v>
      </c>
      <c r="Y385" s="46" t="s">
        <v>1743</v>
      </c>
      <c r="Z385" s="54">
        <v>5000000</v>
      </c>
      <c r="AA385" s="46" t="s">
        <v>2</v>
      </c>
      <c r="AB385" s="46" t="s">
        <v>1399</v>
      </c>
      <c r="AC385" s="46" t="s">
        <v>1499</v>
      </c>
      <c r="AD385" s="46" t="s">
        <v>1492</v>
      </c>
      <c r="AE385" s="46" t="s">
        <v>4</v>
      </c>
      <c r="AF385" s="47" t="s">
        <v>4</v>
      </c>
    </row>
    <row r="386" spans="1:32" ht="75" x14ac:dyDescent="0.25">
      <c r="A386" s="45" t="s">
        <v>495</v>
      </c>
      <c r="B386" s="46" t="str">
        <f>VLOOKUP($A386, Table5[], 2, FALSE)</f>
        <v>EG : Egypt</v>
      </c>
      <c r="C386" s="46" t="str">
        <f>IF(ISNA(VLOOKUP($A386, Table8[], 2, FALSE)), "", VLOOKUP($A386, Table8[], 2, FALSE))</f>
        <v/>
      </c>
      <c r="D386" s="46" t="str">
        <f>IF(ISNA(VLOOKUP($A386, Table10[], 2, FALSE)), "", VLOOKUP($A386, Table10[], 2, FALSE))</f>
        <v>0810100000 - Strawberries</v>
      </c>
      <c r="E386" s="46" t="str">
        <f>IF(ISNA(VLOOKUP($A386, Table16[], 2, FALSE)), "", VLOOKUP($A386,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386" s="59">
        <v>12203</v>
      </c>
      <c r="G386" s="60">
        <v>43374</v>
      </c>
      <c r="H386" s="60">
        <v>43585</v>
      </c>
      <c r="I386" s="61">
        <f>'quota master'!$H386-'quota master'!$G386+1</f>
        <v>212</v>
      </c>
      <c r="J386" s="61" t="str">
        <f>describe_period('quota master'!$I386, 'quota master'!$G386, 'quota master'!$H386)</f>
        <v>7 months</v>
      </c>
      <c r="K386" s="54">
        <v>11687000</v>
      </c>
      <c r="L386" s="62" t="s">
        <v>2</v>
      </c>
      <c r="M386" s="63">
        <v>3</v>
      </c>
      <c r="N386" s="62" t="s">
        <v>3</v>
      </c>
      <c r="O386" s="63">
        <v>90</v>
      </c>
      <c r="P386" s="46" t="s">
        <v>4</v>
      </c>
      <c r="Q386" s="46" t="s">
        <v>4</v>
      </c>
      <c r="R386" s="46" t="s">
        <v>496</v>
      </c>
      <c r="S386" s="46" t="s">
        <v>495</v>
      </c>
      <c r="T386" s="46" t="str">
        <f>LOWER('quota master'!$V386)</f>
        <v>strawberries, fresh</v>
      </c>
      <c r="U386" s="46" t="str">
        <f>GetQuotaDescription('quota master'!$A386, 'quota master'!$B386, 'quota master'!$AB386, 'quota master'!$T386)</f>
        <v>FCFS Quota number 091799 for geography EG : Egypt on strawberries, fresh</v>
      </c>
      <c r="V386" s="46" t="s">
        <v>1608</v>
      </c>
      <c r="W386" s="46" t="s">
        <v>4</v>
      </c>
      <c r="X386" s="46" t="s">
        <v>1797</v>
      </c>
      <c r="Y386" s="46" t="s">
        <v>1815</v>
      </c>
      <c r="Z386" s="54">
        <v>11687000</v>
      </c>
      <c r="AA386" s="46" t="s">
        <v>2</v>
      </c>
      <c r="AB386" s="46" t="s">
        <v>1399</v>
      </c>
      <c r="AC386" s="46" t="s">
        <v>1499</v>
      </c>
      <c r="AD386" s="46" t="s">
        <v>1492</v>
      </c>
      <c r="AE386" s="46" t="s">
        <v>4</v>
      </c>
      <c r="AF386" s="47" t="s">
        <v>4</v>
      </c>
    </row>
    <row r="387" spans="1:32" ht="60" x14ac:dyDescent="0.25">
      <c r="A387" s="45" t="s">
        <v>273</v>
      </c>
      <c r="B387" s="46" t="str">
        <f>VLOOKUP($A387, Table5[], 2, FALSE)</f>
        <v>NO : Norway</v>
      </c>
      <c r="C387" s="46" t="str">
        <f>IF(ISNA(VLOOKUP($A387, Table8[], 2, FALSE)), "", VLOOKUP($A387, Table8[], 2, FALSE))</f>
        <v/>
      </c>
      <c r="D387" s="46" t="str">
        <f>IF(ISNA(VLOOKUP($A387, Table10[], 2, FALSE)), "", VLOOKUP($A387, Table10[], 2, FALSE))</f>
        <v>0810201000 - Raspberries</v>
      </c>
      <c r="E387" s="46" t="str">
        <f>IF(ISNA(VLOOKUP($A387, Table16[], 2, FALSE)), "", VLOOKUP($A387, Table16[], 2, FALSE))</f>
        <v>R161422 : amending Council Regulation (EC) No 992/95 as regards Union tariff quotas for certain agricultural and fishery products originating in Norway</v>
      </c>
      <c r="F387" s="59">
        <v>13046</v>
      </c>
      <c r="G387" s="60">
        <v>43101</v>
      </c>
      <c r="H387" s="60">
        <v>43465</v>
      </c>
      <c r="I387" s="61">
        <f>'quota master'!$H387-'quota master'!$G387+1</f>
        <v>365</v>
      </c>
      <c r="J387" s="61" t="str">
        <f>describe_period('quota master'!$I387, 'quota master'!$G387, 'quota master'!$H387)</f>
        <v>Annual</v>
      </c>
      <c r="K387" s="54">
        <v>400000</v>
      </c>
      <c r="L387" s="62" t="s">
        <v>2</v>
      </c>
      <c r="M387" s="63">
        <v>3</v>
      </c>
      <c r="N387" s="62" t="s">
        <v>3</v>
      </c>
      <c r="O387" s="63">
        <v>90</v>
      </c>
      <c r="P387" s="46" t="s">
        <v>4</v>
      </c>
      <c r="Q387" s="46" t="s">
        <v>4</v>
      </c>
      <c r="R387" s="46" t="s">
        <v>236</v>
      </c>
      <c r="S387" s="46" t="s">
        <v>273</v>
      </c>
      <c r="T387" s="46" t="str">
        <f>LOWER('quota master'!$V387)</f>
        <v>raspberries, fresh</v>
      </c>
      <c r="U387" s="46" t="str">
        <f>GetQuotaDescription('quota master'!$A387, 'quota master'!$B387, 'quota master'!$AB387, 'quota master'!$T387)</f>
        <v>FCFS Quota number 090815 for geography NO : Norway on raspberries, fresh</v>
      </c>
      <c r="V387" s="46" t="s">
        <v>1636</v>
      </c>
      <c r="W387" s="46" t="s">
        <v>4</v>
      </c>
      <c r="X387" s="46" t="s">
        <v>1550</v>
      </c>
      <c r="Y387" s="46" t="s">
        <v>1404</v>
      </c>
      <c r="Z387" s="54">
        <v>400000</v>
      </c>
      <c r="AA387" s="46" t="s">
        <v>2</v>
      </c>
      <c r="AB387" s="46" t="s">
        <v>1399</v>
      </c>
      <c r="AC387" s="46" t="s">
        <v>1499</v>
      </c>
      <c r="AD387" s="46" t="s">
        <v>1492</v>
      </c>
      <c r="AE387" s="46" t="s">
        <v>4</v>
      </c>
      <c r="AF387" s="47" t="s">
        <v>4</v>
      </c>
    </row>
    <row r="388" spans="1:32" ht="60" x14ac:dyDescent="0.25">
      <c r="A388" s="45" t="s">
        <v>309</v>
      </c>
      <c r="B388" s="46" t="str">
        <f>VLOOKUP($A388, Table5[], 2, FALSE)</f>
        <v>CH : Switzerland</v>
      </c>
      <c r="C388" s="46" t="str">
        <f>IF(ISNA(VLOOKUP($A388, Table8[], 2, FALSE)), "", VLOOKUP($A388, Table8[], 2, FALSE))</f>
        <v/>
      </c>
      <c r="D388" s="46" t="str">
        <f>IF(ISNA(VLOOKUP($A388, Table10[], 2, FALSE)), "", VLOOKUP($A388, Table10[], 2, FALSE))</f>
        <v>0810201000 - Raspberries</v>
      </c>
      <c r="E388" s="46" t="str">
        <f>IF(ISNA(VLOOKUP($A388, Table16[], 2, FALSE)), "", VLOOKUP($A388, Table16[], 2, FALSE))</f>
        <v>R091126 : opening and providing for the management of Community tariff quotas for certain agricultural products originating in Switzerland, and repealing Commission Regulation (EC) No 933/2002</v>
      </c>
      <c r="F388" s="59">
        <v>12803</v>
      </c>
      <c r="G388" s="60">
        <v>43101</v>
      </c>
      <c r="H388" s="60">
        <v>43465</v>
      </c>
      <c r="I388" s="61">
        <f>'quota master'!$H388-'quota master'!$G388+1</f>
        <v>365</v>
      </c>
      <c r="J388" s="61" t="str">
        <f>describe_period('quota master'!$I388, 'quota master'!$G388, 'quota master'!$H388)</f>
        <v>Annual</v>
      </c>
      <c r="K388" s="54">
        <v>100000</v>
      </c>
      <c r="L388" s="62" t="s">
        <v>2</v>
      </c>
      <c r="M388" s="63">
        <v>3</v>
      </c>
      <c r="N388" s="62" t="s">
        <v>3</v>
      </c>
      <c r="O388" s="63">
        <v>90</v>
      </c>
      <c r="P388" s="46" t="s">
        <v>4</v>
      </c>
      <c r="Q388" s="46" t="s">
        <v>4</v>
      </c>
      <c r="R388" s="46" t="s">
        <v>287</v>
      </c>
      <c r="S388" s="46" t="s">
        <v>309</v>
      </c>
      <c r="T388" s="46" t="str">
        <f>LOWER('quota master'!$V388)</f>
        <v>raspberries, fresh</v>
      </c>
      <c r="U388" s="46" t="str">
        <f>GetQuotaDescription('quota master'!$A388, 'quota master'!$B388, 'quota master'!$AB388, 'quota master'!$T388)</f>
        <v>FCFS Quota number 090942 for geography CH : Switzerland on raspberries, fresh</v>
      </c>
      <c r="V388" s="46" t="s">
        <v>1636</v>
      </c>
      <c r="W388" s="46" t="s">
        <v>4</v>
      </c>
      <c r="X388" s="46" t="s">
        <v>1643</v>
      </c>
      <c r="Y388" s="46" t="s">
        <v>1404</v>
      </c>
      <c r="Z388" s="54">
        <v>100000</v>
      </c>
      <c r="AA388" s="46" t="s">
        <v>2</v>
      </c>
      <c r="AB388" s="46" t="s">
        <v>1399</v>
      </c>
      <c r="AC388" s="46" t="s">
        <v>1499</v>
      </c>
      <c r="AD388" s="46" t="s">
        <v>1492</v>
      </c>
      <c r="AE388" s="46" t="s">
        <v>4</v>
      </c>
      <c r="AF388" s="47" t="s">
        <v>4</v>
      </c>
    </row>
    <row r="389" spans="1:32" ht="60" x14ac:dyDescent="0.25">
      <c r="A389" s="45" t="s">
        <v>310</v>
      </c>
      <c r="B389" s="46" t="str">
        <f>VLOOKUP($A389, Table5[], 2, FALSE)</f>
        <v>CH : Switzerland</v>
      </c>
      <c r="C389" s="46" t="str">
        <f>IF(ISNA(VLOOKUP($A389, Table8[], 2, FALSE)), "", VLOOKUP($A389, Table8[], 2, FALSE))</f>
        <v/>
      </c>
      <c r="D389" s="46" t="str">
        <f>IF(ISNA(VLOOKUP($A389, Table10[], 2, FALSE)), "", VLOOKUP($A389, Table10[], 2, FALSE))</f>
        <v>0810209000 - Other</v>
      </c>
      <c r="E389" s="46" t="str">
        <f>IF(ISNA(VLOOKUP($A389, Table16[], 2, FALSE)), "", VLOOKUP($A389, Table16[], 2, FALSE))</f>
        <v>R091126 : opening and providing for the management of Community tariff quotas for certain agricultural products originating in Switzerland, and repealing Commission Regulation (EC) No 933/2002</v>
      </c>
      <c r="F389" s="59">
        <v>12804</v>
      </c>
      <c r="G389" s="60">
        <v>43101</v>
      </c>
      <c r="H389" s="60">
        <v>43465</v>
      </c>
      <c r="I389" s="61">
        <f>'quota master'!$H389-'quota master'!$G389+1</f>
        <v>365</v>
      </c>
      <c r="J389" s="61" t="str">
        <f>describe_period('quota master'!$I389, 'quota master'!$G389, 'quota master'!$H389)</f>
        <v>Annual</v>
      </c>
      <c r="K389" s="54">
        <v>100000</v>
      </c>
      <c r="L389" s="62" t="s">
        <v>2</v>
      </c>
      <c r="M389" s="63">
        <v>3</v>
      </c>
      <c r="N389" s="62" t="s">
        <v>3</v>
      </c>
      <c r="O389" s="63">
        <v>90</v>
      </c>
      <c r="P389" s="46" t="s">
        <v>4</v>
      </c>
      <c r="Q389" s="46" t="s">
        <v>4</v>
      </c>
      <c r="R389" s="46" t="s">
        <v>287</v>
      </c>
      <c r="S389" s="46" t="s">
        <v>310</v>
      </c>
      <c r="T389" s="46" t="str">
        <f>LOWER('quota master'!$V389)</f>
        <v>blackberries, mulberries and loganberries, fresh</v>
      </c>
      <c r="U389" s="46" t="str">
        <f>GetQuotaDescription('quota master'!$A389, 'quota master'!$B389, 'quota master'!$AB389, 'quota master'!$T389)</f>
        <v>FCFS Quota number 090943 for geography CH : Switzerland on blackberries, mulberries and loganberries, fresh</v>
      </c>
      <c r="V389" s="46" t="s">
        <v>1658</v>
      </c>
      <c r="W389" s="46" t="s">
        <v>4</v>
      </c>
      <c r="X389" s="46" t="s">
        <v>1643</v>
      </c>
      <c r="Y389" s="46" t="s">
        <v>1404</v>
      </c>
      <c r="Z389" s="54">
        <v>100000</v>
      </c>
      <c r="AA389" s="46" t="s">
        <v>2</v>
      </c>
      <c r="AB389" s="46" t="s">
        <v>1399</v>
      </c>
      <c r="AC389" s="46" t="s">
        <v>1499</v>
      </c>
      <c r="AD389" s="46" t="s">
        <v>1492</v>
      </c>
      <c r="AE389" s="46" t="s">
        <v>4</v>
      </c>
      <c r="AF389" s="47" t="s">
        <v>4</v>
      </c>
    </row>
    <row r="390" spans="1:32" ht="120" x14ac:dyDescent="0.25">
      <c r="A390" s="45" t="s">
        <v>130</v>
      </c>
      <c r="B390" s="46" t="str">
        <f>VLOOKUP($A390, Table5[], 2, FALSE)</f>
        <v>TR : Turkey</v>
      </c>
      <c r="C390" s="46" t="str">
        <f>IF(ISNA(VLOOKUP($A390, Table8[], 2, FALSE)), "", VLOOKUP($A390, Table8[], 2, FALSE))</f>
        <v/>
      </c>
      <c r="D390" s="46" t="str">
        <f>IF(ISNA(VLOOKUP($A390, Table10[], 2, FALSE)), "", VLOOKUP($A390, Table10[], 2, FALSE))</f>
        <v>0811101100 - With a sugar content exceeding 13|% by weight_x000D_
0811201100 - With a sugar content exceeding 13|% by weight_x000D_
0811901900 - Other</v>
      </c>
      <c r="E390" s="46" t="str">
        <f>IF(ISNA(VLOOKUP($A390, Table16[], 2, FALSE)), "", VLOOKUP($A390, Table16[], 2, FALSE))</f>
        <v>R061712 : amending Council Regulation (EC) No 747/2001 as regards Community tariff quotas for certain agricultural products originating in Turkey</v>
      </c>
      <c r="F390" s="59">
        <v>12271</v>
      </c>
      <c r="G390" s="60">
        <v>43101</v>
      </c>
      <c r="H390" s="60">
        <v>43465</v>
      </c>
      <c r="I390" s="61">
        <f>'quota master'!$H390-'quota master'!$G390+1</f>
        <v>365</v>
      </c>
      <c r="J390" s="61" t="str">
        <f>describe_period('quota master'!$I390, 'quota master'!$G390, 'quota master'!$H390)</f>
        <v>Annual</v>
      </c>
      <c r="K390" s="54">
        <v>100000</v>
      </c>
      <c r="L390" s="62" t="s">
        <v>2</v>
      </c>
      <c r="M390" s="63">
        <v>3</v>
      </c>
      <c r="N390" s="62" t="s">
        <v>3</v>
      </c>
      <c r="O390" s="63">
        <v>90</v>
      </c>
      <c r="P390" s="46" t="s">
        <v>4</v>
      </c>
      <c r="Q390" s="46" t="s">
        <v>4</v>
      </c>
      <c r="R390" s="46" t="s">
        <v>122</v>
      </c>
      <c r="S390" s="46" t="s">
        <v>130</v>
      </c>
      <c r="T390" s="46" t="str">
        <f>LOWER('quota master'!$V390)</f>
        <v>fruit and nuts, uncooked or cooked by steaming or boiling in water, frozen, with a sugar content exceeding 13 % by weight: 
strawberries, raspberries, blackberries, mulberries, loganberries, black-, white- or redcurrants and gooseberries
other, except tropical fruit and tropical nuts</v>
      </c>
      <c r="U390" s="46" t="str">
        <f>GetQuotaDescription('quota master'!$A390, 'quota master'!$B390, 'quota master'!$AB390, 'quota master'!$T390)</f>
        <v>FCFS Quota number 090219 for geography TR : Turkey on fruit and nuts, uncooked or cooked by steaming or boiling in water, frozen, with a sugar content exceeding 13 % by weight: 
strawberries, raspberries, blackberries, mulberries, loganberries, black-, white- or redcurrants and gooseberries
other, except tropical fruit and tropical nuts</v>
      </c>
      <c r="V390" s="46" t="s">
        <v>1513</v>
      </c>
      <c r="W390" s="46" t="s">
        <v>4</v>
      </c>
      <c r="X390" s="46" t="s">
        <v>1498</v>
      </c>
      <c r="Y390" s="46" t="s">
        <v>1404</v>
      </c>
      <c r="Z390" s="54">
        <v>100000</v>
      </c>
      <c r="AA390" s="46" t="s">
        <v>2</v>
      </c>
      <c r="AB390" s="46" t="s">
        <v>1399</v>
      </c>
      <c r="AC390" s="46" t="s">
        <v>1499</v>
      </c>
      <c r="AD390" s="46" t="s">
        <v>1492</v>
      </c>
      <c r="AE390" s="46" t="s">
        <v>4</v>
      </c>
      <c r="AF390" s="47" t="s">
        <v>4</v>
      </c>
    </row>
    <row r="391" spans="1:32" ht="60" x14ac:dyDescent="0.25">
      <c r="A391" s="45" t="s">
        <v>500</v>
      </c>
      <c r="B391" s="46" t="str">
        <f>VLOOKUP($A391, Table5[], 2, FALSE)</f>
        <v>ZA : South Africa</v>
      </c>
      <c r="C391" s="46" t="str">
        <f>IF(ISNA(VLOOKUP($A391, Table8[], 2, FALSE)), "", VLOOKUP($A391, Table8[], 2, FALSE))</f>
        <v/>
      </c>
      <c r="D391" s="46" t="str">
        <f>IF(ISNA(VLOOKUP($A391, Table10[], 2, FALSE)), "", VLOOKUP($A391, Table10[], 2, FALSE))</f>
        <v>0811109000 - Other</v>
      </c>
      <c r="E391" s="46" t="str">
        <f>IF(ISNA(VLOOKUP($A391, Table16[], 2, FALSE)), "", VLOOKUP($A391, Table16[], 2, FALSE))</f>
        <v>R162253 : opening and providing for the management of Union tariff quotas for certain agricultural and processed agricultural products originating in South Africa</v>
      </c>
      <c r="F391" s="59">
        <v>13108</v>
      </c>
      <c r="G391" s="60">
        <v>43101</v>
      </c>
      <c r="H391" s="60">
        <v>43465</v>
      </c>
      <c r="I391" s="61">
        <f>'quota master'!$H391-'quota master'!$G391+1</f>
        <v>365</v>
      </c>
      <c r="J391" s="61" t="str">
        <f>describe_period('quota master'!$I391, 'quota master'!$G391, 'quota master'!$H391)</f>
        <v>Annual</v>
      </c>
      <c r="K391" s="54">
        <v>392500</v>
      </c>
      <c r="L391" s="62" t="s">
        <v>2</v>
      </c>
      <c r="M391" s="63">
        <v>3</v>
      </c>
      <c r="N391" s="62" t="s">
        <v>3</v>
      </c>
      <c r="O391" s="63">
        <v>90</v>
      </c>
      <c r="P391" s="46" t="s">
        <v>4</v>
      </c>
      <c r="Q391" s="46" t="s">
        <v>4</v>
      </c>
      <c r="R391" s="46" t="s">
        <v>498</v>
      </c>
      <c r="S391" s="46" t="s">
        <v>500</v>
      </c>
      <c r="T391" s="46" t="str">
        <f>LOWER('quota master'!$V391)</f>
        <v>strawberries, frozen</v>
      </c>
      <c r="U391" s="46" t="str">
        <f>GetQuotaDescription('quota master'!$A391, 'quota master'!$B391, 'quota master'!$AB391, 'quota master'!$T391)</f>
        <v>FCFS Quota number 091804 for geography ZA : South Africa on strawberries, frozen</v>
      </c>
      <c r="V391" s="46" t="s">
        <v>1819</v>
      </c>
      <c r="W391" s="46" t="s">
        <v>4</v>
      </c>
      <c r="X391" s="46" t="s">
        <v>1817</v>
      </c>
      <c r="Y391" s="46" t="s">
        <v>1404</v>
      </c>
      <c r="Z391" s="54">
        <v>392500</v>
      </c>
      <c r="AA391" s="46" t="s">
        <v>2</v>
      </c>
      <c r="AB391" s="46" t="s">
        <v>1399</v>
      </c>
      <c r="AC391" s="46" t="s">
        <v>1499</v>
      </c>
      <c r="AD391" s="46" t="s">
        <v>1492</v>
      </c>
      <c r="AE391" s="46" t="s">
        <v>4</v>
      </c>
      <c r="AF391" s="47" t="s">
        <v>4</v>
      </c>
    </row>
    <row r="392" spans="1:32" ht="75" x14ac:dyDescent="0.25">
      <c r="A392" s="45" t="s">
        <v>522</v>
      </c>
      <c r="B392" s="46" t="str">
        <f>VLOOKUP($A392, Table5[], 2, FALSE)</f>
        <v>MX : Mexico</v>
      </c>
      <c r="C392" s="46" t="str">
        <f>IF(ISNA(VLOOKUP($A392, Table8[], 2, FALSE)), "", VLOOKUP($A392, Table8[], 2, FALSE))</f>
        <v/>
      </c>
      <c r="D392" s="46" t="str">
        <f>IF(ISNA(VLOOKUP($A392, Table10[], 2, FALSE)), "", VLOOKUP($A392, Table10[], 2, FALSE))</f>
        <v>0811109000 - Other</v>
      </c>
      <c r="E392" s="46" t="str">
        <f>IF(ISNA(VLOOKUP($A392, Table16[], 2, FALSE)), "", VLOOKUP($A392, Table16[], 2, FALSE))</f>
        <v>R001362 : implementing for the Community the tariff provisions of Decision No 2/2000 of the Joint Council under the Interim Agreement on Trade and Trade-related matters between the European Community and the United Mexican States</v>
      </c>
      <c r="F392" s="59">
        <v>13092</v>
      </c>
      <c r="G392" s="60">
        <v>43282</v>
      </c>
      <c r="H392" s="60">
        <v>43646</v>
      </c>
      <c r="I392" s="61">
        <f>'quota master'!$H392-'quota master'!$G392+1</f>
        <v>365</v>
      </c>
      <c r="J392" s="61" t="str">
        <f>describe_period('quota master'!$I392, 'quota master'!$G392, 'quota master'!$H392)</f>
        <v>Annual</v>
      </c>
      <c r="K392" s="54">
        <v>1000000</v>
      </c>
      <c r="L392" s="62" t="s">
        <v>2</v>
      </c>
      <c r="M392" s="63">
        <v>3</v>
      </c>
      <c r="N392" s="62" t="s">
        <v>3</v>
      </c>
      <c r="O392" s="63">
        <v>90</v>
      </c>
      <c r="P392" s="46" t="s">
        <v>4</v>
      </c>
      <c r="Q392" s="46" t="s">
        <v>4</v>
      </c>
      <c r="R392" s="46" t="s">
        <v>511</v>
      </c>
      <c r="S392" s="46" t="s">
        <v>522</v>
      </c>
      <c r="T392" s="46" t="str">
        <f>LOWER('quota master'!$V392)</f>
        <v>strawberries</v>
      </c>
      <c r="U392" s="46" t="str">
        <f>GetQuotaDescription('quota master'!$A392, 'quota master'!$B392, 'quota master'!$AB392, 'quota master'!$T392)</f>
        <v>FCFS Quota number 091851 for geography MX : Mexico on strawberries</v>
      </c>
      <c r="V392" s="46" t="s">
        <v>1838</v>
      </c>
      <c r="W392" s="46" t="s">
        <v>4</v>
      </c>
      <c r="X392" s="46" t="s">
        <v>1828</v>
      </c>
      <c r="Y392" s="46" t="s">
        <v>1421</v>
      </c>
      <c r="Z392" s="54">
        <v>1000000</v>
      </c>
      <c r="AA392" s="46" t="s">
        <v>2</v>
      </c>
      <c r="AB392" s="46" t="s">
        <v>1399</v>
      </c>
      <c r="AC392" s="46" t="s">
        <v>1836</v>
      </c>
      <c r="AD392" s="46" t="s">
        <v>1492</v>
      </c>
      <c r="AE392" s="46" t="s">
        <v>1408</v>
      </c>
      <c r="AF392" s="47" t="s">
        <v>4</v>
      </c>
    </row>
    <row r="393" spans="1:32" ht="60" x14ac:dyDescent="0.25">
      <c r="A393" s="45" t="s">
        <v>313</v>
      </c>
      <c r="B393" s="46" t="str">
        <f>VLOOKUP($A393, Table5[], 2, FALSE)</f>
        <v>CH : Switzerland</v>
      </c>
      <c r="C393" s="46" t="str">
        <f>IF(ISNA(VLOOKUP($A393, Table8[], 2, FALSE)), "", VLOOKUP($A393, Table8[], 2, FALSE))</f>
        <v/>
      </c>
      <c r="D393" s="46" t="str">
        <f>IF(ISNA(VLOOKUP($A393, Table10[], 2, FALSE)), "", VLOOKUP($A393, Table10[], 2, FALSE))</f>
        <v>0811901912 - Cherries_x000D_
0811903912 - Cherries_x000D_
0811908000 - Other_x000D_
2008600000 - Cherries</v>
      </c>
      <c r="E393" s="46" t="str">
        <f>IF(ISNA(VLOOKUP($A393, Table16[], 2, FALSE)), "", VLOOKUP($A393, Table16[], 2, FALSE))</f>
        <v>R091126 : opening and providing for the management of Community tariff quotas for certain agricultural products originating in Switzerland, and repealing Commission Regulation (EC) No 933/2002</v>
      </c>
      <c r="F393" s="59">
        <v>12805</v>
      </c>
      <c r="G393" s="60">
        <v>43101</v>
      </c>
      <c r="H393" s="60">
        <v>43465</v>
      </c>
      <c r="I393" s="61">
        <f>'quota master'!$H393-'quota master'!$G393+1</f>
        <v>365</v>
      </c>
      <c r="J393" s="61" t="str">
        <f>describe_period('quota master'!$I393, 'quota master'!$G393, 'quota master'!$H393)</f>
        <v>Annual</v>
      </c>
      <c r="K393" s="54">
        <v>500000</v>
      </c>
      <c r="L393" s="62" t="s">
        <v>2</v>
      </c>
      <c r="M393" s="63">
        <v>3</v>
      </c>
      <c r="N393" s="62" t="s">
        <v>3</v>
      </c>
      <c r="O393" s="63">
        <v>90</v>
      </c>
      <c r="P393" s="46" t="s">
        <v>4</v>
      </c>
      <c r="Q393" s="46" t="s">
        <v>4</v>
      </c>
      <c r="R393" s="46" t="s">
        <v>287</v>
      </c>
      <c r="S393" s="46" t="s">
        <v>313</v>
      </c>
      <c r="T393" s="46" t="str">
        <f>LOWER('quota master'!$V393)</f>
        <v>cherries</v>
      </c>
      <c r="U393" s="46" t="str">
        <f>GetQuotaDescription('quota master'!$A393, 'quota master'!$B393, 'quota master'!$AB393, 'quota master'!$T393)</f>
        <v>FCFS Quota number 090946 for geography CH : Switzerland on cherries</v>
      </c>
      <c r="V393" s="46" t="s">
        <v>1661</v>
      </c>
      <c r="W393" s="46" t="s">
        <v>4</v>
      </c>
      <c r="X393" s="46" t="s">
        <v>1643</v>
      </c>
      <c r="Y393" s="46" t="s">
        <v>1404</v>
      </c>
      <c r="Z393" s="54">
        <v>500000</v>
      </c>
      <c r="AA393" s="46" t="s">
        <v>2</v>
      </c>
      <c r="AB393" s="46" t="s">
        <v>1399</v>
      </c>
      <c r="AC393" s="46" t="s">
        <v>1499</v>
      </c>
      <c r="AD393" s="46" t="s">
        <v>1492</v>
      </c>
      <c r="AE393" s="46" t="s">
        <v>4</v>
      </c>
      <c r="AF393" s="47" t="s">
        <v>4</v>
      </c>
    </row>
    <row r="394" spans="1:32" ht="105" x14ac:dyDescent="0.25">
      <c r="A394" s="45" t="s">
        <v>54</v>
      </c>
      <c r="B394" s="46" t="str">
        <f>VLOOKUP($A394, Table5[], 2, FALSE)</f>
        <v>1008 : All third countries</v>
      </c>
      <c r="C394" s="46" t="str">
        <f>IF(ISNA(VLOOKUP($A394, Table8[], 2, FALSE)), "", VLOOKUP($A394, Table8[], 2, FALSE))</f>
        <v/>
      </c>
      <c r="D394" s="46" t="str">
        <f>IF(ISNA(VLOOKUP($A394, Table10[], 2, FALSE)), "", VLOOKUP($A394, Table10[], 2, FALSE))</f>
        <v>1001190000 - Other</v>
      </c>
      <c r="E394" s="46" t="str">
        <f>IF(ISNA(VLOOKUP($A394, Table16[], 2, FALSE)), "", VLOOKUP($A394, Table16[], 2, FALSE))</f>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c r="F394" s="59">
        <v>12771</v>
      </c>
      <c r="G394" s="60">
        <v>43282</v>
      </c>
      <c r="H394" s="60">
        <v>43646</v>
      </c>
      <c r="I394" s="61">
        <f>'quota master'!$H394-'quota master'!$G394+1</f>
        <v>365</v>
      </c>
      <c r="J394" s="61" t="str">
        <f>describe_period('quota master'!$I394, 'quota master'!$G394, 'quota master'!$H394)</f>
        <v>Annual</v>
      </c>
      <c r="K394" s="54">
        <v>50000000</v>
      </c>
      <c r="L394" s="62" t="s">
        <v>2</v>
      </c>
      <c r="M394" s="63">
        <v>3</v>
      </c>
      <c r="N394" s="62" t="s">
        <v>3</v>
      </c>
      <c r="O394" s="63">
        <v>90</v>
      </c>
      <c r="P394" s="46" t="s">
        <v>4</v>
      </c>
      <c r="Q394" s="46" t="s">
        <v>4</v>
      </c>
      <c r="R394" s="46" t="s">
        <v>52</v>
      </c>
      <c r="S394" s="46" t="s">
        <v>54</v>
      </c>
      <c r="T394" s="46" t="str">
        <f>LOWER('quota master'!$V394)</f>
        <v>durum wheat</v>
      </c>
      <c r="U394" s="46" t="str">
        <f>GetQuotaDescription('quota master'!$A394, 'quota master'!$B394, 'quota master'!$AB394, 'quota master'!$T394)</f>
        <v>FCFS Quota number 090074 for geography 1008 : All third countries on durum wheat</v>
      </c>
      <c r="V394" s="46" t="s">
        <v>1453</v>
      </c>
      <c r="W394" s="46" t="s">
        <v>4</v>
      </c>
      <c r="X394" s="46" t="s">
        <v>1420</v>
      </c>
      <c r="Y394" s="46" t="s">
        <v>1421</v>
      </c>
      <c r="Z394" s="54">
        <v>50000000</v>
      </c>
      <c r="AA394" s="46" t="s">
        <v>2</v>
      </c>
      <c r="AB394" s="46" t="s">
        <v>1399</v>
      </c>
      <c r="AC394" s="46" t="s">
        <v>1400</v>
      </c>
      <c r="AD394" s="46" t="s">
        <v>1401</v>
      </c>
      <c r="AE394" s="46" t="s">
        <v>1422</v>
      </c>
      <c r="AF394" s="47" t="s">
        <v>4</v>
      </c>
    </row>
    <row r="395" spans="1:32" ht="195" x14ac:dyDescent="0.25">
      <c r="A395" s="45" t="s">
        <v>55</v>
      </c>
      <c r="B395" s="46" t="str">
        <f>VLOOKUP($A395, Table5[], 2, FALSE)</f>
        <v>1008 : All third countries</v>
      </c>
      <c r="C395" s="46" t="str">
        <f>IF(ISNA(VLOOKUP($A395, Table8[], 2, FALSE)), "", VLOOKUP($A395, Table8[], 2, FALSE))</f>
        <v/>
      </c>
      <c r="D395" s="46" t="str">
        <f>IF(ISNA(VLOOKUP($A395, Table10[], 2, FALSE)), "", VLOOKUP($A395, Table10[], 2, FALSE))</f>
        <v>1001190012 - Durum wheat with  - a specific weight in kg/hl greater than or equal to|80,  - a maximum of 20,0|% of grains which have lost their vitreous aspect,  - a maximum of 10,0|% of matter which is not quality wheat grains of unimpaired quality of which a maximum of 7,0|% of broken and/or shrivelled grains, a maximum of 2,0|% grains damaged by pests, a maximum of 5,0|% grains affected with fusariosis and/or mottled grains, a maximum of 0,5|% of sprouted grains,   - a maximum of 1,0|% of miscellaneous impurities (Schwarzbesatz),  - a Hagberg falling number of a minimum of|250_x000D_
1001990013 - With: - a specific weight in kg/hl greater than or equal to|78, - a maximum of 10,0|% of matter which is not quality wheat grains of unimpaired quality, of which a maximum of 7,0|% of broken and/or shrivelled grains, a maximum of 2,0|% grains damaged by pests, a maximum of 0,5|% sprouted grains, - a maximum of 1,0|% of miscellaneous impurities (Schwarzbesatz), - a Hagberg falling number of a minimum of|230, - a protein content (13,5|% moisture content) of a minimum of|14,6|%</v>
      </c>
      <c r="E395" s="46" t="str">
        <f>IF(ISNA(VLOOKUP($A395, Table16[], 2, FALSE)), "", VLOOKUP($A395, Table16[], 2, FALSE))</f>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c r="F395" s="59">
        <v>12773</v>
      </c>
      <c r="G395" s="60">
        <v>43101</v>
      </c>
      <c r="H395" s="60">
        <v>43465</v>
      </c>
      <c r="I395" s="61">
        <f>'quota master'!$H395-'quota master'!$G395+1</f>
        <v>365</v>
      </c>
      <c r="J395" s="61" t="str">
        <f>describe_period('quota master'!$I395, 'quota master'!$G395, 'quota master'!$H395)</f>
        <v>Annual</v>
      </c>
      <c r="K395" s="54">
        <v>300000000</v>
      </c>
      <c r="L395" s="62" t="s">
        <v>2</v>
      </c>
      <c r="M395" s="63">
        <v>3</v>
      </c>
      <c r="N395" s="62" t="s">
        <v>3</v>
      </c>
      <c r="O395" s="63">
        <v>90</v>
      </c>
      <c r="P395" s="46" t="s">
        <v>4</v>
      </c>
      <c r="Q395" s="46" t="s">
        <v>4</v>
      </c>
      <c r="R395" s="46" t="s">
        <v>52</v>
      </c>
      <c r="S395" s="46" t="s">
        <v>55</v>
      </c>
      <c r="T395" s="46" t="str">
        <f>LOWER('quota master'!$V395)</f>
        <v>durum wheat and common wheat of a minimum quality satisfying the criteria laid down in annex iv of establishing regulation</v>
      </c>
      <c r="U395" s="46" t="str">
        <f>GetQuotaDescription('quota master'!$A395, 'quota master'!$B395, 'quota master'!$AB395, 'quota master'!$T395)</f>
        <v>FCFS Quota number 090075 for geography 1008 : All third countries on durum wheat and common wheat of a minimum quality satisfying the criteria laid down in annex iv of establishing regulation</v>
      </c>
      <c r="V395" s="46" t="s">
        <v>1454</v>
      </c>
      <c r="W395" s="46" t="s">
        <v>4</v>
      </c>
      <c r="X395" s="46" t="s">
        <v>1420</v>
      </c>
      <c r="Y395" s="46" t="s">
        <v>1404</v>
      </c>
      <c r="Z395" s="54">
        <v>300000000</v>
      </c>
      <c r="AA395" s="46" t="s">
        <v>2</v>
      </c>
      <c r="AB395" s="46" t="s">
        <v>1399</v>
      </c>
      <c r="AC395" s="46" t="s">
        <v>1400</v>
      </c>
      <c r="AD395" s="46" t="s">
        <v>1401</v>
      </c>
      <c r="AE395" s="46" t="s">
        <v>1422</v>
      </c>
      <c r="AF395" s="47" t="s">
        <v>4</v>
      </c>
    </row>
    <row r="396" spans="1:32" ht="75" x14ac:dyDescent="0.25">
      <c r="A396" s="45" t="s">
        <v>56</v>
      </c>
      <c r="B396" s="46" t="str">
        <f>VLOOKUP($A396, Table5[], 2, FALSE)</f>
        <v>1008 : All third countries</v>
      </c>
      <c r="C396" s="46" t="str">
        <f>IF(ISNA(VLOOKUP($A396, Table8[], 2, FALSE)), "", VLOOKUP($A396, Table8[], 2, FALSE))</f>
        <v/>
      </c>
      <c r="D396" s="46" t="str">
        <f>IF(ISNA(VLOOKUP($A396, Table10[], 2, FALSE)), "", VLOOKUP($A396, Table10[], 2, FALSE))</f>
        <v>1003900020 - with the following quality criteria: - specific weight 60,5 kg/hl or more, - damaged grains 1|%  or less, - moisture content 13,5|% or less, - sound, fair and merchantable barley 96|% or more, to be used for the manufacture of beer aged in vats containing beechwood</v>
      </c>
      <c r="E396" s="46" t="str">
        <f>IF(ISNA(VLOOKUP($A396, Table16[], 2, FALSE)), "", VLOOKUP($A396, Table16[], 2, FALSE))</f>
        <v>R111253 : amending Regulations (EC) No 2305/2003, (EC) No 969/2006, (EC) No 1067/2008 and (EC) No 1064/2009 opening and providing for the administration of EU tariff quotas for cereal imports from third countries</v>
      </c>
      <c r="F396" s="59">
        <v>13191</v>
      </c>
      <c r="G396" s="60">
        <v>43101</v>
      </c>
      <c r="H396" s="60">
        <v>43465</v>
      </c>
      <c r="I396" s="61">
        <f>'quota master'!$H396-'quota master'!$G396+1</f>
        <v>365</v>
      </c>
      <c r="J396" s="61" t="str">
        <f>describe_period('quota master'!$I396, 'quota master'!$G396, 'quota master'!$H396)</f>
        <v>Annual</v>
      </c>
      <c r="K396" s="54">
        <v>50890000</v>
      </c>
      <c r="L396" s="62" t="s">
        <v>2</v>
      </c>
      <c r="M396" s="63">
        <v>3</v>
      </c>
      <c r="N396" s="62" t="s">
        <v>3</v>
      </c>
      <c r="O396" s="63">
        <v>90</v>
      </c>
      <c r="P396" s="46" t="s">
        <v>4</v>
      </c>
      <c r="Q396" s="46" t="s">
        <v>4</v>
      </c>
      <c r="R396" s="46" t="s">
        <v>57</v>
      </c>
      <c r="S396" s="46" t="s">
        <v>56</v>
      </c>
      <c r="T396" s="46" t="str">
        <f>LOWER('quota master'!$V396)</f>
        <v>malting barley to be used for the production of beer aged in vats containing beechwood.</v>
      </c>
      <c r="U396" s="46" t="str">
        <f>GetQuotaDescription('quota master'!$A396, 'quota master'!$B396, 'quota master'!$AB396, 'quota master'!$T396)</f>
        <v>FCFS Quota number 090076 for geography 1008 : All third countries on malting barley to be used for the production of beer aged in vats containing beechwood.</v>
      </c>
      <c r="V396" s="46" t="s">
        <v>1455</v>
      </c>
      <c r="W396" s="46" t="s">
        <v>4</v>
      </c>
      <c r="X396" s="46" t="s">
        <v>1420</v>
      </c>
      <c r="Y396" s="46" t="s">
        <v>1404</v>
      </c>
      <c r="Z396" s="54">
        <v>50890000</v>
      </c>
      <c r="AA396" s="46" t="s">
        <v>2</v>
      </c>
      <c r="AB396" s="46" t="s">
        <v>1399</v>
      </c>
      <c r="AC396" s="46" t="s">
        <v>1456</v>
      </c>
      <c r="AD396" s="46" t="s">
        <v>1401</v>
      </c>
      <c r="AE396" s="46" t="s">
        <v>1422</v>
      </c>
      <c r="AF396" s="47" t="s">
        <v>4</v>
      </c>
    </row>
    <row r="397" spans="1:32" ht="60" x14ac:dyDescent="0.25">
      <c r="A397" s="45" t="s">
        <v>781</v>
      </c>
      <c r="B397" s="46" t="str">
        <f>VLOOKUP($A397, Table5[], 2, FALSE)</f>
        <v>UA : Ukraine</v>
      </c>
      <c r="C397" s="46" t="str">
        <f>IF(ISNA(VLOOKUP($A397, Table8[], 2, FALSE)), "", VLOOKUP($A397, Table8[], 2, FALSE))</f>
        <v/>
      </c>
      <c r="D397" s="46" t="str">
        <f>IF(ISNA(VLOOKUP($A397, Table10[], 2, FALSE)), "", VLOOKUP($A397, Table10[], 2, FALSE))</f>
        <v>1004000000 - Oats</v>
      </c>
      <c r="E397" s="46" t="str">
        <f>IF(ISNA(VLOOKUP($A397, Table16[], 2, FALSE)), "", VLOOKUP($A397, Table16[], 2, FALSE))</f>
        <v>R152405 : opening and providing for the management of EU tariff quotas for agricultural products originating in Ukraine</v>
      </c>
      <c r="F397" s="59">
        <v>13129</v>
      </c>
      <c r="G397" s="60">
        <v>43101</v>
      </c>
      <c r="H397" s="60">
        <v>43465</v>
      </c>
      <c r="I397" s="61">
        <f>'quota master'!$H397-'quota master'!$G397+1</f>
        <v>365</v>
      </c>
      <c r="J397" s="61" t="str">
        <f>describe_period('quota master'!$I397, 'quota master'!$G397, 'quota master'!$H397)</f>
        <v>Annual</v>
      </c>
      <c r="K397" s="54">
        <v>4000000</v>
      </c>
      <c r="L397" s="62" t="s">
        <v>2</v>
      </c>
      <c r="M397" s="63">
        <v>3</v>
      </c>
      <c r="N397" s="62" t="s">
        <v>3</v>
      </c>
      <c r="O397" s="63">
        <v>90</v>
      </c>
      <c r="P397" s="46" t="s">
        <v>4</v>
      </c>
      <c r="Q397" s="46" t="s">
        <v>4</v>
      </c>
      <c r="R397" s="46" t="s">
        <v>778</v>
      </c>
      <c r="S397" s="46" t="s">
        <v>781</v>
      </c>
      <c r="T397" s="46" t="str">
        <f>LOWER('quota master'!$V397)</f>
        <v>oats</v>
      </c>
      <c r="U397" s="46" t="str">
        <f>GetQuotaDescription('quota master'!$A397, 'quota master'!$B397, 'quota master'!$AB397, 'quota master'!$T397)</f>
        <v>FCFS Quota number 096703 for geography UA : Ukraine on oats</v>
      </c>
      <c r="V397" s="46" t="s">
        <v>1908</v>
      </c>
      <c r="W397" s="46" t="s">
        <v>4</v>
      </c>
      <c r="X397" s="46" t="s">
        <v>1907</v>
      </c>
      <c r="Y397" s="46" t="s">
        <v>1404</v>
      </c>
      <c r="Z397" s="54">
        <v>4000000</v>
      </c>
      <c r="AA397" s="46" t="s">
        <v>2</v>
      </c>
      <c r="AB397" s="46" t="s">
        <v>1399</v>
      </c>
      <c r="AC397" s="46" t="s">
        <v>1499</v>
      </c>
      <c r="AD397" s="46" t="s">
        <v>1492</v>
      </c>
      <c r="AE397" s="46" t="s">
        <v>4</v>
      </c>
      <c r="AF397" s="47" t="s">
        <v>4</v>
      </c>
    </row>
    <row r="398" spans="1:32" ht="75" x14ac:dyDescent="0.25">
      <c r="A398" s="45" t="s">
        <v>810</v>
      </c>
      <c r="B398" s="46" t="str">
        <f>VLOOKUP($A398, Table5[], 2, FALSE)</f>
        <v>UA : Ukraine</v>
      </c>
      <c r="C398" s="46" t="str">
        <f>IF(ISNA(VLOOKUP($A398, Table8[], 2, FALSE)), "", VLOOKUP($A398, Table8[], 2, FALSE))</f>
        <v/>
      </c>
      <c r="D398" s="46" t="str">
        <f>IF(ISNA(VLOOKUP($A398, Table10[], 2, FALSE)), "", VLOOKUP($A398, Table10[], 2, FALSE))</f>
        <v>1004000000 - Oats</v>
      </c>
      <c r="E398" s="46" t="str">
        <f>IF(ISNA(VLOOKUP($A398, Table16[], 2, FALSE)), "", VLOOKUP($A398, Table16[], 2, FALSE))</f>
        <v>R171566 : on the introduction of temporary autonomous trade measures for Ukraine supplementing the trade concessions available under the Association Agreement</v>
      </c>
      <c r="F398" s="59">
        <v>13125</v>
      </c>
      <c r="G398" s="60">
        <v>43374</v>
      </c>
      <c r="H398" s="60">
        <v>43738</v>
      </c>
      <c r="I398" s="61">
        <f>'quota master'!$H398-'quota master'!$G398+1</f>
        <v>365</v>
      </c>
      <c r="J398" s="61" t="str">
        <f>describe_period('quota master'!$I398, 'quota master'!$G398, 'quota master'!$H398)</f>
        <v>Annual</v>
      </c>
      <c r="K398" s="54">
        <v>4000000</v>
      </c>
      <c r="L398" s="62" t="s">
        <v>2</v>
      </c>
      <c r="M398" s="63">
        <v>3</v>
      </c>
      <c r="N398" s="62" t="s">
        <v>3</v>
      </c>
      <c r="O398" s="63">
        <v>90</v>
      </c>
      <c r="P398" s="46" t="s">
        <v>4</v>
      </c>
      <c r="Q398" s="46" t="s">
        <v>4</v>
      </c>
      <c r="R398" s="46" t="s">
        <v>811</v>
      </c>
      <c r="S398" s="46" t="s">
        <v>810</v>
      </c>
      <c r="T398" s="46" t="str">
        <f>LOWER('quota master'!$V398)</f>
        <v>oats</v>
      </c>
      <c r="U398" s="46" t="str">
        <f>GetQuotaDescription('quota master'!$A398, 'quota master'!$B398, 'quota master'!$AB398, 'quota master'!$T398)</f>
        <v>FCFS Quota number 096754 for geography UA : Ukraine on oats</v>
      </c>
      <c r="V398" s="46" t="s">
        <v>1908</v>
      </c>
      <c r="W398" s="46" t="s">
        <v>4</v>
      </c>
      <c r="X398" s="46" t="s">
        <v>1907</v>
      </c>
      <c r="Y398" s="46" t="s">
        <v>1910</v>
      </c>
      <c r="Z398" s="54">
        <v>4000000</v>
      </c>
      <c r="AA398" s="46" t="s">
        <v>2</v>
      </c>
      <c r="AB398" s="46" t="s">
        <v>1399</v>
      </c>
      <c r="AC398" s="46" t="s">
        <v>1911</v>
      </c>
      <c r="AD398" s="46" t="s">
        <v>1900</v>
      </c>
      <c r="AE398" s="46" t="s">
        <v>4</v>
      </c>
      <c r="AF398" s="47" t="s">
        <v>4</v>
      </c>
    </row>
    <row r="399" spans="1:32" ht="45" x14ac:dyDescent="0.25">
      <c r="A399" s="45" t="s">
        <v>1000</v>
      </c>
      <c r="B399" s="46" t="str">
        <f>VLOOKUP($A399, Table5[], 2, FALSE)</f>
        <v>PE : Peru</v>
      </c>
      <c r="C399" s="46" t="str">
        <f>IF(ISNA(VLOOKUP($A399, Table8[], 2, FALSE)), "", VLOOKUP($A399, Table8[], 2, FALSE))</f>
        <v/>
      </c>
      <c r="D399" s="46" t="str">
        <f>IF(ISNA(VLOOKUP($A399, Table10[], 2, FALSE)), "", VLOOKUP($A399, Table10[], 2, FALSE))</f>
        <v>1005900000 - Other</v>
      </c>
      <c r="E399" s="46" t="str">
        <f>IF(ISNA(VLOOKUP($A399, Table16[], 2, FALSE)), "", VLOOKUP($A399, Table16[], 2, FALSE))</f>
        <v>R130405 : opening and providing for the administration of Union tariff quotas for agricultural products originating in Peru</v>
      </c>
      <c r="F399" s="59">
        <v>12525</v>
      </c>
      <c r="G399" s="60">
        <v>43101</v>
      </c>
      <c r="H399" s="60">
        <v>43465</v>
      </c>
      <c r="I399" s="61">
        <f>'quota master'!$H399-'quota master'!$G399+1</f>
        <v>365</v>
      </c>
      <c r="J399" s="61" t="str">
        <f>describe_period('quota master'!$I399, 'quota master'!$G399, 'quota master'!$H399)</f>
        <v>Annual</v>
      </c>
      <c r="K399" s="54">
        <v>15000000</v>
      </c>
      <c r="L399" s="62" t="s">
        <v>2</v>
      </c>
      <c r="M399" s="63">
        <v>3</v>
      </c>
      <c r="N399" s="62" t="s">
        <v>3</v>
      </c>
      <c r="O399" s="63">
        <v>90</v>
      </c>
      <c r="P399" s="46" t="s">
        <v>4</v>
      </c>
      <c r="Q399" s="46" t="s">
        <v>4</v>
      </c>
      <c r="R399" s="46" t="s">
        <v>994</v>
      </c>
      <c r="S399" s="46" t="s">
        <v>1000</v>
      </c>
      <c r="T399" s="46" t="str">
        <f>LOWER('quota master'!$V399)</f>
        <v>maize (corn), other than seed</v>
      </c>
      <c r="U399" s="46" t="str">
        <f>GetQuotaDescription('quota master'!$A399, 'quota master'!$B399, 'quota master'!$AB399, 'quota master'!$T399)</f>
        <v>FCFS Quota number 097216 for geography PE : Peru on maize (corn), other than seed</v>
      </c>
      <c r="V399" s="46" t="s">
        <v>1922</v>
      </c>
      <c r="W399" s="46" t="s">
        <v>4</v>
      </c>
      <c r="X399" s="46" t="s">
        <v>1917</v>
      </c>
      <c r="Y399" s="46" t="s">
        <v>1404</v>
      </c>
      <c r="Z399" s="54">
        <v>15000000</v>
      </c>
      <c r="AA399" s="46" t="s">
        <v>2</v>
      </c>
      <c r="AB399" s="46" t="s">
        <v>1399</v>
      </c>
      <c r="AC399" s="46" t="s">
        <v>1499</v>
      </c>
      <c r="AD399" s="46" t="s">
        <v>1492</v>
      </c>
      <c r="AE399" s="46" t="s">
        <v>4</v>
      </c>
      <c r="AF399" s="47" t="s">
        <v>4</v>
      </c>
    </row>
    <row r="400" spans="1:32" ht="75" x14ac:dyDescent="0.25">
      <c r="A400" s="45" t="s">
        <v>1056</v>
      </c>
      <c r="B400" s="46" t="str">
        <f>VLOOKUP($A400, Table5[], 2, FALSE)</f>
        <v>EC : Ecuador</v>
      </c>
      <c r="C400" s="46" t="str">
        <f>IF(ISNA(VLOOKUP($A400, Table8[], 2, FALSE)), "", VLOOKUP($A400, Table8[], 2, FALSE))</f>
        <v/>
      </c>
      <c r="D400" s="46" t="str">
        <f>IF(ISNA(VLOOKUP($A400, Table10[], 2, FALSE)), "", VLOOKUP($A400, Table10[], 2, FALSE))</f>
        <v>1005900000 - Other_x000D_
1102200000 - Maize (corn) flour</v>
      </c>
      <c r="E400" s="46" t="str">
        <f>IF(ISNA(VLOOKUP($A400, Table16[], 2, FALSE)), "", VLOOKUP($A400, Table16[], 2, FALSE))</f>
        <v>R170754 : opening and providing for the management of Union tariff quotas for certain agricultural and processed agricultural products originating in Ecuador</v>
      </c>
      <c r="F400" s="59">
        <v>12561</v>
      </c>
      <c r="G400" s="60">
        <v>43101</v>
      </c>
      <c r="H400" s="60">
        <v>43465</v>
      </c>
      <c r="I400" s="61">
        <f>'quota master'!$H400-'quota master'!$G400+1</f>
        <v>365</v>
      </c>
      <c r="J400" s="61" t="str">
        <f>describe_period('quota master'!$I400, 'quota master'!$G400, 'quota master'!$H400)</f>
        <v>Annual</v>
      </c>
      <c r="K400" s="54">
        <v>38110000</v>
      </c>
      <c r="L400" s="62" t="s">
        <v>2</v>
      </c>
      <c r="M400" s="63">
        <v>3</v>
      </c>
      <c r="N400" s="62" t="s">
        <v>3</v>
      </c>
      <c r="O400" s="63">
        <v>90</v>
      </c>
      <c r="P400" s="46" t="s">
        <v>4</v>
      </c>
      <c r="Q400" s="46" t="s">
        <v>4</v>
      </c>
      <c r="R400" s="46" t="s">
        <v>1052</v>
      </c>
      <c r="S400" s="46" t="s">
        <v>1056</v>
      </c>
      <c r="T400" s="46" t="str">
        <f>LOWER('quota master'!$V400)</f>
        <v xml:space="preserve">maize (excl. seed)
maize (corn) flour
</v>
      </c>
      <c r="U400" s="46" t="str">
        <f>GetQuotaDescription('quota master'!$A400, 'quota master'!$B400, 'quota master'!$AB400, 'quota master'!$T400)</f>
        <v xml:space="preserve">FCFS Quota number 097529 for geography EC : Ecuador on maize (excl. seed)
maize (corn) flour
</v>
      </c>
      <c r="V400" s="46" t="s">
        <v>1952</v>
      </c>
      <c r="W400" s="46" t="s">
        <v>4</v>
      </c>
      <c r="X400" s="46" t="s">
        <v>1948</v>
      </c>
      <c r="Y400" s="46" t="s">
        <v>1404</v>
      </c>
      <c r="Z400" s="54">
        <v>38110000</v>
      </c>
      <c r="AA400" s="46" t="s">
        <v>2</v>
      </c>
      <c r="AB400" s="46" t="s">
        <v>1399</v>
      </c>
      <c r="AC400" s="46" t="s">
        <v>1499</v>
      </c>
      <c r="AD400" s="46" t="s">
        <v>1492</v>
      </c>
      <c r="AE400" s="46" t="s">
        <v>4</v>
      </c>
      <c r="AF400" s="47" t="s">
        <v>4</v>
      </c>
    </row>
    <row r="401" spans="1:32" ht="45" x14ac:dyDescent="0.25">
      <c r="A401" s="45" t="s">
        <v>58</v>
      </c>
      <c r="B401" s="46" t="str">
        <f>VLOOKUP($A401, Table5[], 2, FALSE)</f>
        <v>1011 : ERGA OMNES</v>
      </c>
      <c r="C401" s="46" t="str">
        <f>IF(ISNA(VLOOKUP($A401, Table8[], 2, FALSE)), "", VLOOKUP($A401, Table8[], 2, FALSE))</f>
        <v/>
      </c>
      <c r="D401" s="46" t="str">
        <f>IF(ISNA(VLOOKUP($A401, Table10[], 2, FALSE)), "", VLOOKUP($A401, Table10[], 2, FALSE))</f>
        <v>1006100000 - Rice in the husk (paddy or rough)</v>
      </c>
      <c r="E401" s="46" t="str">
        <f>IF(ISNA(VLOOKUP($A401, Table16[], 2, FALSE)), "", VLOOKUP($A401, Table16[], 2, FALSE))</f>
        <v>R111273 : opening and providing for the administration of certain tariff quotas for imports of rice and broken rice</v>
      </c>
      <c r="F401" s="59">
        <v>13189</v>
      </c>
      <c r="G401" s="60">
        <v>43101</v>
      </c>
      <c r="H401" s="60">
        <v>43465</v>
      </c>
      <c r="I401" s="61">
        <f>'quota master'!$H401-'quota master'!$G401+1</f>
        <v>365</v>
      </c>
      <c r="J401" s="61" t="str">
        <f>describe_period('quota master'!$I401, 'quota master'!$G401, 'quota master'!$H401)</f>
        <v>Annual</v>
      </c>
      <c r="K401" s="54">
        <v>7000</v>
      </c>
      <c r="L401" s="62" t="s">
        <v>2</v>
      </c>
      <c r="M401" s="63">
        <v>3</v>
      </c>
      <c r="N401" s="62" t="s">
        <v>11</v>
      </c>
      <c r="O401" s="63">
        <v>90</v>
      </c>
      <c r="P401" s="46" t="s">
        <v>4</v>
      </c>
      <c r="Q401" s="46" t="s">
        <v>4</v>
      </c>
      <c r="R401" s="46" t="s">
        <v>59</v>
      </c>
      <c r="S401" s="46" t="s">
        <v>58</v>
      </c>
      <c r="T401" s="46" t="str">
        <f>LOWER('quota master'!$V401)</f>
        <v>rice</v>
      </c>
      <c r="U401" s="46" t="str">
        <f>GetQuotaDescription('quota master'!$A401, 'quota master'!$B401, 'quota master'!$AB401, 'quota master'!$T401)</f>
        <v>FCFS Quota number 090083 for geography 1011 : ERGA OMNES on rice</v>
      </c>
      <c r="V401" s="46" t="s">
        <v>1457</v>
      </c>
      <c r="W401" s="46" t="s">
        <v>4</v>
      </c>
      <c r="X401" s="46" t="s">
        <v>1397</v>
      </c>
      <c r="Y401" s="46" t="s">
        <v>1404</v>
      </c>
      <c r="Z401" s="54">
        <v>7000</v>
      </c>
      <c r="AA401" s="46" t="s">
        <v>2</v>
      </c>
      <c r="AB401" s="46" t="s">
        <v>1399</v>
      </c>
      <c r="AC401" s="46" t="s">
        <v>1400</v>
      </c>
      <c r="AD401" s="46" t="s">
        <v>1401</v>
      </c>
      <c r="AE401" s="46" t="s">
        <v>1422</v>
      </c>
      <c r="AF401" s="47" t="s">
        <v>4</v>
      </c>
    </row>
    <row r="402" spans="1:32" ht="105" x14ac:dyDescent="0.25">
      <c r="A402" s="45" t="s">
        <v>1006</v>
      </c>
      <c r="B402" s="46" t="str">
        <f>VLOOKUP($A402, Table5[], 2, FALSE)</f>
        <v>PE : Peru</v>
      </c>
      <c r="C402" s="46" t="str">
        <f>IF(ISNA(VLOOKUP($A402, Table8[], 2, FALSE)), "", VLOOKUP($A402, Table8[], 2, FALSE))</f>
        <v/>
      </c>
      <c r="D402" s="46" t="str">
        <f>IF(ISNA(VLOOKUP($A402, Table10[], 2, FALSE)), "", VLOOKUP($A402, Table10[], 2, FALSE))</f>
        <v>1006103000 - Round grain_x000D_
1006105000 - Medium grain_x000D_
1006107100 - Of a length/width ratio greater than 2|but less than 3_x000D_
1006107900 - Of a length/width ratio equal to or greater than 3_x000D_
1006200000 - Husked (brown) rice_x000D_
1006300000 - Semi-milled or wholly milled rice, whether or not polished or glazed_x000D_
1006400000 - Broken rice</v>
      </c>
      <c r="E402" s="46" t="str">
        <f>IF(ISNA(VLOOKUP($A402, Table16[], 2, FALSE)), "", VLOOKUP($A402, Table16[], 2, FALSE))</f>
        <v>R130405 : opening and providing for the administration of Union tariff quotas for agricultural products originating in Peru</v>
      </c>
      <c r="F402" s="59">
        <v>12531</v>
      </c>
      <c r="G402" s="60">
        <v>43101</v>
      </c>
      <c r="H402" s="60">
        <v>43465</v>
      </c>
      <c r="I402" s="61">
        <f>'quota master'!$H402-'quota master'!$G402+1</f>
        <v>365</v>
      </c>
      <c r="J402" s="61" t="str">
        <f>describe_period('quota master'!$I402, 'quota master'!$G402, 'quota master'!$H402)</f>
        <v>Annual</v>
      </c>
      <c r="K402" s="54">
        <v>51000000</v>
      </c>
      <c r="L402" s="62" t="s">
        <v>2</v>
      </c>
      <c r="M402" s="63">
        <v>3</v>
      </c>
      <c r="N402" s="62" t="s">
        <v>3</v>
      </c>
      <c r="O402" s="63">
        <v>90</v>
      </c>
      <c r="P402" s="46" t="s">
        <v>4</v>
      </c>
      <c r="Q402" s="46" t="s">
        <v>4</v>
      </c>
      <c r="R402" s="46" t="s">
        <v>994</v>
      </c>
      <c r="S402" s="46" t="s">
        <v>1006</v>
      </c>
      <c r="T402" s="46" t="str">
        <f>LOWER('quota master'!$V402)</f>
        <v>rice, other than rice in the husk (paddy or rough) for sowing</v>
      </c>
      <c r="U402" s="46" t="str">
        <f>GetQuotaDescription('quota master'!$A402, 'quota master'!$B402, 'quota master'!$AB402, 'quota master'!$T402)</f>
        <v>FCFS Quota number 097222 for geography PE : Peru on rice, other than rice in the husk (paddy or rough) for sowing</v>
      </c>
      <c r="V402" s="46" t="s">
        <v>1928</v>
      </c>
      <c r="W402" s="46" t="s">
        <v>4</v>
      </c>
      <c r="X402" s="46" t="s">
        <v>1917</v>
      </c>
      <c r="Y402" s="46" t="s">
        <v>1404</v>
      </c>
      <c r="Z402" s="54">
        <v>51000000</v>
      </c>
      <c r="AA402" s="46" t="s">
        <v>2</v>
      </c>
      <c r="AB402" s="46" t="s">
        <v>1399</v>
      </c>
      <c r="AC402" s="46" t="s">
        <v>1499</v>
      </c>
      <c r="AD402" s="46" t="s">
        <v>1492</v>
      </c>
      <c r="AE402" s="46" t="s">
        <v>4</v>
      </c>
      <c r="AF402" s="47" t="s">
        <v>4</v>
      </c>
    </row>
    <row r="403" spans="1:32" ht="105" x14ac:dyDescent="0.25">
      <c r="A403" s="45" t="s">
        <v>1057</v>
      </c>
      <c r="B403" s="46" t="str">
        <f>VLOOKUP($A403, Table5[], 2, FALSE)</f>
        <v>EC : Ecuador</v>
      </c>
      <c r="C403" s="46" t="str">
        <f>IF(ISNA(VLOOKUP($A403, Table8[], 2, FALSE)), "", VLOOKUP($A403, Table8[], 2, FALSE))</f>
        <v/>
      </c>
      <c r="D403" s="46" t="str">
        <f>IF(ISNA(VLOOKUP($A403, Table10[], 2, FALSE)), "", VLOOKUP($A403, Table10[], 2, FALSE))</f>
        <v>1006103000 - Round grain_x000D_
1006105000 - Medium grain_x000D_
1006107100 - Of a length/width ratio greater than 2|but less than 3_x000D_
1006107900 - Of a length/width ratio equal to or greater than 3_x000D_
1006200000 - Husked (brown) rice_x000D_
1006300000 - Semi-milled or wholly milled rice, whether or not polished or glazed_x000D_
1006400000 - Broken rice</v>
      </c>
      <c r="E403" s="46" t="str">
        <f>IF(ISNA(VLOOKUP($A403, Table16[], 2, FALSE)), "", VLOOKUP($A403, Table16[], 2, FALSE))</f>
        <v>R170754 : opening and providing for the management of Union tariff quotas for certain agricultural and processed agricultural products originating in Ecuador</v>
      </c>
      <c r="F403" s="59">
        <v>12562</v>
      </c>
      <c r="G403" s="60">
        <v>43101</v>
      </c>
      <c r="H403" s="60">
        <v>43465</v>
      </c>
      <c r="I403" s="61">
        <f>'quota master'!$H403-'quota master'!$G403+1</f>
        <v>365</v>
      </c>
      <c r="J403" s="61" t="str">
        <f>describe_period('quota master'!$I403, 'quota master'!$G403, 'quota master'!$H403)</f>
        <v>Annual</v>
      </c>
      <c r="K403" s="54">
        <v>5000000</v>
      </c>
      <c r="L403" s="62" t="s">
        <v>2</v>
      </c>
      <c r="M403" s="63">
        <v>3</v>
      </c>
      <c r="N403" s="62" t="s">
        <v>3</v>
      </c>
      <c r="O403" s="63">
        <v>90</v>
      </c>
      <c r="P403" s="46" t="s">
        <v>4</v>
      </c>
      <c r="Q403" s="46" t="s">
        <v>4</v>
      </c>
      <c r="R403" s="46" t="s">
        <v>1052</v>
      </c>
      <c r="S403" s="46" t="s">
        <v>1057</v>
      </c>
      <c r="T403" s="46" t="str">
        <f>LOWER('quota master'!$V403)</f>
        <v>rice (at exclusion of rice in the husk, for sowing)</v>
      </c>
      <c r="U403" s="46" t="str">
        <f>GetQuotaDescription('quota master'!$A403, 'quota master'!$B403, 'quota master'!$AB403, 'quota master'!$T403)</f>
        <v>FCFS Quota number 097530 for geography EC : Ecuador on rice (at exclusion of rice in the husk, for sowing)</v>
      </c>
      <c r="V403" s="46" t="s">
        <v>1953</v>
      </c>
      <c r="W403" s="46" t="s">
        <v>4</v>
      </c>
      <c r="X403" s="46" t="s">
        <v>1948</v>
      </c>
      <c r="Y403" s="46" t="s">
        <v>1404</v>
      </c>
      <c r="Z403" s="54">
        <v>5000000</v>
      </c>
      <c r="AA403" s="46" t="s">
        <v>2</v>
      </c>
      <c r="AB403" s="46" t="s">
        <v>1399</v>
      </c>
      <c r="AC403" s="46" t="s">
        <v>1499</v>
      </c>
      <c r="AD403" s="46" t="s">
        <v>1492</v>
      </c>
      <c r="AE403" s="46" t="s">
        <v>4</v>
      </c>
      <c r="AF403" s="47" t="s">
        <v>4</v>
      </c>
    </row>
    <row r="404" spans="1:32" ht="75" x14ac:dyDescent="0.25">
      <c r="A404" s="45" t="s">
        <v>492</v>
      </c>
      <c r="B404" s="46" t="str">
        <f>VLOOKUP($A404, Table5[], 2, FALSE)</f>
        <v>EG : Egypt</v>
      </c>
      <c r="C404" s="46" t="str">
        <f>IF(ISNA(VLOOKUP($A404, Table8[], 2, FALSE)), "", VLOOKUP($A404, Table8[], 2, FALSE))</f>
        <v/>
      </c>
      <c r="D404" s="46" t="str">
        <f>IF(ISNA(VLOOKUP($A404, Table10[], 2, FALSE)), "", VLOOKUP($A404, Table10[], 2, FALSE))</f>
        <v>1006200000 - Husked (brown) rice</v>
      </c>
      <c r="E404" s="46" t="str">
        <f>IF(ISNA(VLOOKUP($A404, Table16[], 2, FALSE)), "", VLOOKUP($A404,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404" s="59">
        <v>12204</v>
      </c>
      <c r="G404" s="60">
        <v>43101</v>
      </c>
      <c r="H404" s="60">
        <v>43465</v>
      </c>
      <c r="I404" s="61">
        <f>'quota master'!$H404-'quota master'!$G404+1</f>
        <v>365</v>
      </c>
      <c r="J404" s="61" t="str">
        <f>describe_period('quota master'!$I404, 'quota master'!$G404, 'quota master'!$H404)</f>
        <v>Annual</v>
      </c>
      <c r="K404" s="54">
        <v>23185000</v>
      </c>
      <c r="L404" s="62" t="s">
        <v>2</v>
      </c>
      <c r="M404" s="63">
        <v>3</v>
      </c>
      <c r="N404" s="62" t="s">
        <v>3</v>
      </c>
      <c r="O404" s="63">
        <v>90</v>
      </c>
      <c r="P404" s="46" t="s">
        <v>4</v>
      </c>
      <c r="Q404" s="46" t="s">
        <v>4</v>
      </c>
      <c r="R404" s="46" t="s">
        <v>477</v>
      </c>
      <c r="S404" s="46" t="s">
        <v>492</v>
      </c>
      <c r="T404" s="46" t="str">
        <f>LOWER('quota master'!$V404)</f>
        <v>husked (brown) rice</v>
      </c>
      <c r="U404" s="46" t="str">
        <f>GetQuotaDescription('quota master'!$A404, 'quota master'!$B404, 'quota master'!$AB404, 'quota master'!$T404)</f>
        <v>FCFS Quota number 091796 for geography EG : Egypt on husked (brown) rice</v>
      </c>
      <c r="V404" s="46" t="s">
        <v>1812</v>
      </c>
      <c r="W404" s="46" t="s">
        <v>4</v>
      </c>
      <c r="X404" s="46" t="s">
        <v>1797</v>
      </c>
      <c r="Y404" s="46" t="s">
        <v>1404</v>
      </c>
      <c r="Z404" s="54">
        <v>23185000</v>
      </c>
      <c r="AA404" s="46" t="s">
        <v>2</v>
      </c>
      <c r="AB404" s="46" t="s">
        <v>1399</v>
      </c>
      <c r="AC404" s="46" t="s">
        <v>1499</v>
      </c>
      <c r="AD404" s="46" t="s">
        <v>1492</v>
      </c>
      <c r="AE404" s="46" t="s">
        <v>4</v>
      </c>
      <c r="AF404" s="47" t="s">
        <v>4</v>
      </c>
    </row>
    <row r="405" spans="1:32" ht="180" x14ac:dyDescent="0.25">
      <c r="A405" s="45" t="s">
        <v>1027</v>
      </c>
      <c r="B405" s="46" t="str">
        <f>VLOOKUP($A405, Table5[], 2, FALSE)</f>
        <v>2200 : Central America</v>
      </c>
      <c r="C405" s="46" t="str">
        <f>IF(ISNA(VLOOKUP($A405, Table8[], 2, FALSE)), "", VLOOKUP($A405, Table8[], 2, FALSE))</f>
        <v/>
      </c>
      <c r="D405" s="46" t="str">
        <f>IF(ISNA(VLOOKUP($A405, Table10[], 2, FALSE)), "", VLOOKUP($A405, Table10[], 2, FALSE))</f>
        <v>1006201500 - Of a length/width ratio greater than 2|but less than 3_x000D_
1006201700 - Of a length/width ratio equal to or greater than 3_x000D_
1006209600 - Of a length/width ratio greater than 2|but less than 3_x000D_
1006209800 - Of a length/width ratio equal to or greater than 3_x000D_
1006302500 - Of a length/width ratio greater than 2|but less than 3_x000D_
1006302700 - Of a length/width ratio equal to or greater than 3_x000D_
1006304600 - Of a length/width ratio greater than 2|but less than 3_x000D_
1006304800 - Of a length/width ratio equal to or greater than 3_x000D_
1006306500 - Of a length/width ratio greater than 2|but less than 3_x000D_
1006306700 - Of a length/width ratio equal to or greater than 3_x000D_
1006309600 - Of a length/width ratio greater than 2|but less than 3_x000D_
1006309800 - Of a length/width ratio equal to or greater than 3</v>
      </c>
      <c r="E405" s="46" t="str">
        <f>IF(ISNA(VLOOKUP($A405, Table16[], 2, FALSE)), "", VLOOKUP($A405, Table16[], 2, FALSE))</f>
        <v>R130924 : opening and providing for the management of Union tariff quotas for agricultural products originating in Central America</v>
      </c>
      <c r="F405" s="59">
        <v>12374</v>
      </c>
      <c r="G405" s="60">
        <v>43101</v>
      </c>
      <c r="H405" s="60">
        <v>43465</v>
      </c>
      <c r="I405" s="61">
        <f>'quota master'!$H405-'quota master'!$G405+1</f>
        <v>365</v>
      </c>
      <c r="J405" s="61" t="str">
        <f>describe_period('quota master'!$I405, 'quota master'!$G405, 'quota master'!$H405)</f>
        <v>Annual</v>
      </c>
      <c r="K405" s="54">
        <v>25000000</v>
      </c>
      <c r="L405" s="62" t="s">
        <v>2</v>
      </c>
      <c r="M405" s="63">
        <v>3</v>
      </c>
      <c r="N405" s="62" t="s">
        <v>3</v>
      </c>
      <c r="O405" s="63">
        <v>90</v>
      </c>
      <c r="P405" s="46" t="s">
        <v>4</v>
      </c>
      <c r="Q405" s="46" t="s">
        <v>4</v>
      </c>
      <c r="R405" s="46" t="s">
        <v>1024</v>
      </c>
      <c r="S405" s="46" t="s">
        <v>1027</v>
      </c>
      <c r="T405" s="46" t="str">
        <f>LOWER('quota master'!$V405)</f>
        <v>husked rice, long grain
semi-milled or wholly milled rice, long grain</v>
      </c>
      <c r="U405" s="46" t="str">
        <f>GetQuotaDescription('quota master'!$A405, 'quota master'!$B405, 'quota master'!$AB405, 'quota master'!$T405)</f>
        <v>FCFS Quota number 097303 for geography 2200 : Central America on husked rice, long grain
semi-milled or wholly milled rice, long grain</v>
      </c>
      <c r="V405" s="46" t="s">
        <v>1942</v>
      </c>
      <c r="W405" s="46" t="s">
        <v>4</v>
      </c>
      <c r="X405" s="46" t="s">
        <v>1915</v>
      </c>
      <c r="Y405" s="46" t="s">
        <v>1404</v>
      </c>
      <c r="Z405" s="54">
        <v>25000000</v>
      </c>
      <c r="AA405" s="46" t="s">
        <v>2</v>
      </c>
      <c r="AB405" s="46" t="s">
        <v>1399</v>
      </c>
      <c r="AC405" s="46" t="s">
        <v>1499</v>
      </c>
      <c r="AD405" s="46" t="s">
        <v>1492</v>
      </c>
      <c r="AE405" s="46" t="s">
        <v>4</v>
      </c>
      <c r="AF405" s="47" t="s">
        <v>4</v>
      </c>
    </row>
    <row r="406" spans="1:32" ht="75" x14ac:dyDescent="0.25">
      <c r="A406" s="45" t="s">
        <v>493</v>
      </c>
      <c r="B406" s="46" t="str">
        <f>VLOOKUP($A406, Table5[], 2, FALSE)</f>
        <v>EG : Egypt</v>
      </c>
      <c r="C406" s="46" t="str">
        <f>IF(ISNA(VLOOKUP($A406, Table8[], 2, FALSE)), "", VLOOKUP($A406, Table8[], 2, FALSE))</f>
        <v/>
      </c>
      <c r="D406" s="46" t="str">
        <f>IF(ISNA(VLOOKUP($A406, Table10[], 2, FALSE)), "", VLOOKUP($A406, Table10[], 2, FALSE))</f>
        <v>1006300000 - Semi-milled or wholly milled rice, whether or not polished or glazed</v>
      </c>
      <c r="E406" s="46" t="str">
        <f>IF(ISNA(VLOOKUP($A406, Table16[], 2, FALSE)), "", VLOOKUP($A406,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406" s="59">
        <v>12205</v>
      </c>
      <c r="G406" s="60">
        <v>43101</v>
      </c>
      <c r="H406" s="60">
        <v>43465</v>
      </c>
      <c r="I406" s="61">
        <f>'quota master'!$H406-'quota master'!$G406+1</f>
        <v>365</v>
      </c>
      <c r="J406" s="61" t="str">
        <f>describe_period('quota master'!$I406, 'quota master'!$G406, 'quota master'!$H406)</f>
        <v>Annual</v>
      </c>
      <c r="K406" s="54">
        <v>81149000</v>
      </c>
      <c r="L406" s="62" t="s">
        <v>2</v>
      </c>
      <c r="M406" s="63">
        <v>3</v>
      </c>
      <c r="N406" s="62" t="s">
        <v>3</v>
      </c>
      <c r="O406" s="63">
        <v>90</v>
      </c>
      <c r="P406" s="46" t="s">
        <v>4</v>
      </c>
      <c r="Q406" s="46" t="s">
        <v>4</v>
      </c>
      <c r="R406" s="46" t="s">
        <v>477</v>
      </c>
      <c r="S406" s="46" t="s">
        <v>493</v>
      </c>
      <c r="T406" s="46" t="str">
        <f>LOWER('quota master'!$V406)</f>
        <v xml:space="preserve">semi-milled or wholly milled rice, whether or not polished or glazed </v>
      </c>
      <c r="U406" s="46" t="str">
        <f>GetQuotaDescription('quota master'!$A406, 'quota master'!$B406, 'quota master'!$AB406, 'quota master'!$T406)</f>
        <v xml:space="preserve">FCFS Quota number 091797 for geography EG : Egypt on semi-milled or wholly milled rice, whether or not polished or glazed </v>
      </c>
      <c r="V406" s="46" t="s">
        <v>1813</v>
      </c>
      <c r="W406" s="46" t="s">
        <v>4</v>
      </c>
      <c r="X406" s="46" t="s">
        <v>1797</v>
      </c>
      <c r="Y406" s="46" t="s">
        <v>1404</v>
      </c>
      <c r="Z406" s="54">
        <v>81149000</v>
      </c>
      <c r="AA406" s="46" t="s">
        <v>2</v>
      </c>
      <c r="AB406" s="46" t="s">
        <v>1399</v>
      </c>
      <c r="AC406" s="46" t="s">
        <v>1499</v>
      </c>
      <c r="AD406" s="46" t="s">
        <v>1492</v>
      </c>
      <c r="AE406" s="46" t="s">
        <v>4</v>
      </c>
      <c r="AF406" s="47" t="s">
        <v>4</v>
      </c>
    </row>
    <row r="407" spans="1:32" ht="75" x14ac:dyDescent="0.25">
      <c r="A407" s="45" t="s">
        <v>494</v>
      </c>
      <c r="B407" s="46" t="str">
        <f>VLOOKUP($A407, Table5[], 2, FALSE)</f>
        <v>EG : Egypt</v>
      </c>
      <c r="C407" s="46" t="str">
        <f>IF(ISNA(VLOOKUP($A407, Table8[], 2, FALSE)), "", VLOOKUP($A407, Table8[], 2, FALSE))</f>
        <v/>
      </c>
      <c r="D407" s="46" t="str">
        <f>IF(ISNA(VLOOKUP($A407, Table10[], 2, FALSE)), "", VLOOKUP($A407, Table10[], 2, FALSE))</f>
        <v>1006400000 - Broken rice</v>
      </c>
      <c r="E407" s="46" t="str">
        <f>IF(ISNA(VLOOKUP($A407, Table16[], 2, FALSE)), "", VLOOKUP($A407,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407" s="59">
        <v>12206</v>
      </c>
      <c r="G407" s="60">
        <v>43101</v>
      </c>
      <c r="H407" s="60">
        <v>43465</v>
      </c>
      <c r="I407" s="61">
        <f>'quota master'!$H407-'quota master'!$G407+1</f>
        <v>365</v>
      </c>
      <c r="J407" s="61" t="str">
        <f>describe_period('quota master'!$I407, 'quota master'!$G407, 'quota master'!$H407)</f>
        <v>Annual</v>
      </c>
      <c r="K407" s="54">
        <v>92742000</v>
      </c>
      <c r="L407" s="62" t="s">
        <v>2</v>
      </c>
      <c r="M407" s="63">
        <v>3</v>
      </c>
      <c r="N407" s="62" t="s">
        <v>3</v>
      </c>
      <c r="O407" s="63">
        <v>90</v>
      </c>
      <c r="P407" s="46" t="s">
        <v>4</v>
      </c>
      <c r="Q407" s="46" t="s">
        <v>4</v>
      </c>
      <c r="R407" s="46" t="s">
        <v>477</v>
      </c>
      <c r="S407" s="46" t="s">
        <v>494</v>
      </c>
      <c r="T407" s="46" t="str">
        <f>LOWER('quota master'!$V407)</f>
        <v>broken rice</v>
      </c>
      <c r="U407" s="46" t="str">
        <f>GetQuotaDescription('quota master'!$A407, 'quota master'!$B407, 'quota master'!$AB407, 'quota master'!$T407)</f>
        <v>FCFS Quota number 091798 for geography EG : Egypt on broken rice</v>
      </c>
      <c r="V407" s="46" t="s">
        <v>1814</v>
      </c>
      <c r="W407" s="46" t="s">
        <v>4</v>
      </c>
      <c r="X407" s="46" t="s">
        <v>1797</v>
      </c>
      <c r="Y407" s="46" t="s">
        <v>1404</v>
      </c>
      <c r="Z407" s="54">
        <v>92742000</v>
      </c>
      <c r="AA407" s="46" t="s">
        <v>2</v>
      </c>
      <c r="AB407" s="46" t="s">
        <v>1399</v>
      </c>
      <c r="AC407" s="46" t="s">
        <v>1499</v>
      </c>
      <c r="AD407" s="46" t="s">
        <v>1492</v>
      </c>
      <c r="AE407" s="46" t="s">
        <v>4</v>
      </c>
      <c r="AF407" s="47" t="s">
        <v>4</v>
      </c>
    </row>
    <row r="408" spans="1:32" ht="105" x14ac:dyDescent="0.25">
      <c r="A408" s="45" t="s">
        <v>49</v>
      </c>
      <c r="B408" s="46" t="str">
        <f>VLOOKUP($A408, Table5[], 2, FALSE)</f>
        <v>1008 : All third countries</v>
      </c>
      <c r="C408" s="46" t="str">
        <f>IF(ISNA(VLOOKUP($A408, Table8[], 2, FALSE)), "", VLOOKUP($A408, Table8[], 2, FALSE))</f>
        <v/>
      </c>
      <c r="D408" s="46" t="str">
        <f>IF(ISNA(VLOOKUP($A408, Table10[], 2, FALSE)), "", VLOOKUP($A408, Table10[], 2, FALSE))</f>
        <v>1008210000 - Seed_x000D_
1008290000 - Other</v>
      </c>
      <c r="E408" s="46" t="str">
        <f>IF(ISNA(VLOOKUP($A408, Table16[], 2, FALSE)), "", VLOOKUP($A408, Table16[], 2, FALSE))</f>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c r="F408" s="59">
        <v>12770</v>
      </c>
      <c r="G408" s="60">
        <v>43282</v>
      </c>
      <c r="H408" s="60">
        <v>43646</v>
      </c>
      <c r="I408" s="61">
        <f>'quota master'!$H408-'quota master'!$G408+1</f>
        <v>365</v>
      </c>
      <c r="J408" s="61" t="str">
        <f>describe_period('quota master'!$I408, 'quota master'!$G408, 'quota master'!$H408)</f>
        <v>Annual</v>
      </c>
      <c r="K408" s="54">
        <v>1300000</v>
      </c>
      <c r="L408" s="62" t="s">
        <v>2</v>
      </c>
      <c r="M408" s="63">
        <v>3</v>
      </c>
      <c r="N408" s="62" t="s">
        <v>11</v>
      </c>
      <c r="O408" s="63">
        <v>90</v>
      </c>
      <c r="P408" s="46" t="s">
        <v>4</v>
      </c>
      <c r="Q408" s="46" t="s">
        <v>4</v>
      </c>
      <c r="R408" s="46" t="s">
        <v>50</v>
      </c>
      <c r="S408" s="46" t="s">
        <v>49</v>
      </c>
      <c r="T408" s="46" t="str">
        <f>LOWER('quota master'!$V408)</f>
        <v>millet</v>
      </c>
      <c r="U408" s="46" t="str">
        <f>GetQuotaDescription('quota master'!$A408, 'quota master'!$B408, 'quota master'!$AB408, 'quota master'!$T408)</f>
        <v>FCFS Quota number 090071 for geography 1008 : All third countries on millet</v>
      </c>
      <c r="V408" s="46" t="s">
        <v>1450</v>
      </c>
      <c r="W408" s="46" t="s">
        <v>4</v>
      </c>
      <c r="X408" s="46" t="s">
        <v>1420</v>
      </c>
      <c r="Y408" s="46" t="s">
        <v>1421</v>
      </c>
      <c r="Z408" s="54">
        <v>1300000</v>
      </c>
      <c r="AA408" s="46" t="s">
        <v>2</v>
      </c>
      <c r="AB408" s="46" t="s">
        <v>1399</v>
      </c>
      <c r="AC408" s="46" t="s">
        <v>1400</v>
      </c>
      <c r="AD408" s="46" t="s">
        <v>1401</v>
      </c>
      <c r="AE408" s="46" t="s">
        <v>1422</v>
      </c>
      <c r="AF408" s="47" t="s">
        <v>4</v>
      </c>
    </row>
    <row r="409" spans="1:32" ht="255" x14ac:dyDescent="0.25">
      <c r="A409" s="45" t="s">
        <v>785</v>
      </c>
      <c r="B409" s="46" t="str">
        <f>VLOOKUP($A409, Table5[], 2, FALSE)</f>
        <v>UA : Ukraine</v>
      </c>
      <c r="C409" s="46" t="str">
        <f>IF(ISNA(VLOOKUP($A409, Table8[], 2, FALSE)), "", VLOOKUP($A409, Table8[], 2, FALSE))</f>
        <v/>
      </c>
      <c r="D409" s="46" t="str">
        <f>IF(ISNA(VLOOKUP($A409, Table10[], 2, FALSE)), "", VLOOKUP($A409, Table10[], 2, FALSE))</f>
        <v>1103192010 - Of barley_x000D_
1103199000 - Other_x000D_
1103209000 - Other_x000D_
1104191000 - Of wheat_x000D_
1104195000 - Of maize_x000D_
1104196100 - Rolled_x000D_
1104196900 - Flaked_x000D_
1104290400 - Hulled (shelled or husked), whether or not sliced or kibbled_x000D_
1104290500 - Pearled_x000D_
1104290800 - Other_x000D_
1104291700 - Hulled (shelled or husked), whether or not sliced or kibbled_x000D_
1104293000 - Pearled_x000D_
1104295100 - Of wheat_x000D_
1104295900 - Other_x000D_
1104298100 - Of wheat_x000D_
1104298900 - Other_x000D_
1104300000 - Germ of cereals, whole, rolled, flaked or ground</v>
      </c>
      <c r="E409" s="46" t="str">
        <f>IF(ISNA(VLOOKUP($A409, Table16[], 2, FALSE)), "", VLOOKUP($A409, Table16[], 2, FALSE))</f>
        <v>R152405 : opening and providing for the management of EU tariff quotas for agricultural products originating in Ukraine</v>
      </c>
      <c r="F409" s="59">
        <v>13133</v>
      </c>
      <c r="G409" s="60">
        <v>43101</v>
      </c>
      <c r="H409" s="60">
        <v>43465</v>
      </c>
      <c r="I409" s="61">
        <f>'quota master'!$H409-'quota master'!$G409+1</f>
        <v>365</v>
      </c>
      <c r="J409" s="61" t="str">
        <f>describe_period('quota master'!$I409, 'quota master'!$G409, 'quota master'!$H409)</f>
        <v>Annual</v>
      </c>
      <c r="K409" s="54">
        <v>6900000</v>
      </c>
      <c r="L409" s="62" t="s">
        <v>2</v>
      </c>
      <c r="M409" s="63">
        <v>3</v>
      </c>
      <c r="N409" s="62" t="s">
        <v>11</v>
      </c>
      <c r="O409" s="63">
        <v>90</v>
      </c>
      <c r="P409" s="46" t="s">
        <v>4</v>
      </c>
      <c r="Q409" s="46" t="s">
        <v>4</v>
      </c>
      <c r="R409" s="46" t="s">
        <v>778</v>
      </c>
      <c r="S409" s="46" t="s">
        <v>785</v>
      </c>
      <c r="T409" s="46" t="str">
        <f>LOWER('quota master'!$V409)</f>
        <v>groats and meal</v>
      </c>
      <c r="U409" s="46" t="str">
        <f>GetQuotaDescription('quota master'!$A409, 'quota master'!$B409, 'quota master'!$AB409, 'quota master'!$T409)</f>
        <v>FCFS Quota number 096707 for geography UA : Ukraine on groats and meal</v>
      </c>
      <c r="V409" s="46" t="s">
        <v>7713</v>
      </c>
      <c r="W409" s="46" t="s">
        <v>4</v>
      </c>
      <c r="X409" s="46" t="s">
        <v>1907</v>
      </c>
      <c r="Y409" s="46" t="s">
        <v>1404</v>
      </c>
      <c r="Z409" s="54">
        <v>6900000</v>
      </c>
      <c r="AA409" s="46" t="s">
        <v>2</v>
      </c>
      <c r="AB409" s="46" t="s">
        <v>1399</v>
      </c>
      <c r="AC409" s="46" t="s">
        <v>1499</v>
      </c>
      <c r="AD409" s="46" t="s">
        <v>1492</v>
      </c>
      <c r="AE409" s="46" t="s">
        <v>4</v>
      </c>
      <c r="AF409" s="47" t="s">
        <v>4</v>
      </c>
    </row>
    <row r="410" spans="1:32" ht="255" x14ac:dyDescent="0.25">
      <c r="A410" s="45" t="s">
        <v>807</v>
      </c>
      <c r="B410" s="46" t="str">
        <f>VLOOKUP($A410, Table5[], 2, FALSE)</f>
        <v>UA : Ukraine</v>
      </c>
      <c r="C410" s="46" t="str">
        <f>IF(ISNA(VLOOKUP($A410, Table8[], 2, FALSE)), "", VLOOKUP($A410, Table8[], 2, FALSE))</f>
        <v/>
      </c>
      <c r="D410" s="46" t="str">
        <f>IF(ISNA(VLOOKUP($A410, Table10[], 2, FALSE)), "", VLOOKUP($A410, Table10[], 2, FALSE))</f>
        <v>1103192010 - Of barley_x000D_
1103199000 - Other_x000D_
1103209000 - Other_x000D_
1104191000 - Of wheat_x000D_
1104195000 - Of maize_x000D_
1104196100 - Rolled_x000D_
1104196900 - Flaked_x000D_
1104290400 - Hulled (shelled or husked), whether or not sliced or kibbled_x000D_
1104290500 - Pearled_x000D_
1104290800 - Other_x000D_
1104291790 - Other_x000D_
1104293090 - Other_x000D_
1104295100 - Of wheat_x000D_
1104295900 - Other_x000D_
1104298100 - Of wheat_x000D_
1104298900 - Other_x000D_
1104300000 - Germ of cereals, whole, rolled, flaked or ground</v>
      </c>
      <c r="E410" s="46" t="str">
        <f>IF(ISNA(VLOOKUP($A410, Table16[], 2, FALSE)), "", VLOOKUP($A410, Table16[], 2, FALSE))</f>
        <v>R171566 : on the introduction of temporary autonomous trade measures for Ukraine supplementing the trade concessions available under the Association Agreement</v>
      </c>
      <c r="F410" s="59">
        <v>13122</v>
      </c>
      <c r="G410" s="60">
        <v>43374</v>
      </c>
      <c r="H410" s="60">
        <v>43738</v>
      </c>
      <c r="I410" s="61">
        <f>'quota master'!$H410-'quota master'!$G410+1</f>
        <v>365</v>
      </c>
      <c r="J410" s="61" t="str">
        <f>describe_period('quota master'!$I410, 'quota master'!$G410, 'quota master'!$H410)</f>
        <v>Annual</v>
      </c>
      <c r="K410" s="54">
        <v>7800000</v>
      </c>
      <c r="L410" s="62" t="s">
        <v>2</v>
      </c>
      <c r="M410" s="63">
        <v>3</v>
      </c>
      <c r="N410" s="62" t="s">
        <v>3</v>
      </c>
      <c r="O410" s="63">
        <v>90</v>
      </c>
      <c r="P410" s="46" t="s">
        <v>4</v>
      </c>
      <c r="Q410" s="46" t="s">
        <v>4</v>
      </c>
      <c r="R410" s="46" t="s">
        <v>806</v>
      </c>
      <c r="S410" s="46" t="s">
        <v>807</v>
      </c>
      <c r="T410" s="46" t="str">
        <f>LOWER('quota master'!$V410)</f>
        <v>cereal groats and meal</v>
      </c>
      <c r="U410" s="46" t="str">
        <f>GetQuotaDescription('quota master'!$A410, 'quota master'!$B410, 'quota master'!$AB410, 'quota master'!$T410)</f>
        <v>FCFS Quota number 096751 for geography UA : Ukraine on cereal groats and meal</v>
      </c>
      <c r="V410" s="46" t="s">
        <v>7731</v>
      </c>
      <c r="W410" s="46" t="s">
        <v>4</v>
      </c>
      <c r="X410" s="46" t="s">
        <v>1907</v>
      </c>
      <c r="Y410" s="46" t="s">
        <v>1910</v>
      </c>
      <c r="Z410" s="54">
        <v>7800000</v>
      </c>
      <c r="AA410" s="46" t="s">
        <v>2</v>
      </c>
      <c r="AB410" s="46" t="s">
        <v>1399</v>
      </c>
      <c r="AC410" s="46" t="s">
        <v>1911</v>
      </c>
      <c r="AD410" s="46" t="s">
        <v>1900</v>
      </c>
      <c r="AE410" s="46" t="s">
        <v>4</v>
      </c>
      <c r="AF410" s="47" t="s">
        <v>4</v>
      </c>
    </row>
    <row r="411" spans="1:32" ht="75" x14ac:dyDescent="0.25">
      <c r="A411" s="45" t="s">
        <v>551</v>
      </c>
      <c r="B411" s="46" t="str">
        <f>VLOOKUP($A411, Table5[], 2, FALSE)</f>
        <v>CL : Chile</v>
      </c>
      <c r="C411" s="46" t="str">
        <f>IF(ISNA(VLOOKUP($A411, Table8[], 2, FALSE)), "", VLOOKUP($A411, Table8[], 2, FALSE))</f>
        <v/>
      </c>
      <c r="D411" s="46" t="str">
        <f>IF(ISNA(VLOOKUP($A411, Table10[], 2, FALSE)), "", VLOOKUP($A411, Table10[], 2, FALSE))</f>
        <v>1104000000 - Cereal grains otherwise worked (for example, hulled, rolled, flaked, pearled, sliced or kibbled), except rice of heading|1006; germ of cereals, whole, rolled, flaked or ground</v>
      </c>
      <c r="E411" s="46" t="str">
        <f>IF(ISNA(VLOOKUP($A411, Table16[], 2, FALSE)), "", VLOOKUP($A411, Table16[], 2, FALSE))</f>
        <v>R030312 : implementing for the Community the tariff provisions laid down in the Agreement establishing an association between the European Community and its Member States, of the one part, and the Republic of Chile, of the other part</v>
      </c>
      <c r="F411" s="59">
        <v>12761</v>
      </c>
      <c r="G411" s="60">
        <v>43101</v>
      </c>
      <c r="H411" s="60">
        <v>43465</v>
      </c>
      <c r="I411" s="61">
        <f>'quota master'!$H411-'quota master'!$G411+1</f>
        <v>365</v>
      </c>
      <c r="J411" s="61" t="str">
        <f>describe_period('quota master'!$I411, 'quota master'!$G411, 'quota master'!$H411)</f>
        <v>Annual</v>
      </c>
      <c r="K411" s="54">
        <v>1750000</v>
      </c>
      <c r="L411" s="62" t="s">
        <v>2</v>
      </c>
      <c r="M411" s="63">
        <v>3</v>
      </c>
      <c r="N411" s="62" t="s">
        <v>3</v>
      </c>
      <c r="O411" s="63">
        <v>90</v>
      </c>
      <c r="P411" s="46" t="s">
        <v>4</v>
      </c>
      <c r="Q411" s="46" t="s">
        <v>4</v>
      </c>
      <c r="R411" s="46" t="s">
        <v>546</v>
      </c>
      <c r="S411" s="46" t="s">
        <v>551</v>
      </c>
      <c r="T411" s="46" t="str">
        <f>LOWER('quota master'!$V411)</f>
        <v>cereal grains</v>
      </c>
      <c r="U411" s="46" t="str">
        <f>GetQuotaDescription('quota master'!$A411, 'quota master'!$B411, 'quota master'!$AB411, 'quota master'!$T411)</f>
        <v>FCFS Quota number 091926 for geography CL : Chile on cereal grains</v>
      </c>
      <c r="V411" s="46" t="s">
        <v>1866</v>
      </c>
      <c r="W411" s="46" t="s">
        <v>4</v>
      </c>
      <c r="X411" s="46" t="s">
        <v>1861</v>
      </c>
      <c r="Y411" s="46" t="s">
        <v>1404</v>
      </c>
      <c r="Z411" s="54">
        <v>1750000</v>
      </c>
      <c r="AA411" s="46" t="s">
        <v>2</v>
      </c>
      <c r="AB411" s="46" t="s">
        <v>1399</v>
      </c>
      <c r="AC411" s="46" t="s">
        <v>1499</v>
      </c>
      <c r="AD411" s="46" t="s">
        <v>1492</v>
      </c>
      <c r="AE411" s="46" t="s">
        <v>4</v>
      </c>
      <c r="AF411" s="47" t="s">
        <v>4</v>
      </c>
    </row>
    <row r="412" spans="1:32" ht="60" x14ac:dyDescent="0.25">
      <c r="A412" s="45" t="s">
        <v>23</v>
      </c>
      <c r="B412" s="46" t="str">
        <f>VLOOKUP($A412, Table5[], 2, FALSE)</f>
        <v>1008 : All third countries</v>
      </c>
      <c r="C412" s="46" t="str">
        <f>IF(ISNA(VLOOKUP($A412, Table8[], 2, FALSE)), "", VLOOKUP($A412, Table8[], 2, FALSE))</f>
        <v/>
      </c>
      <c r="D412" s="46" t="str">
        <f>IF(ISNA(VLOOKUP($A412, Table10[], 2, FALSE)), "", VLOOKUP($A412, Table10[], 2, FALSE))</f>
        <v>1104229500 - Other</v>
      </c>
      <c r="E412" s="46" t="str">
        <f>IF(ISNA(VLOOKUP($A412, Table16[], 2, FALSE)), "", VLOOKUP($A412, Table16[], 2, FALSE))</f>
        <v>R042094 : opening and providing for the administration of a tariff quota of 10 000 tonnes of oat grains otherwise worked falling within CN code 1104 22 98</v>
      </c>
      <c r="F412" s="59">
        <v>13192</v>
      </c>
      <c r="G412" s="60">
        <v>43282</v>
      </c>
      <c r="H412" s="60">
        <v>43646</v>
      </c>
      <c r="I412" s="61">
        <f>'quota master'!$H412-'quota master'!$G412+1</f>
        <v>365</v>
      </c>
      <c r="J412" s="61" t="str">
        <f>describe_period('quota master'!$I412, 'quota master'!$G412, 'quota master'!$H412)</f>
        <v>Annual</v>
      </c>
      <c r="K412" s="54">
        <v>10000000</v>
      </c>
      <c r="L412" s="62" t="s">
        <v>2</v>
      </c>
      <c r="M412" s="63">
        <v>3</v>
      </c>
      <c r="N412" s="62" t="s">
        <v>3</v>
      </c>
      <c r="O412" s="63">
        <v>90</v>
      </c>
      <c r="P412" s="46" t="s">
        <v>4</v>
      </c>
      <c r="Q412" s="46" t="s">
        <v>4</v>
      </c>
      <c r="R412" s="46" t="s">
        <v>24</v>
      </c>
      <c r="S412" s="46" t="s">
        <v>23</v>
      </c>
      <c r="T412" s="46" t="str">
        <f>LOWER('quota master'!$V412)</f>
        <v>oat grains otherwise worked</v>
      </c>
      <c r="U412" s="46" t="str">
        <f>GetQuotaDescription('quota master'!$A412, 'quota master'!$B412, 'quota master'!$AB412, 'quota master'!$T412)</f>
        <v>FCFS Quota number 090043 for geography 1008 : All third countries on oat grains otherwise worked</v>
      </c>
      <c r="V412" s="46" t="s">
        <v>1419</v>
      </c>
      <c r="W412" s="46" t="s">
        <v>4</v>
      </c>
      <c r="X412" s="46" t="s">
        <v>1420</v>
      </c>
      <c r="Y412" s="46" t="s">
        <v>1421</v>
      </c>
      <c r="Z412" s="54">
        <v>10000000</v>
      </c>
      <c r="AA412" s="46" t="s">
        <v>2</v>
      </c>
      <c r="AB412" s="46" t="s">
        <v>1399</v>
      </c>
      <c r="AC412" s="46" t="s">
        <v>1400</v>
      </c>
      <c r="AD412" s="46" t="s">
        <v>1401</v>
      </c>
      <c r="AE412" s="46" t="s">
        <v>1422</v>
      </c>
      <c r="AF412" s="47" t="s">
        <v>4</v>
      </c>
    </row>
    <row r="413" spans="1:32" ht="60" x14ac:dyDescent="0.25">
      <c r="A413" s="45" t="s">
        <v>311</v>
      </c>
      <c r="B413" s="46" t="str">
        <f>VLOOKUP($A413, Table5[], 2, FALSE)</f>
        <v>CH : Switzerland</v>
      </c>
      <c r="C413" s="46" t="str">
        <f>IF(ISNA(VLOOKUP($A413, Table8[], 2, FALSE)), "", VLOOKUP($A413, Table8[], 2, FALSE))</f>
        <v/>
      </c>
      <c r="D413" s="46" t="str">
        <f>IF(ISNA(VLOOKUP($A413, Table10[], 2, FALSE)), "", VLOOKUP($A413, Table10[], 2, FALSE))</f>
        <v>1106301000 - Of bananas</v>
      </c>
      <c r="E413" s="46" t="str">
        <f>IF(ISNA(VLOOKUP($A413, Table16[], 2, FALSE)), "", VLOOKUP($A413, Table16[], 2, FALSE))</f>
        <v>R091126 : opening and providing for the management of Community tariff quotas for certain agricultural products originating in Switzerland, and repealing Commission Regulation (EC) No 933/2002</v>
      </c>
      <c r="F413" s="59">
        <v>12806</v>
      </c>
      <c r="G413" s="60">
        <v>43101</v>
      </c>
      <c r="H413" s="60">
        <v>43465</v>
      </c>
      <c r="I413" s="61">
        <f>'quota master'!$H413-'quota master'!$G413+1</f>
        <v>365</v>
      </c>
      <c r="J413" s="61" t="str">
        <f>describe_period('quota master'!$I413, 'quota master'!$G413, 'quota master'!$H413)</f>
        <v>Annual</v>
      </c>
      <c r="K413" s="54">
        <v>5000</v>
      </c>
      <c r="L413" s="62" t="s">
        <v>2</v>
      </c>
      <c r="M413" s="63">
        <v>3</v>
      </c>
      <c r="N413" s="62" t="s">
        <v>3</v>
      </c>
      <c r="O413" s="63">
        <v>90</v>
      </c>
      <c r="P413" s="46" t="s">
        <v>4</v>
      </c>
      <c r="Q413" s="46" t="s">
        <v>4</v>
      </c>
      <c r="R413" s="46" t="s">
        <v>287</v>
      </c>
      <c r="S413" s="46" t="s">
        <v>311</v>
      </c>
      <c r="T413" s="46" t="str">
        <f>LOWER('quota master'!$V413)</f>
        <v>flour, meal and powder of bananas</v>
      </c>
      <c r="U413" s="46" t="str">
        <f>GetQuotaDescription('quota master'!$A413, 'quota master'!$B413, 'quota master'!$AB413, 'quota master'!$T413)</f>
        <v>FCFS Quota number 090944 for geography CH : Switzerland on flour, meal and powder of bananas</v>
      </c>
      <c r="V413" s="46" t="s">
        <v>1659</v>
      </c>
      <c r="W413" s="46" t="s">
        <v>4</v>
      </c>
      <c r="X413" s="46" t="s">
        <v>1643</v>
      </c>
      <c r="Y413" s="46" t="s">
        <v>1404</v>
      </c>
      <c r="Z413" s="54">
        <v>5000</v>
      </c>
      <c r="AA413" s="46" t="s">
        <v>2</v>
      </c>
      <c r="AB413" s="46" t="s">
        <v>1399</v>
      </c>
      <c r="AC413" s="46" t="s">
        <v>1499</v>
      </c>
      <c r="AD413" s="46" t="s">
        <v>1492</v>
      </c>
      <c r="AE413" s="46" t="s">
        <v>4</v>
      </c>
      <c r="AF413" s="47" t="s">
        <v>4</v>
      </c>
    </row>
    <row r="414" spans="1:32" ht="60" x14ac:dyDescent="0.25">
      <c r="A414" s="45" t="s">
        <v>786</v>
      </c>
      <c r="B414" s="46" t="str">
        <f>VLOOKUP($A414, Table5[], 2, FALSE)</f>
        <v>UA : Ukraine</v>
      </c>
      <c r="C414" s="46" t="str">
        <f>IF(ISNA(VLOOKUP($A414, Table8[], 2, FALSE)), "", VLOOKUP($A414, Table8[], 2, FALSE))</f>
        <v/>
      </c>
      <c r="D414" s="46" t="str">
        <f>IF(ISNA(VLOOKUP($A414, Table10[], 2, FALSE)), "", VLOOKUP($A414, Table10[], 2, FALSE))</f>
        <v>1107000000 - Malt, whether or not roasted_x000D_
1109000000 - Wheat gluten, whether or not dried</v>
      </c>
      <c r="E414" s="46" t="str">
        <f>IF(ISNA(VLOOKUP($A414, Table16[], 2, FALSE)), "", VLOOKUP($A414, Table16[], 2, FALSE))</f>
        <v>R152405 : opening and providing for the management of EU tariff quotas for agricultural products originating in Ukraine</v>
      </c>
      <c r="F414" s="59">
        <v>13134</v>
      </c>
      <c r="G414" s="60">
        <v>43101</v>
      </c>
      <c r="H414" s="60">
        <v>43465</v>
      </c>
      <c r="I414" s="61">
        <f>'quota master'!$H414-'quota master'!$G414+1</f>
        <v>365</v>
      </c>
      <c r="J414" s="61" t="str">
        <f>describe_period('quota master'!$I414, 'quota master'!$G414, 'quota master'!$H414)</f>
        <v>Annual</v>
      </c>
      <c r="K414" s="54">
        <v>7000000</v>
      </c>
      <c r="L414" s="62" t="s">
        <v>2</v>
      </c>
      <c r="M414" s="63">
        <v>3</v>
      </c>
      <c r="N414" s="62" t="s">
        <v>3</v>
      </c>
      <c r="O414" s="63">
        <v>90</v>
      </c>
      <c r="P414" s="46" t="s">
        <v>4</v>
      </c>
      <c r="Q414" s="46" t="s">
        <v>4</v>
      </c>
      <c r="R414" s="46" t="s">
        <v>778</v>
      </c>
      <c r="S414" s="46" t="s">
        <v>786</v>
      </c>
      <c r="T414" s="46" t="str">
        <f>LOWER('quota master'!$V414)</f>
        <v>malt and wheat gluten</v>
      </c>
      <c r="U414" s="46" t="str">
        <f>GetQuotaDescription('quota master'!$A414, 'quota master'!$B414, 'quota master'!$AB414, 'quota master'!$T414)</f>
        <v>FCFS Quota number 096708 for geography UA : Ukraine on malt and wheat gluten</v>
      </c>
      <c r="V414" s="46" t="s">
        <v>7714</v>
      </c>
      <c r="W414" s="46" t="s">
        <v>4</v>
      </c>
      <c r="X414" s="46" t="s">
        <v>1907</v>
      </c>
      <c r="Y414" s="46" t="s">
        <v>1404</v>
      </c>
      <c r="Z414" s="54">
        <v>7000000</v>
      </c>
      <c r="AA414" s="46" t="s">
        <v>2</v>
      </c>
      <c r="AB414" s="46" t="s">
        <v>1399</v>
      </c>
      <c r="AC414" s="46" t="s">
        <v>1499</v>
      </c>
      <c r="AD414" s="46" t="s">
        <v>1492</v>
      </c>
      <c r="AE414" s="46" t="s">
        <v>4</v>
      </c>
      <c r="AF414" s="47" t="s">
        <v>4</v>
      </c>
    </row>
    <row r="415" spans="1:32" ht="60" x14ac:dyDescent="0.25">
      <c r="A415" s="45" t="s">
        <v>787</v>
      </c>
      <c r="B415" s="46" t="str">
        <f>VLOOKUP($A415, Table5[], 2, FALSE)</f>
        <v>UA : Ukraine</v>
      </c>
      <c r="C415" s="46" t="str">
        <f>IF(ISNA(VLOOKUP($A415, Table8[], 2, FALSE)), "", VLOOKUP($A415, Table8[], 2, FALSE))</f>
        <v/>
      </c>
      <c r="D415" s="46" t="str">
        <f>IF(ISNA(VLOOKUP($A415, Table10[], 2, FALSE)), "", VLOOKUP($A415, Table10[], 2, FALSE))</f>
        <v>1108110000 - Wheat starch_x000D_
1108120000 - Maize (corn) starch_x000D_
1108130000 - Potato starch</v>
      </c>
      <c r="E415" s="46" t="str">
        <f>IF(ISNA(VLOOKUP($A415, Table16[], 2, FALSE)), "", VLOOKUP($A415, Table16[], 2, FALSE))</f>
        <v>R152405 : opening and providing for the management of EU tariff quotas for agricultural products originating in Ukraine</v>
      </c>
      <c r="F415" s="59">
        <v>13135</v>
      </c>
      <c r="G415" s="60">
        <v>43101</v>
      </c>
      <c r="H415" s="60">
        <v>43465</v>
      </c>
      <c r="I415" s="61">
        <f>'quota master'!$H415-'quota master'!$G415+1</f>
        <v>365</v>
      </c>
      <c r="J415" s="61" t="str">
        <f>describe_period('quota master'!$I415, 'quota master'!$G415, 'quota master'!$H415)</f>
        <v>Annual</v>
      </c>
      <c r="K415" s="54">
        <v>10000000</v>
      </c>
      <c r="L415" s="62" t="s">
        <v>2</v>
      </c>
      <c r="M415" s="63">
        <v>3</v>
      </c>
      <c r="N415" s="62" t="s">
        <v>3</v>
      </c>
      <c r="O415" s="63">
        <v>90</v>
      </c>
      <c r="P415" s="46" t="s">
        <v>4</v>
      </c>
      <c r="Q415" s="46" t="s">
        <v>4</v>
      </c>
      <c r="R415" s="46" t="s">
        <v>778</v>
      </c>
      <c r="S415" s="46" t="s">
        <v>787</v>
      </c>
      <c r="T415" s="46" t="str">
        <f>LOWER('quota master'!$V415)</f>
        <v>starch</v>
      </c>
      <c r="U415" s="46" t="str">
        <f>GetQuotaDescription('quota master'!$A415, 'quota master'!$B415, 'quota master'!$AB415, 'quota master'!$T415)</f>
        <v>FCFS Quota number 096709 for geography UA : Ukraine on starch</v>
      </c>
      <c r="V415" s="46" t="s">
        <v>7715</v>
      </c>
      <c r="W415" s="46" t="s">
        <v>4</v>
      </c>
      <c r="X415" s="46" t="s">
        <v>1907</v>
      </c>
      <c r="Y415" s="46" t="s">
        <v>1404</v>
      </c>
      <c r="Z415" s="54">
        <v>10000000</v>
      </c>
      <c r="AA415" s="46" t="s">
        <v>2</v>
      </c>
      <c r="AB415" s="46" t="s">
        <v>1399</v>
      </c>
      <c r="AC415" s="46" t="s">
        <v>1499</v>
      </c>
      <c r="AD415" s="46" t="s">
        <v>1492</v>
      </c>
      <c r="AE415" s="46" t="s">
        <v>4</v>
      </c>
      <c r="AF415" s="47" t="s">
        <v>4</v>
      </c>
    </row>
    <row r="416" spans="1:32" ht="75" x14ac:dyDescent="0.25">
      <c r="A416" s="45" t="s">
        <v>111</v>
      </c>
      <c r="B416" s="46" t="str">
        <f>VLOOKUP($A416, Table5[], 2, FALSE)</f>
        <v>TH : Thailand</v>
      </c>
      <c r="C416" s="46" t="str">
        <f>IF(ISNA(VLOOKUP($A416, Table8[], 2, FALSE)), "", VLOOKUP($A416, Table8[], 2, FALSE))</f>
        <v/>
      </c>
      <c r="D416" s="46" t="str">
        <f>IF(ISNA(VLOOKUP($A416, Table10[], 2, FALSE)), "", VLOOKUP($A416, Table10[], 2, FALSE))</f>
        <v>1108140000 - Manioc (cassava) starch</v>
      </c>
      <c r="E416" s="46" t="str">
        <f>IF(ISNA(VLOOKUP($A416, Table16[], 2, FALSE)), "", VLOOKUP($A416, Table16[], 2, FALSE))</f>
        <v>R101085 : opening and providing for the administration of certain annual tariff quotas for importing sweet potatoes, manioc, manioc starch and other products falling within CN codes 0714 90 11 and 0714 90 19 and amending Regulation (EU) No 1000/2010</v>
      </c>
      <c r="F416" s="59">
        <v>12625</v>
      </c>
      <c r="G416" s="60">
        <v>43101</v>
      </c>
      <c r="H416" s="60">
        <v>43465</v>
      </c>
      <c r="I416" s="61">
        <f>'quota master'!$H416-'quota master'!$G416+1</f>
        <v>365</v>
      </c>
      <c r="J416" s="61" t="str">
        <f>describe_period('quota master'!$I416, 'quota master'!$G416, 'quota master'!$H416)</f>
        <v>Annual</v>
      </c>
      <c r="K416" s="54">
        <v>10000000</v>
      </c>
      <c r="L416" s="62" t="s">
        <v>2</v>
      </c>
      <c r="M416" s="63">
        <v>3</v>
      </c>
      <c r="N416" s="62" t="s">
        <v>11</v>
      </c>
      <c r="O416" s="63">
        <v>90</v>
      </c>
      <c r="P416" s="46" t="s">
        <v>4</v>
      </c>
      <c r="Q416" s="46" t="s">
        <v>4</v>
      </c>
      <c r="R416" s="46" t="s">
        <v>110</v>
      </c>
      <c r="S416" s="46" t="s">
        <v>111</v>
      </c>
      <c r="T416" s="46" t="str">
        <f>LOWER('quota master'!$V416)</f>
        <v>manioc starch</v>
      </c>
      <c r="U416" s="46" t="str">
        <f>GetQuotaDescription('quota master'!$A416, 'quota master'!$B416, 'quota master'!$AB416, 'quota master'!$T416)</f>
        <v>FCFS Quota number 090125 for geography TH : Thailand on manioc starch</v>
      </c>
      <c r="V416" s="46" t="s">
        <v>1490</v>
      </c>
      <c r="W416" s="46" t="s">
        <v>4</v>
      </c>
      <c r="X416" s="46" t="s">
        <v>1491</v>
      </c>
      <c r="Y416" s="46" t="s">
        <v>1404</v>
      </c>
      <c r="Z416" s="54">
        <v>10000000</v>
      </c>
      <c r="AA416" s="46" t="s">
        <v>2</v>
      </c>
      <c r="AB416" s="46" t="s">
        <v>1399</v>
      </c>
      <c r="AC416" s="46" t="s">
        <v>1400</v>
      </c>
      <c r="AD416" s="46" t="s">
        <v>1492</v>
      </c>
      <c r="AE416" s="46" t="s">
        <v>4</v>
      </c>
      <c r="AF416" s="47" t="s">
        <v>4</v>
      </c>
    </row>
    <row r="417" spans="1:32" ht="75" x14ac:dyDescent="0.25">
      <c r="A417" s="45" t="s">
        <v>118</v>
      </c>
      <c r="B417" s="46" t="str">
        <f>VLOOKUP($A417, Table5[], 2, FALSE)</f>
        <v>1008 : All third countries</v>
      </c>
      <c r="C417" s="46" t="str">
        <f>IF(ISNA(VLOOKUP($A417, Table8[], 2, FALSE)), "", VLOOKUP($A417, Table8[], 2, FALSE))</f>
        <v/>
      </c>
      <c r="D417" s="46" t="str">
        <f>IF(ISNA(VLOOKUP($A417, Table10[], 2, FALSE)), "", VLOOKUP($A417, Table10[], 2, FALSE))</f>
        <v>1108140000 - Manioc (cassava) starch</v>
      </c>
      <c r="E417" s="46" t="str">
        <f>IF(ISNA(VLOOKUP($A417, Table16[], 2, FALSE)), "", VLOOKUP($A417, Table16[], 2, FALSE))</f>
        <v>R101085 : opening and providing for the administration of certain annual tariff quotas for importing sweet potatoes, manioc, manioc starch and other products falling within CN codes 0714 90 11 and 0714 90 19 and amending Regulation (EU) No 1000/2010</v>
      </c>
      <c r="F417" s="59">
        <v>12632</v>
      </c>
      <c r="G417" s="60">
        <v>43101</v>
      </c>
      <c r="H417" s="60">
        <v>43465</v>
      </c>
      <c r="I417" s="61">
        <f>'quota master'!$H417-'quota master'!$G417+1</f>
        <v>365</v>
      </c>
      <c r="J417" s="61" t="str">
        <f>describe_period('quota master'!$I417, 'quota master'!$G417, 'quota master'!$H417)</f>
        <v>Annual</v>
      </c>
      <c r="K417" s="54">
        <v>10500000</v>
      </c>
      <c r="L417" s="62" t="s">
        <v>2</v>
      </c>
      <c r="M417" s="63">
        <v>3</v>
      </c>
      <c r="N417" s="62" t="s">
        <v>11</v>
      </c>
      <c r="O417" s="63">
        <v>90</v>
      </c>
      <c r="P417" s="46" t="s">
        <v>4</v>
      </c>
      <c r="Q417" s="46" t="s">
        <v>4</v>
      </c>
      <c r="R417" s="46" t="s">
        <v>110</v>
      </c>
      <c r="S417" s="46" t="s">
        <v>118</v>
      </c>
      <c r="T417" s="46" t="str">
        <f>LOWER('quota master'!$V417)</f>
        <v>manioc starch</v>
      </c>
      <c r="U417" s="46" t="str">
        <f>GetQuotaDescription('quota master'!$A417, 'quota master'!$B417, 'quota master'!$AB417, 'quota master'!$T417)</f>
        <v>FCFS Quota number 090132 for geography 1008 : All third countries on manioc starch</v>
      </c>
      <c r="V417" s="46" t="s">
        <v>1490</v>
      </c>
      <c r="W417" s="46" t="s">
        <v>4</v>
      </c>
      <c r="X417" s="46" t="s">
        <v>1420</v>
      </c>
      <c r="Y417" s="46" t="s">
        <v>1404</v>
      </c>
      <c r="Z417" s="54">
        <v>10500000</v>
      </c>
      <c r="AA417" s="46" t="s">
        <v>2</v>
      </c>
      <c r="AB417" s="46" t="s">
        <v>1399</v>
      </c>
      <c r="AC417" s="46" t="s">
        <v>1400</v>
      </c>
      <c r="AD417" s="46" t="s">
        <v>1401</v>
      </c>
      <c r="AE417" s="46" t="s">
        <v>1412</v>
      </c>
      <c r="AF417" s="47" t="s">
        <v>4</v>
      </c>
    </row>
    <row r="418" spans="1:32" ht="60" x14ac:dyDescent="0.25">
      <c r="A418" s="45" t="s">
        <v>1030</v>
      </c>
      <c r="B418" s="46" t="str">
        <f>VLOOKUP($A418, Table5[], 2, FALSE)</f>
        <v>2200 : Central America</v>
      </c>
      <c r="C418" s="46" t="str">
        <f>IF(ISNA(VLOOKUP($A418, Table8[], 2, FALSE)), "", VLOOKUP($A418, Table8[], 2, FALSE))</f>
        <v/>
      </c>
      <c r="D418" s="46" t="str">
        <f>IF(ISNA(VLOOKUP($A418, Table10[], 2, FALSE)), "", VLOOKUP($A418, Table10[], 2, FALSE))</f>
        <v>1108140000 - Manioc (cassava) starch</v>
      </c>
      <c r="E418" s="46" t="str">
        <f>IF(ISNA(VLOOKUP($A418, Table16[], 2, FALSE)), "", VLOOKUP($A418, Table16[], 2, FALSE))</f>
        <v>R130924 : opening and providing for the management of Union tariff quotas for agricultural products originating in Central America</v>
      </c>
      <c r="F418" s="59">
        <v>12377</v>
      </c>
      <c r="G418" s="60">
        <v>43101</v>
      </c>
      <c r="H418" s="60">
        <v>43465</v>
      </c>
      <c r="I418" s="61">
        <f>'quota master'!$H418-'quota master'!$G418+1</f>
        <v>365</v>
      </c>
      <c r="J418" s="61" t="str">
        <f>describe_period('quota master'!$I418, 'quota master'!$G418, 'quota master'!$H418)</f>
        <v>Annual</v>
      </c>
      <c r="K418" s="54">
        <v>5000000</v>
      </c>
      <c r="L418" s="62" t="s">
        <v>2</v>
      </c>
      <c r="M418" s="63">
        <v>3</v>
      </c>
      <c r="N418" s="62" t="s">
        <v>3</v>
      </c>
      <c r="O418" s="63">
        <v>90</v>
      </c>
      <c r="P418" s="46" t="s">
        <v>4</v>
      </c>
      <c r="Q418" s="46" t="s">
        <v>4</v>
      </c>
      <c r="R418" s="46" t="s">
        <v>1024</v>
      </c>
      <c r="S418" s="46" t="s">
        <v>1030</v>
      </c>
      <c r="T418" s="46" t="str">
        <f>LOWER('quota master'!$V418)</f>
        <v>manioc (cassava) starch</v>
      </c>
      <c r="U418" s="46" t="str">
        <f>GetQuotaDescription('quota master'!$A418, 'quota master'!$B418, 'quota master'!$AB418, 'quota master'!$T418)</f>
        <v>FCFS Quota number 097306 for geography 2200 : Central America on manioc (cassava) starch</v>
      </c>
      <c r="V418" s="46" t="s">
        <v>1943</v>
      </c>
      <c r="W418" s="46" t="s">
        <v>4</v>
      </c>
      <c r="X418" s="46" t="s">
        <v>1915</v>
      </c>
      <c r="Y418" s="46" t="s">
        <v>1404</v>
      </c>
      <c r="Z418" s="54">
        <v>5000000</v>
      </c>
      <c r="AA418" s="46" t="s">
        <v>2</v>
      </c>
      <c r="AB418" s="46" t="s">
        <v>1399</v>
      </c>
      <c r="AC418" s="46" t="s">
        <v>1499</v>
      </c>
      <c r="AD418" s="46" t="s">
        <v>1492</v>
      </c>
      <c r="AE418" s="46" t="s">
        <v>4</v>
      </c>
      <c r="AF418" s="47" t="s">
        <v>4</v>
      </c>
    </row>
    <row r="419" spans="1:32" ht="60" x14ac:dyDescent="0.25">
      <c r="A419" s="45" t="s">
        <v>1058</v>
      </c>
      <c r="B419" s="46" t="str">
        <f>VLOOKUP($A419, Table5[], 2, FALSE)</f>
        <v>EC : Ecuador</v>
      </c>
      <c r="C419" s="46" t="str">
        <f>IF(ISNA(VLOOKUP($A419, Table8[], 2, FALSE)), "", VLOOKUP($A419, Table8[], 2, FALSE))</f>
        <v/>
      </c>
      <c r="D419" s="46" t="str">
        <f>IF(ISNA(VLOOKUP($A419, Table10[], 2, FALSE)), "", VLOOKUP($A419, Table10[], 2, FALSE))</f>
        <v>1108140000 - Manioc (cassava) starch</v>
      </c>
      <c r="E419" s="46" t="str">
        <f>IF(ISNA(VLOOKUP($A419, Table16[], 2, FALSE)), "", VLOOKUP($A419, Table16[], 2, FALSE))</f>
        <v>R170754 : opening and providing for the management of Union tariff quotas for certain agricultural and processed agricultural products originating in Ecuador</v>
      </c>
      <c r="F419" s="59">
        <v>12563</v>
      </c>
      <c r="G419" s="60">
        <v>43101</v>
      </c>
      <c r="H419" s="60">
        <v>43465</v>
      </c>
      <c r="I419" s="61">
        <f>'quota master'!$H419-'quota master'!$G419+1</f>
        <v>365</v>
      </c>
      <c r="J419" s="61" t="str">
        <f>describe_period('quota master'!$I419, 'quota master'!$G419, 'quota master'!$H419)</f>
        <v>Annual</v>
      </c>
      <c r="K419" s="54">
        <v>3000000</v>
      </c>
      <c r="L419" s="62" t="s">
        <v>2</v>
      </c>
      <c r="M419" s="63">
        <v>3</v>
      </c>
      <c r="N419" s="62" t="s">
        <v>3</v>
      </c>
      <c r="O419" s="63">
        <v>90</v>
      </c>
      <c r="P419" s="46" t="s">
        <v>4</v>
      </c>
      <c r="Q419" s="46" t="s">
        <v>4</v>
      </c>
      <c r="R419" s="46" t="s">
        <v>1052</v>
      </c>
      <c r="S419" s="46" t="s">
        <v>1058</v>
      </c>
      <c r="T419" s="46" t="str">
        <f>LOWER('quota master'!$V419)</f>
        <v>manioc (cassava) starch</v>
      </c>
      <c r="U419" s="46" t="str">
        <f>GetQuotaDescription('quota master'!$A419, 'quota master'!$B419, 'quota master'!$AB419, 'quota master'!$T419)</f>
        <v>FCFS Quota number 097531 for geography EC : Ecuador on manioc (cassava) starch</v>
      </c>
      <c r="V419" s="46" t="s">
        <v>1943</v>
      </c>
      <c r="W419" s="46" t="s">
        <v>4</v>
      </c>
      <c r="X419" s="46" t="s">
        <v>1948</v>
      </c>
      <c r="Y419" s="46" t="s">
        <v>1404</v>
      </c>
      <c r="Z419" s="54">
        <v>3000000</v>
      </c>
      <c r="AA419" s="46" t="s">
        <v>2</v>
      </c>
      <c r="AB419" s="46" t="s">
        <v>1399</v>
      </c>
      <c r="AC419" s="46" t="s">
        <v>1499</v>
      </c>
      <c r="AD419" s="46" t="s">
        <v>1492</v>
      </c>
      <c r="AE419" s="46" t="s">
        <v>4</v>
      </c>
      <c r="AF419" s="47" t="s">
        <v>4</v>
      </c>
    </row>
    <row r="420" spans="1:32" ht="409.5" x14ac:dyDescent="0.25">
      <c r="A420" s="45" t="s">
        <v>1064</v>
      </c>
      <c r="B420" s="46" t="str">
        <f>VLOOKUP($A420, Table5[], 2, FALSE)</f>
        <v>CA : Canada</v>
      </c>
      <c r="C420" s="46" t="str">
        <f>IF(ISNA(VLOOKUP($A420, Table8[], 2, FALSE)), "", VLOOKUP($A420, Table8[], 2, FALSE))</f>
        <v/>
      </c>
      <c r="D420" s="46" t="str">
        <f>IF(ISNA(VLOOKUP($A420, Table10[], 2, FALSE)), "", VLOOKUP($A420, Table10[], 2, FALSE))</f>
        <v>1302201061 - Pectates_x000D_
1302201069 - Other_x000D_
1302209061 - Pectates_x000D_
1302209069 -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1806201020 - containing 65|% or more by net weight of added cane or beet sugar of subheadings 1701??91 to 1701??99, for the preparation of chocolate beverages_x000D_
1806203020 - containing 65|% or more by net weight of added cane or beet sugar of subheadings 1701??91 to 1701??99, for the preparation of chocolate beverages_x000D_
1806205020 - containing 65% or more by net weight of added cane or beet sugar of subheadings 1701??91 to 1701??99, for the preparation of chocolate beverages_x000D_
1806207020 - containing 65|% or more by net weight of added cane or beet sugar of subheadings 1701??91 to 1701??99, for the preparation of chocolate beverages_x000D_
1806208012 - containing 65|% or more by net weight of added cane or beet sugar of subheadings 1701??91 to 1701??99, for the preparation of chocolate beverages_x000D_
1806208092 - containing 70% or more by net weight of added cane or beet sugar of subheadings 1701??91 to 1701??99, for the preparation of chocolate beverages_x000D_
1806209512 - containing 65|% or more by net weight of added cane or beet sugar of subheadings 1701??91 to 1701??99, for the preparation of chocolate beverages_x000D_
1806209592 - containing 70% or more by net weight of added cane or beet sugar of subheadings 1701??91 to 1701??99, for the preparation of chocolate beverages_x000D_
2101129292 - containing 65|% or more by net weight of added cane or beet sugar of subheadings 1701??91 to 1701??99_x000D_
2101129892 - Containing 70|% or more by weight of sucrose (including invert sugar expressed as sucrose) or isoglucose expressed as sucrose_x000D_
2101129894 - containing 65|% or more by net weight of added cane or beet sugar of subheadings 1701??91 to 1701??99_x000D_
2101209282 - containing 65|% or more by net weight of added cane or beet sugar of subheadings 1701??91 to 1701??99_x000D_
2101209885 - Containing 70|% or more by weight of sucrose (including invert sugar expressed as sucrose) or isoglucose expressed as sucrose_x000D_
2101209887 - containing 65|% or more by net weight of added cane or beet sugar of subheadings 1701??91 to 1701??99_x000D_
2106902010 - containing 65|% or more by net weight of added cane or beet sugar of subheadings 1701??91 to 1701??99_x000D_
2106903010 - containing 65|% or more by net weight of added cane or beet sugar of subheadings 1701??91 to 1701??99_x000D_
2106905110 - containing 65|% or more by net weight of added cane or beet sugar of subheadings 1701??91 to 1701??99_x000D_
2106905510 - containing 65|% or more by net weight of added cane or beet sugar of subheadings 1701??91 to 1701??99_x000D_
2106905910 - Containing 70|% or more by weight of sucrose (including invert sugar expressed as sucrose) or isoglucose expressed as sucrose_x000D_
2106905992 - containing 65|% or more by net weight of added cane or beet sugar of subheadings 1701??91 to 1701??99_x000D_
2106909826 - Of a kind used in drink industries containing 70% or more by weight of sucrose/isosucrose_x000D_
2106909828 - containing 65|% or more by net weight of added cane or beet sugar of subheadings 1701??91 to 1701??99_x000D_
2106909833 - Other_x000D_
2106909834 - Of a kind used in drink industries containing 70% or more by weight of sucrose/isosucrose_x000D_
2106909835 - containing 65|% or more by net weight of added cane or beet sugar of subheadings 1701??91 to 1701??99_x000D_
2106909838 - Other_x000D_
2106909842 - Containing 65|% or more by net weight of added cane or beet sugar of subheadings 1701??91 to 1701??99_x000D_
2106909853 - Of a kind used in drink industries_x000D_
2106909855 - Other</v>
      </c>
      <c r="E420" s="46" t="str">
        <f>IF(ISNA(VLOOKUP($A420, Table16[], 2, FALSE)), "", VLOOKUP($A420,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420" s="59">
        <v>12854</v>
      </c>
      <c r="G420" s="60">
        <v>43101</v>
      </c>
      <c r="H420" s="60">
        <v>43465</v>
      </c>
      <c r="I420" s="61">
        <f>'quota master'!$H420-'quota master'!$G420+1</f>
        <v>365</v>
      </c>
      <c r="J420" s="61" t="str">
        <f>describe_period('quota master'!$I420, 'quota master'!$G420, 'quota master'!$H420)</f>
        <v>Annual</v>
      </c>
      <c r="K420" s="54">
        <v>30000000</v>
      </c>
      <c r="L420" s="62" t="s">
        <v>2</v>
      </c>
      <c r="M420" s="63">
        <v>3</v>
      </c>
      <c r="N420" s="62" t="s">
        <v>3</v>
      </c>
      <c r="O420" s="63">
        <v>90</v>
      </c>
      <c r="P420" s="46" t="s">
        <v>4</v>
      </c>
      <c r="Q420" s="46" t="s">
        <v>4</v>
      </c>
      <c r="R420" s="46" t="s">
        <v>1065</v>
      </c>
      <c r="S420" s="46" t="s">
        <v>1064</v>
      </c>
      <c r="T420" s="46" t="str">
        <f>LOWER('quota master'!$V420)</f>
        <v>pectic substances, pectinates and pectates, containing 65 % or more by net weight of added cane or beet sugar of subheadings 1701 91 to 1701 99
cocoa powder, containing 65 % or more by weight of sucrose (including invert sugar expressed as sucrose) or isoglucose expressed as sucrose
other preparations in blocks, slabs or bars weighing more than 2 kg or in liquid, paste, powder, granular or other bulk form in containers or immediate packings of a content exceeding 2 kg, containing 65 % or more by net weight of added cane or beet sugar of subheadings 1701 91 to 1701 99, for the preparation of chocolate beverages
preparations with a basis of extracts, essences or concentrates of coffee or with a basis of coffee, containing 65 % or more by net weight of added cane or beet sugar of subheadings 1701 91 to 1701 99 
preparations with a basis of extracts
other food preparations not elsewhere specified or included, 
etc</v>
      </c>
      <c r="U420" s="46" t="str">
        <f>GetQuotaDescription('quota master'!$A420, 'quota master'!$B420, 'quota master'!$AB420, 'quota master'!$T420)</f>
        <v>FCFS Quota number 098300 for geography CA : Canada on pectic substances, pectinates and pectates, containing 65 % or more by net weight of added cane or beet sugar of subheadings 1701 91 to 1701 99
cocoa powder, containing 65 % or more by weight of sucrose (including invert sugar expressed as sucrose) or isoglucose expressed as sucrose
other preparations in blocks, slabs or bars weighing more than 2 kg or in liquid, paste, powder, granular or other bulk form in containers or immediate packi ...</v>
      </c>
      <c r="V420" s="46" t="s">
        <v>1957</v>
      </c>
      <c r="W420" s="46" t="s">
        <v>4</v>
      </c>
      <c r="X420" s="46" t="s">
        <v>1958</v>
      </c>
      <c r="Y420" s="46" t="s">
        <v>1404</v>
      </c>
      <c r="Z420" s="54">
        <v>30000000</v>
      </c>
      <c r="AA420" s="46" t="s">
        <v>2</v>
      </c>
      <c r="AB420" s="46" t="s">
        <v>1399</v>
      </c>
      <c r="AC420" s="46" t="s">
        <v>1499</v>
      </c>
      <c r="AD420" s="46" t="s">
        <v>1782</v>
      </c>
      <c r="AE420" s="46" t="s">
        <v>4</v>
      </c>
      <c r="AF420" s="47" t="s">
        <v>4</v>
      </c>
    </row>
    <row r="421" spans="1:32" ht="60" x14ac:dyDescent="0.25">
      <c r="A421" s="45" t="s">
        <v>248</v>
      </c>
      <c r="B421" s="46" t="str">
        <f>VLOOKUP($A421, Table5[], 2, FALSE)</f>
        <v>NO : Norway</v>
      </c>
      <c r="C421" s="46" t="str">
        <f>IF(ISNA(VLOOKUP($A421, Table8[], 2, FALSE)), "", VLOOKUP($A421, Table8[], 2, FALSE))</f>
        <v/>
      </c>
      <c r="D421" s="46" t="str">
        <f>IF(ISNA(VLOOKUP($A421, Table10[], 2, FALSE)), "", VLOOKUP($A421, Table10[], 2, FALSE))</f>
        <v>1504201000 - Solid fractions</v>
      </c>
      <c r="E421" s="46" t="str">
        <f>IF(ISNA(VLOOKUP($A421, Table16[], 2, FALSE)), "", VLOOKUP($A421, Table16[], 2, FALSE))</f>
        <v>R161422 : amending Council Regulation (EC) No 992/95 as regards Union tariff quotas for certain agricultural and fishery products originating in Norway</v>
      </c>
      <c r="F421" s="59">
        <v>13040</v>
      </c>
      <c r="G421" s="60">
        <v>43101</v>
      </c>
      <c r="H421" s="60">
        <v>43465</v>
      </c>
      <c r="I421" s="61">
        <f>'quota master'!$H421-'quota master'!$G421+1</f>
        <v>365</v>
      </c>
      <c r="J421" s="61" t="str">
        <f>describe_period('quota master'!$I421, 'quota master'!$G421, 'quota master'!$H421)</f>
        <v>Annual</v>
      </c>
      <c r="K421" s="54">
        <v>384000</v>
      </c>
      <c r="L421" s="62" t="s">
        <v>2</v>
      </c>
      <c r="M421" s="63">
        <v>3</v>
      </c>
      <c r="N421" s="62" t="s">
        <v>3</v>
      </c>
      <c r="O421" s="63">
        <v>90</v>
      </c>
      <c r="P421" s="46" t="s">
        <v>4</v>
      </c>
      <c r="Q421" s="46" t="s">
        <v>4</v>
      </c>
      <c r="R421" s="46" t="s">
        <v>191</v>
      </c>
      <c r="S421" s="46" t="s">
        <v>248</v>
      </c>
      <c r="T421" s="46" t="str">
        <f>LOWER('quota master'!$V421)</f>
        <v>solid fractions fats and oils and their fractions, of fish, other than liver oils</v>
      </c>
      <c r="U421" s="46" t="str">
        <f>GetQuotaDescription('quota master'!$A421, 'quota master'!$B421, 'quota master'!$AB421, 'quota master'!$T421)</f>
        <v>FCFS Quota number 090776 for geography NO : Norway on solid fractions fats and oils and their fractions, of fish, other than liver oils</v>
      </c>
      <c r="V421" s="46" t="s">
        <v>1616</v>
      </c>
      <c r="W421" s="46" t="s">
        <v>4</v>
      </c>
      <c r="X421" s="46" t="s">
        <v>1550</v>
      </c>
      <c r="Y421" s="46" t="s">
        <v>1404</v>
      </c>
      <c r="Z421" s="54">
        <v>384000</v>
      </c>
      <c r="AA421" s="46" t="s">
        <v>2</v>
      </c>
      <c r="AB421" s="46" t="s">
        <v>1399</v>
      </c>
      <c r="AC421" s="46" t="s">
        <v>1499</v>
      </c>
      <c r="AD421" s="46" t="s">
        <v>1492</v>
      </c>
      <c r="AE421" s="46" t="s">
        <v>4</v>
      </c>
      <c r="AF421" s="47" t="s">
        <v>4</v>
      </c>
    </row>
    <row r="422" spans="1:32" ht="60" x14ac:dyDescent="0.25">
      <c r="A422" s="45" t="s">
        <v>175</v>
      </c>
      <c r="B422" s="46" t="str">
        <f>VLOOKUP($A422, Table5[], 2, FALSE)</f>
        <v>NO : Norway</v>
      </c>
      <c r="C422" s="46" t="str">
        <f>IF(ISNA(VLOOKUP($A422, Table8[], 2, FALSE)), "", VLOOKUP($A422, Table8[], 2, FALSE))</f>
        <v/>
      </c>
      <c r="D422" s="46" t="str">
        <f>IF(ISNA(VLOOKUP($A422, Table10[], 2, FALSE)), "", VLOOKUP($A422, Table10[], 2, FALSE))</f>
        <v>1504201090 - Other_x000D_
1504301099 - Other</v>
      </c>
      <c r="E422" s="46" t="str">
        <f>IF(ISNA(VLOOKUP($A422, Table16[], 2, FALSE)), "", VLOOKUP($A422, Table16[], 2, FALSE))</f>
        <v>R161422 : amending Council Regulation (EC) No 992/95 as regards Union tariff quotas for certain agricultural and fishery products originating in Norway</v>
      </c>
      <c r="F422" s="59">
        <v>12990</v>
      </c>
      <c r="G422" s="60">
        <v>43101</v>
      </c>
      <c r="H422" s="60">
        <v>43465</v>
      </c>
      <c r="I422" s="61">
        <f>'quota master'!$H422-'quota master'!$G422+1</f>
        <v>365</v>
      </c>
      <c r="J422" s="61" t="str">
        <f>describe_period('quota master'!$I422, 'quota master'!$G422, 'quota master'!$H422)</f>
        <v>Annual</v>
      </c>
      <c r="K422" s="54">
        <v>1000000</v>
      </c>
      <c r="L422" s="62" t="s">
        <v>2</v>
      </c>
      <c r="M422" s="63">
        <v>3</v>
      </c>
      <c r="N422" s="62" t="s">
        <v>3</v>
      </c>
      <c r="O422" s="63">
        <v>90</v>
      </c>
      <c r="P422" s="46" t="s">
        <v>4</v>
      </c>
      <c r="Q422" s="46" t="s">
        <v>4</v>
      </c>
      <c r="R422" s="46" t="s">
        <v>176</v>
      </c>
      <c r="S422" s="46" t="s">
        <v>175</v>
      </c>
      <c r="T422" s="46" t="str">
        <f>LOWER('quota master'!$V422)</f>
        <v>huiles et graisses marines</v>
      </c>
      <c r="U422" s="46" t="str">
        <f>GetQuotaDescription('quota master'!$A422, 'quota master'!$B422, 'quota master'!$AB422, 'quota master'!$T422)</f>
        <v>FCFS Quota number 090701 for geography NO : Norway on huiles et graisses marines</v>
      </c>
      <c r="V422" s="46" t="s">
        <v>1549</v>
      </c>
      <c r="W422" s="46" t="s">
        <v>4</v>
      </c>
      <c r="X422" s="46" t="s">
        <v>1550</v>
      </c>
      <c r="Y422" s="46" t="s">
        <v>1404</v>
      </c>
      <c r="Z422" s="54">
        <v>1000000</v>
      </c>
      <c r="AA422" s="46" t="s">
        <v>2</v>
      </c>
      <c r="AB422" s="46" t="s">
        <v>1399</v>
      </c>
      <c r="AC422" s="46" t="s">
        <v>1499</v>
      </c>
      <c r="AD422" s="46" t="s">
        <v>1492</v>
      </c>
      <c r="AE422" s="46" t="s">
        <v>4</v>
      </c>
      <c r="AF422" s="47" t="s">
        <v>4</v>
      </c>
    </row>
    <row r="423" spans="1:32" ht="60" x14ac:dyDescent="0.25">
      <c r="A423" s="45" t="s">
        <v>325</v>
      </c>
      <c r="B423" s="46" t="str">
        <f>VLOOKUP($A423, Table5[], 2, FALSE)</f>
        <v>DZ : Algeria</v>
      </c>
      <c r="C423" s="46" t="str">
        <f>IF(ISNA(VLOOKUP($A423, Table8[], 2, FALSE)), "", VLOOKUP($A423, Table8[], 2, FALSE))</f>
        <v/>
      </c>
      <c r="D423" s="46" t="str">
        <f>IF(ISNA(VLOOKUP($A423, Table10[], 2, FALSE)), "", VLOOKUP($A423, Table10[], 2, FALSE))</f>
        <v>1509000000 - Olive oil and its fractions, whether or not refined, but not chemically modified_x000D_
1510000000 - Other oils and their fractions, obtained solely from olives, whether or not refined, but not chemically modified, including blends of these oils or fractions with oils or fractions of heading|1509</v>
      </c>
      <c r="E423" s="46" t="str">
        <f>IF(ISNA(VLOOKUP($A423, Table16[], 2, FALSE)), "", VLOOKUP($A423, Table16[], 2, FALSE))</f>
        <v>R051460 : amending Council Regulation (EC) No 747/2001 as regards Community tariff quotas and reference quantities for certain products originating in Algeria</v>
      </c>
      <c r="F423" s="59">
        <v>12175</v>
      </c>
      <c r="G423" s="60">
        <v>43101</v>
      </c>
      <c r="H423" s="60">
        <v>43465</v>
      </c>
      <c r="I423" s="61">
        <f>'quota master'!$H423-'quota master'!$G423+1</f>
        <v>365</v>
      </c>
      <c r="J423" s="61" t="str">
        <f>describe_period('quota master'!$I423, 'quota master'!$G423, 'quota master'!$H423)</f>
        <v>Annual</v>
      </c>
      <c r="K423" s="54">
        <v>1000000</v>
      </c>
      <c r="L423" s="62" t="s">
        <v>2</v>
      </c>
      <c r="M423" s="63">
        <v>3</v>
      </c>
      <c r="N423" s="62" t="s">
        <v>3</v>
      </c>
      <c r="O423" s="63">
        <v>90</v>
      </c>
      <c r="P423" s="46" t="s">
        <v>4</v>
      </c>
      <c r="Q423" s="46" t="s">
        <v>4</v>
      </c>
      <c r="R423" s="46" t="s">
        <v>317</v>
      </c>
      <c r="S423" s="46" t="s">
        <v>325</v>
      </c>
      <c r="T423" s="46" t="str">
        <f>LOWER('quota master'!$V423)</f>
        <v>olive oil, etc</v>
      </c>
      <c r="U423" s="46" t="str">
        <f>GetQuotaDescription('quota master'!$A423, 'quota master'!$B423, 'quota master'!$AB423, 'quota master'!$T423)</f>
        <v>FCFS Quota number 091009 for geography DZ : Algeria on olive oil, etc</v>
      </c>
      <c r="V423" s="46" t="s">
        <v>1673</v>
      </c>
      <c r="W423" s="46" t="s">
        <v>4</v>
      </c>
      <c r="X423" s="46" t="s">
        <v>1663</v>
      </c>
      <c r="Y423" s="46" t="s">
        <v>1404</v>
      </c>
      <c r="Z423" s="54">
        <v>1000000</v>
      </c>
      <c r="AA423" s="46" t="s">
        <v>2</v>
      </c>
      <c r="AB423" s="46" t="s">
        <v>1399</v>
      </c>
      <c r="AC423" s="46" t="s">
        <v>1499</v>
      </c>
      <c r="AD423" s="46" t="s">
        <v>1492</v>
      </c>
      <c r="AE423" s="46" t="s">
        <v>4</v>
      </c>
      <c r="AF423" s="47" t="s">
        <v>4</v>
      </c>
    </row>
    <row r="424" spans="1:32" ht="45" x14ac:dyDescent="0.25">
      <c r="A424" s="45" t="s">
        <v>345</v>
      </c>
      <c r="B424" s="46" t="str">
        <f>VLOOKUP($A424, Table5[], 2, FALSE)</f>
        <v>JO : Jordan</v>
      </c>
      <c r="C424" s="46" t="str">
        <f>IF(ISNA(VLOOKUP($A424, Table8[], 2, FALSE)), "", VLOOKUP($A424, Table8[], 2, FALSE))</f>
        <v/>
      </c>
      <c r="D424" s="46" t="str">
        <f>IF(ISNA(VLOOKUP($A424, Table10[], 2, FALSE)), "", VLOOKUP($A424, Table10[], 2, FALSE))</f>
        <v>1509100000 - Virgin</v>
      </c>
      <c r="E424" s="46" t="str">
        <f>IF(ISNA(VLOOKUP($A424, Table16[], 2, FALSE)), "", VLOOKUP($A424, Table16[], 2, FALSE))</f>
        <v>R060019 : amending Council Regulation (EC) No 747/2001 as regards Community tariff quotas for certain agricultural products originating in Jordan</v>
      </c>
      <c r="F424" s="59">
        <v>12219</v>
      </c>
      <c r="G424" s="60">
        <v>43101</v>
      </c>
      <c r="H424" s="60">
        <v>43465</v>
      </c>
      <c r="I424" s="61">
        <f>'quota master'!$H424-'quota master'!$G424+1</f>
        <v>365</v>
      </c>
      <c r="J424" s="61" t="str">
        <f>describe_period('quota master'!$I424, 'quota master'!$G424, 'quota master'!$H424)</f>
        <v>Annual</v>
      </c>
      <c r="K424" s="54">
        <v>12000000</v>
      </c>
      <c r="L424" s="62" t="s">
        <v>2</v>
      </c>
      <c r="M424" s="63">
        <v>3</v>
      </c>
      <c r="N424" s="62" t="s">
        <v>3</v>
      </c>
      <c r="O424" s="63">
        <v>90</v>
      </c>
      <c r="P424" s="46" t="s">
        <v>4</v>
      </c>
      <c r="Q424" s="46" t="s">
        <v>4</v>
      </c>
      <c r="R424" s="46" t="s">
        <v>344</v>
      </c>
      <c r="S424" s="46" t="s">
        <v>345</v>
      </c>
      <c r="T424" s="46" t="str">
        <f>LOWER('quota master'!$V424)</f>
        <v>virgin olive oil</v>
      </c>
      <c r="U424" s="46" t="str">
        <f>GetQuotaDescription('quota master'!$A424, 'quota master'!$B424, 'quota master'!$AB424, 'quota master'!$T424)</f>
        <v>FCFS Quota number 091166 for geography JO : Jordan on virgin olive oil</v>
      </c>
      <c r="V424" s="46" t="s">
        <v>1690</v>
      </c>
      <c r="W424" s="46" t="s">
        <v>4</v>
      </c>
      <c r="X424" s="46" t="s">
        <v>1689</v>
      </c>
      <c r="Y424" s="46" t="s">
        <v>1404</v>
      </c>
      <c r="Z424" s="54">
        <v>12000000</v>
      </c>
      <c r="AA424" s="46" t="s">
        <v>2</v>
      </c>
      <c r="AB424" s="46" t="s">
        <v>1399</v>
      </c>
      <c r="AC424" s="46" t="s">
        <v>1499</v>
      </c>
      <c r="AD424" s="46" t="s">
        <v>1492</v>
      </c>
      <c r="AE424" s="46" t="s">
        <v>4</v>
      </c>
      <c r="AF424" s="47" t="s">
        <v>4</v>
      </c>
    </row>
    <row r="425" spans="1:32" ht="45" x14ac:dyDescent="0.25">
      <c r="A425" s="45" t="s">
        <v>362</v>
      </c>
      <c r="B425" s="46" t="str">
        <f>VLOOKUP($A425, Table5[], 2, FALSE)</f>
        <v>LB : Lebanon</v>
      </c>
      <c r="C425" s="46" t="str">
        <f>IF(ISNA(VLOOKUP($A425, Table8[], 2, FALSE)), "", VLOOKUP($A425, Table8[], 2, FALSE))</f>
        <v/>
      </c>
      <c r="D425" s="46" t="str">
        <f>IF(ISNA(VLOOKUP($A425, Table10[], 2, FALSE)), "", VLOOKUP($A425, Table10[], 2, FALSE))</f>
        <v>1509100000 - Virgin_x000D_
1510001000 - Crude oils</v>
      </c>
      <c r="E425" s="46" t="str">
        <f>IF(ISNA(VLOOKUP($A425, Table16[], 2, FALSE)), "", VLOOKUP($A425, Table16[], 2, FALSE))</f>
        <v>R030209 : amending Council Regulation (EC) No 747/2001 as regards Community tariff quotas for certain agricultural products originating in Lebanon</v>
      </c>
      <c r="F425" s="59">
        <v>12235</v>
      </c>
      <c r="G425" s="60">
        <v>43101</v>
      </c>
      <c r="H425" s="60">
        <v>43465</v>
      </c>
      <c r="I425" s="61">
        <f>'quota master'!$H425-'quota master'!$G425+1</f>
        <v>365</v>
      </c>
      <c r="J425" s="61" t="str">
        <f>describe_period('quota master'!$I425, 'quota master'!$G425, 'quota master'!$H425)</f>
        <v>Annual</v>
      </c>
      <c r="K425" s="54">
        <v>1000000</v>
      </c>
      <c r="L425" s="62" t="s">
        <v>2</v>
      </c>
      <c r="M425" s="63">
        <v>3</v>
      </c>
      <c r="N425" s="62" t="s">
        <v>3</v>
      </c>
      <c r="O425" s="63">
        <v>90</v>
      </c>
      <c r="P425" s="46" t="s">
        <v>4</v>
      </c>
      <c r="Q425" s="46" t="s">
        <v>4</v>
      </c>
      <c r="R425" s="46" t="s">
        <v>347</v>
      </c>
      <c r="S425" s="46" t="s">
        <v>362</v>
      </c>
      <c r="T425" s="46" t="str">
        <f>LOWER('quota master'!$V425)</f>
        <v>olive oil</v>
      </c>
      <c r="U425" s="46" t="str">
        <f>GetQuotaDescription('quota master'!$A425, 'quota master'!$B425, 'quota master'!$AB425, 'quota master'!$T425)</f>
        <v>FCFS Quota number 091186 for geography LB : Lebanon on olive oil</v>
      </c>
      <c r="V425" s="46" t="s">
        <v>1705</v>
      </c>
      <c r="W425" s="46" t="s">
        <v>4</v>
      </c>
      <c r="X425" s="46" t="s">
        <v>1692</v>
      </c>
      <c r="Y425" s="46" t="s">
        <v>1404</v>
      </c>
      <c r="Z425" s="54">
        <v>1000000</v>
      </c>
      <c r="AA425" s="46" t="s">
        <v>2</v>
      </c>
      <c r="AB425" s="46" t="s">
        <v>1399</v>
      </c>
      <c r="AC425" s="46" t="s">
        <v>1499</v>
      </c>
      <c r="AD425" s="46" t="s">
        <v>1492</v>
      </c>
      <c r="AE425" s="46" t="s">
        <v>4</v>
      </c>
      <c r="AF425" s="47" t="s">
        <v>4</v>
      </c>
    </row>
    <row r="426" spans="1:32" ht="45" x14ac:dyDescent="0.25">
      <c r="A426" s="45" t="s">
        <v>123</v>
      </c>
      <c r="B426" s="46" t="str">
        <f>VLOOKUP($A426, Table5[], 2, FALSE)</f>
        <v>TR : Turkey</v>
      </c>
      <c r="C426" s="46" t="str">
        <f>IF(ISNA(VLOOKUP($A426, Table8[], 2, FALSE)), "", VLOOKUP($A426, Table8[], 2, FALSE))</f>
        <v/>
      </c>
      <c r="D426" s="46" t="str">
        <f>IF(ISNA(VLOOKUP($A426, Table10[], 2, FALSE)), "", VLOOKUP($A426, Table10[], 2, FALSE))</f>
        <v>1509102000 - Extra virgin olive oil_x000D_
1509108000 - Other</v>
      </c>
      <c r="E426" s="46" t="str">
        <f>IF(ISNA(VLOOKUP($A426, Table16[], 2, FALSE)), "", VLOOKUP($A426, Table16[], 2, FALSE))</f>
        <v>R061712 : amending Council Regulation (EC) No 747/2001 as regards Community tariff quotas for certain agricultural products originating in Turkey</v>
      </c>
      <c r="F426" s="59">
        <v>12272</v>
      </c>
      <c r="G426" s="60">
        <v>43101</v>
      </c>
      <c r="H426" s="60">
        <v>43465</v>
      </c>
      <c r="I426" s="61">
        <f>'quota master'!$H426-'quota master'!$G426+1</f>
        <v>365</v>
      </c>
      <c r="J426" s="61" t="str">
        <f>describe_period('quota master'!$I426, 'quota master'!$G426, 'quota master'!$H426)</f>
        <v>Annual</v>
      </c>
      <c r="K426" s="54">
        <v>100000</v>
      </c>
      <c r="L426" s="62" t="s">
        <v>2</v>
      </c>
      <c r="M426" s="63">
        <v>3</v>
      </c>
      <c r="N426" s="62" t="s">
        <v>3</v>
      </c>
      <c r="O426" s="63">
        <v>90</v>
      </c>
      <c r="P426" s="46" t="s">
        <v>4</v>
      </c>
      <c r="Q426" s="46" t="s">
        <v>4</v>
      </c>
      <c r="R426" s="46" t="s">
        <v>120</v>
      </c>
      <c r="S426" s="46" t="s">
        <v>123</v>
      </c>
      <c r="T426" s="46" t="str">
        <f>LOWER('quota master'!$V426)</f>
        <v>other virgin olive oil</v>
      </c>
      <c r="U426" s="46" t="str">
        <f>GetQuotaDescription('quota master'!$A426, 'quota master'!$B426, 'quota master'!$AB426, 'quota master'!$T426)</f>
        <v>FCFS Quota number 090206 for geography TR : Turkey on other virgin olive oil</v>
      </c>
      <c r="V426" s="46" t="s">
        <v>1502</v>
      </c>
      <c r="W426" s="46" t="s">
        <v>4</v>
      </c>
      <c r="X426" s="46" t="s">
        <v>1498</v>
      </c>
      <c r="Y426" s="46" t="s">
        <v>1404</v>
      </c>
      <c r="Z426" s="54">
        <v>100000</v>
      </c>
      <c r="AA426" s="46" t="s">
        <v>2</v>
      </c>
      <c r="AB426" s="46" t="s">
        <v>1399</v>
      </c>
      <c r="AC426" s="46" t="s">
        <v>1499</v>
      </c>
      <c r="AD426" s="46" t="s">
        <v>1492</v>
      </c>
      <c r="AE426" s="46" t="s">
        <v>1503</v>
      </c>
      <c r="AF426" s="47" t="s">
        <v>4</v>
      </c>
    </row>
    <row r="427" spans="1:32" ht="60" x14ac:dyDescent="0.25">
      <c r="A427" s="45" t="s">
        <v>326</v>
      </c>
      <c r="B427" s="46" t="str">
        <f>VLOOKUP($A427, Table5[], 2, FALSE)</f>
        <v>DZ : Algeria</v>
      </c>
      <c r="C427" s="46" t="str">
        <f>IF(ISNA(VLOOKUP($A427, Table8[], 2, FALSE)), "", VLOOKUP($A427, Table8[], 2, FALSE))</f>
        <v/>
      </c>
      <c r="D427" s="46" t="str">
        <f>IF(ISNA(VLOOKUP($A427, Table10[], 2, FALSE)), "", VLOOKUP($A427, Table10[], 2, FALSE))</f>
        <v>1512199010 - Sunflower-seed oil</v>
      </c>
      <c r="E427" s="46" t="str">
        <f>IF(ISNA(VLOOKUP($A427, Table16[], 2, FALSE)), "", VLOOKUP($A427, Table16[], 2, FALSE))</f>
        <v>R051460 : amending Council Regulation (EC) No 747/2001 as regards Community tariff quotas and reference quantities for certain products originating in Algeria</v>
      </c>
      <c r="F427" s="59">
        <v>12176</v>
      </c>
      <c r="G427" s="60">
        <v>43101</v>
      </c>
      <c r="H427" s="60">
        <v>43465</v>
      </c>
      <c r="I427" s="61">
        <f>'quota master'!$H427-'quota master'!$G427+1</f>
        <v>365</v>
      </c>
      <c r="J427" s="61" t="str">
        <f>describe_period('quota master'!$I427, 'quota master'!$G427, 'quota master'!$H427)</f>
        <v>Annual</v>
      </c>
      <c r="K427" s="54">
        <v>25000000</v>
      </c>
      <c r="L427" s="62" t="s">
        <v>2</v>
      </c>
      <c r="M427" s="63">
        <v>3</v>
      </c>
      <c r="N427" s="62" t="s">
        <v>3</v>
      </c>
      <c r="O427" s="63">
        <v>90</v>
      </c>
      <c r="P427" s="46" t="s">
        <v>4</v>
      </c>
      <c r="Q427" s="46" t="s">
        <v>4</v>
      </c>
      <c r="R427" s="46" t="s">
        <v>317</v>
      </c>
      <c r="S427" s="46" t="s">
        <v>326</v>
      </c>
      <c r="T427" s="46" t="str">
        <f>LOWER('quota master'!$V427)</f>
        <v>refined sunflower-seed oil</v>
      </c>
      <c r="U427" s="46" t="str">
        <f>GetQuotaDescription('quota master'!$A427, 'quota master'!$B427, 'quota master'!$AB427, 'quota master'!$T427)</f>
        <v>FCFS Quota number 091010 for geography DZ : Algeria on refined sunflower-seed oil</v>
      </c>
      <c r="V427" s="46" t="s">
        <v>1674</v>
      </c>
      <c r="W427" s="46" t="s">
        <v>4</v>
      </c>
      <c r="X427" s="46" t="s">
        <v>1663</v>
      </c>
      <c r="Y427" s="46" t="s">
        <v>1404</v>
      </c>
      <c r="Z427" s="54">
        <v>25000000</v>
      </c>
      <c r="AA427" s="46" t="s">
        <v>2</v>
      </c>
      <c r="AB427" s="46" t="s">
        <v>1399</v>
      </c>
      <c r="AC427" s="46" t="s">
        <v>1499</v>
      </c>
      <c r="AD427" s="46" t="s">
        <v>1492</v>
      </c>
      <c r="AE427" s="46" t="s">
        <v>4</v>
      </c>
      <c r="AF427" s="47" t="s">
        <v>4</v>
      </c>
    </row>
    <row r="428" spans="1:32" ht="90" x14ac:dyDescent="0.25">
      <c r="A428" s="45" t="s">
        <v>242</v>
      </c>
      <c r="B428" s="46" t="str">
        <f>VLOOKUP($A428, Table5[], 2, FALSE)</f>
        <v>NO : Norway</v>
      </c>
      <c r="C428" s="46" t="str">
        <f>IF(ISNA(VLOOKUP($A428, Table8[], 2, FALSE)), "", VLOOKUP($A428, Table8[], 2, FALSE))</f>
        <v/>
      </c>
      <c r="D428" s="46" t="str">
        <f>IF(ISNA(VLOOKUP($A428, Table10[], 2, FALSE)), "", VLOOKUP($A428, Table10[], 2, FALSE))</f>
        <v>1517109010 - Containing, by weight, not more than 10|% of milk fats</v>
      </c>
      <c r="E428" s="46" t="str">
        <f>IF(ISNA(VLOOKUP($A428, Table16[], 2, FALSE)), "", VLOOKUP($A428, Table16[], 2, FALSE))</f>
        <v>R080065 : opening tariff quotas for 2008 and for the following years for imports into the European Community of certain goods originating in Norway resulting from the processing of agricultural products covered by Council Regulation (EC) No 3448/93</v>
      </c>
      <c r="F428" s="59">
        <v>13053</v>
      </c>
      <c r="G428" s="60">
        <v>43101</v>
      </c>
      <c r="H428" s="60">
        <v>43465</v>
      </c>
      <c r="I428" s="61">
        <f>'quota master'!$H428-'quota master'!$G428+1</f>
        <v>365</v>
      </c>
      <c r="J428" s="61" t="str">
        <f>describe_period('quota master'!$I428, 'quota master'!$G428, 'quota master'!$H428)</f>
        <v>Annual</v>
      </c>
      <c r="K428" s="54">
        <v>2470000</v>
      </c>
      <c r="L428" s="62" t="s">
        <v>2</v>
      </c>
      <c r="M428" s="63">
        <v>3</v>
      </c>
      <c r="N428" s="62" t="s">
        <v>3</v>
      </c>
      <c r="O428" s="63">
        <v>90</v>
      </c>
      <c r="P428" s="46" t="s">
        <v>4</v>
      </c>
      <c r="Q428" s="46" t="s">
        <v>4</v>
      </c>
      <c r="R428" s="46" t="s">
        <v>243</v>
      </c>
      <c r="S428" s="46" t="s">
        <v>242</v>
      </c>
      <c r="T428" s="46" t="str">
        <f>LOWER('quota master'!$V428)</f>
        <v>margarine non liquide</v>
      </c>
      <c r="U428" s="46" t="str">
        <f>GetQuotaDescription('quota master'!$A428, 'quota master'!$B428, 'quota master'!$AB428, 'quota master'!$T428)</f>
        <v>FCFS Quota number 090765 for geography NO : Norway on margarine non liquide</v>
      </c>
      <c r="V428" s="46" t="s">
        <v>1612</v>
      </c>
      <c r="W428" s="46" t="s">
        <v>4</v>
      </c>
      <c r="X428" s="46" t="s">
        <v>1550</v>
      </c>
      <c r="Y428" s="46" t="s">
        <v>1404</v>
      </c>
      <c r="Z428" s="54">
        <v>2470000</v>
      </c>
      <c r="AA428" s="46" t="s">
        <v>2</v>
      </c>
      <c r="AB428" s="46" t="s">
        <v>1399</v>
      </c>
      <c r="AC428" s="46" t="s">
        <v>1499</v>
      </c>
      <c r="AD428" s="46" t="s">
        <v>1492</v>
      </c>
      <c r="AE428" s="46" t="s">
        <v>4</v>
      </c>
      <c r="AF428" s="47" t="s">
        <v>4</v>
      </c>
    </row>
    <row r="429" spans="1:32" ht="60" x14ac:dyDescent="0.25">
      <c r="A429" s="45" t="s">
        <v>256</v>
      </c>
      <c r="B429" s="46" t="str">
        <f>VLOOKUP($A429, Table5[], 2, FALSE)</f>
        <v>NO : Norway</v>
      </c>
      <c r="C429" s="46" t="str">
        <f>IF(ISNA(VLOOKUP($A429, Table8[], 2, FALSE)), "", VLOOKUP($A429, Table8[], 2, FALSE))</f>
        <v/>
      </c>
      <c r="D429" s="46" t="str">
        <f>IF(ISNA(VLOOKUP($A429, Table10[], 2, FALSE)), "", VLOOKUP($A429, Table10[], 2, FALSE))</f>
        <v>1601000000 - Sausages and similar products, of meat, meat offal or blood; food preparations based on these products</v>
      </c>
      <c r="E429" s="46" t="str">
        <f>IF(ISNA(VLOOKUP($A429, Table16[], 2, FALSE)), "", VLOOKUP($A429, Table16[], 2, FALSE))</f>
        <v>R161422 : amending Council Regulation (EC) No 992/95 as regards Union tariff quotas for certain agricultural and fishery products originating in Norway</v>
      </c>
      <c r="F429" s="59">
        <v>13045</v>
      </c>
      <c r="G429" s="60">
        <v>43101</v>
      </c>
      <c r="H429" s="60">
        <v>43465</v>
      </c>
      <c r="I429" s="61">
        <f>'quota master'!$H429-'quota master'!$G429+1</f>
        <v>365</v>
      </c>
      <c r="J429" s="61" t="str">
        <f>describe_period('quota master'!$I429, 'quota master'!$G429, 'quota master'!$H429)</f>
        <v>Annual</v>
      </c>
      <c r="K429" s="54">
        <v>300000</v>
      </c>
      <c r="L429" s="62" t="s">
        <v>2</v>
      </c>
      <c r="M429" s="63">
        <v>3</v>
      </c>
      <c r="N429" s="62" t="s">
        <v>3</v>
      </c>
      <c r="O429" s="63">
        <v>90</v>
      </c>
      <c r="P429" s="46" t="s">
        <v>4</v>
      </c>
      <c r="Q429" s="46" t="s">
        <v>4</v>
      </c>
      <c r="R429" s="46" t="s">
        <v>191</v>
      </c>
      <c r="S429" s="46" t="s">
        <v>256</v>
      </c>
      <c r="T429" s="46" t="str">
        <f>LOWER('quota master'!$V429)</f>
        <v>sausages and similar products</v>
      </c>
      <c r="U429" s="46" t="str">
        <f>GetQuotaDescription('quota master'!$A429, 'quota master'!$B429, 'quota master'!$AB429, 'quota master'!$T429)</f>
        <v>FCFS Quota number 090787 for geography NO : Norway on sausages and similar products</v>
      </c>
      <c r="V429" s="46" t="s">
        <v>1622</v>
      </c>
      <c r="W429" s="46" t="s">
        <v>4</v>
      </c>
      <c r="X429" s="46" t="s">
        <v>1550</v>
      </c>
      <c r="Y429" s="46" t="s">
        <v>1404</v>
      </c>
      <c r="Z429" s="54">
        <v>300000</v>
      </c>
      <c r="AA429" s="46" t="s">
        <v>2</v>
      </c>
      <c r="AB429" s="46" t="s">
        <v>1399</v>
      </c>
      <c r="AC429" s="46" t="s">
        <v>1499</v>
      </c>
      <c r="AD429" s="46" t="s">
        <v>1492</v>
      </c>
      <c r="AE429" s="46" t="s">
        <v>4</v>
      </c>
      <c r="AF429" s="47" t="s">
        <v>4</v>
      </c>
    </row>
    <row r="430" spans="1:32" ht="75" x14ac:dyDescent="0.25">
      <c r="A430" s="45" t="s">
        <v>283</v>
      </c>
      <c r="B430" s="46" t="str">
        <f>VLOOKUP($A430, Table5[], 2, FALSE)</f>
        <v>IS : Iceland</v>
      </c>
      <c r="C430" s="46" t="str">
        <f>IF(ISNA(VLOOKUP($A430, Table8[], 2, FALSE)), "", VLOOKUP($A430, Table8[], 2, FALSE))</f>
        <v/>
      </c>
      <c r="D430" s="46" t="str">
        <f>IF(ISNA(VLOOKUP($A430, Table10[], 2, FALSE)), "", VLOOKUP($A430, Table10[], 2, FALSE))</f>
        <v>1601001011 - Sausages_x000D_
1601001091 - Sausages_x000D_
1601009100 - Sausages, dry or for spreading, uncooked_x000D_
1601009911 - Sausages_x000D_
1601009991 - Sausages</v>
      </c>
      <c r="E430" s="46" t="str">
        <f>IF(ISNA(VLOOKUP($A430, Table16[], 2, FALSE)), "", VLOOKUP($A430, Table16[], 2, FALSE))</f>
        <v>R180567 : opening and providing for the administration of import tariff quotas of sausages and pig meat originating in Iceland</v>
      </c>
      <c r="F430" s="59">
        <v>13409</v>
      </c>
      <c r="G430" s="60">
        <v>43221</v>
      </c>
      <c r="H430" s="60">
        <v>43465</v>
      </c>
      <c r="I430" s="61">
        <f>'quota master'!$H430-'quota master'!$G430+1</f>
        <v>245</v>
      </c>
      <c r="J430" s="61" t="str">
        <f>describe_period('quota master'!$I430, 'quota master'!$G430, 'quota master'!$H430)</f>
        <v>8 months</v>
      </c>
      <c r="K430" s="54">
        <v>100000</v>
      </c>
      <c r="L430" s="62" t="s">
        <v>2</v>
      </c>
      <c r="M430" s="63">
        <v>3</v>
      </c>
      <c r="N430" s="62" t="s">
        <v>3</v>
      </c>
      <c r="O430" s="63">
        <v>90</v>
      </c>
      <c r="P430" s="46" t="s">
        <v>4</v>
      </c>
      <c r="Q430" s="46" t="s">
        <v>4</v>
      </c>
      <c r="R430" s="46" t="s">
        <v>282</v>
      </c>
      <c r="S430" s="46" t="s">
        <v>4</v>
      </c>
      <c r="T430" s="46" t="str">
        <f>LOWER('quota master'!$V430)</f>
        <v>sausages</v>
      </c>
      <c r="U430" s="46" t="str">
        <f>GetQuotaDescription('quota master'!$A430, 'quota master'!$B430, 'quota master'!$AB430, 'quota master'!$T430)</f>
        <v>FCFS Quota number 090832 for geography IS : Iceland on sausages</v>
      </c>
      <c r="V430" s="46" t="s">
        <v>7146</v>
      </c>
      <c r="W430" s="46" t="s">
        <v>4</v>
      </c>
      <c r="X430" s="46" t="s">
        <v>4</v>
      </c>
      <c r="Y430" s="46" t="s">
        <v>4</v>
      </c>
      <c r="Z430" s="54"/>
      <c r="AA430" s="46" t="s">
        <v>4</v>
      </c>
      <c r="AB430" s="46" t="s">
        <v>1399</v>
      </c>
      <c r="AC430" s="46" t="s">
        <v>4</v>
      </c>
      <c r="AD430" s="46" t="s">
        <v>4</v>
      </c>
      <c r="AE430" s="46" t="s">
        <v>4</v>
      </c>
      <c r="AF430" s="47" t="s">
        <v>4</v>
      </c>
    </row>
    <row r="431" spans="1:32" ht="60" x14ac:dyDescent="0.25">
      <c r="A431" s="45" t="s">
        <v>104</v>
      </c>
      <c r="B431" s="46" t="str">
        <f>VLOOKUP($A431, Table5[], 2, FALSE)</f>
        <v>1011 : ERGA OMNES</v>
      </c>
      <c r="C431" s="46" t="str">
        <f>IF(ISNA(VLOOKUP($A431, Table8[], 2, FALSE)), "", VLOOKUP($A431, Table8[], 2, FALSE))</f>
        <v/>
      </c>
      <c r="D431" s="46" t="str">
        <f>IF(ISNA(VLOOKUP($A431, Table10[], 2, FALSE)), "", VLOOKUP($A431, Table10[], 2, FALSE))</f>
        <v>1601009100 - Sausages, dry or for spreading, uncooked_x000D_
1601009900 - Other</v>
      </c>
      <c r="E431" s="46" t="str">
        <f>IF(ISNA(VLOOKUP($A431, Table16[], 2, FALSE)), "", VLOOKUP($A431, Table16[], 2, FALSE))</f>
        <v>R090442 : opening and providing for the administration of Community tariff quotas in the pigmeat sector</v>
      </c>
      <c r="F431" s="59">
        <v>13202</v>
      </c>
      <c r="G431" s="60">
        <v>43282</v>
      </c>
      <c r="H431" s="60">
        <v>43646</v>
      </c>
      <c r="I431" s="61">
        <f>'quota master'!$H431-'quota master'!$G431+1</f>
        <v>365</v>
      </c>
      <c r="J431" s="61" t="str">
        <f>describe_period('quota master'!$I431, 'quota master'!$G431, 'quota master'!$H431)</f>
        <v>Annual</v>
      </c>
      <c r="K431" s="54">
        <v>3002000</v>
      </c>
      <c r="L431" s="62" t="s">
        <v>2</v>
      </c>
      <c r="M431" s="63">
        <v>3</v>
      </c>
      <c r="N431" s="62" t="s">
        <v>3</v>
      </c>
      <c r="O431" s="63">
        <v>90</v>
      </c>
      <c r="P431" s="46" t="s">
        <v>4</v>
      </c>
      <c r="Q431" s="46" t="s">
        <v>4</v>
      </c>
      <c r="R431" s="46" t="s">
        <v>101</v>
      </c>
      <c r="S431" s="46" t="s">
        <v>104</v>
      </c>
      <c r="T431" s="46" t="str">
        <f>LOWER('quota master'!$V431)</f>
        <v>sausages, dry or for spreading, uncooked
other</v>
      </c>
      <c r="U431" s="46" t="str">
        <f>GetQuotaDescription('quota master'!$A431, 'quota master'!$B431, 'quota master'!$AB431, 'quota master'!$T431)</f>
        <v>FCFS Quota number 090120 for geography 1011 : ERGA OMNES on sausages, dry or for spreading, uncooked
other</v>
      </c>
      <c r="V431" s="46" t="s">
        <v>1484</v>
      </c>
      <c r="W431" s="46" t="s">
        <v>4</v>
      </c>
      <c r="X431" s="46" t="s">
        <v>1397</v>
      </c>
      <c r="Y431" s="46" t="s">
        <v>1421</v>
      </c>
      <c r="Z431" s="54">
        <v>3002000</v>
      </c>
      <c r="AA431" s="46" t="s">
        <v>2</v>
      </c>
      <c r="AB431" s="46" t="s">
        <v>1399</v>
      </c>
      <c r="AC431" s="46" t="s">
        <v>1400</v>
      </c>
      <c r="AD431" s="46" t="s">
        <v>1401</v>
      </c>
      <c r="AE431" s="46" t="s">
        <v>4</v>
      </c>
      <c r="AF431" s="47" t="s">
        <v>4</v>
      </c>
    </row>
    <row r="432" spans="1:32" ht="135" x14ac:dyDescent="0.25">
      <c r="A432" s="45" t="s">
        <v>396</v>
      </c>
      <c r="B432" s="46" t="str">
        <f>VLOOKUP($A432, Table5[], 2, FALSE)</f>
        <v>IL : Israel</v>
      </c>
      <c r="C432" s="46" t="str">
        <f>IF(ISNA(VLOOKUP($A432, Table8[], 2, FALSE)), "", VLOOKUP($A432, Table8[], 2, FALSE))</f>
        <v/>
      </c>
      <c r="D432" s="46" t="str">
        <f>IF(ISNA(VLOOKUP($A432, Table10[], 2, FALSE)), "", VLOOKUP($A432, Table10[], 2, FALSE))</f>
        <v>1602311900 - Other_x000D_
1602318010 - Containing 25|% or more but less than 57|% by weight of poultry meat or offal</v>
      </c>
      <c r="E432" s="46" t="str">
        <f>IF(ISNA(VLOOKUP($A432, Table16[], 2, FALSE)), "", VLOOKUP($A432, Table16[], 2, FALSE))</f>
        <v>R091154 : amending Council Regulation (EC) No 747/2001 as regards Community tariff quotas for certain agricultural and processed agricultural products originating in Israel</v>
      </c>
      <c r="F432" s="59">
        <v>12254</v>
      </c>
      <c r="G432" s="60">
        <v>43101</v>
      </c>
      <c r="H432" s="60">
        <v>43465</v>
      </c>
      <c r="I432" s="61">
        <f>'quota master'!$H432-'quota master'!$G432+1</f>
        <v>365</v>
      </c>
      <c r="J432" s="61" t="str">
        <f>describe_period('quota master'!$I432, 'quota master'!$G432, 'quota master'!$H432)</f>
        <v>Annual</v>
      </c>
      <c r="K432" s="54">
        <v>5000000</v>
      </c>
      <c r="L432" s="62" t="s">
        <v>2</v>
      </c>
      <c r="M432" s="63">
        <v>3</v>
      </c>
      <c r="N432" s="62" t="s">
        <v>3</v>
      </c>
      <c r="O432" s="63">
        <v>90</v>
      </c>
      <c r="P432" s="46" t="s">
        <v>4</v>
      </c>
      <c r="Q432" s="46" t="s">
        <v>4</v>
      </c>
      <c r="R432" s="46" t="s">
        <v>379</v>
      </c>
      <c r="S432" s="46" t="s">
        <v>396</v>
      </c>
      <c r="T432" s="46" t="str">
        <f>LOWER('quota master'!$V432)</f>
        <v>prepared or preserved meat,meat offal or blood of turkeys,containing 57 % or more by weight of poultry meat or offal, other than exclusively uncooked turkey meat.
prepared or preserved meat, meat offal or blood of turkeys, containing 25 % or more but less than 57 % by weight of
poultry meat or offal.</v>
      </c>
      <c r="U432" s="46" t="str">
        <f>GetQuotaDescription('quota master'!$A432, 'quota master'!$B432, 'quota master'!$AB432, 'quota master'!$T432)</f>
        <v>FCFS Quota number 091372 for geography IL : Israel on prepared or preserved meat,meat offal or blood of turkeys,containing 57 % or more by weight of poultry meat or offal, other than exclusively uncooked turkey meat.
prepared or preserved meat, meat offal or blood of turkeys, containing 25 % or more but less than 57 % by weight of
poultry meat or offal.</v>
      </c>
      <c r="V432" s="46" t="s">
        <v>1733</v>
      </c>
      <c r="W432" s="46" t="s">
        <v>4</v>
      </c>
      <c r="X432" s="46" t="s">
        <v>1717</v>
      </c>
      <c r="Y432" s="46" t="s">
        <v>1404</v>
      </c>
      <c r="Z432" s="54">
        <v>5000000</v>
      </c>
      <c r="AA432" s="46" t="s">
        <v>2</v>
      </c>
      <c r="AB432" s="46" t="s">
        <v>1399</v>
      </c>
      <c r="AC432" s="46" t="s">
        <v>1499</v>
      </c>
      <c r="AD432" s="46" t="s">
        <v>1492</v>
      </c>
      <c r="AE432" s="46" t="s">
        <v>4</v>
      </c>
      <c r="AF432" s="47" t="s">
        <v>4</v>
      </c>
    </row>
    <row r="433" spans="1:32" ht="150" x14ac:dyDescent="0.25">
      <c r="A433" s="45" t="s">
        <v>397</v>
      </c>
      <c r="B433" s="46" t="str">
        <f>VLOOKUP($A433, Table5[], 2, FALSE)</f>
        <v>IL : Israel</v>
      </c>
      <c r="C433" s="46" t="str">
        <f>IF(ISNA(VLOOKUP($A433, Table8[], 2, FALSE)), "", VLOOKUP($A433, Table8[], 2, FALSE))</f>
        <v/>
      </c>
      <c r="D433" s="46" t="str">
        <f>IF(ISNA(VLOOKUP($A433, Table10[], 2, FALSE)), "", VLOOKUP($A433, Table10[], 2, FALSE))</f>
        <v>1602321900 - Other_x000D_
1602323000 - Containing 25|% or more but less than 57|% by weight of poultry meat or offal</v>
      </c>
      <c r="E433" s="46" t="str">
        <f>IF(ISNA(VLOOKUP($A433, Table16[], 2, FALSE)), "", VLOOKUP($A433, Table16[], 2, FALSE))</f>
        <v>R091154 : amending Council Regulation (EC) No 747/2001 as regards Community tariff quotas for certain agricultural and processed agricultural products originating in Israel</v>
      </c>
      <c r="F433" s="59">
        <v>12255</v>
      </c>
      <c r="G433" s="60">
        <v>43101</v>
      </c>
      <c r="H433" s="60">
        <v>43465</v>
      </c>
      <c r="I433" s="61">
        <f>'quota master'!$H433-'quota master'!$G433+1</f>
        <v>365</v>
      </c>
      <c r="J433" s="61" t="str">
        <f>describe_period('quota master'!$I433, 'quota master'!$G433, 'quota master'!$H433)</f>
        <v>Annual</v>
      </c>
      <c r="K433" s="54">
        <v>2000000</v>
      </c>
      <c r="L433" s="62" t="s">
        <v>2</v>
      </c>
      <c r="M433" s="63">
        <v>3</v>
      </c>
      <c r="N433" s="62" t="s">
        <v>3</v>
      </c>
      <c r="O433" s="63">
        <v>90</v>
      </c>
      <c r="P433" s="46" t="s">
        <v>4</v>
      </c>
      <c r="Q433" s="46" t="s">
        <v>4</v>
      </c>
      <c r="R433" s="46" t="s">
        <v>379</v>
      </c>
      <c r="S433" s="46" t="s">
        <v>397</v>
      </c>
      <c r="T433" s="46" t="str">
        <f>LOWER('quota master'!$V433)</f>
        <v>prepared or preserved meat, meat offal or blood of fowls of the species gallus domesticus, containing 57% or more by
weight of poultry meat or offal, other than uncooked.
prepared or preserved meat, meat offal or blood of fowls of the species gallus domesticus, containing 25% or more but
less than 57% by weight of poultry meat or offal.</v>
      </c>
      <c r="U433" s="46" t="str">
        <f>GetQuotaDescription('quota master'!$A433, 'quota master'!$B433, 'quota master'!$AB433, 'quota master'!$T433)</f>
        <v>FCFS Quota number 091373 for geography IL : Israel on prepared or preserved meat, meat offal or blood of fowls of the species gallus domesticus, containing 57% or more by
weight of poultry meat or offal, other than uncooked.
prepared or preserved meat, meat offal or blood of fowls of the species gallus domesticus, containing 25% or more but
less than 57% by weight of poultry meat or offal.</v>
      </c>
      <c r="V433" s="46" t="s">
        <v>1734</v>
      </c>
      <c r="W433" s="46" t="s">
        <v>4</v>
      </c>
      <c r="X433" s="46" t="s">
        <v>1717</v>
      </c>
      <c r="Y433" s="46" t="s">
        <v>1404</v>
      </c>
      <c r="Z433" s="54">
        <v>2000000</v>
      </c>
      <c r="AA433" s="46" t="s">
        <v>2</v>
      </c>
      <c r="AB433" s="46" t="s">
        <v>1399</v>
      </c>
      <c r="AC433" s="46" t="s">
        <v>1499</v>
      </c>
      <c r="AD433" s="46" t="s">
        <v>1492</v>
      </c>
      <c r="AE433" s="46" t="s">
        <v>4</v>
      </c>
      <c r="AF433" s="47" t="s">
        <v>4</v>
      </c>
    </row>
    <row r="434" spans="1:32" ht="165" x14ac:dyDescent="0.25">
      <c r="A434" s="45" t="s">
        <v>105</v>
      </c>
      <c r="B434" s="46" t="str">
        <f>VLOOKUP($A434, Table5[], 2, FALSE)</f>
        <v>1011 : ERGA OMNES</v>
      </c>
      <c r="C434" s="46" t="str">
        <f>IF(ISNA(VLOOKUP($A434, Table8[], 2, FALSE)), "", VLOOKUP($A434, Table8[], 2, FALSE))</f>
        <v/>
      </c>
      <c r="D434" s="46" t="str">
        <f>IF(ISNA(VLOOKUP($A434, Table10[], 2, FALSE)), "", VLOOKUP($A434, Table10[], 2, FALSE))</f>
        <v>1602411000 - Of domestic swine_x000D_
1602421000 - Of domestic swine_x000D_
1602491100 - Loins (excluding collars) and cuts thereof, including mixtures of loins or hams_x000D_
1602491300 - Collars and cuts thereof, including mixtures of collars and shoulders_x000D_
1602491500 - Other mixtures containing hams (legs), shoulders, loins or collars, and cuts thereof_x000D_
1602491900 - Other_x000D_
1602493000 - Containing by weight 40|% or more but less than 80|% of meat or meat offal, of any kind, including fats of any kind or origin_x000D_
1602495000 - Containing by weight less than 40|% of meat or meat offal, of any kind, including fats of any kind or origin</v>
      </c>
      <c r="E434" s="46" t="str">
        <f>IF(ISNA(VLOOKUP($A434, Table16[], 2, FALSE)), "", VLOOKUP($A434, Table16[], 2, FALSE))</f>
        <v>R090442 : opening and providing for the administration of Community tariff quotas in the pigmeat sector</v>
      </c>
      <c r="F434" s="59">
        <v>13203</v>
      </c>
      <c r="G434" s="60">
        <v>43282</v>
      </c>
      <c r="H434" s="60">
        <v>43646</v>
      </c>
      <c r="I434" s="61">
        <f>'quota master'!$H434-'quota master'!$G434+1</f>
        <v>365</v>
      </c>
      <c r="J434" s="61" t="str">
        <f>describe_period('quota master'!$I434, 'quota master'!$G434, 'quota master'!$H434)</f>
        <v>Annual</v>
      </c>
      <c r="K434" s="54">
        <v>6161000</v>
      </c>
      <c r="L434" s="62" t="s">
        <v>2</v>
      </c>
      <c r="M434" s="63">
        <v>3</v>
      </c>
      <c r="N434" s="62" t="s">
        <v>3</v>
      </c>
      <c r="O434" s="63">
        <v>90</v>
      </c>
      <c r="P434" s="46" t="s">
        <v>4</v>
      </c>
      <c r="Q434" s="46" t="s">
        <v>4</v>
      </c>
      <c r="R434" s="46" t="s">
        <v>101</v>
      </c>
      <c r="S434" s="46" t="s">
        <v>105</v>
      </c>
      <c r="T434" s="46" t="str">
        <f>LOWER('quota master'!$V434)</f>
        <v>other prepared or preserved meat, meat offal or blood</v>
      </c>
      <c r="U434" s="46" t="str">
        <f>GetQuotaDescription('quota master'!$A434, 'quota master'!$B434, 'quota master'!$AB434, 'quota master'!$T434)</f>
        <v>FCFS Quota number 090121 for geography 1011 : ERGA OMNES on other prepared or preserved meat, meat offal or blood</v>
      </c>
      <c r="V434" s="46" t="s">
        <v>1485</v>
      </c>
      <c r="W434" s="46" t="s">
        <v>4</v>
      </c>
      <c r="X434" s="46" t="s">
        <v>1397</v>
      </c>
      <c r="Y434" s="46" t="s">
        <v>1421</v>
      </c>
      <c r="Z434" s="54">
        <v>6161000</v>
      </c>
      <c r="AA434" s="46" t="s">
        <v>2</v>
      </c>
      <c r="AB434" s="46" t="s">
        <v>1399</v>
      </c>
      <c r="AC434" s="46" t="s">
        <v>1400</v>
      </c>
      <c r="AD434" s="46" t="s">
        <v>1401</v>
      </c>
      <c r="AE434" s="46" t="s">
        <v>4</v>
      </c>
      <c r="AF434" s="47" t="s">
        <v>4</v>
      </c>
    </row>
    <row r="435" spans="1:32" ht="105" x14ac:dyDescent="0.25">
      <c r="A435" s="45" t="s">
        <v>580</v>
      </c>
      <c r="B435" s="46" t="str">
        <f>VLOOKUP($A435, Table5[], 2, FALSE)</f>
        <v>IS : Iceland</v>
      </c>
      <c r="C435" s="46" t="str">
        <f>IF(ISNA(VLOOKUP($A435, Table8[], 2, FALSE)), "", VLOOKUP($A435, Table8[], 2, FALSE))</f>
        <v/>
      </c>
      <c r="D435" s="46" t="str">
        <f>IF(ISNA(VLOOKUP($A435, Table10[], 2, FALSE)), "", VLOOKUP($A435, Table10[], 2, FALSE))</f>
        <v>1602909100 - Of sheep</v>
      </c>
      <c r="E435" s="46" t="str">
        <f>IF(ISNA(VLOOKUP($A435, Table16[], 2, FALSE)), "", VLOOKUP($A435, Table16[], 2, FALSE))</f>
        <v>R180562 : amending Implementing Regulation (EU) No 1354/2011 opening annual Union tariff quotas for sheep, goats, sheepmeat and goatmeat_x000D_
R181206 : Commission Implementing Regulation (EU) 2018/1206 of 28 August 2018 opening and providing for the management of Union tariff quotas for sheep meat and goat meat and processed sheep meat originating in Iceland</v>
      </c>
      <c r="F435" s="59">
        <v>13408</v>
      </c>
      <c r="G435" s="60">
        <v>43221</v>
      </c>
      <c r="H435" s="60">
        <v>43465</v>
      </c>
      <c r="I435" s="61">
        <f>'quota master'!$H435-'quota master'!$G435+1</f>
        <v>245</v>
      </c>
      <c r="J435" s="61" t="str">
        <f>describe_period('quota master'!$I435, 'quota master'!$G435, 'quota master'!$H435)</f>
        <v>8 months</v>
      </c>
      <c r="K435" s="54">
        <v>67000</v>
      </c>
      <c r="L435" s="62" t="s">
        <v>2</v>
      </c>
      <c r="M435" s="63">
        <v>3</v>
      </c>
      <c r="N435" s="62" t="s">
        <v>3</v>
      </c>
      <c r="O435" s="63">
        <v>90</v>
      </c>
      <c r="P435" s="46" t="s">
        <v>4</v>
      </c>
      <c r="Q435" s="46" t="s">
        <v>4</v>
      </c>
      <c r="R435" s="46" t="s">
        <v>581</v>
      </c>
      <c r="S435" s="46" t="s">
        <v>4</v>
      </c>
      <c r="T435" s="46" t="str">
        <f>LOWER('quota master'!$V435)</f>
        <v>sheep meat and goat meat</v>
      </c>
      <c r="U435" s="46" t="str">
        <f>GetQuotaDescription('quota master'!$A435, 'quota master'!$B435, 'quota master'!$AB435, 'quota master'!$T435)</f>
        <v>FCFS Quota number 092118 for geography IS : Iceland on sheep meat and goat meat</v>
      </c>
      <c r="V435" s="46" t="s">
        <v>7152</v>
      </c>
      <c r="W435" s="46" t="s">
        <v>4</v>
      </c>
      <c r="X435" s="46" t="s">
        <v>4</v>
      </c>
      <c r="Y435" s="46" t="s">
        <v>4</v>
      </c>
      <c r="Z435" s="54"/>
      <c r="AA435" s="46" t="s">
        <v>4</v>
      </c>
      <c r="AB435" s="46" t="s">
        <v>1399</v>
      </c>
      <c r="AC435" s="46" t="s">
        <v>4</v>
      </c>
      <c r="AD435" s="46" t="s">
        <v>4</v>
      </c>
      <c r="AE435" s="46" t="s">
        <v>4</v>
      </c>
      <c r="AF435" s="47" t="s">
        <v>4</v>
      </c>
    </row>
    <row r="436" spans="1:32" ht="60" x14ac:dyDescent="0.25">
      <c r="A436" s="45" t="s">
        <v>454</v>
      </c>
      <c r="B436" s="46" t="str">
        <f>VLOOKUP($A436, Table5[], 2, FALSE)</f>
        <v>XS : Serbia</v>
      </c>
      <c r="C436" s="46" t="str">
        <f>IF(ISNA(VLOOKUP($A436, Table8[], 2, FALSE)), "", VLOOKUP($A436, Table8[], 2, FALSE))</f>
        <v/>
      </c>
      <c r="D436" s="46" t="str">
        <f>IF(ISNA(VLOOKUP($A436, Table10[], 2, FALSE)), "", VLOOKUP($A436, Table10[], 2, FALSE))</f>
        <v>1604000000 - Prepared or preserved fish; caviar and caviar substitutes prepared from fish eggs</v>
      </c>
      <c r="E436" s="46" t="str">
        <f>IF(ISNA(VLOOKUP($A436, Table16[], 2, FALSE)), "", VLOOKUP($A436, Table16[], 2, FALSE))</f>
        <v>R150781 : opening and providing for the administration of Union tariff quotas for fish and fishery products originating in the Republic of Serbia</v>
      </c>
      <c r="F436" s="59">
        <v>13253</v>
      </c>
      <c r="G436" s="60">
        <v>43101</v>
      </c>
      <c r="H436" s="60">
        <v>43465</v>
      </c>
      <c r="I436" s="61">
        <f>'quota master'!$H436-'quota master'!$G436+1</f>
        <v>365</v>
      </c>
      <c r="J436" s="61" t="str">
        <f>describe_period('quota master'!$I436, 'quota master'!$G436, 'quota master'!$H436)</f>
        <v>Annual</v>
      </c>
      <c r="K436" s="54">
        <v>15000</v>
      </c>
      <c r="L436" s="62" t="s">
        <v>2</v>
      </c>
      <c r="M436" s="63">
        <v>3</v>
      </c>
      <c r="N436" s="62" t="s">
        <v>11</v>
      </c>
      <c r="O436" s="63">
        <v>90</v>
      </c>
      <c r="P436" s="46" t="s">
        <v>4</v>
      </c>
      <c r="Q436" s="46" t="s">
        <v>4</v>
      </c>
      <c r="R436" s="46" t="s">
        <v>439</v>
      </c>
      <c r="S436" s="46" t="s">
        <v>454</v>
      </c>
      <c r="T436" s="46" t="str">
        <f>LOWER('quota master'!$V436)</f>
        <v>prepared or preserved fish; caviar and caviar substitutes prepared from fish eggs</v>
      </c>
      <c r="U436" s="46" t="str">
        <f>GetQuotaDescription('quota master'!$A436, 'quota master'!$B436, 'quota master'!$AB436, 'quota master'!$T436)</f>
        <v>FCFS Quota number 091592 for geography XS : Serbia on prepared or preserved fish; caviar and caviar substitutes prepared from fish eggs</v>
      </c>
      <c r="V436" s="46" t="s">
        <v>1540</v>
      </c>
      <c r="W436" s="46" t="s">
        <v>4</v>
      </c>
      <c r="X436" s="46" t="s">
        <v>1764</v>
      </c>
      <c r="Y436" s="46" t="s">
        <v>1404</v>
      </c>
      <c r="Z436" s="54">
        <v>15000</v>
      </c>
      <c r="AA436" s="46" t="s">
        <v>2</v>
      </c>
      <c r="AB436" s="46" t="s">
        <v>1399</v>
      </c>
      <c r="AC436" s="46" t="s">
        <v>1499</v>
      </c>
      <c r="AD436" s="46" t="s">
        <v>1492</v>
      </c>
      <c r="AE436" s="46" t="s">
        <v>4</v>
      </c>
      <c r="AF436" s="47" t="s">
        <v>4</v>
      </c>
    </row>
    <row r="437" spans="1:32" ht="60" x14ac:dyDescent="0.25">
      <c r="A437" s="45" t="s">
        <v>220</v>
      </c>
      <c r="B437" s="46" t="str">
        <f>VLOOKUP($A437, Table5[], 2, FALSE)</f>
        <v>NO : Norway</v>
      </c>
      <c r="C437" s="46" t="str">
        <f>IF(ISNA(VLOOKUP($A437, Table8[], 2, FALSE)), "", VLOOKUP($A437, Table8[], 2, FALSE))</f>
        <v/>
      </c>
      <c r="D437" s="46" t="str">
        <f>IF(ISNA(VLOOKUP($A437, Table10[], 2, FALSE)), "", VLOOKUP($A437, Table10[], 2, FALSE))</f>
        <v>1604110000 - Salmon</v>
      </c>
      <c r="E437" s="46" t="str">
        <f>IF(ISNA(VLOOKUP($A437, Table16[], 2, FALSE)), "", VLOOKUP($A437, Table16[], 2, FALSE))</f>
        <v>R161422 : amending Council Regulation (EC) No 992/95 as regards Union tariff quotas for certain agricultural and fishery products originating in Norway</v>
      </c>
      <c r="F437" s="59">
        <v>13022</v>
      </c>
      <c r="G437" s="60">
        <v>43101</v>
      </c>
      <c r="H437" s="60">
        <v>43465</v>
      </c>
      <c r="I437" s="61">
        <f>'quota master'!$H437-'quota master'!$G437+1</f>
        <v>365</v>
      </c>
      <c r="J437" s="61" t="str">
        <f>describe_period('quota master'!$I437, 'quota master'!$G437, 'quota master'!$H437)</f>
        <v>Annual</v>
      </c>
      <c r="K437" s="54">
        <v>170000</v>
      </c>
      <c r="L437" s="62" t="s">
        <v>2</v>
      </c>
      <c r="M437" s="63">
        <v>3</v>
      </c>
      <c r="N437" s="62" t="s">
        <v>3</v>
      </c>
      <c r="O437" s="63">
        <v>90</v>
      </c>
      <c r="P437" s="46" t="s">
        <v>4</v>
      </c>
      <c r="Q437" s="46" t="s">
        <v>4</v>
      </c>
      <c r="R437" s="46" t="s">
        <v>191</v>
      </c>
      <c r="S437" s="46" t="s">
        <v>220</v>
      </c>
      <c r="T437" s="46" t="str">
        <f>LOWER('quota master'!$V437)</f>
        <v>prepared or preserved salmon, whole or in pieces</v>
      </c>
      <c r="U437" s="46" t="str">
        <f>GetQuotaDescription('quota master'!$A437, 'quota master'!$B437, 'quota master'!$AB437, 'quota master'!$T437)</f>
        <v>FCFS Quota number 090739 for geography NO : Norway on prepared or preserved salmon, whole or in pieces</v>
      </c>
      <c r="V437" s="46" t="s">
        <v>1588</v>
      </c>
      <c r="W437" s="46" t="s">
        <v>4</v>
      </c>
      <c r="X437" s="46" t="s">
        <v>1550</v>
      </c>
      <c r="Y437" s="46" t="s">
        <v>1404</v>
      </c>
      <c r="Z437" s="54">
        <v>170000</v>
      </c>
      <c r="AA437" s="46" t="s">
        <v>2</v>
      </c>
      <c r="AB437" s="46" t="s">
        <v>1399</v>
      </c>
      <c r="AC437" s="46" t="s">
        <v>1499</v>
      </c>
      <c r="AD437" s="46" t="s">
        <v>1492</v>
      </c>
      <c r="AE437" s="46" t="s">
        <v>4</v>
      </c>
      <c r="AF437" s="47" t="s">
        <v>4</v>
      </c>
    </row>
    <row r="438" spans="1:32" ht="105" x14ac:dyDescent="0.25">
      <c r="A438" s="45" t="s">
        <v>1071</v>
      </c>
      <c r="B438" s="46" t="str">
        <f>VLOOKUP($A438, Table5[], 2, FALSE)</f>
        <v>CA : Canada</v>
      </c>
      <c r="C438" s="46" t="str">
        <f>IF(ISNA(VLOOKUP($A438, Table8[], 2, FALSE)), "", VLOOKUP($A438, Table8[], 2, FALSE))</f>
        <v/>
      </c>
      <c r="D438" s="46" t="str">
        <f>IF(ISNA(VLOOKUP($A438, Table10[], 2, FALSE)), "", VLOOKUP($A438, Table10[], 2, FALSE))</f>
        <v>1604110000 - Salmon</v>
      </c>
      <c r="E438" s="46" t="str">
        <f>IF(ISNA(VLOOKUP($A438, Table16[], 2, FALSE)), "", VLOOKUP($A438,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438" s="59">
        <v>12866</v>
      </c>
      <c r="G438" s="60">
        <v>43101</v>
      </c>
      <c r="H438" s="60">
        <v>43465</v>
      </c>
      <c r="I438" s="61">
        <f>'quota master'!$H438-'quota master'!$G438+1</f>
        <v>365</v>
      </c>
      <c r="J438" s="61" t="str">
        <f>describe_period('quota master'!$I438, 'quota master'!$G438, 'quota master'!$H438)</f>
        <v>Annual</v>
      </c>
      <c r="K438" s="54">
        <v>3000000</v>
      </c>
      <c r="L438" s="62" t="s">
        <v>2</v>
      </c>
      <c r="M438" s="63">
        <v>3</v>
      </c>
      <c r="N438" s="62" t="s">
        <v>3</v>
      </c>
      <c r="O438" s="63">
        <v>90</v>
      </c>
      <c r="P438" s="46" t="s">
        <v>4</v>
      </c>
      <c r="Q438" s="46" t="s">
        <v>4</v>
      </c>
      <c r="R438" s="46" t="s">
        <v>1065</v>
      </c>
      <c r="S438" s="46" t="s">
        <v>1071</v>
      </c>
      <c r="T438" s="46" t="str">
        <f>LOWER('quota master'!$V438)</f>
        <v>prepared or preserved salmon, whole or in pieces but not minced</v>
      </c>
      <c r="U438" s="46" t="str">
        <f>GetQuotaDescription('quota master'!$A438, 'quota master'!$B438, 'quota master'!$AB438, 'quota master'!$T438)</f>
        <v>FCFS Quota number 098306 for geography CA : Canada on prepared or preserved salmon, whole or in pieces but not minced</v>
      </c>
      <c r="V438" s="46" t="s">
        <v>1963</v>
      </c>
      <c r="W438" s="46" t="s">
        <v>4</v>
      </c>
      <c r="X438" s="46" t="s">
        <v>1958</v>
      </c>
      <c r="Y438" s="46" t="s">
        <v>1404</v>
      </c>
      <c r="Z438" s="54">
        <v>3000000</v>
      </c>
      <c r="AA438" s="46" t="s">
        <v>2</v>
      </c>
      <c r="AB438" s="46" t="s">
        <v>1399</v>
      </c>
      <c r="AC438" s="46" t="s">
        <v>1499</v>
      </c>
      <c r="AD438" s="46" t="s">
        <v>1782</v>
      </c>
      <c r="AE438" s="46" t="s">
        <v>4</v>
      </c>
      <c r="AF438" s="47" t="s">
        <v>4</v>
      </c>
    </row>
    <row r="439" spans="1:32" ht="60" x14ac:dyDescent="0.25">
      <c r="A439" s="45" t="s">
        <v>160</v>
      </c>
      <c r="B439" s="46" t="str">
        <f>VLOOKUP($A439, Table5[], 2, FALSE)</f>
        <v>FO : Faroe Islands</v>
      </c>
      <c r="C439" s="46" t="str">
        <f>IF(ISNA(VLOOKUP($A439, Table8[], 2, FALSE)), "", VLOOKUP($A439, Table8[], 2, FALSE))</f>
        <v/>
      </c>
      <c r="D439" s="46" t="str">
        <f>IF(ISNA(VLOOKUP($A439, Table10[], 2, FALSE)), "", VLOOKUP($A439, Table10[], 2, FALSE))</f>
        <v>1604110030 - Atlantic salmon (Salmo salar)_x000D_
1604191010 - Trout (Oncorhynchus mykiss)_x000D_
1604201030 - Atlantic salmon (Salmo salar)_x000D_
1604203010 - Trout (Oncorhynchus mykiss)</v>
      </c>
      <c r="E439" s="46" t="str">
        <f>IF(ISNA(VLOOKUP($A439, Table16[], 2, FALSE)), "", VLOOKUP($A439, Table16[], 2, FALSE))</f>
        <v>R992471 : amending Council Regulation (EC) No 669/97 opening and providing for the administration of Community tariff quotas for certain fish and fishery products originating in the Faroe Islands</v>
      </c>
      <c r="F439" s="59">
        <v>12620</v>
      </c>
      <c r="G439" s="60">
        <v>43101</v>
      </c>
      <c r="H439" s="60">
        <v>43465</v>
      </c>
      <c r="I439" s="61">
        <f>'quota master'!$H439-'quota master'!$G439+1</f>
        <v>365</v>
      </c>
      <c r="J439" s="61" t="str">
        <f>describe_period('quota master'!$I439, 'quota master'!$G439, 'quota master'!$H439)</f>
        <v>Annual</v>
      </c>
      <c r="K439" s="54">
        <v>400000</v>
      </c>
      <c r="L439" s="62" t="s">
        <v>2</v>
      </c>
      <c r="M439" s="63">
        <v>3</v>
      </c>
      <c r="N439" s="62" t="s">
        <v>3</v>
      </c>
      <c r="O439" s="63">
        <v>90</v>
      </c>
      <c r="P439" s="46" t="s">
        <v>4</v>
      </c>
      <c r="Q439" s="46" t="s">
        <v>4</v>
      </c>
      <c r="R439" s="46" t="s">
        <v>156</v>
      </c>
      <c r="S439" s="46" t="s">
        <v>160</v>
      </c>
      <c r="T439" s="46" t="str">
        <f>LOWER('quota master'!$V439)</f>
        <v>prepared or preserved fish; caviar and caviar substitutes prepared from fish eggs: salmon</v>
      </c>
      <c r="U439" s="46" t="str">
        <f>GetQuotaDescription('quota master'!$A439, 'quota master'!$B439, 'quota master'!$AB439, 'quota master'!$T439)</f>
        <v>FCFS Quota number 090675 for geography FO : Faroe Islands on prepared or preserved fish; caviar and caviar substitutes prepared from fish eggs: salmon</v>
      </c>
      <c r="V439" s="46" t="s">
        <v>1537</v>
      </c>
      <c r="W439" s="46" t="s">
        <v>4</v>
      </c>
      <c r="X439" s="46" t="s">
        <v>1534</v>
      </c>
      <c r="Y439" s="46" t="s">
        <v>1404</v>
      </c>
      <c r="Z439" s="54">
        <v>400000</v>
      </c>
      <c r="AA439" s="46" t="s">
        <v>2</v>
      </c>
      <c r="AB439" s="46" t="s">
        <v>1399</v>
      </c>
      <c r="AC439" s="46" t="s">
        <v>1499</v>
      </c>
      <c r="AD439" s="46" t="s">
        <v>1492</v>
      </c>
      <c r="AE439" s="46" t="s">
        <v>4</v>
      </c>
      <c r="AF439" s="47" t="s">
        <v>4</v>
      </c>
    </row>
    <row r="440" spans="1:32" ht="105" x14ac:dyDescent="0.25">
      <c r="A440" s="45" t="s">
        <v>1072</v>
      </c>
      <c r="B440" s="46" t="str">
        <f>VLOOKUP($A440, Table5[], 2, FALSE)</f>
        <v>CA : Canada</v>
      </c>
      <c r="C440" s="46" t="str">
        <f>IF(ISNA(VLOOKUP($A440, Table8[], 2, FALSE)), "", VLOOKUP($A440, Table8[], 2, FALSE))</f>
        <v/>
      </c>
      <c r="D440" s="46" t="str">
        <f>IF(ISNA(VLOOKUP($A440, Table10[], 2, FALSE)), "", VLOOKUP($A440, Table10[], 2, FALSE))</f>
        <v>1604120000 - Herring</v>
      </c>
      <c r="E440" s="46" t="str">
        <f>IF(ISNA(VLOOKUP($A440, Table16[], 2, FALSE)), "", VLOOKUP($A440,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440" s="59">
        <v>12868</v>
      </c>
      <c r="G440" s="60">
        <v>43101</v>
      </c>
      <c r="H440" s="60">
        <v>43465</v>
      </c>
      <c r="I440" s="61">
        <f>'quota master'!$H440-'quota master'!$G440+1</f>
        <v>365</v>
      </c>
      <c r="J440" s="61" t="str">
        <f>describe_period('quota master'!$I440, 'quota master'!$G440, 'quota master'!$H440)</f>
        <v>Annual</v>
      </c>
      <c r="K440" s="54">
        <v>50000</v>
      </c>
      <c r="L440" s="62" t="s">
        <v>2</v>
      </c>
      <c r="M440" s="63">
        <v>3</v>
      </c>
      <c r="N440" s="62" t="s">
        <v>3</v>
      </c>
      <c r="O440" s="63">
        <v>90</v>
      </c>
      <c r="P440" s="46" t="s">
        <v>4</v>
      </c>
      <c r="Q440" s="46" t="s">
        <v>4</v>
      </c>
      <c r="R440" s="46" t="s">
        <v>1065</v>
      </c>
      <c r="S440" s="46" t="s">
        <v>1072</v>
      </c>
      <c r="T440" s="46" t="str">
        <f>LOWER('quota master'!$V440)</f>
        <v>prepared or preserved herring, whole or in pieces but not minced</v>
      </c>
      <c r="U440" s="46" t="str">
        <f>GetQuotaDescription('quota master'!$A440, 'quota master'!$B440, 'quota master'!$AB440, 'quota master'!$T440)</f>
        <v>FCFS Quota number 098307 for geography CA : Canada on prepared or preserved herring, whole or in pieces but not minced</v>
      </c>
      <c r="V440" s="46" t="s">
        <v>1964</v>
      </c>
      <c r="W440" s="46" t="s">
        <v>4</v>
      </c>
      <c r="X440" s="46" t="s">
        <v>1958</v>
      </c>
      <c r="Y440" s="46" t="s">
        <v>1404</v>
      </c>
      <c r="Z440" s="54">
        <v>50000</v>
      </c>
      <c r="AA440" s="46" t="s">
        <v>2</v>
      </c>
      <c r="AB440" s="46" t="s">
        <v>1399</v>
      </c>
      <c r="AC440" s="46" t="s">
        <v>1499</v>
      </c>
      <c r="AD440" s="46" t="s">
        <v>1782</v>
      </c>
      <c r="AE440" s="46" t="s">
        <v>4</v>
      </c>
      <c r="AF440" s="47" t="s">
        <v>4</v>
      </c>
    </row>
    <row r="441" spans="1:32" ht="60" x14ac:dyDescent="0.25">
      <c r="A441" s="45" t="s">
        <v>221</v>
      </c>
      <c r="B441" s="46" t="str">
        <f>VLOOKUP($A441, Table5[], 2, FALSE)</f>
        <v>NO : Norway</v>
      </c>
      <c r="C441" s="46" t="str">
        <f>IF(ISNA(VLOOKUP($A441, Table8[], 2, FALSE)), "", VLOOKUP($A441, Table8[], 2, FALSE))</f>
        <v/>
      </c>
      <c r="D441" s="46" t="str">
        <f>IF(ISNA(VLOOKUP($A441, Table10[], 2, FALSE)), "", VLOOKUP($A441, Table10[], 2, FALSE))</f>
        <v>1604129100 - In airtight containers_x000D_
1604129900 - Other</v>
      </c>
      <c r="E441" s="46" t="str">
        <f>IF(ISNA(VLOOKUP($A441, Table16[], 2, FALSE)), "", VLOOKUP($A441, Table16[], 2, FALSE))</f>
        <v>R161422 : amending Council Regulation (EC) No 992/95 as regards Union tariff quotas for certain agricultural and fishery products originating in Norway</v>
      </c>
      <c r="F441" s="59">
        <v>13023</v>
      </c>
      <c r="G441" s="60">
        <v>43101</v>
      </c>
      <c r="H441" s="60">
        <v>43465</v>
      </c>
      <c r="I441" s="61">
        <f>'quota master'!$H441-'quota master'!$G441+1</f>
        <v>365</v>
      </c>
      <c r="J441" s="61" t="str">
        <f>describe_period('quota master'!$I441, 'quota master'!$G441, 'quota master'!$H441)</f>
        <v>Annual</v>
      </c>
      <c r="K441" s="54">
        <v>3000000</v>
      </c>
      <c r="L441" s="62" t="s">
        <v>2</v>
      </c>
      <c r="M441" s="63">
        <v>3</v>
      </c>
      <c r="N441" s="62" t="s">
        <v>3</v>
      </c>
      <c r="O441" s="63">
        <v>90</v>
      </c>
      <c r="P441" s="46" t="s">
        <v>4</v>
      </c>
      <c r="Q441" s="46" t="s">
        <v>4</v>
      </c>
      <c r="R441" s="46" t="s">
        <v>191</v>
      </c>
      <c r="S441" s="46" t="s">
        <v>221</v>
      </c>
      <c r="T441" s="46" t="str">
        <f>LOWER('quota master'!$V441)</f>
        <v>prepared or preserved herrings, whole or in pieces, in airtight containers; other</v>
      </c>
      <c r="U441" s="46" t="str">
        <f>GetQuotaDescription('quota master'!$A441, 'quota master'!$B441, 'quota master'!$AB441, 'quota master'!$T441)</f>
        <v>FCFS Quota number 090740 for geography NO : Norway on prepared or preserved herrings, whole or in pieces, in airtight containers; other</v>
      </c>
      <c r="V441" s="46" t="s">
        <v>1589</v>
      </c>
      <c r="W441" s="46" t="s">
        <v>4</v>
      </c>
      <c r="X441" s="46" t="s">
        <v>1550</v>
      </c>
      <c r="Y441" s="46" t="s">
        <v>1404</v>
      </c>
      <c r="Z441" s="54">
        <v>3000000</v>
      </c>
      <c r="AA441" s="46" t="s">
        <v>2</v>
      </c>
      <c r="AB441" s="46" t="s">
        <v>1399</v>
      </c>
      <c r="AC441" s="46" t="s">
        <v>1499</v>
      </c>
      <c r="AD441" s="46" t="s">
        <v>1492</v>
      </c>
      <c r="AE441" s="46" t="s">
        <v>4</v>
      </c>
      <c r="AF441" s="47" t="s">
        <v>4</v>
      </c>
    </row>
    <row r="442" spans="1:32" ht="165" x14ac:dyDescent="0.25">
      <c r="A442" s="45" t="s">
        <v>264</v>
      </c>
      <c r="B442" s="46" t="str">
        <f>VLOOKUP($A442, Table5[], 2, FALSE)</f>
        <v>IS : Iceland</v>
      </c>
      <c r="C442" s="46" t="str">
        <f>IF(ISNA(VLOOKUP($A442, Table8[], 2, FALSE)), "", VLOOKUP($A442, Table8[], 2, FALSE))</f>
        <v/>
      </c>
      <c r="D442" s="46" t="str">
        <f>IF(ISNA(VLOOKUP($A442, Table10[], 2, FALSE)), "", VLOOKUP($A442, Table10[], 2, FALSE))</f>
        <v>1604129100 - In airtight containers_x000D_
1604129900 - Other</v>
      </c>
      <c r="E442" s="46" t="str">
        <f>IF(ISNA(VLOOKUP($A442, Table16[], 2, FALSE)), "", VLOOKUP($A442, Table16[], 2, FALSE))</f>
        <v>R161219 : amending Council Regulation (EC) No 499/96 as regards Union tariff quotas for certain fish and fishery products originating in Iceland</v>
      </c>
      <c r="F442" s="59">
        <v>12746</v>
      </c>
      <c r="G442" s="60">
        <v>43101</v>
      </c>
      <c r="H442" s="60">
        <v>43465</v>
      </c>
      <c r="I442" s="61">
        <f>'quota master'!$H442-'quota master'!$G442+1</f>
        <v>365</v>
      </c>
      <c r="J442" s="61" t="str">
        <f>describe_period('quota master'!$I442, 'quota master'!$G442, 'quota master'!$H442)</f>
        <v>Annual</v>
      </c>
      <c r="K442" s="54">
        <v>2400000</v>
      </c>
      <c r="L442" s="62" t="s">
        <v>2</v>
      </c>
      <c r="M442" s="63">
        <v>3</v>
      </c>
      <c r="N442" s="62" t="s">
        <v>3</v>
      </c>
      <c r="O442" s="63">
        <v>90</v>
      </c>
      <c r="P442" s="46" t="s">
        <v>4</v>
      </c>
      <c r="Q442" s="46" t="s">
        <v>4</v>
      </c>
      <c r="R442" s="46" t="s">
        <v>174</v>
      </c>
      <c r="S442" s="46" t="s">
        <v>264</v>
      </c>
      <c r="T442" s="46" t="str">
        <f>LOWER('quota master'!$V442)</f>
        <v>other prepared or preserved herring, in hermetically sealed containers.
other prepared or preserved herring.
from 1/08/2016:
prepared or preserved herrings, whole or in pieces but not minced, excluding fillets of herring, raw, merely coated with batter or breadcrumbs, whether or not pre- fried in oil, frozen</v>
      </c>
      <c r="U442" s="46" t="str">
        <f>GetQuotaDescription('quota master'!$A442, 'quota master'!$B442, 'quota master'!$AB442, 'quota master'!$T442)</f>
        <v>FCFS Quota number 090797 for geography IS : Iceland on other prepared or preserved herring, in hermetically sealed containers.
other prepared or preserved herring.
from 1/08/2016:
prepared or preserved herrings, whole or in pieces but not minced, excluding fillets of herring, raw, merely coated with batter or breadcrumbs, whether or not pre- fried in oil, frozen</v>
      </c>
      <c r="V442" s="46" t="s">
        <v>1629</v>
      </c>
      <c r="W442" s="46" t="s">
        <v>4</v>
      </c>
      <c r="X442" s="46" t="s">
        <v>1547</v>
      </c>
      <c r="Y442" s="46" t="s">
        <v>1404</v>
      </c>
      <c r="Z442" s="54">
        <v>2400000</v>
      </c>
      <c r="AA442" s="46" t="s">
        <v>2</v>
      </c>
      <c r="AB442" s="46" t="s">
        <v>1399</v>
      </c>
      <c r="AC442" s="46" t="s">
        <v>1499</v>
      </c>
      <c r="AD442" s="46" t="s">
        <v>1492</v>
      </c>
      <c r="AE442" s="46" t="s">
        <v>4</v>
      </c>
      <c r="AF442" s="47" t="s">
        <v>4</v>
      </c>
    </row>
    <row r="443" spans="1:32" ht="60" x14ac:dyDescent="0.25">
      <c r="A443" s="45" t="s">
        <v>230</v>
      </c>
      <c r="B443" s="46" t="str">
        <f>VLOOKUP($A443, Table5[], 2, FALSE)</f>
        <v>NO : Norway</v>
      </c>
      <c r="C443" s="46" t="str">
        <f>IF(ISNA(VLOOKUP($A443, Table8[], 2, FALSE)), "", VLOOKUP($A443, Table8[], 2, FALSE))</f>
        <v/>
      </c>
      <c r="D443" s="46" t="str">
        <f>IF(ISNA(VLOOKUP($A443, Table10[], 2, FALSE)), "", VLOOKUP($A443, Table10[], 2, FALSE))</f>
        <v>1604129111 - Spiced and/or vinegar-cured, in brine_x000D_
1604129191 - Spiced and/or vinegar-cured, in brine_x000D_
1604129911 - Preserved in barrels of at least 70|kg net drained weight, for processing_x000D_
1604129919 - Other</v>
      </c>
      <c r="E443" s="46" t="str">
        <f>IF(ISNA(VLOOKUP($A443, Table16[], 2, FALSE)), "", VLOOKUP($A443, Table16[], 2, FALSE))</f>
        <v>R161422 : amending Council Regulation (EC) No 992/95 as regards Union tariff quotas for certain agricultural and fishery products originating in Norway</v>
      </c>
      <c r="F443" s="59">
        <v>13032</v>
      </c>
      <c r="G443" s="60">
        <v>43221</v>
      </c>
      <c r="H443" s="60">
        <v>43585</v>
      </c>
      <c r="I443" s="61">
        <f>'quota master'!$H443-'quota master'!$G443+1</f>
        <v>365</v>
      </c>
      <c r="J443" s="61" t="str">
        <f>describe_period('quota master'!$I443, 'quota master'!$G443, 'quota master'!$H443)</f>
        <v>Annual</v>
      </c>
      <c r="K443" s="54">
        <v>17100000</v>
      </c>
      <c r="L443" s="62" t="s">
        <v>2</v>
      </c>
      <c r="M443" s="63">
        <v>3</v>
      </c>
      <c r="N443" s="62" t="s">
        <v>3</v>
      </c>
      <c r="O443" s="63">
        <v>90</v>
      </c>
      <c r="P443" s="46" t="s">
        <v>4</v>
      </c>
      <c r="Q443" s="46" t="s">
        <v>231</v>
      </c>
      <c r="R443" s="46" t="s">
        <v>178</v>
      </c>
      <c r="S443" s="46" t="s">
        <v>230</v>
      </c>
      <c r="T443" s="46" t="str">
        <f>LOWER('quota master'!$V443)</f>
        <v>herring, spiced and/or vinegar cured, in brine.</v>
      </c>
      <c r="U443" s="46" t="str">
        <f>GetQuotaDescription('quota master'!$A443, 'quota master'!$B443, 'quota master'!$AB443, 'quota master'!$T443)</f>
        <v>FCFS Quota number 090750 for geography NO : Norway on herring, spiced and/or vinegar cured, in brine.</v>
      </c>
      <c r="V443" s="46" t="s">
        <v>1598</v>
      </c>
      <c r="W443" s="46" t="s">
        <v>4</v>
      </c>
      <c r="X443" s="46" t="s">
        <v>1550</v>
      </c>
      <c r="Y443" s="46" t="s">
        <v>1548</v>
      </c>
      <c r="Z443" s="54">
        <v>17100000</v>
      </c>
      <c r="AA443" s="46" t="s">
        <v>1599</v>
      </c>
      <c r="AB443" s="46" t="s">
        <v>1399</v>
      </c>
      <c r="AC443" s="46" t="s">
        <v>1499</v>
      </c>
      <c r="AD443" s="46" t="s">
        <v>1492</v>
      </c>
      <c r="AE443" s="46" t="s">
        <v>4</v>
      </c>
      <c r="AF443" s="47" t="s">
        <v>4</v>
      </c>
    </row>
    <row r="444" spans="1:32" ht="45" x14ac:dyDescent="0.25">
      <c r="A444" s="45" t="s">
        <v>710</v>
      </c>
      <c r="B444" s="46" t="str">
        <f>VLOOKUP($A444, Table5[], 2, FALSE)</f>
        <v>1011 : ERGA OMNES</v>
      </c>
      <c r="C444" s="46" t="str">
        <f>IF(ISNA(VLOOKUP($A444, Table8[], 2, FALSE)), "", VLOOKUP($A444, Table8[], 2, FALSE))</f>
        <v/>
      </c>
      <c r="D444" s="46" t="str">
        <f>IF(ISNA(VLOOKUP($A444, Table10[], 2, FALSE)), "", VLOOKUP($A444, Table10[], 2, FALSE))</f>
        <v>1604129911 - Preserved in barrels of at least 70|kg net drained weight, for processing</v>
      </c>
      <c r="E444" s="46" t="str">
        <f>IF(ISNA(VLOOKUP($A444, Table16[], 2, FALSE)), "", VLOOKUP($A444, Table16[], 2, FALSE))</f>
        <v>R152265 : opening and providing for the management of autonomous Union tariff quotas for certain fishery products for the period 2016-2018</v>
      </c>
      <c r="F444" s="59">
        <v>13283</v>
      </c>
      <c r="G444" s="60">
        <v>43101</v>
      </c>
      <c r="H444" s="60">
        <v>43465</v>
      </c>
      <c r="I444" s="61">
        <f>'quota master'!$H444-'quota master'!$G444+1</f>
        <v>365</v>
      </c>
      <c r="J444" s="61" t="str">
        <f>describe_period('quota master'!$I444, 'quota master'!$G444, 'quota master'!$H444)</f>
        <v>Annual</v>
      </c>
      <c r="K444" s="54">
        <v>7500000</v>
      </c>
      <c r="L444" s="62" t="s">
        <v>2</v>
      </c>
      <c r="M444" s="63">
        <v>3</v>
      </c>
      <c r="N444" s="62" t="s">
        <v>3</v>
      </c>
      <c r="O444" s="63">
        <v>90</v>
      </c>
      <c r="P444" s="46" t="s">
        <v>4</v>
      </c>
      <c r="Q444" s="46" t="s">
        <v>231</v>
      </c>
      <c r="R444" s="46" t="s">
        <v>688</v>
      </c>
      <c r="S444" s="46" t="s">
        <v>710</v>
      </c>
      <c r="T444" s="46" t="str">
        <f>LOWER('quota master'!$V444)</f>
        <v>herring - preserved in barrels</v>
      </c>
      <c r="U444" s="46" t="str">
        <f>GetQuotaDescription('quota master'!$A444, 'quota master'!$B444, 'quota master'!$AB444, 'quota master'!$T444)</f>
        <v>FCFS Quota number 092792 for geography 1011 : ERGA OMNES on herring - preserved in barrels</v>
      </c>
      <c r="V444" s="46" t="s">
        <v>7680</v>
      </c>
      <c r="W444" s="46" t="s">
        <v>4</v>
      </c>
      <c r="X444" s="46" t="s">
        <v>1397</v>
      </c>
      <c r="Y444" s="46" t="s">
        <v>1404</v>
      </c>
      <c r="Z444" s="54">
        <v>7500000</v>
      </c>
      <c r="AA444" s="46" t="s">
        <v>1599</v>
      </c>
      <c r="AB444" s="46" t="s">
        <v>1399</v>
      </c>
      <c r="AC444" s="46" t="s">
        <v>1456</v>
      </c>
      <c r="AD444" s="46" t="s">
        <v>1900</v>
      </c>
      <c r="AE444" s="46" t="s">
        <v>4</v>
      </c>
      <c r="AF444" s="47" t="s">
        <v>4</v>
      </c>
    </row>
    <row r="445" spans="1:32" ht="60" x14ac:dyDescent="0.25">
      <c r="A445" s="45" t="s">
        <v>413</v>
      </c>
      <c r="B445" s="46" t="str">
        <f>VLOOKUP($A445, Table5[], 2, FALSE)</f>
        <v>AL : Albania</v>
      </c>
      <c r="C445" s="46" t="str">
        <f>IF(ISNA(VLOOKUP($A445, Table8[], 2, FALSE)), "", VLOOKUP($A445, Table8[], 2, FALSE))</f>
        <v/>
      </c>
      <c r="D445" s="46" t="str">
        <f>IF(ISNA(VLOOKUP($A445, Table10[], 2, FALSE)), "", VLOOKUP($A445, Table10[], 2, FALSE))</f>
        <v>1604131100 - In olive oil_x000D_
1604131900 - Other_x000D_
1604205010 - Of the species Sardina pilchardus_x000D_
1604205019 - Other</v>
      </c>
      <c r="E445" s="46" t="str">
        <f>IF(ISNA(VLOOKUP($A445, Table16[], 2, FALSE)), "", VLOOKUP($A445, Table16[], 2, FALSE))</f>
        <v>R061916 : opening and providing for the management of Community tariff quotas for certain fish and fishery products originating in Albania</v>
      </c>
      <c r="F445" s="59">
        <v>13218</v>
      </c>
      <c r="G445" s="60">
        <v>43101</v>
      </c>
      <c r="H445" s="60">
        <v>43465</v>
      </c>
      <c r="I445" s="61">
        <f>'quota master'!$H445-'quota master'!$G445+1</f>
        <v>365</v>
      </c>
      <c r="J445" s="61" t="str">
        <f>describe_period('quota master'!$I445, 'quota master'!$G445, 'quota master'!$H445)</f>
        <v>Annual</v>
      </c>
      <c r="K445" s="54">
        <v>100000</v>
      </c>
      <c r="L445" s="62" t="s">
        <v>2</v>
      </c>
      <c r="M445" s="63">
        <v>3</v>
      </c>
      <c r="N445" s="62" t="s">
        <v>3</v>
      </c>
      <c r="O445" s="63">
        <v>90</v>
      </c>
      <c r="P445" s="46" t="s">
        <v>4</v>
      </c>
      <c r="Q445" s="46" t="s">
        <v>4</v>
      </c>
      <c r="R445" s="46" t="s">
        <v>409</v>
      </c>
      <c r="S445" s="46" t="s">
        <v>413</v>
      </c>
      <c r="T445" s="46" t="str">
        <f>LOWER('quota master'!$V445)</f>
        <v>prepared or preserved sardines</v>
      </c>
      <c r="U445" s="46" t="str">
        <f>GetQuotaDescription('quota master'!$A445, 'quota master'!$B445, 'quota master'!$AB445, 'quota master'!$T445)</f>
        <v>FCFS Quota number 091504 for geography AL : Albania on prepared or preserved sardines</v>
      </c>
      <c r="V445" s="46" t="s">
        <v>1750</v>
      </c>
      <c r="W445" s="46" t="s">
        <v>4</v>
      </c>
      <c r="X445" s="46" t="s">
        <v>1746</v>
      </c>
      <c r="Y445" s="46" t="s">
        <v>1404</v>
      </c>
      <c r="Z445" s="54">
        <v>100000</v>
      </c>
      <c r="AA445" s="46" t="s">
        <v>2</v>
      </c>
      <c r="AB445" s="46" t="s">
        <v>1399</v>
      </c>
      <c r="AC445" s="46" t="s">
        <v>1499</v>
      </c>
      <c r="AD445" s="46" t="s">
        <v>1492</v>
      </c>
      <c r="AE445" s="46" t="s">
        <v>4</v>
      </c>
      <c r="AF445" s="47" t="s">
        <v>4</v>
      </c>
    </row>
    <row r="446" spans="1:32" ht="60" x14ac:dyDescent="0.25">
      <c r="A446" s="45" t="s">
        <v>428</v>
      </c>
      <c r="B446" s="46" t="str">
        <f>VLOOKUP($A446, Table5[], 2, FALSE)</f>
        <v>ME : Montenegro</v>
      </c>
      <c r="C446" s="46" t="str">
        <f>IF(ISNA(VLOOKUP($A446, Table8[], 2, FALSE)), "", VLOOKUP($A446, Table8[], 2, FALSE))</f>
        <v/>
      </c>
      <c r="D446" s="46" t="str">
        <f>IF(ISNA(VLOOKUP($A446, Table10[], 2, FALSE)), "", VLOOKUP($A446, Table10[], 2, FALSE))</f>
        <v>1604131100 - In olive oil_x000D_
1604131900 - Other_x000D_
1604205010 - Of the species Sardina pilchardus_x000D_
1604205019 - Other</v>
      </c>
      <c r="E446" s="46" t="str">
        <f>IF(ISNA(VLOOKUP($A446, Table16[], 2, FALSE)), "", VLOOKUP($A446, Table16[], 2, FALSE))</f>
        <v>R080497 : opening and providing for the management of Community tariff quotas for certain fish and fishery products originating in Montenegro</v>
      </c>
      <c r="F446" s="59">
        <v>13243</v>
      </c>
      <c r="G446" s="60">
        <v>43101</v>
      </c>
      <c r="H446" s="60">
        <v>43465</v>
      </c>
      <c r="I446" s="61">
        <f>'quota master'!$H446-'quota master'!$G446+1</f>
        <v>365</v>
      </c>
      <c r="J446" s="61" t="str">
        <f>describe_period('quota master'!$I446, 'quota master'!$G446, 'quota master'!$H446)</f>
        <v>Annual</v>
      </c>
      <c r="K446" s="54">
        <v>200000</v>
      </c>
      <c r="L446" s="62" t="s">
        <v>2</v>
      </c>
      <c r="M446" s="63">
        <v>3</v>
      </c>
      <c r="N446" s="62" t="s">
        <v>3</v>
      </c>
      <c r="O446" s="63">
        <v>90</v>
      </c>
      <c r="P446" s="46" t="s">
        <v>4</v>
      </c>
      <c r="Q446" s="46" t="s">
        <v>4</v>
      </c>
      <c r="R446" s="46" t="s">
        <v>424</v>
      </c>
      <c r="S446" s="46" t="s">
        <v>428</v>
      </c>
      <c r="T446" s="46" t="str">
        <f>LOWER('quota master'!$V446)</f>
        <v>prepared or preserved sardines</v>
      </c>
      <c r="U446" s="46" t="str">
        <f>GetQuotaDescription('quota master'!$A446, 'quota master'!$B446, 'quota master'!$AB446, 'quota master'!$T446)</f>
        <v>FCFS Quota number 091524 for geography ME : Montenegro on prepared or preserved sardines</v>
      </c>
      <c r="V446" s="46" t="s">
        <v>1750</v>
      </c>
      <c r="W446" s="46" t="s">
        <v>4</v>
      </c>
      <c r="X446" s="46" t="s">
        <v>1758</v>
      </c>
      <c r="Y446" s="46" t="s">
        <v>1404</v>
      </c>
      <c r="Z446" s="54">
        <v>200000</v>
      </c>
      <c r="AA446" s="46" t="s">
        <v>2</v>
      </c>
      <c r="AB446" s="46" t="s">
        <v>1399</v>
      </c>
      <c r="AC446" s="46" t="s">
        <v>1499</v>
      </c>
      <c r="AD446" s="46" t="s">
        <v>1492</v>
      </c>
      <c r="AE446" s="46" t="s">
        <v>4</v>
      </c>
      <c r="AF446" s="47" t="s">
        <v>4</v>
      </c>
    </row>
    <row r="447" spans="1:32" ht="60" x14ac:dyDescent="0.25">
      <c r="A447" s="45" t="s">
        <v>461</v>
      </c>
      <c r="B447" s="46" t="str">
        <f>VLOOKUP($A447, Table5[], 2, FALSE)</f>
        <v>BA : Bosnia and Herzegovina</v>
      </c>
      <c r="C447" s="46" t="str">
        <f>IF(ISNA(VLOOKUP($A447, Table8[], 2, FALSE)), "", VLOOKUP($A447, Table8[], 2, FALSE))</f>
        <v/>
      </c>
      <c r="D447" s="46" t="str">
        <f>IF(ISNA(VLOOKUP($A447, Table10[], 2, FALSE)), "", VLOOKUP($A447, Table10[], 2, FALSE))</f>
        <v>1604131100 - In olive oil_x000D_
1604131900 - Other_x000D_
1604205010 - Of the species Sardina pilchardus_x000D_
1604205019 - Other</v>
      </c>
      <c r="E447" s="46" t="str">
        <f>IF(ISNA(VLOOKUP($A447, Table16[], 2, FALSE)), "", VLOOKUP($A447, Table16[], 2, FALSE))</f>
        <v>R110354 : opening and providing for the management of tariff quotas of the Union for certain fish and fishery products originating in Bosnia and Herzegovina</v>
      </c>
      <c r="F447" s="59">
        <v>13238</v>
      </c>
      <c r="G447" s="60">
        <v>43101</v>
      </c>
      <c r="H447" s="60">
        <v>43465</v>
      </c>
      <c r="I447" s="61">
        <f>'quota master'!$H447-'quota master'!$G447+1</f>
        <v>365</v>
      </c>
      <c r="J447" s="61" t="str">
        <f>describe_period('quota master'!$I447, 'quota master'!$G447, 'quota master'!$H447)</f>
        <v>Annual</v>
      </c>
      <c r="K447" s="54">
        <v>50000</v>
      </c>
      <c r="L447" s="62" t="s">
        <v>2</v>
      </c>
      <c r="M447" s="63">
        <v>3</v>
      </c>
      <c r="N447" s="62" t="s">
        <v>3</v>
      </c>
      <c r="O447" s="63">
        <v>90</v>
      </c>
      <c r="P447" s="46" t="s">
        <v>4</v>
      </c>
      <c r="Q447" s="46" t="s">
        <v>4</v>
      </c>
      <c r="R447" s="46" t="s">
        <v>459</v>
      </c>
      <c r="S447" s="46" t="s">
        <v>461</v>
      </c>
      <c r="T447" s="46" t="str">
        <f>LOWER('quota master'!$V447)</f>
        <v>prepared or preserved sardines</v>
      </c>
      <c r="U447" s="46" t="str">
        <f>GetQuotaDescription('quota master'!$A447, 'quota master'!$B447, 'quota master'!$AB447, 'quota master'!$T447)</f>
        <v>FCFS Quota number 091598 for geography BA : Bosnia and Herzegovina on prepared or preserved sardines</v>
      </c>
      <c r="V447" s="46" t="s">
        <v>1750</v>
      </c>
      <c r="W447" s="46" t="s">
        <v>4</v>
      </c>
      <c r="X447" s="46" t="s">
        <v>1767</v>
      </c>
      <c r="Y447" s="46" t="s">
        <v>1404</v>
      </c>
      <c r="Z447" s="54">
        <v>50000</v>
      </c>
      <c r="AA447" s="46" t="s">
        <v>2</v>
      </c>
      <c r="AB447" s="46" t="s">
        <v>1399</v>
      </c>
      <c r="AC447" s="46" t="s">
        <v>1499</v>
      </c>
      <c r="AD447" s="46" t="s">
        <v>1492</v>
      </c>
      <c r="AE447" s="46" t="s">
        <v>4</v>
      </c>
      <c r="AF447" s="47" t="s">
        <v>4</v>
      </c>
    </row>
    <row r="448" spans="1:32" ht="75" x14ac:dyDescent="0.25">
      <c r="A448" s="45" t="s">
        <v>365</v>
      </c>
      <c r="B448" s="46" t="str">
        <f>VLOOKUP($A448, Table5[], 2, FALSE)</f>
        <v>TN : Tunisia</v>
      </c>
      <c r="C448" s="46" t="str">
        <f>IF(ISNA(VLOOKUP($A448, Table8[], 2, FALSE)), "", VLOOKUP($A448, Table8[], 2, FALSE))</f>
        <v/>
      </c>
      <c r="D448" s="46" t="str">
        <f>IF(ISNA(VLOOKUP($A448, Table10[], 2, FALSE)), "", VLOOKUP($A448, Table10[], 2, FALSE))</f>
        <v>1604131120 - Of the species Sardina pilchardus_x000D_
1604131920 - Of the species Sardina pilchardus_x000D_
1604205010 - Of the species Sardina pilchardus</v>
      </c>
      <c r="E448" s="46" t="str">
        <f>IF(ISNA(VLOOKUP($A448, Table16[], 2, FALSE)), "", VLOOKUP($A448, Table16[], 2, FALSE))</f>
        <v>R010747 : providing for the management of Community tariff quotas and of reference quantities for products eligible for preferences by virtue of agreements withcertain Mediterranean countries and repealing Regulations (EC) No 1981/94 and (EC) No 934/95</v>
      </c>
      <c r="F448" s="59">
        <v>12193</v>
      </c>
      <c r="G448" s="60">
        <v>43101</v>
      </c>
      <c r="H448" s="60">
        <v>43465</v>
      </c>
      <c r="I448" s="61">
        <f>'quota master'!$H448-'quota master'!$G448+1</f>
        <v>365</v>
      </c>
      <c r="J448" s="61" t="str">
        <f>describe_period('quota master'!$I448, 'quota master'!$G448, 'quota master'!$H448)</f>
        <v>Annual</v>
      </c>
      <c r="K448" s="54">
        <v>100000</v>
      </c>
      <c r="L448" s="62" t="s">
        <v>2</v>
      </c>
      <c r="M448" s="63">
        <v>3</v>
      </c>
      <c r="N448" s="62" t="s">
        <v>11</v>
      </c>
      <c r="O448" s="63">
        <v>90</v>
      </c>
      <c r="P448" s="46" t="s">
        <v>4</v>
      </c>
      <c r="Q448" s="46" t="s">
        <v>4</v>
      </c>
      <c r="R448" s="46" t="s">
        <v>366</v>
      </c>
      <c r="S448" s="46" t="s">
        <v>365</v>
      </c>
      <c r="T448" s="46" t="str">
        <f>LOWER('quota master'!$V448)</f>
        <v>prepared or preserved sardines of the species sardina pilchardus</v>
      </c>
      <c r="U448" s="46" t="str">
        <f>GetQuotaDescription('quota master'!$A448, 'quota master'!$B448, 'quota master'!$AB448, 'quota master'!$T448)</f>
        <v>FCFS Quota number 091201 for geography TN : Tunisia on prepared or preserved sardines of the species sardina pilchardus</v>
      </c>
      <c r="V448" s="46" t="s">
        <v>1707</v>
      </c>
      <c r="W448" s="46" t="s">
        <v>4</v>
      </c>
      <c r="X448" s="46" t="s">
        <v>1708</v>
      </c>
      <c r="Y448" s="46" t="s">
        <v>1404</v>
      </c>
      <c r="Z448" s="54">
        <v>100000</v>
      </c>
      <c r="AA448" s="46" t="s">
        <v>2</v>
      </c>
      <c r="AB448" s="46" t="s">
        <v>1399</v>
      </c>
      <c r="AC448" s="46" t="s">
        <v>1499</v>
      </c>
      <c r="AD448" s="46" t="s">
        <v>1492</v>
      </c>
      <c r="AE448" s="46" t="s">
        <v>4</v>
      </c>
      <c r="AF448" s="47" t="s">
        <v>4</v>
      </c>
    </row>
    <row r="449" spans="1:32" ht="105" x14ac:dyDescent="0.25">
      <c r="A449" s="45" t="s">
        <v>1073</v>
      </c>
      <c r="B449" s="46" t="str">
        <f>VLOOKUP($A449, Table5[], 2, FALSE)</f>
        <v>CA : Canada</v>
      </c>
      <c r="C449" s="46" t="str">
        <f>IF(ISNA(VLOOKUP($A449, Table8[], 2, FALSE)), "", VLOOKUP($A449, Table8[], 2, FALSE))</f>
        <v/>
      </c>
      <c r="D449" s="46" t="str">
        <f>IF(ISNA(VLOOKUP($A449, Table10[], 2, FALSE)), "", VLOOKUP($A449, Table10[], 2, FALSE))</f>
        <v>1604131190 - Other_x000D_
1604131990 - Other_x000D_
1604139000 - Other</v>
      </c>
      <c r="E449" s="46" t="str">
        <f>IF(ISNA(VLOOKUP($A449, Table16[], 2, FALSE)), "", VLOOKUP($A449,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449" s="59">
        <v>12870</v>
      </c>
      <c r="G449" s="60">
        <v>43101</v>
      </c>
      <c r="H449" s="60">
        <v>43465</v>
      </c>
      <c r="I449" s="61">
        <f>'quota master'!$H449-'quota master'!$G449+1</f>
        <v>365</v>
      </c>
      <c r="J449" s="61" t="str">
        <f>describe_period('quota master'!$I449, 'quota master'!$G449, 'quota master'!$H449)</f>
        <v>Annual</v>
      </c>
      <c r="K449" s="54">
        <v>200000</v>
      </c>
      <c r="L449" s="62" t="s">
        <v>2</v>
      </c>
      <c r="M449" s="63">
        <v>3</v>
      </c>
      <c r="N449" s="62" t="s">
        <v>3</v>
      </c>
      <c r="O449" s="63">
        <v>90</v>
      </c>
      <c r="P449" s="46" t="s">
        <v>4</v>
      </c>
      <c r="Q449" s="46" t="s">
        <v>4</v>
      </c>
      <c r="R449" s="46" t="s">
        <v>1065</v>
      </c>
      <c r="S449" s="46" t="s">
        <v>1073</v>
      </c>
      <c r="T449" s="46" t="str">
        <f>LOWER('quota master'!$V449)</f>
        <v>prepared or preserved sardines, sardinella and brisling or sprats, whole or in pieces but not minced, excluding sardina pilchardus</v>
      </c>
      <c r="U449" s="46" t="str">
        <f>GetQuotaDescription('quota master'!$A449, 'quota master'!$B449, 'quota master'!$AB449, 'quota master'!$T449)</f>
        <v>FCFS Quota number 098308 for geography CA : Canada on prepared or preserved sardines, sardinella and brisling or sprats, whole or in pieces but not minced, excluding sardina pilchardus</v>
      </c>
      <c r="V449" s="46" t="s">
        <v>1965</v>
      </c>
      <c r="W449" s="46" t="s">
        <v>4</v>
      </c>
      <c r="X449" s="46" t="s">
        <v>1958</v>
      </c>
      <c r="Y449" s="46" t="s">
        <v>1404</v>
      </c>
      <c r="Z449" s="54">
        <v>200000</v>
      </c>
      <c r="AA449" s="46" t="s">
        <v>2</v>
      </c>
      <c r="AB449" s="46" t="s">
        <v>1399</v>
      </c>
      <c r="AC449" s="46" t="s">
        <v>1499</v>
      </c>
      <c r="AD449" s="46" t="s">
        <v>1782</v>
      </c>
      <c r="AE449" s="46" t="s">
        <v>4</v>
      </c>
      <c r="AF449" s="47" t="s">
        <v>4</v>
      </c>
    </row>
    <row r="450" spans="1:32" ht="60" x14ac:dyDescent="0.25">
      <c r="A450" s="45" t="s">
        <v>222</v>
      </c>
      <c r="B450" s="46" t="str">
        <f>VLOOKUP($A450, Table5[], 2, FALSE)</f>
        <v>NO : Norway</v>
      </c>
      <c r="C450" s="46" t="str">
        <f>IF(ISNA(VLOOKUP($A450, Table8[], 2, FALSE)), "", VLOOKUP($A450, Table8[], 2, FALSE))</f>
        <v/>
      </c>
      <c r="D450" s="46" t="str">
        <f>IF(ISNA(VLOOKUP($A450, Table10[], 2, FALSE)), "", VLOOKUP($A450, Table10[], 2, FALSE))</f>
        <v>1604139000 - Other</v>
      </c>
      <c r="E450" s="46" t="str">
        <f>IF(ISNA(VLOOKUP($A450, Table16[], 2, FALSE)), "", VLOOKUP($A450, Table16[], 2, FALSE))</f>
        <v>R161422 : amending Council Regulation (EC) No 992/95 as regards Union tariff quotas for certain agricultural and fishery products originating in Norway</v>
      </c>
      <c r="F450" s="59">
        <v>13024</v>
      </c>
      <c r="G450" s="60">
        <v>43101</v>
      </c>
      <c r="H450" s="60">
        <v>43465</v>
      </c>
      <c r="I450" s="61">
        <f>'quota master'!$H450-'quota master'!$G450+1</f>
        <v>365</v>
      </c>
      <c r="J450" s="61" t="str">
        <f>describe_period('quota master'!$I450, 'quota master'!$G450, 'quota master'!$H450)</f>
        <v>Annual</v>
      </c>
      <c r="K450" s="54">
        <v>180000</v>
      </c>
      <c r="L450" s="62" t="s">
        <v>2</v>
      </c>
      <c r="M450" s="63">
        <v>3</v>
      </c>
      <c r="N450" s="62" t="s">
        <v>3</v>
      </c>
      <c r="O450" s="63">
        <v>90</v>
      </c>
      <c r="P450" s="46" t="s">
        <v>4</v>
      </c>
      <c r="Q450" s="46" t="s">
        <v>4</v>
      </c>
      <c r="R450" s="46" t="s">
        <v>191</v>
      </c>
      <c r="S450" s="46" t="s">
        <v>222</v>
      </c>
      <c r="T450" s="46" t="str">
        <f>LOWER('quota master'!$V450)</f>
        <v>prepared or preserved sardinella and brisling or sprats, whole or in pieces</v>
      </c>
      <c r="U450" s="46" t="str">
        <f>GetQuotaDescription('quota master'!$A450, 'quota master'!$B450, 'quota master'!$AB450, 'quota master'!$T450)</f>
        <v>FCFS Quota number 090741 for geography NO : Norway on prepared or preserved sardinella and brisling or sprats, whole or in pieces</v>
      </c>
      <c r="V450" s="46" t="s">
        <v>1590</v>
      </c>
      <c r="W450" s="46" t="s">
        <v>4</v>
      </c>
      <c r="X450" s="46" t="s">
        <v>1550</v>
      </c>
      <c r="Y450" s="46" t="s">
        <v>1404</v>
      </c>
      <c r="Z450" s="54">
        <v>180000</v>
      </c>
      <c r="AA450" s="46" t="s">
        <v>2</v>
      </c>
      <c r="AB450" s="46" t="s">
        <v>1399</v>
      </c>
      <c r="AC450" s="46" t="s">
        <v>1499</v>
      </c>
      <c r="AD450" s="46" t="s">
        <v>1492</v>
      </c>
      <c r="AE450" s="46" t="s">
        <v>4</v>
      </c>
      <c r="AF450" s="47" t="s">
        <v>4</v>
      </c>
    </row>
    <row r="451" spans="1:32" ht="240" x14ac:dyDescent="0.25">
      <c r="A451" s="45" t="s">
        <v>190</v>
      </c>
      <c r="B451" s="46" t="str">
        <f>VLOOKUP($A451, Table5[], 2, FALSE)</f>
        <v>NO : Norway</v>
      </c>
      <c r="C451" s="46" t="str">
        <f>IF(ISNA(VLOOKUP($A451, Table8[], 2, FALSE)), "", VLOOKUP($A451, Table8[], 2, FALSE))</f>
        <v/>
      </c>
      <c r="D451" s="46" t="str">
        <f>IF(ISNA(VLOOKUP($A451, Table10[], 2, FALSE)), "", VLOOKUP($A451, Table10[], 2, FALSE))</f>
        <v>1604139091 - In airtight cans_x000D_
1604139092 - Other_x000D_
1604139099 - Other_x000D_
1604170000 - Eels_x000D_
1604180000 - Shark fins_x000D_
1604199200 - Cod (Gadus morhua, Gadus ogac, Gadus macrocephalus)_x000D_
1604199390 - Other_x000D_
1604199400 - Hake (Merluccius spp., Urophycis spp.)_x000D_
1604199500 - Alaska pollack (Theragra chalcogramma) and pollack (Pollachius pollachius)_x000D_
1604199700 - Other_x000D_
1604209030 - In airtight cans_x000D_
1604209035 - ??ther_x000D_
1604209040 - of mackerel (Scomber australasicus)_x000D_
1604209050 - Lamprey_x000D_
1604209060 - Swordfish (Xiphias gladius)_x000D_
1604209090 - Other</v>
      </c>
      <c r="E451" s="46" t="str">
        <f>IF(ISNA(VLOOKUP($A451, Table16[], 2, FALSE)), "", VLOOKUP($A451,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451" s="59">
        <v>12994</v>
      </c>
      <c r="G451" s="60">
        <v>43101</v>
      </c>
      <c r="H451" s="60">
        <v>43465</v>
      </c>
      <c r="I451" s="61">
        <f>'quota master'!$H451-'quota master'!$G451+1</f>
        <v>365</v>
      </c>
      <c r="J451" s="61" t="str">
        <f>describe_period('quota master'!$I451, 'quota master'!$G451, 'quota master'!$H451)</f>
        <v>Annual</v>
      </c>
      <c r="K451" s="54">
        <v>400000</v>
      </c>
      <c r="L451" s="62" t="s">
        <v>2</v>
      </c>
      <c r="M451" s="63">
        <v>3</v>
      </c>
      <c r="N451" s="62" t="s">
        <v>3</v>
      </c>
      <c r="O451" s="63">
        <v>90</v>
      </c>
      <c r="P451" s="46" t="s">
        <v>4</v>
      </c>
      <c r="Q451" s="46" t="s">
        <v>4</v>
      </c>
      <c r="R451" s="46" t="s">
        <v>191</v>
      </c>
      <c r="S451" s="46" t="s">
        <v>190</v>
      </c>
      <c r="T451" s="46" t="str">
        <f>LOWER('quota master'!$V451)</f>
        <v>prepared or preserved fish, including caviar and caviar substitutes prepared from fish eggs</v>
      </c>
      <c r="U451" s="46" t="str">
        <f>GetQuotaDescription('quota master'!$A451, 'quota master'!$B451, 'quota master'!$AB451, 'quota master'!$T451)</f>
        <v>FCFS Quota number 090711 for geography NO : Norway on prepared or preserved fish, including caviar and caviar substitutes prepared from fish eggs</v>
      </c>
      <c r="V451" s="46" t="s">
        <v>1560</v>
      </c>
      <c r="W451" s="46" t="s">
        <v>4</v>
      </c>
      <c r="X451" s="46" t="s">
        <v>1550</v>
      </c>
      <c r="Y451" s="46" t="s">
        <v>1404</v>
      </c>
      <c r="Z451" s="54">
        <v>400000</v>
      </c>
      <c r="AA451" s="46" t="s">
        <v>2</v>
      </c>
      <c r="AB451" s="46" t="s">
        <v>1399</v>
      </c>
      <c r="AC451" s="46" t="s">
        <v>1499</v>
      </c>
      <c r="AD451" s="46" t="s">
        <v>1492</v>
      </c>
      <c r="AE451" s="46" t="s">
        <v>4</v>
      </c>
      <c r="AF451" s="47" t="s">
        <v>4</v>
      </c>
    </row>
    <row r="452" spans="1:32" ht="135" x14ac:dyDescent="0.25">
      <c r="A452" s="45" t="s">
        <v>523</v>
      </c>
      <c r="B452" s="46" t="str">
        <f>VLOOKUP($A452, Table5[], 2, FALSE)</f>
        <v>MX : Mexico</v>
      </c>
      <c r="C452" s="46" t="str">
        <f>IF(ISNA(VLOOKUP($A452, Table8[], 2, FALSE)), "", VLOOKUP($A452, Table8[], 2, FALSE))</f>
        <v/>
      </c>
      <c r="D452" s="46" t="str">
        <f>IF(ISNA(VLOOKUP($A452, Table10[], 2, FALSE)), "", VLOOKUP($A452, Table10[], 2, FALSE))</f>
        <v>1604142100 - In vegetable oil_x000D_
1604142800 - Other_x000D_
1604143100 - In vegetable oil_x000D_
1604143800 - Other_x000D_
1604144100 - In vegetable oil_x000D_
1604144800 - Other_x000D_
1604149000 - Bonito (Sarda spp.)_x000D_
1604193900 - Other_x000D_
1604207000 - Of tuna, skipjack or other fish of the genus Euthynnus</v>
      </c>
      <c r="E452" s="46" t="str">
        <f>IF(ISNA(VLOOKUP($A452, Table16[], 2, FALSE)), "", VLOOKUP($A452, Table16[], 2, FALSE))</f>
        <v>R001362 : implementing for the Community the tariff provisions of Decision No 2/2000 of the Joint Council under the Interim Agreement on Trade and Trade-related matters between the European Community and the United Mexican States</v>
      </c>
      <c r="F452" s="59">
        <v>13093</v>
      </c>
      <c r="G452" s="60">
        <v>43282</v>
      </c>
      <c r="H452" s="60">
        <v>43646</v>
      </c>
      <c r="I452" s="61">
        <f>'quota master'!$H452-'quota master'!$G452+1</f>
        <v>365</v>
      </c>
      <c r="J452" s="61" t="str">
        <f>describe_period('quota master'!$I452, 'quota master'!$G452, 'quota master'!$H452)</f>
        <v>Annual</v>
      </c>
      <c r="K452" s="54">
        <v>11000000</v>
      </c>
      <c r="L452" s="62" t="s">
        <v>2</v>
      </c>
      <c r="M452" s="63">
        <v>3</v>
      </c>
      <c r="N452" s="62" t="s">
        <v>3</v>
      </c>
      <c r="O452" s="63">
        <v>90</v>
      </c>
      <c r="P452" s="46" t="s">
        <v>4</v>
      </c>
      <c r="Q452" s="46" t="s">
        <v>4</v>
      </c>
      <c r="R452" s="46" t="s">
        <v>511</v>
      </c>
      <c r="S452" s="46" t="s">
        <v>523</v>
      </c>
      <c r="T452" s="46" t="str">
        <f>LOWER('quota master'!$V452)</f>
        <v>prepared or preserved fish</v>
      </c>
      <c r="U452" s="46" t="str">
        <f>GetQuotaDescription('quota master'!$A452, 'quota master'!$B452, 'quota master'!$AB452, 'quota master'!$T452)</f>
        <v>FCFS Quota number 091853 for geography MX : Mexico on prepared or preserved fish</v>
      </c>
      <c r="V452" s="46" t="s">
        <v>1839</v>
      </c>
      <c r="W452" s="46" t="s">
        <v>4</v>
      </c>
      <c r="X452" s="46" t="s">
        <v>1828</v>
      </c>
      <c r="Y452" s="46" t="s">
        <v>1421</v>
      </c>
      <c r="Z452" s="54">
        <v>10500000</v>
      </c>
      <c r="AA452" s="46" t="s">
        <v>2</v>
      </c>
      <c r="AB452" s="46" t="s">
        <v>1399</v>
      </c>
      <c r="AC452" s="46" t="s">
        <v>1499</v>
      </c>
      <c r="AD452" s="46" t="s">
        <v>1492</v>
      </c>
      <c r="AE452" s="46" t="s">
        <v>4</v>
      </c>
      <c r="AF452" s="47" t="s">
        <v>4</v>
      </c>
    </row>
    <row r="453" spans="1:32" ht="120" x14ac:dyDescent="0.25">
      <c r="A453" s="45" t="s">
        <v>559</v>
      </c>
      <c r="B453" s="46" t="str">
        <f>VLOOKUP($A453, Table5[], 2, FALSE)</f>
        <v>CL : Chile</v>
      </c>
      <c r="C453" s="46" t="str">
        <f>IF(ISNA(VLOOKUP($A453, Table8[], 2, FALSE)), "", VLOOKUP($A453, Table8[], 2, FALSE))</f>
        <v/>
      </c>
      <c r="D453" s="46" t="str">
        <f>IF(ISNA(VLOOKUP($A453, Table10[], 2, FALSE)), "", VLOOKUP($A453, Table10[], 2, FALSE))</f>
        <v>1604142100 - In vegetable oil_x000D_
1604142800 - Other_x000D_
1604143100 - In vegetable oil_x000D_
1604143800 - Other_x000D_
1604144100 - In vegetable oil_x000D_
1604144800 - Other_x000D_
1604193900 - Other_x000D_
1604207000 - Of tuna, skipjack or other fish of the genus Euthynnus</v>
      </c>
      <c r="E453" s="46" t="str">
        <f>IF(ISNA(VLOOKUP($A453, Table16[], 2, FALSE)), "", VLOOKUP($A453, Table16[], 2, FALSE))</f>
        <v>R030312 : implementing for the Community the tariff provisions laid down in the Agreement establishing an association between the European Community and its Member States, of the one part, and the Republic of Chile, of the other part</v>
      </c>
      <c r="F453" s="59">
        <v>12769</v>
      </c>
      <c r="G453" s="60">
        <v>43101</v>
      </c>
      <c r="H453" s="60">
        <v>43465</v>
      </c>
      <c r="I453" s="61">
        <f>'quota master'!$H453-'quota master'!$G453+1</f>
        <v>365</v>
      </c>
      <c r="J453" s="61" t="str">
        <f>describe_period('quota master'!$I453, 'quota master'!$G453, 'quota master'!$H453)</f>
        <v>Annual</v>
      </c>
      <c r="K453" s="54">
        <v>150000</v>
      </c>
      <c r="L453" s="62" t="s">
        <v>2</v>
      </c>
      <c r="M453" s="63">
        <v>3</v>
      </c>
      <c r="N453" s="62" t="s">
        <v>3</v>
      </c>
      <c r="O453" s="63">
        <v>90</v>
      </c>
      <c r="P453" s="46" t="s">
        <v>4</v>
      </c>
      <c r="Q453" s="46" t="s">
        <v>4</v>
      </c>
      <c r="R453" s="46" t="s">
        <v>546</v>
      </c>
      <c r="S453" s="46" t="s">
        <v>559</v>
      </c>
      <c r="T453" s="46" t="str">
        <f>LOWER('quota master'!$V453)</f>
        <v>prepared or preserved fish</v>
      </c>
      <c r="U453" s="46" t="str">
        <f>GetQuotaDescription('quota master'!$A453, 'quota master'!$B453, 'quota master'!$AB453, 'quota master'!$T453)</f>
        <v>FCFS Quota number 091936 for geography CL : Chile on prepared or preserved fish</v>
      </c>
      <c r="V453" s="46" t="s">
        <v>1839</v>
      </c>
      <c r="W453" s="46" t="s">
        <v>4</v>
      </c>
      <c r="X453" s="46" t="s">
        <v>1861</v>
      </c>
      <c r="Y453" s="46" t="s">
        <v>1404</v>
      </c>
      <c r="Z453" s="54">
        <v>150000</v>
      </c>
      <c r="AA453" s="46" t="s">
        <v>2</v>
      </c>
      <c r="AB453" s="46" t="s">
        <v>1399</v>
      </c>
      <c r="AC453" s="46" t="s">
        <v>1499</v>
      </c>
      <c r="AD453" s="46" t="s">
        <v>1492</v>
      </c>
      <c r="AE453" s="46" t="s">
        <v>4</v>
      </c>
      <c r="AF453" s="47" t="s">
        <v>4</v>
      </c>
    </row>
    <row r="454" spans="1:32" ht="165" x14ac:dyDescent="0.25">
      <c r="A454" s="45" t="s">
        <v>465</v>
      </c>
      <c r="B454" s="46" t="str">
        <f>VLOOKUP($A454, Table5[], 2, FALSE)</f>
        <v>MG : Madagascar_x000D_
MU : Mauritius_x000D_
SC : Seychelles and dependencies</v>
      </c>
      <c r="C454" s="46" t="str">
        <f>IF(ISNA(VLOOKUP($A454, Table8[], 2, FALSE)), "", VLOOKUP($A454, Table8[], 2, FALSE))</f>
        <v/>
      </c>
      <c r="D454" s="46" t="str">
        <f>IF(ISNA(VLOOKUP($A454, Table10[], 2, FALSE)), "", VLOOKUP($A454, Table10[], 2, FALSE))</f>
        <v>1604142100 - In vegetable oil_x000D_
1604142800 - Other_x000D_
1604143100 - In vegetable oil_x000D_
1604143800 - Other_x000D_
1604144100 - In vegetable oil_x000D_
1604144800 - Other_x000D_
1604207030 - Preserved_x000D_
1604207040 - Preserved_x000D_
1604207050 - Preserved_x000D_
1604207092 - Albacore tuna (Thunnus alalunga)_x000D_
1604207094 - Other</v>
      </c>
      <c r="E454" s="46" t="str">
        <f>IF(ISNA(VLOOKUP($A454, Table16[], 2, FALSE)), "", VLOOKUP($A454, Table16[], 2, FALSE))</f>
        <v>D171923 : on a derogation from the rules of origin laid down in Protocol 1 to the Interim Agreement establishing a framework for an Economic Partnership Agreement between the Eastern and Southern Africa States, of the one part, and the European Community and its Member States, of the other part, to take account of the special situation of the Eastern and Southern Africa States with regard to preserved tuna and tuna loins [2017/1923]</v>
      </c>
      <c r="F454" s="59">
        <v>12983</v>
      </c>
      <c r="G454" s="60">
        <v>43101</v>
      </c>
      <c r="H454" s="60">
        <v>43465</v>
      </c>
      <c r="I454" s="61">
        <f>'quota master'!$H454-'quota master'!$G454+1</f>
        <v>365</v>
      </c>
      <c r="J454" s="61" t="str">
        <f>describe_period('quota master'!$I454, 'quota master'!$G454, 'quota master'!$H454)</f>
        <v>Annual</v>
      </c>
      <c r="K454" s="54">
        <v>8000000</v>
      </c>
      <c r="L454" s="62" t="s">
        <v>2</v>
      </c>
      <c r="M454" s="63">
        <v>3</v>
      </c>
      <c r="N454" s="62" t="s">
        <v>3</v>
      </c>
      <c r="O454" s="63">
        <v>90</v>
      </c>
      <c r="P454" s="46" t="s">
        <v>4</v>
      </c>
      <c r="Q454" s="46" t="s">
        <v>4</v>
      </c>
      <c r="R454" s="46" t="s">
        <v>466</v>
      </c>
      <c r="S454" s="46" t="s">
        <v>465</v>
      </c>
      <c r="T454" s="46" t="str">
        <f>LOWER('quota master'!$V454)</f>
        <v>preserved tuna</v>
      </c>
      <c r="U454" s="46" t="str">
        <f>GetQuotaDescription('quota master'!$A454, 'quota master'!$B454, 'quota master'!$AB454, 'quota master'!$T454)</f>
        <v>FCFS Quota number 091618 for geography MG : Madagascar, MU : Mauritius, SC : Seychelles and dependencies on preserved tuna</v>
      </c>
      <c r="V454" s="46" t="s">
        <v>1783</v>
      </c>
      <c r="W454" s="46" t="s">
        <v>4</v>
      </c>
      <c r="X454" s="46" t="s">
        <v>1784</v>
      </c>
      <c r="Y454" s="46" t="s">
        <v>1404</v>
      </c>
      <c r="Z454" s="54">
        <v>8000000</v>
      </c>
      <c r="AA454" s="46" t="s">
        <v>2</v>
      </c>
      <c r="AB454" s="46" t="s">
        <v>1399</v>
      </c>
      <c r="AC454" s="46" t="s">
        <v>1499</v>
      </c>
      <c r="AD454" s="46" t="s">
        <v>1782</v>
      </c>
      <c r="AE454" s="46" t="s">
        <v>4</v>
      </c>
      <c r="AF454" s="47" t="s">
        <v>4</v>
      </c>
    </row>
    <row r="455" spans="1:32" ht="135" x14ac:dyDescent="0.25">
      <c r="A455" s="45" t="s">
        <v>467</v>
      </c>
      <c r="B455" s="46" t="str">
        <f>VLOOKUP($A455, Table5[], 2, FALSE)</f>
        <v>MG : Madagascar_x000D_
MU : Mauritius_x000D_
SC : Seychelles and dependencies</v>
      </c>
      <c r="C455" s="46" t="str">
        <f>IF(ISNA(VLOOKUP($A455, Table8[], 2, FALSE)), "", VLOOKUP($A455, Table8[], 2, FALSE))</f>
        <v/>
      </c>
      <c r="D455" s="46" t="str">
        <f>IF(ISNA(VLOOKUP($A455, Table10[], 2, FALSE)), "", VLOOKUP($A455, Table10[], 2, FALSE))</f>
        <v>1604142600 - Fillets known as 'loins'_x000D_
1604143600 - Fillets known as 'loins'_x000D_
1604144600 - Fillets known as 'loins'</v>
      </c>
      <c r="E455" s="46" t="str">
        <f>IF(ISNA(VLOOKUP($A455, Table16[], 2, FALSE)), "", VLOOKUP($A455, Table16[], 2, FALSE))</f>
        <v>D171923 : on a derogation from the rules of origin laid down in Protocol 1 to the Interim Agreement establishing a framework for an Economic Partnership Agreement between the Eastern and Southern Africa States, of the one part, and the European Community and its Member States, of the other part, to take account of the special situation of the Eastern and Southern Africa States with regard to preserved tuna and tuna loins [2017/1923]</v>
      </c>
      <c r="F455" s="59">
        <v>12984</v>
      </c>
      <c r="G455" s="60">
        <v>43101</v>
      </c>
      <c r="H455" s="60">
        <v>43465</v>
      </c>
      <c r="I455" s="61">
        <f>'quota master'!$H455-'quota master'!$G455+1</f>
        <v>365</v>
      </c>
      <c r="J455" s="61" t="str">
        <f>describe_period('quota master'!$I455, 'quota master'!$G455, 'quota master'!$H455)</f>
        <v>Annual</v>
      </c>
      <c r="K455" s="54">
        <v>2000000</v>
      </c>
      <c r="L455" s="62" t="s">
        <v>2</v>
      </c>
      <c r="M455" s="63">
        <v>3</v>
      </c>
      <c r="N455" s="62" t="s">
        <v>3</v>
      </c>
      <c r="O455" s="63">
        <v>90</v>
      </c>
      <c r="P455" s="46" t="s">
        <v>4</v>
      </c>
      <c r="Q455" s="46" t="s">
        <v>4</v>
      </c>
      <c r="R455" s="46" t="s">
        <v>466</v>
      </c>
      <c r="S455" s="46" t="s">
        <v>467</v>
      </c>
      <c r="T455" s="46" t="str">
        <f>LOWER('quota master'!$V455)</f>
        <v>tuna loins</v>
      </c>
      <c r="U455" s="46" t="str">
        <f>GetQuotaDescription('quota master'!$A455, 'quota master'!$B455, 'quota master'!$AB455, 'quota master'!$T455)</f>
        <v>FCFS Quota number 091619 for geography MG : Madagascar, MU : Mauritius, SC : Seychelles and dependencies on tuna loins</v>
      </c>
      <c r="V455" s="46" t="s">
        <v>1785</v>
      </c>
      <c r="W455" s="46" t="s">
        <v>4</v>
      </c>
      <c r="X455" s="46" t="s">
        <v>1784</v>
      </c>
      <c r="Y455" s="46" t="s">
        <v>1404</v>
      </c>
      <c r="Z455" s="54">
        <v>2000000</v>
      </c>
      <c r="AA455" s="46" t="s">
        <v>2</v>
      </c>
      <c r="AB455" s="46" t="s">
        <v>1399</v>
      </c>
      <c r="AC455" s="46" t="s">
        <v>1499</v>
      </c>
      <c r="AD455" s="46" t="s">
        <v>1782</v>
      </c>
      <c r="AE455" s="46" t="s">
        <v>4</v>
      </c>
      <c r="AF455" s="47" t="s">
        <v>4</v>
      </c>
    </row>
    <row r="456" spans="1:32" ht="60" x14ac:dyDescent="0.25">
      <c r="A456" s="45" t="s">
        <v>524</v>
      </c>
      <c r="B456" s="46" t="str">
        <f>VLOOKUP($A456, Table5[], 2, FALSE)</f>
        <v>MX : Mexico</v>
      </c>
      <c r="C456" s="46" t="str">
        <f>IF(ISNA(VLOOKUP($A456, Table8[], 2, FALSE)), "", VLOOKUP($A456, Table8[], 2, FALSE))</f>
        <v/>
      </c>
      <c r="D456" s="46" t="str">
        <f>IF(ISNA(VLOOKUP($A456, Table10[], 2, FALSE)), "", VLOOKUP($A456, Table10[], 2, FALSE))</f>
        <v>1604142600 - Fillets known as 'loins'_x000D_
1604143600 - Fillets known as 'loins'_x000D_
1604144600 - Fillets known as 'loins'</v>
      </c>
      <c r="E456" s="46" t="str">
        <f>IF(ISNA(VLOOKUP($A456, Table16[], 2, FALSE)), "", VLOOKUP($A456, Table16[], 2, FALSE))</f>
        <v>R001362 : implementing for the Community the tariff provisions of Decision No 2/2000 of the Joint Council under the Interim Agreement on Trade and Trade-related matters between the European Community and the United Mexican States</v>
      </c>
      <c r="F456" s="59">
        <v>13094</v>
      </c>
      <c r="G456" s="60">
        <v>43101</v>
      </c>
      <c r="H456" s="60">
        <v>43465</v>
      </c>
      <c r="I456" s="61">
        <f>'quota master'!$H456-'quota master'!$G456+1</f>
        <v>365</v>
      </c>
      <c r="J456" s="61" t="str">
        <f>describe_period('quota master'!$I456, 'quota master'!$G456, 'quota master'!$H456)</f>
        <v>Annual</v>
      </c>
      <c r="K456" s="54">
        <v>6000000</v>
      </c>
      <c r="L456" s="62" t="s">
        <v>2</v>
      </c>
      <c r="M456" s="63">
        <v>3</v>
      </c>
      <c r="N456" s="62" t="s">
        <v>3</v>
      </c>
      <c r="O456" s="63">
        <v>90</v>
      </c>
      <c r="P456" s="46" t="s">
        <v>4</v>
      </c>
      <c r="Q456" s="46" t="s">
        <v>4</v>
      </c>
      <c r="R456" s="46" t="s">
        <v>525</v>
      </c>
      <c r="S456" s="46" t="s">
        <v>524</v>
      </c>
      <c r="T456" s="46" t="str">
        <f>LOWER('quota master'!$V456)</f>
        <v>tuna-loins</v>
      </c>
      <c r="U456" s="46" t="str">
        <f>GetQuotaDescription('quota master'!$A456, 'quota master'!$B456, 'quota master'!$AB456, 'quota master'!$T456)</f>
        <v>FCFS Quota number 091854 for geography MX : Mexico on tuna-loins</v>
      </c>
      <c r="V456" s="46" t="s">
        <v>1840</v>
      </c>
      <c r="W456" s="46" t="s">
        <v>4</v>
      </c>
      <c r="X456" s="46" t="s">
        <v>1828</v>
      </c>
      <c r="Y456" s="46" t="s">
        <v>1404</v>
      </c>
      <c r="Z456" s="54">
        <v>6000000</v>
      </c>
      <c r="AA456" s="46" t="s">
        <v>2</v>
      </c>
      <c r="AB456" s="46" t="s">
        <v>1399</v>
      </c>
      <c r="AC456" s="46" t="s">
        <v>1836</v>
      </c>
      <c r="AD456" s="46" t="s">
        <v>1492</v>
      </c>
      <c r="AE456" s="46" t="s">
        <v>4</v>
      </c>
      <c r="AF456" s="47" t="s">
        <v>4</v>
      </c>
    </row>
    <row r="457" spans="1:32" ht="90" x14ac:dyDescent="0.25">
      <c r="A457" s="45" t="s">
        <v>821</v>
      </c>
      <c r="B457" s="46" t="str">
        <f>VLOOKUP($A457, Table5[], 2, FALSE)</f>
        <v>2200 : Central America</v>
      </c>
      <c r="C457" s="46" t="str">
        <f>IF(ISNA(VLOOKUP($A457, Table8[], 2, FALSE)), "", VLOOKUP($A457, Table8[], 2, FALSE))</f>
        <v/>
      </c>
      <c r="D457" s="46" t="str">
        <f>IF(ISNA(VLOOKUP($A457, Table10[], 2, FALSE)), "", VLOOKUP($A457, Table10[], 2, FALSE))</f>
        <v>1604142600 - Fillets known as 'loins'_x000D_
1604143600 - Fillets known as 'loins'_x000D_
1604144600 - Fillets known as 'loins'</v>
      </c>
      <c r="E457" s="46" t="str">
        <f>IF(ISNA(VLOOKUP($A457, Table16[], 2, FALSE)), "", VLOOKUP($A457, Table16[], 2, FALSE))</f>
        <v>R130977 : on the derogations from the rules of origin laid down in Annex II to the Agreement establishing an Association between the European Union and its Member States, on the one hand, and Central America on the other, that apply within quotas for certain products from Central America</v>
      </c>
      <c r="F457" s="59">
        <v>13195</v>
      </c>
      <c r="G457" s="60">
        <v>43313</v>
      </c>
      <c r="H457" s="60">
        <v>43677</v>
      </c>
      <c r="I457" s="61">
        <f>'quota master'!$H457-'quota master'!$G457+1</f>
        <v>365</v>
      </c>
      <c r="J457" s="61" t="str">
        <f>describe_period('quota master'!$I457, 'quota master'!$G457, 'quota master'!$H457)</f>
        <v>Annual</v>
      </c>
      <c r="K457" s="54">
        <v>4000000</v>
      </c>
      <c r="L457" s="62" t="s">
        <v>2</v>
      </c>
      <c r="M457" s="63">
        <v>3</v>
      </c>
      <c r="N457" s="62" t="s">
        <v>3</v>
      </c>
      <c r="O457" s="63">
        <v>90</v>
      </c>
      <c r="P457" s="46" t="s">
        <v>4</v>
      </c>
      <c r="Q457" s="46" t="s">
        <v>4</v>
      </c>
      <c r="R457" s="46" t="s">
        <v>822</v>
      </c>
      <c r="S457" s="46" t="s">
        <v>821</v>
      </c>
      <c r="T457" s="46" t="str">
        <f>LOWER('quota master'!$V457)</f>
        <v>tuna, skipjack and bonito (sarda spp.)</v>
      </c>
      <c r="U457" s="46" t="str">
        <f>GetQuotaDescription('quota master'!$A457, 'quota master'!$B457, 'quota master'!$AB457, 'quota master'!$T457)</f>
        <v>FCFS Quota number 097014 for geography 2200 : Central America on tuna, skipjack and bonito (sarda spp.)</v>
      </c>
      <c r="V457" s="46" t="s">
        <v>7726</v>
      </c>
      <c r="W457" s="46" t="s">
        <v>4</v>
      </c>
      <c r="X457" s="46" t="s">
        <v>1915</v>
      </c>
      <c r="Y457" s="46" t="s">
        <v>1916</v>
      </c>
      <c r="Z457" s="54">
        <v>4000000</v>
      </c>
      <c r="AA457" s="46" t="s">
        <v>2</v>
      </c>
      <c r="AB457" s="46" t="s">
        <v>1399</v>
      </c>
      <c r="AC457" s="46" t="s">
        <v>1499</v>
      </c>
      <c r="AD457" s="46" t="s">
        <v>1492</v>
      </c>
      <c r="AE457" s="46" t="s">
        <v>4</v>
      </c>
      <c r="AF457" s="47" t="s">
        <v>4</v>
      </c>
    </row>
    <row r="458" spans="1:32" ht="90" x14ac:dyDescent="0.25">
      <c r="A458" s="45" t="s">
        <v>709</v>
      </c>
      <c r="B458" s="46" t="str">
        <f>VLOOKUP($A458, Table5[], 2, FALSE)</f>
        <v>1011 : ERGA OMNES</v>
      </c>
      <c r="C458" s="46" t="str">
        <f>IF(ISNA(VLOOKUP($A458, Table8[], 2, FALSE)), "", VLOOKUP($A458, Table8[], 2, FALSE))</f>
        <v/>
      </c>
      <c r="D458" s="46" t="str">
        <f>IF(ISNA(VLOOKUP($A458, Table10[], 2, FALSE)), "", VLOOKUP($A458, Table10[], 2, FALSE))</f>
        <v>1604142610 - For processing_x000D_
1604143610 - For processing_x000D_
1604144611 - For processing_x000D_
1604144621 - For processing_x000D_
1604144692 - Albacore tuna (Thunnus alalunga)_x000D_
1604144694 - Other</v>
      </c>
      <c r="E458" s="46" t="str">
        <f>IF(ISNA(VLOOKUP($A458, Table16[], 2, FALSE)), "", VLOOKUP($A458, Table16[], 2, FALSE))</f>
        <v>R152265 : opening and providing for the management of autonomous Union tariff quotas for certain fishery products for the period 2016-2018</v>
      </c>
      <c r="F458" s="59">
        <v>13284</v>
      </c>
      <c r="G458" s="60">
        <v>43101</v>
      </c>
      <c r="H458" s="60">
        <v>43465</v>
      </c>
      <c r="I458" s="61">
        <f>'quota master'!$H458-'quota master'!$G458+1</f>
        <v>365</v>
      </c>
      <c r="J458" s="61" t="str">
        <f>describe_period('quota master'!$I458, 'quota master'!$G458, 'quota master'!$H458)</f>
        <v>Annual</v>
      </c>
      <c r="K458" s="54">
        <v>25000000</v>
      </c>
      <c r="L458" s="62" t="s">
        <v>2</v>
      </c>
      <c r="M458" s="63">
        <v>3</v>
      </c>
      <c r="N458" s="62" t="s">
        <v>11</v>
      </c>
      <c r="O458" s="63">
        <v>90</v>
      </c>
      <c r="P458" s="46" t="s">
        <v>4</v>
      </c>
      <c r="Q458" s="46" t="s">
        <v>4</v>
      </c>
      <c r="R458" s="46" t="s">
        <v>688</v>
      </c>
      <c r="S458" s="46" t="s">
        <v>709</v>
      </c>
      <c r="T458" s="46" t="str">
        <f>LOWER('quota master'!$V458)</f>
        <v>tuna</v>
      </c>
      <c r="U458" s="46" t="str">
        <f>GetQuotaDescription('quota master'!$A458, 'quota master'!$B458, 'quota master'!$AB458, 'quota master'!$T458)</f>
        <v>FCFS Quota number 092790 for geography 1011 : ERGA OMNES on tuna</v>
      </c>
      <c r="V458" s="46" t="s">
        <v>7679</v>
      </c>
      <c r="W458" s="46" t="s">
        <v>4</v>
      </c>
      <c r="X458" s="46" t="s">
        <v>1397</v>
      </c>
      <c r="Y458" s="46" t="s">
        <v>1404</v>
      </c>
      <c r="Z458" s="54">
        <v>25000000</v>
      </c>
      <c r="AA458" s="46" t="s">
        <v>2</v>
      </c>
      <c r="AB458" s="46" t="s">
        <v>1399</v>
      </c>
      <c r="AC458" s="46" t="s">
        <v>1400</v>
      </c>
      <c r="AD458" s="46" t="s">
        <v>1900</v>
      </c>
      <c r="AE458" s="46" t="s">
        <v>4</v>
      </c>
      <c r="AF458" s="47" t="s">
        <v>4</v>
      </c>
    </row>
    <row r="459" spans="1:32" ht="90" x14ac:dyDescent="0.25">
      <c r="A459" s="45" t="s">
        <v>463</v>
      </c>
      <c r="B459" s="46" t="str">
        <f>VLOOKUP($A459, Table5[], 2, FALSE)</f>
        <v>NA : Namibia</v>
      </c>
      <c r="C459" s="46" t="str">
        <f>IF(ISNA(VLOOKUP($A459, Table8[], 2, FALSE)), "", VLOOKUP($A459, Table8[], 2, FALSE))</f>
        <v/>
      </c>
      <c r="D459" s="46" t="str">
        <f>IF(ISNA(VLOOKUP($A459, Table10[], 2, FALSE)), "", VLOOKUP($A459, Table10[], 2, FALSE))</f>
        <v>1604144130 - Albacore tuna (Thunnus alalunga)_x000D_
1604144692 - Albacore tuna (Thunnus alalunga)_x000D_
1604144697 - Albacore tuna (Thunnus alalunga)_x000D_
1604144830 - Albacore tuna (Thunnus alalunga)_x000D_
1604207092 - Albacore tuna (Thunnus alalunga)_x000D_
1604207097 - Albacore tuna (Thunnus alalunga)</v>
      </c>
      <c r="E459" s="46" t="str">
        <f>IF(ISNA(VLOOKUP($A459, Table16[], 2, FALSE)), "", VLOOKUP($A459, Table16[], 2, FALSE))</f>
        <v>R170882 : on the derogations from the rules of origin laid down in Protocol 1 to the Economic Partnership Agreement between the European Union and its Member States, of the one part, and the SADC EPA States, of the other part, that apply within a quota for certain products from Namibia</v>
      </c>
      <c r="F459" s="59">
        <v>12591</v>
      </c>
      <c r="G459" s="60">
        <v>43101</v>
      </c>
      <c r="H459" s="60">
        <v>43465</v>
      </c>
      <c r="I459" s="61">
        <f>'quota master'!$H459-'quota master'!$G459+1</f>
        <v>365</v>
      </c>
      <c r="J459" s="61" t="str">
        <f>describe_period('quota master'!$I459, 'quota master'!$G459, 'quota master'!$H459)</f>
        <v>Annual</v>
      </c>
      <c r="K459" s="54">
        <v>800000</v>
      </c>
      <c r="L459" s="62" t="s">
        <v>2</v>
      </c>
      <c r="M459" s="63">
        <v>3</v>
      </c>
      <c r="N459" s="62" t="s">
        <v>3</v>
      </c>
      <c r="O459" s="63">
        <v>90</v>
      </c>
      <c r="P459" s="46" t="s">
        <v>4</v>
      </c>
      <c r="Q459" s="46" t="s">
        <v>4</v>
      </c>
      <c r="R459" s="46" t="s">
        <v>464</v>
      </c>
      <c r="S459" s="46" t="s">
        <v>463</v>
      </c>
      <c r="T459" s="46" t="str">
        <f>LOWER('quota master'!$V459)</f>
        <v>prepared or preserved albacore tuna (thunnus alalunga)</v>
      </c>
      <c r="U459" s="46" t="str">
        <f>GetQuotaDescription('quota master'!$A459, 'quota master'!$B459, 'quota master'!$AB459, 'quota master'!$T459)</f>
        <v>FCFS Quota number 091600 for geography NA : Namibia on prepared or preserved albacore tuna (thunnus alalunga)</v>
      </c>
      <c r="V459" s="46" t="s">
        <v>7687</v>
      </c>
      <c r="W459" s="46" t="s">
        <v>4</v>
      </c>
      <c r="X459" s="46" t="s">
        <v>1781</v>
      </c>
      <c r="Y459" s="46" t="s">
        <v>1404</v>
      </c>
      <c r="Z459" s="54">
        <v>800000</v>
      </c>
      <c r="AA459" s="46" t="s">
        <v>2</v>
      </c>
      <c r="AB459" s="46" t="s">
        <v>1399</v>
      </c>
      <c r="AC459" s="46" t="s">
        <v>1499</v>
      </c>
      <c r="AD459" s="46" t="s">
        <v>1782</v>
      </c>
      <c r="AE459" s="46" t="s">
        <v>4</v>
      </c>
      <c r="AF459" s="47" t="s">
        <v>4</v>
      </c>
    </row>
    <row r="460" spans="1:32" ht="90" x14ac:dyDescent="0.25">
      <c r="A460" s="45" t="s">
        <v>987</v>
      </c>
      <c r="B460" s="46" t="str">
        <f>VLOOKUP($A460, Table5[], 2, FALSE)</f>
        <v>PE : Peru</v>
      </c>
      <c r="C460" s="46" t="str">
        <f>IF(ISNA(VLOOKUP($A460, Table8[], 2, FALSE)), "", VLOOKUP($A460, Table8[], 2, FALSE))</f>
        <v/>
      </c>
      <c r="D460" s="46" t="str">
        <f>IF(ISNA(VLOOKUP($A460, Table10[], 2, FALSE)), "", VLOOKUP($A460, Table10[], 2, FALSE))</f>
        <v>1604151100 - Fillets</v>
      </c>
      <c r="E460" s="46" t="str">
        <f>IF(ISNA(VLOOKUP($A460, Table16[], 2, FALSE)), "", VLOOKUP($A460,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460" s="59">
        <v>12512</v>
      </c>
      <c r="G460" s="60">
        <v>43160</v>
      </c>
      <c r="H460" s="60">
        <v>43524</v>
      </c>
      <c r="I460" s="61">
        <f>'quota master'!$H460-'quota master'!$G460+1</f>
        <v>365</v>
      </c>
      <c r="J460" s="61" t="str">
        <f>describe_period('quota master'!$I460, 'quota master'!$G460, 'quota master'!$H460)</f>
        <v>Annual</v>
      </c>
      <c r="K460" s="54">
        <v>2000000</v>
      </c>
      <c r="L460" s="62" t="s">
        <v>2</v>
      </c>
      <c r="M460" s="63">
        <v>3</v>
      </c>
      <c r="N460" s="62" t="s">
        <v>3</v>
      </c>
      <c r="O460" s="63">
        <v>90</v>
      </c>
      <c r="P460" s="46" t="s">
        <v>4</v>
      </c>
      <c r="Q460" s="46" t="s">
        <v>4</v>
      </c>
      <c r="R460" s="46" t="s">
        <v>969</v>
      </c>
      <c r="S460" s="46" t="s">
        <v>987</v>
      </c>
      <c r="T460" s="46" t="str">
        <f>LOWER('quota master'!$V460)</f>
        <v>mackerel - of the species scomber scombrus and scomber japonicus</v>
      </c>
      <c r="U460" s="46" t="str">
        <f>GetQuotaDescription('quota master'!$A460, 'quota master'!$B460, 'quota master'!$AB460, 'quota master'!$T460)</f>
        <v>FCFS Quota number 097200 for geography PE : Peru on mackerel - of the species scomber scombrus and scomber japonicus</v>
      </c>
      <c r="V460" s="46" t="s">
        <v>7754</v>
      </c>
      <c r="W460" s="46" t="s">
        <v>4</v>
      </c>
      <c r="X460" s="46" t="s">
        <v>1917</v>
      </c>
      <c r="Y460" s="46" t="s">
        <v>1918</v>
      </c>
      <c r="Z460" s="54">
        <v>2000000</v>
      </c>
      <c r="AA460" s="46" t="s">
        <v>2</v>
      </c>
      <c r="AB460" s="46" t="s">
        <v>1399</v>
      </c>
      <c r="AC460" s="46" t="s">
        <v>1499</v>
      </c>
      <c r="AD460" s="46" t="s">
        <v>1492</v>
      </c>
      <c r="AE460" s="46" t="s">
        <v>4</v>
      </c>
      <c r="AF460" s="47" t="s">
        <v>4</v>
      </c>
    </row>
    <row r="461" spans="1:32" ht="60" x14ac:dyDescent="0.25">
      <c r="A461" s="45" t="s">
        <v>223</v>
      </c>
      <c r="B461" s="46" t="str">
        <f>VLOOKUP($A461, Table5[], 2, FALSE)</f>
        <v>NO : Norway</v>
      </c>
      <c r="C461" s="46" t="str">
        <f>IF(ISNA(VLOOKUP($A461, Table8[], 2, FALSE)), "", VLOOKUP($A461, Table8[], 2, FALSE))</f>
        <v/>
      </c>
      <c r="D461" s="46" t="str">
        <f>IF(ISNA(VLOOKUP($A461, Table10[], 2, FALSE)), "", VLOOKUP($A461, Table10[], 2, FALSE))</f>
        <v>1604151100 - Fillets_x000D_
1604151900 - Other</v>
      </c>
      <c r="E461" s="46" t="str">
        <f>IF(ISNA(VLOOKUP($A461, Table16[], 2, FALSE)), "", VLOOKUP($A461, Table16[], 2, FALSE))</f>
        <v>R161422 : amending Council Regulation (EC) No 992/95 as regards Union tariff quotas for certain agricultural and fishery products originating in Norway</v>
      </c>
      <c r="F461" s="59">
        <v>13025</v>
      </c>
      <c r="G461" s="60">
        <v>43101</v>
      </c>
      <c r="H461" s="60">
        <v>43465</v>
      </c>
      <c r="I461" s="61">
        <f>'quota master'!$H461-'quota master'!$G461+1</f>
        <v>365</v>
      </c>
      <c r="J461" s="61" t="str">
        <f>describe_period('quota master'!$I461, 'quota master'!$G461, 'quota master'!$H461)</f>
        <v>Annual</v>
      </c>
      <c r="K461" s="54">
        <v>130000</v>
      </c>
      <c r="L461" s="62" t="s">
        <v>2</v>
      </c>
      <c r="M461" s="63">
        <v>3</v>
      </c>
      <c r="N461" s="62" t="s">
        <v>3</v>
      </c>
      <c r="O461" s="63">
        <v>90</v>
      </c>
      <c r="P461" s="46" t="s">
        <v>4</v>
      </c>
      <c r="Q461" s="46" t="s">
        <v>4</v>
      </c>
      <c r="R461" s="46" t="s">
        <v>191</v>
      </c>
      <c r="S461" s="46" t="s">
        <v>223</v>
      </c>
      <c r="T461" s="46" t="str">
        <f>LOWER('quota master'!$V461)</f>
        <v>prepared or preserved mackerel (scomber scombrus, scomber japonicus), whole or in pieces</v>
      </c>
      <c r="U461" s="46" t="str">
        <f>GetQuotaDescription('quota master'!$A461, 'quota master'!$B461, 'quota master'!$AB461, 'quota master'!$T461)</f>
        <v>FCFS Quota number 090742 for geography NO : Norway on prepared or preserved mackerel (scomber scombrus, scomber japonicus), whole or in pieces</v>
      </c>
      <c r="V461" s="46" t="s">
        <v>1591</v>
      </c>
      <c r="W461" s="46" t="s">
        <v>4</v>
      </c>
      <c r="X461" s="46" t="s">
        <v>1550</v>
      </c>
      <c r="Y461" s="46" t="s">
        <v>1404</v>
      </c>
      <c r="Z461" s="54">
        <v>130000</v>
      </c>
      <c r="AA461" s="46" t="s">
        <v>2</v>
      </c>
      <c r="AB461" s="46" t="s">
        <v>1399</v>
      </c>
      <c r="AC461" s="46" t="s">
        <v>1499</v>
      </c>
      <c r="AD461" s="46" t="s">
        <v>1492</v>
      </c>
      <c r="AE461" s="46" t="s">
        <v>4</v>
      </c>
      <c r="AF461" s="47" t="s">
        <v>4</v>
      </c>
    </row>
    <row r="462" spans="1:32" ht="90" x14ac:dyDescent="0.25">
      <c r="A462" s="45" t="s">
        <v>473</v>
      </c>
      <c r="B462" s="46" t="str">
        <f>VLOOKUP($A462, Table5[], 2, FALSE)</f>
        <v>CV : Cape Verde</v>
      </c>
      <c r="C462" s="46" t="str">
        <f>IF(ISNA(VLOOKUP($A462, Table8[], 2, FALSE)), "", VLOOKUP($A462, Table8[], 2, FALSE))</f>
        <v/>
      </c>
      <c r="D462" s="46" t="str">
        <f>IF(ISNA(VLOOKUP($A462, Table10[], 2, FALSE)), "", VLOOKUP($A462, Table10[], 2, FALSE))</f>
        <v>1604151100 - Fillets_x000D_
1604199730 - Mackerel (Scomber colias)</v>
      </c>
      <c r="E462" s="46" t="str">
        <f>IF(ISNA(VLOOKUP($A462, Table16[], 2, FALSE)), "", VLOOKUP($A462, Table16[], 2, FALSE))</f>
        <v>R170968 : granting Cape Verde a temporary derogation from the rules on preferential origin laid down in Delegated Regulation (EU) 2015/2446, in respect of prepared or preserved mackerel fillets and prepared or preserved frigate tuna or frigate mackerel fillets</v>
      </c>
      <c r="F462" s="59">
        <v>13212</v>
      </c>
      <c r="G462" s="60">
        <v>43101</v>
      </c>
      <c r="H462" s="60">
        <v>43465</v>
      </c>
      <c r="I462" s="61">
        <f>'quota master'!$H462-'quota master'!$G462+1</f>
        <v>365</v>
      </c>
      <c r="J462" s="61" t="str">
        <f>describe_period('quota master'!$I462, 'quota master'!$G462, 'quota master'!$H462)</f>
        <v>Annual</v>
      </c>
      <c r="K462" s="54">
        <v>2500000</v>
      </c>
      <c r="L462" s="62" t="s">
        <v>2</v>
      </c>
      <c r="M462" s="63">
        <v>3</v>
      </c>
      <c r="N462" s="62" t="s">
        <v>3</v>
      </c>
      <c r="O462" s="63">
        <v>90</v>
      </c>
      <c r="P462" s="46" t="s">
        <v>4</v>
      </c>
      <c r="Q462" s="46" t="s">
        <v>4</v>
      </c>
      <c r="R462" s="46" t="s">
        <v>474</v>
      </c>
      <c r="S462" s="46" t="s">
        <v>473</v>
      </c>
      <c r="T462" s="46" t="str">
        <f>LOWER('quota master'!$V462)</f>
        <v>mackerel (scomber colias, scomber japonicus, scomber scombrus), fillets, 
prepared or preserved</v>
      </c>
      <c r="U462" s="46" t="str">
        <f>GetQuotaDescription('quota master'!$A462, 'quota master'!$B462, 'quota master'!$AB462, 'quota master'!$T462)</f>
        <v>FCFS Quota number 091647 for geography CV : Cape Verde on mackerel (scomber colias, scomber japonicus, scomber scombrus), fillets, 
prepared or preserved</v>
      </c>
      <c r="V462" s="46" t="s">
        <v>1794</v>
      </c>
      <c r="W462" s="46" t="s">
        <v>4</v>
      </c>
      <c r="X462" s="46" t="s">
        <v>1795</v>
      </c>
      <c r="Y462" s="46" t="s">
        <v>1404</v>
      </c>
      <c r="Z462" s="54">
        <v>2500000</v>
      </c>
      <c r="AA462" s="46" t="s">
        <v>2</v>
      </c>
      <c r="AB462" s="46" t="s">
        <v>1399</v>
      </c>
      <c r="AC462" s="46" t="s">
        <v>1499</v>
      </c>
      <c r="AD462" s="46" t="s">
        <v>1782</v>
      </c>
      <c r="AE462" s="46" t="s">
        <v>4</v>
      </c>
      <c r="AF462" s="47" t="s">
        <v>4</v>
      </c>
    </row>
    <row r="463" spans="1:32" ht="90" x14ac:dyDescent="0.25">
      <c r="A463" s="45" t="s">
        <v>988</v>
      </c>
      <c r="B463" s="46" t="str">
        <f>VLOOKUP($A463, Table5[], 2, FALSE)</f>
        <v>PE : Peru</v>
      </c>
      <c r="C463" s="46" t="str">
        <f>IF(ISNA(VLOOKUP($A463, Table8[], 2, FALSE)), "", VLOOKUP($A463, Table8[], 2, FALSE))</f>
        <v/>
      </c>
      <c r="D463" s="46" t="str">
        <f>IF(ISNA(VLOOKUP($A463, Table10[], 2, FALSE)), "", VLOOKUP($A463, Table10[], 2, FALSE))</f>
        <v>1604151900 - Other</v>
      </c>
      <c r="E463" s="46" t="str">
        <f>IF(ISNA(VLOOKUP($A463, Table16[], 2, FALSE)), "", VLOOKUP($A463,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463" s="59">
        <v>12513</v>
      </c>
      <c r="G463" s="60">
        <v>43160</v>
      </c>
      <c r="H463" s="60">
        <v>43524</v>
      </c>
      <c r="I463" s="61">
        <f>'quota master'!$H463-'quota master'!$G463+1</f>
        <v>365</v>
      </c>
      <c r="J463" s="61" t="str">
        <f>describe_period('quota master'!$I463, 'quota master'!$G463, 'quota master'!$H463)</f>
        <v>Annual</v>
      </c>
      <c r="K463" s="54">
        <v>800000</v>
      </c>
      <c r="L463" s="62" t="s">
        <v>2</v>
      </c>
      <c r="M463" s="63">
        <v>3</v>
      </c>
      <c r="N463" s="62" t="s">
        <v>3</v>
      </c>
      <c r="O463" s="63">
        <v>90</v>
      </c>
      <c r="P463" s="46" t="s">
        <v>4</v>
      </c>
      <c r="Q463" s="46" t="s">
        <v>4</v>
      </c>
      <c r="R463" s="46" t="s">
        <v>969</v>
      </c>
      <c r="S463" s="46" t="s">
        <v>988</v>
      </c>
      <c r="T463" s="46" t="str">
        <f>LOWER('quota master'!$V463)</f>
        <v>mackerel</v>
      </c>
      <c r="U463" s="46" t="str">
        <f>GetQuotaDescription('quota master'!$A463, 'quota master'!$B463, 'quota master'!$AB463, 'quota master'!$T463)</f>
        <v>FCFS Quota number 097201 for geography PE : Peru on mackerel</v>
      </c>
      <c r="V463" s="46" t="s">
        <v>7756</v>
      </c>
      <c r="W463" s="46" t="s">
        <v>4</v>
      </c>
      <c r="X463" s="46" t="s">
        <v>1917</v>
      </c>
      <c r="Y463" s="46" t="s">
        <v>1918</v>
      </c>
      <c r="Z463" s="54">
        <v>800000</v>
      </c>
      <c r="AA463" s="46" t="s">
        <v>2</v>
      </c>
      <c r="AB463" s="46" t="s">
        <v>1399</v>
      </c>
      <c r="AC463" s="46" t="s">
        <v>1499</v>
      </c>
      <c r="AD463" s="46" t="s">
        <v>1492</v>
      </c>
      <c r="AE463" s="46" t="s">
        <v>4</v>
      </c>
      <c r="AF463" s="47" t="s">
        <v>4</v>
      </c>
    </row>
    <row r="464" spans="1:32" ht="90" x14ac:dyDescent="0.25">
      <c r="A464" s="45" t="s">
        <v>989</v>
      </c>
      <c r="B464" s="46" t="str">
        <f>VLOOKUP($A464, Table5[], 2, FALSE)</f>
        <v>PE : Peru</v>
      </c>
      <c r="C464" s="46" t="str">
        <f>IF(ISNA(VLOOKUP($A464, Table8[], 2, FALSE)), "", VLOOKUP($A464, Table8[], 2, FALSE))</f>
        <v/>
      </c>
      <c r="D464" s="46" t="str">
        <f>IF(ISNA(VLOOKUP($A464, Table10[], 2, FALSE)), "", VLOOKUP($A464, Table10[], 2, FALSE))</f>
        <v>1604159000 - Of the species Scomber australasicus</v>
      </c>
      <c r="E464" s="46" t="str">
        <f>IF(ISNA(VLOOKUP($A464, Table16[], 2, FALSE)), "", VLOOKUP($A464,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464" s="59">
        <v>12514</v>
      </c>
      <c r="G464" s="60">
        <v>43160</v>
      </c>
      <c r="H464" s="60">
        <v>43524</v>
      </c>
      <c r="I464" s="61">
        <f>'quota master'!$H464-'quota master'!$G464+1</f>
        <v>365</v>
      </c>
      <c r="J464" s="61" t="str">
        <f>describe_period('quota master'!$I464, 'quota master'!$G464, 'quota master'!$H464)</f>
        <v>Annual</v>
      </c>
      <c r="K464" s="54">
        <v>20000</v>
      </c>
      <c r="L464" s="62" t="s">
        <v>2</v>
      </c>
      <c r="M464" s="63">
        <v>3</v>
      </c>
      <c r="N464" s="62" t="s">
        <v>3</v>
      </c>
      <c r="O464" s="63">
        <v>90</v>
      </c>
      <c r="P464" s="46" t="s">
        <v>4</v>
      </c>
      <c r="Q464" s="46" t="s">
        <v>4</v>
      </c>
      <c r="R464" s="46" t="s">
        <v>969</v>
      </c>
      <c r="S464" s="46" t="s">
        <v>989</v>
      </c>
      <c r="T464" s="46" t="str">
        <f>LOWER('quota master'!$V464)</f>
        <v>mackerel</v>
      </c>
      <c r="U464" s="46" t="str">
        <f>GetQuotaDescription('quota master'!$A464, 'quota master'!$B464, 'quota master'!$AB464, 'quota master'!$T464)</f>
        <v>FCFS Quota number 097202 for geography PE : Peru on mackerel</v>
      </c>
      <c r="V464" s="46" t="s">
        <v>7756</v>
      </c>
      <c r="W464" s="46" t="s">
        <v>4</v>
      </c>
      <c r="X464" s="46" t="s">
        <v>1917</v>
      </c>
      <c r="Y464" s="46" t="s">
        <v>1918</v>
      </c>
      <c r="Z464" s="54">
        <v>20000</v>
      </c>
      <c r="AA464" s="46" t="s">
        <v>2</v>
      </c>
      <c r="AB464" s="46" t="s">
        <v>1399</v>
      </c>
      <c r="AC464" s="46" t="s">
        <v>1499</v>
      </c>
      <c r="AD464" s="46" t="s">
        <v>1492</v>
      </c>
      <c r="AE464" s="46" t="s">
        <v>4</v>
      </c>
      <c r="AF464" s="47" t="s">
        <v>4</v>
      </c>
    </row>
    <row r="465" spans="1:32" ht="90" x14ac:dyDescent="0.25">
      <c r="A465" s="45" t="s">
        <v>990</v>
      </c>
      <c r="B465" s="46" t="str">
        <f>VLOOKUP($A465, Table5[], 2, FALSE)</f>
        <v>PE : Peru</v>
      </c>
      <c r="C465" s="46" t="str">
        <f>IF(ISNA(VLOOKUP($A465, Table8[], 2, FALSE)), "", VLOOKUP($A465, Table8[], 2, FALSE))</f>
        <v/>
      </c>
      <c r="D465" s="46" t="str">
        <f>IF(ISNA(VLOOKUP($A465, Table10[], 2, FALSE)), "", VLOOKUP($A465, Table10[], 2, FALSE))</f>
        <v>1604160000 - Anchovies</v>
      </c>
      <c r="E465" s="46" t="str">
        <f>IF(ISNA(VLOOKUP($A465, Table16[], 2, FALSE)), "", VLOOKUP($A465,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465" s="59">
        <v>12515</v>
      </c>
      <c r="G465" s="60">
        <v>43160</v>
      </c>
      <c r="H465" s="60">
        <v>43524</v>
      </c>
      <c r="I465" s="61">
        <f>'quota master'!$H465-'quota master'!$G465+1</f>
        <v>365</v>
      </c>
      <c r="J465" s="61" t="str">
        <f>describe_period('quota master'!$I465, 'quota master'!$G465, 'quota master'!$H465)</f>
        <v>Annual</v>
      </c>
      <c r="K465" s="54">
        <v>400000</v>
      </c>
      <c r="L465" s="62" t="s">
        <v>2</v>
      </c>
      <c r="M465" s="63">
        <v>3</v>
      </c>
      <c r="N465" s="62" t="s">
        <v>3</v>
      </c>
      <c r="O465" s="63">
        <v>90</v>
      </c>
      <c r="P465" s="46" t="s">
        <v>4</v>
      </c>
      <c r="Q465" s="46" t="s">
        <v>4</v>
      </c>
      <c r="R465" s="46" t="s">
        <v>969</v>
      </c>
      <c r="S465" s="46" t="s">
        <v>990</v>
      </c>
      <c r="T465" s="46" t="str">
        <f>LOWER('quota master'!$V465)</f>
        <v>anchovies</v>
      </c>
      <c r="U465" s="46" t="str">
        <f>GetQuotaDescription('quota master'!$A465, 'quota master'!$B465, 'quota master'!$AB465, 'quota master'!$T465)</f>
        <v>FCFS Quota number 097203 for geography PE : Peru on anchovies</v>
      </c>
      <c r="V465" s="46" t="s">
        <v>4435</v>
      </c>
      <c r="W465" s="46" t="s">
        <v>4</v>
      </c>
      <c r="X465" s="46" t="s">
        <v>1917</v>
      </c>
      <c r="Y465" s="46" t="s">
        <v>1918</v>
      </c>
      <c r="Z465" s="54">
        <v>400000</v>
      </c>
      <c r="AA465" s="46" t="s">
        <v>2</v>
      </c>
      <c r="AB465" s="46" t="s">
        <v>1399</v>
      </c>
      <c r="AC465" s="46" t="s">
        <v>1499</v>
      </c>
      <c r="AD465" s="46" t="s">
        <v>1492</v>
      </c>
      <c r="AE465" s="46" t="s">
        <v>4</v>
      </c>
      <c r="AF465" s="47" t="s">
        <v>4</v>
      </c>
    </row>
    <row r="466" spans="1:32" ht="60" x14ac:dyDescent="0.25">
      <c r="A466" s="45" t="s">
        <v>414</v>
      </c>
      <c r="B466" s="46" t="str">
        <f>VLOOKUP($A466, Table5[], 2, FALSE)</f>
        <v>AL : Albania</v>
      </c>
      <c r="C466" s="46" t="str">
        <f>IF(ISNA(VLOOKUP($A466, Table8[], 2, FALSE)), "", VLOOKUP($A466, Table8[], 2, FALSE))</f>
        <v/>
      </c>
      <c r="D466" s="46" t="str">
        <f>IF(ISNA(VLOOKUP($A466, Table10[], 2, FALSE)), "", VLOOKUP($A466, Table10[], 2, FALSE))</f>
        <v>1604160000 - Anchovies_x000D_
1604204000 - Of anchovies</v>
      </c>
      <c r="E466" s="46" t="str">
        <f>IF(ISNA(VLOOKUP($A466, Table16[], 2, FALSE)), "", VLOOKUP($A466, Table16[], 2, FALSE))</f>
        <v>R061916 : opening and providing for the management of Community tariff quotas for certain fish and fishery products originating in Albania</v>
      </c>
      <c r="F466" s="59">
        <v>13219</v>
      </c>
      <c r="G466" s="60">
        <v>43101</v>
      </c>
      <c r="H466" s="60">
        <v>43465</v>
      </c>
      <c r="I466" s="61">
        <f>'quota master'!$H466-'quota master'!$G466+1</f>
        <v>365</v>
      </c>
      <c r="J466" s="61" t="str">
        <f>describe_period('quota master'!$I466, 'quota master'!$G466, 'quota master'!$H466)</f>
        <v>Annual</v>
      </c>
      <c r="K466" s="54">
        <v>1600000</v>
      </c>
      <c r="L466" s="62" t="s">
        <v>2</v>
      </c>
      <c r="M466" s="63">
        <v>3</v>
      </c>
      <c r="N466" s="62" t="s">
        <v>3</v>
      </c>
      <c r="O466" s="63">
        <v>90</v>
      </c>
      <c r="P466" s="46" t="s">
        <v>4</v>
      </c>
      <c r="Q466" s="46" t="s">
        <v>4</v>
      </c>
      <c r="R466" s="46" t="s">
        <v>409</v>
      </c>
      <c r="S466" s="46" t="s">
        <v>414</v>
      </c>
      <c r="T466" s="46" t="str">
        <f>LOWER('quota master'!$V466)</f>
        <v>prepared or preserved anchovies</v>
      </c>
      <c r="U466" s="46" t="str">
        <f>GetQuotaDescription('quota master'!$A466, 'quota master'!$B466, 'quota master'!$AB466, 'quota master'!$T466)</f>
        <v>FCFS Quota number 091505 for geography AL : Albania on prepared or preserved anchovies</v>
      </c>
      <c r="V466" s="46" t="s">
        <v>1751</v>
      </c>
      <c r="W466" s="46" t="s">
        <v>4</v>
      </c>
      <c r="X466" s="46" t="s">
        <v>1746</v>
      </c>
      <c r="Y466" s="46" t="s">
        <v>1404</v>
      </c>
      <c r="Z466" s="54">
        <v>1600000</v>
      </c>
      <c r="AA466" s="46" t="s">
        <v>2</v>
      </c>
      <c r="AB466" s="46" t="s">
        <v>1399</v>
      </c>
      <c r="AC466" s="46" t="s">
        <v>1499</v>
      </c>
      <c r="AD466" s="46" t="s">
        <v>1492</v>
      </c>
      <c r="AE466" s="46" t="s">
        <v>4</v>
      </c>
      <c r="AF466" s="47" t="s">
        <v>4</v>
      </c>
    </row>
    <row r="467" spans="1:32" ht="45" x14ac:dyDescent="0.25">
      <c r="A467" s="45" t="s">
        <v>429</v>
      </c>
      <c r="B467" s="46" t="str">
        <f>VLOOKUP($A467, Table5[], 2, FALSE)</f>
        <v>ME : Montenegro</v>
      </c>
      <c r="C467" s="46" t="str">
        <f>IF(ISNA(VLOOKUP($A467, Table8[], 2, FALSE)), "", VLOOKUP($A467, Table8[], 2, FALSE))</f>
        <v/>
      </c>
      <c r="D467" s="46" t="str">
        <f>IF(ISNA(VLOOKUP($A467, Table10[], 2, FALSE)), "", VLOOKUP($A467, Table10[], 2, FALSE))</f>
        <v>1604160000 - Anchovies_x000D_
1604204000 - Of anchovies</v>
      </c>
      <c r="E467" s="46" t="str">
        <f>IF(ISNA(VLOOKUP($A467, Table16[], 2, FALSE)), "", VLOOKUP($A467, Table16[], 2, FALSE))</f>
        <v>R080497 : opening and providing for the management of Community tariff quotas for certain fish and fishery products originating in Montenegro</v>
      </c>
      <c r="F467" s="59">
        <v>13244</v>
      </c>
      <c r="G467" s="60">
        <v>43101</v>
      </c>
      <c r="H467" s="60">
        <v>43465</v>
      </c>
      <c r="I467" s="61">
        <f>'quota master'!$H467-'quota master'!$G467+1</f>
        <v>365</v>
      </c>
      <c r="J467" s="61" t="str">
        <f>describe_period('quota master'!$I467, 'quota master'!$G467, 'quota master'!$H467)</f>
        <v>Annual</v>
      </c>
      <c r="K467" s="54">
        <v>200000</v>
      </c>
      <c r="L467" s="62" t="s">
        <v>2</v>
      </c>
      <c r="M467" s="63">
        <v>3</v>
      </c>
      <c r="N467" s="62" t="s">
        <v>3</v>
      </c>
      <c r="O467" s="63">
        <v>90</v>
      </c>
      <c r="P467" s="46" t="s">
        <v>4</v>
      </c>
      <c r="Q467" s="46" t="s">
        <v>4</v>
      </c>
      <c r="R467" s="46" t="s">
        <v>424</v>
      </c>
      <c r="S467" s="46" t="s">
        <v>429</v>
      </c>
      <c r="T467" s="46" t="str">
        <f>LOWER('quota master'!$V467)</f>
        <v>prepared or preserved anchovies</v>
      </c>
      <c r="U467" s="46" t="str">
        <f>GetQuotaDescription('quota master'!$A467, 'quota master'!$B467, 'quota master'!$AB467, 'quota master'!$T467)</f>
        <v>FCFS Quota number 091525 for geography ME : Montenegro on prepared or preserved anchovies</v>
      </c>
      <c r="V467" s="46" t="s">
        <v>1751</v>
      </c>
      <c r="W467" s="46" t="s">
        <v>4</v>
      </c>
      <c r="X467" s="46" t="s">
        <v>1758</v>
      </c>
      <c r="Y467" s="46" t="s">
        <v>1404</v>
      </c>
      <c r="Z467" s="54">
        <v>200000</v>
      </c>
      <c r="AA467" s="46" t="s">
        <v>2</v>
      </c>
      <c r="AB467" s="46" t="s">
        <v>1399</v>
      </c>
      <c r="AC467" s="46" t="s">
        <v>1499</v>
      </c>
      <c r="AD467" s="46" t="s">
        <v>1492</v>
      </c>
      <c r="AE467" s="46" t="s">
        <v>4</v>
      </c>
      <c r="AF467" s="47" t="s">
        <v>4</v>
      </c>
    </row>
    <row r="468" spans="1:32" ht="135" x14ac:dyDescent="0.25">
      <c r="A468" s="45" t="s">
        <v>462</v>
      </c>
      <c r="B468" s="46" t="str">
        <f>VLOOKUP($A468, Table5[], 2, FALSE)</f>
        <v>BA : Bosnia and Herzegovina</v>
      </c>
      <c r="C468" s="46" t="str">
        <f>IF(ISNA(VLOOKUP($A468, Table8[], 2, FALSE)), "", VLOOKUP($A468, Table8[], 2, FALSE))</f>
        <v/>
      </c>
      <c r="D468" s="46" t="str">
        <f>IF(ISNA(VLOOKUP($A468, Table10[], 2, FALSE)), "", VLOOKUP($A468, Table10[], 2, FALSE))</f>
        <v>1604160000 - Anchovies_x000D_
1604204000 - Of anchovies</v>
      </c>
      <c r="E468" s="46" t="str">
        <f>IF(ISNA(VLOOKUP($A468, Table16[], 2, FALSE)), "", VLOOKUP($A468, Table16[], 2, FALSE))</f>
        <v>R110354 : opening and providing for the management of tariff quotas of the Union for certain fish and fishery products originating in Bosnia and Herzegovina</v>
      </c>
      <c r="F468" s="59">
        <v>13239</v>
      </c>
      <c r="G468" s="60">
        <v>43101</v>
      </c>
      <c r="H468" s="60">
        <v>43465</v>
      </c>
      <c r="I468" s="61">
        <f>'quota master'!$H468-'quota master'!$G468+1</f>
        <v>365</v>
      </c>
      <c r="J468" s="61" t="str">
        <f>describe_period('quota master'!$I468, 'quota master'!$G468, 'quota master'!$H468)</f>
        <v>Annual</v>
      </c>
      <c r="K468" s="54">
        <v>70000</v>
      </c>
      <c r="L468" s="62" t="s">
        <v>2</v>
      </c>
      <c r="M468" s="63">
        <v>3</v>
      </c>
      <c r="N468" s="62" t="s">
        <v>3</v>
      </c>
      <c r="O468" s="63">
        <v>90</v>
      </c>
      <c r="P468" s="46" t="s">
        <v>4</v>
      </c>
      <c r="Q468" s="46" t="s">
        <v>4</v>
      </c>
      <c r="R468" s="46" t="s">
        <v>456</v>
      </c>
      <c r="S468" s="46" t="s">
        <v>462</v>
      </c>
      <c r="T468" s="46" t="str">
        <f>LOWER('quota master'!$V468)</f>
        <v>prepared and preserved anchovies</v>
      </c>
      <c r="U468" s="46" t="str">
        <f>GetQuotaDescription('quota master'!$A468, 'quota master'!$B468, 'quota master'!$AB468, 'quota master'!$T468)</f>
        <v>FCFS Quota number 091599 for geography BA : Bosnia and Herzegovina on prepared and preserved anchovies</v>
      </c>
      <c r="V468" s="46" t="s">
        <v>1780</v>
      </c>
      <c r="W468" s="46" t="s">
        <v>4</v>
      </c>
      <c r="X468" s="46" t="s">
        <v>1767</v>
      </c>
      <c r="Y468" s="46" t="s">
        <v>1404</v>
      </c>
      <c r="Z468" s="54">
        <v>70000</v>
      </c>
      <c r="AA468" s="46" t="s">
        <v>2</v>
      </c>
      <c r="AB468" s="46" t="s">
        <v>1399</v>
      </c>
      <c r="AC468" s="46" t="s">
        <v>1499</v>
      </c>
      <c r="AD468" s="46" t="s">
        <v>1492</v>
      </c>
      <c r="AE468" s="46" t="s">
        <v>4</v>
      </c>
      <c r="AF468" s="47" t="s">
        <v>4</v>
      </c>
    </row>
    <row r="469" spans="1:32" ht="225" x14ac:dyDescent="0.25">
      <c r="A469" s="45" t="s">
        <v>164</v>
      </c>
      <c r="B469" s="46" t="str">
        <f>VLOOKUP($A469, Table5[], 2, FALSE)</f>
        <v>FO : Faroe Islands</v>
      </c>
      <c r="C469" s="46" t="str">
        <f>IF(ISNA(VLOOKUP($A469, Table8[], 2, FALSE)), "", VLOOKUP($A469, Table8[], 2, FALSE))</f>
        <v/>
      </c>
      <c r="D469" s="46" t="str">
        <f>IF(ISNA(VLOOKUP($A469, Table10[], 2, FALSE)), "", VLOOKUP($A469, Table10[], 2, FALSE))</f>
        <v>1604170000 - Eels_x000D_
1604180000 - Shark fins_x000D_
1604199200 - Cod (Gadus morhua, Gadus ogac, Gadus macrocephalus)_x000D_
1604199300 - Coalfish (Pollachius virens)_x000D_
1604199400 - Hake (Merluccius spp., Urophycis spp.)_x000D_
1604199500 - Alaska pollack (Theragra chalcogramma) and pollack (Pollachius pollachius)_x000D_
1604199700 - Other_x000D_
1604200500 - Preparations of surimi_x000D_
1604209020 - Preserved smoked coalfish_x000D_
1604209030 - In airtight cans_x000D_
1604209035 - ??ther_x000D_
1604209040 - of mackerel (Scomber australasicus)_x000D_
1604209050 - Lamprey_x000D_
1604209060 - Swordfish (Xiphias gladius)_x000D_
1604209090 - Other</v>
      </c>
      <c r="E469" s="46" t="str">
        <f>IF(ISNA(VLOOKUP($A469, Table16[], 2, FALSE)), "", VLOOKUP($A469, Table16[], 2, FALSE))</f>
        <v>R992471 : amending Council Regulation (EC) No 669/97 opening and providing for the administration of Community tariff quotas for certain fish and fishery products originating in the Faroe Islands</v>
      </c>
      <c r="F469" s="59">
        <v>12623</v>
      </c>
      <c r="G469" s="60">
        <v>43101</v>
      </c>
      <c r="H469" s="60">
        <v>43465</v>
      </c>
      <c r="I469" s="61">
        <f>'quota master'!$H469-'quota master'!$G469+1</f>
        <v>365</v>
      </c>
      <c r="J469" s="61" t="str">
        <f>describe_period('quota master'!$I469, 'quota master'!$G469, 'quota master'!$H469)</f>
        <v>Annual</v>
      </c>
      <c r="K469" s="54">
        <v>1200000</v>
      </c>
      <c r="L469" s="62" t="s">
        <v>2</v>
      </c>
      <c r="M469" s="63">
        <v>3</v>
      </c>
      <c r="N469" s="62" t="s">
        <v>3</v>
      </c>
      <c r="O469" s="63">
        <v>90</v>
      </c>
      <c r="P469" s="46" t="s">
        <v>4</v>
      </c>
      <c r="Q469" s="46" t="s">
        <v>4</v>
      </c>
      <c r="R469" s="46" t="s">
        <v>156</v>
      </c>
      <c r="S469" s="46" t="s">
        <v>164</v>
      </c>
      <c r="T469" s="46" t="str">
        <f>LOWER('quota master'!$V469)</f>
        <v>prepared or preserved fish; caviar and caviar substitutes prepared from fish eggs</v>
      </c>
      <c r="U469" s="46" t="str">
        <f>GetQuotaDescription('quota master'!$A469, 'quota master'!$B469, 'quota master'!$AB469, 'quota master'!$T469)</f>
        <v>FCFS Quota number 090681 for geography FO : Faroe Islands on prepared or preserved fish; caviar and caviar substitutes prepared from fish eggs</v>
      </c>
      <c r="V469" s="46" t="s">
        <v>1540</v>
      </c>
      <c r="W469" s="46" t="s">
        <v>4</v>
      </c>
      <c r="X469" s="46" t="s">
        <v>1534</v>
      </c>
      <c r="Y469" s="46" t="s">
        <v>1404</v>
      </c>
      <c r="Z469" s="54">
        <v>1200000</v>
      </c>
      <c r="AA469" s="46" t="s">
        <v>2</v>
      </c>
      <c r="AB469" s="46" t="s">
        <v>1399</v>
      </c>
      <c r="AC469" s="46" t="s">
        <v>1499</v>
      </c>
      <c r="AD469" s="46" t="s">
        <v>1492</v>
      </c>
      <c r="AE469" s="46" t="s">
        <v>4</v>
      </c>
      <c r="AF469" s="47" t="s">
        <v>4</v>
      </c>
    </row>
    <row r="470" spans="1:32" ht="120" x14ac:dyDescent="0.25">
      <c r="A470" s="45" t="s">
        <v>224</v>
      </c>
      <c r="B470" s="46" t="str">
        <f>VLOOKUP($A470, Table5[], 2, FALSE)</f>
        <v>NO : Norway</v>
      </c>
      <c r="C470" s="46" t="str">
        <f>IF(ISNA(VLOOKUP($A470, Table8[], 2, FALSE)), "", VLOOKUP($A470, Table8[], 2, FALSE))</f>
        <v/>
      </c>
      <c r="D470" s="46" t="str">
        <f>IF(ISNA(VLOOKUP($A470, Table10[], 2, FALSE)), "", VLOOKUP($A470, Table10[], 2, FALSE))</f>
        <v>1604170000 - Eels_x000D_
1604180000 - Shark fins_x000D_
1604199200 - Cod (Gadus morhua, Gadus ogac, Gadus macrocephalus)_x000D_
1604199300 - Coalfish (Pollachius virens)_x000D_
1604199400 - Hake (Merluccius spp., Urophycis spp.)_x000D_
1604199500 - Alaska pollack (Theragra chalcogramma) and pollack (Pollachius pollachius)_x000D_
1604199700 - Other_x000D_
1604209000 - Of other fish</v>
      </c>
      <c r="E470" s="46" t="str">
        <f>IF(ISNA(VLOOKUP($A470, Table16[], 2, FALSE)), "", VLOOKUP($A470, Table16[], 2, FALSE))</f>
        <v>R161422 : amending Council Regulation (EC) No 992/95 as regards Union tariff quotas for certain agricultural and fishery products originating in Norway_x000D_
R953061 : amending Regulation (EC) No 992/95 opening and providing for the administration of Community tariff quotas for certain agricultural and fishery products originating in Norway</v>
      </c>
      <c r="F470" s="59">
        <v>13026</v>
      </c>
      <c r="G470" s="60">
        <v>43101</v>
      </c>
      <c r="H470" s="60">
        <v>43465</v>
      </c>
      <c r="I470" s="61">
        <f>'quota master'!$H470-'quota master'!$G470+1</f>
        <v>365</v>
      </c>
      <c r="J470" s="61" t="str">
        <f>describe_period('quota master'!$I470, 'quota master'!$G470, 'quota master'!$H470)</f>
        <v>Annual</v>
      </c>
      <c r="K470" s="54">
        <v>5500000</v>
      </c>
      <c r="L470" s="62" t="s">
        <v>2</v>
      </c>
      <c r="M470" s="63">
        <v>3</v>
      </c>
      <c r="N470" s="62" t="s">
        <v>3</v>
      </c>
      <c r="O470" s="63">
        <v>90</v>
      </c>
      <c r="P470" s="46" t="s">
        <v>4</v>
      </c>
      <c r="Q470" s="46" t="s">
        <v>4</v>
      </c>
      <c r="R470" s="46" t="s">
        <v>191</v>
      </c>
      <c r="S470" s="46" t="s">
        <v>224</v>
      </c>
      <c r="T470" s="46" t="str">
        <f>LOWER('quota master'!$V470)</f>
        <v>prepared or preserved cod, coalfish, hake, alaska pollack, other fish, meat of other fish</v>
      </c>
      <c r="U470" s="46" t="str">
        <f>GetQuotaDescription('quota master'!$A470, 'quota master'!$B470, 'quota master'!$AB470, 'quota master'!$T470)</f>
        <v>FCFS Quota number 090743 for geography NO : Norway on prepared or preserved cod, coalfish, hake, alaska pollack, other fish, meat of other fish</v>
      </c>
      <c r="V470" s="46" t="s">
        <v>1592</v>
      </c>
      <c r="W470" s="46" t="s">
        <v>4</v>
      </c>
      <c r="X470" s="46" t="s">
        <v>1550</v>
      </c>
      <c r="Y470" s="46" t="s">
        <v>1404</v>
      </c>
      <c r="Z470" s="54">
        <v>5500000</v>
      </c>
      <c r="AA470" s="46" t="s">
        <v>2</v>
      </c>
      <c r="AB470" s="46" t="s">
        <v>1399</v>
      </c>
      <c r="AC470" s="46" t="s">
        <v>1499</v>
      </c>
      <c r="AD470" s="46" t="s">
        <v>1492</v>
      </c>
      <c r="AE470" s="46" t="s">
        <v>4</v>
      </c>
      <c r="AF470" s="47" t="s">
        <v>4</v>
      </c>
    </row>
    <row r="471" spans="1:32" ht="135" x14ac:dyDescent="0.25">
      <c r="A471" s="45" t="s">
        <v>265</v>
      </c>
      <c r="B471" s="46" t="str">
        <f>VLOOKUP($A471, Table5[], 2, FALSE)</f>
        <v>IS : Iceland</v>
      </c>
      <c r="C471" s="46" t="str">
        <f>IF(ISNA(VLOOKUP($A471, Table8[], 2, FALSE)), "", VLOOKUP($A471, Table8[], 2, FALSE))</f>
        <v/>
      </c>
      <c r="D471" s="46" t="str">
        <f>IF(ISNA(VLOOKUP($A471, Table10[], 2, FALSE)), "", VLOOKUP($A471, Table10[], 2, FALSE))</f>
        <v>1604170000 - Eels_x000D_
1604180000 - Shark fins_x000D_
1604199700 - Other_x000D_
1604209020 - Preserved smoked coalfish_x000D_
1604209030 - In airtight cans_x000D_
1604209035 - ??ther_x000D_
1604209050 - Lamprey_x000D_
1604209060 - Swordfish (Xiphias gladius)_x000D_
1604209090 - Other</v>
      </c>
      <c r="E471" s="46" t="str">
        <f>IF(ISNA(VLOOKUP($A471, Table16[], 2, FALSE)), "", VLOOKUP($A471, Table16[], 2, FALSE))</f>
        <v>R161219 : amending Council Regulation (EC) No 499/96 as regards Union tariff quotas for certain fish and fishery products originating in Iceland</v>
      </c>
      <c r="F471" s="59">
        <v>12747</v>
      </c>
      <c r="G471" s="60">
        <v>43101</v>
      </c>
      <c r="H471" s="60">
        <v>43465</v>
      </c>
      <c r="I471" s="61">
        <f>'quota master'!$H471-'quota master'!$G471+1</f>
        <v>365</v>
      </c>
      <c r="J471" s="61" t="str">
        <f>describe_period('quota master'!$I471, 'quota master'!$G471, 'quota master'!$H471)</f>
        <v>Annual</v>
      </c>
      <c r="K471" s="54">
        <v>50000</v>
      </c>
      <c r="L471" s="62" t="s">
        <v>2</v>
      </c>
      <c r="M471" s="63">
        <v>3</v>
      </c>
      <c r="N471" s="62" t="s">
        <v>3</v>
      </c>
      <c r="O471" s="63">
        <v>90</v>
      </c>
      <c r="P471" s="46" t="s">
        <v>4</v>
      </c>
      <c r="Q471" s="46" t="s">
        <v>4</v>
      </c>
      <c r="R471" s="46" t="s">
        <v>174</v>
      </c>
      <c r="S471" s="46" t="s">
        <v>265</v>
      </c>
      <c r="T471" s="46" t="str">
        <f>LOWER('quota master'!$V471)</f>
        <v>other prepared or preserved fish, whole or in pieces.
other prepared or preserved fish meat, except herring and mackerel.</v>
      </c>
      <c r="U471" s="46" t="str">
        <f>GetQuotaDescription('quota master'!$A471, 'quota master'!$B471, 'quota master'!$AB471, 'quota master'!$T471)</f>
        <v>FCFS Quota number 090798 for geography IS : Iceland on other prepared or preserved fish, whole or in pieces.
other prepared or preserved fish meat, except herring and mackerel.</v>
      </c>
      <c r="V471" s="46" t="s">
        <v>1630</v>
      </c>
      <c r="W471" s="46" t="s">
        <v>4</v>
      </c>
      <c r="X471" s="46" t="s">
        <v>1547</v>
      </c>
      <c r="Y471" s="46" t="s">
        <v>1404</v>
      </c>
      <c r="Z471" s="54">
        <v>50000</v>
      </c>
      <c r="AA471" s="46" t="s">
        <v>2</v>
      </c>
      <c r="AB471" s="46" t="s">
        <v>1399</v>
      </c>
      <c r="AC471" s="46" t="s">
        <v>1499</v>
      </c>
      <c r="AD471" s="46" t="s">
        <v>1492</v>
      </c>
      <c r="AE471" s="46" t="s">
        <v>4</v>
      </c>
      <c r="AF471" s="47" t="s">
        <v>4</v>
      </c>
    </row>
    <row r="472" spans="1:32" ht="90" x14ac:dyDescent="0.25">
      <c r="A472" s="45" t="s">
        <v>475</v>
      </c>
      <c r="B472" s="46" t="str">
        <f>VLOOKUP($A472, Table5[], 2, FALSE)</f>
        <v>CV : Cape Verde</v>
      </c>
      <c r="C472" s="46" t="str">
        <f>IF(ISNA(VLOOKUP($A472, Table8[], 2, FALSE)), "", VLOOKUP($A472, Table8[], 2, FALSE))</f>
        <v/>
      </c>
      <c r="D472" s="46" t="str">
        <f>IF(ISNA(VLOOKUP($A472, Table10[], 2, FALSE)), "", VLOOKUP($A472, Table10[], 2, FALSE))</f>
        <v>1604199740 - Frigate tuna, Frigate mackerel (Auxis thazard, Auxis rochei)</v>
      </c>
      <c r="E472" s="46" t="str">
        <f>IF(ISNA(VLOOKUP($A472, Table16[], 2, FALSE)), "", VLOOKUP($A472, Table16[], 2, FALSE))</f>
        <v>R170968 : granting Cape Verde a temporary derogation from the rules on preferential origin laid down in Delegated Regulation (EU) 2015/2446, in respect of prepared or preserved mackerel fillets and prepared or preserved frigate tuna or frigate mackerel fillets</v>
      </c>
      <c r="F472" s="59">
        <v>13213</v>
      </c>
      <c r="G472" s="60">
        <v>43101</v>
      </c>
      <c r="H472" s="60">
        <v>43465</v>
      </c>
      <c r="I472" s="61">
        <f>'quota master'!$H472-'quota master'!$G472+1</f>
        <v>365</v>
      </c>
      <c r="J472" s="61" t="str">
        <f>describe_period('quota master'!$I472, 'quota master'!$G472, 'quota master'!$H472)</f>
        <v>Annual</v>
      </c>
      <c r="K472" s="54">
        <v>875000</v>
      </c>
      <c r="L472" s="62" t="s">
        <v>2</v>
      </c>
      <c r="M472" s="63">
        <v>3</v>
      </c>
      <c r="N472" s="62" t="s">
        <v>3</v>
      </c>
      <c r="O472" s="63">
        <v>90</v>
      </c>
      <c r="P472" s="46" t="s">
        <v>4</v>
      </c>
      <c r="Q472" s="46" t="s">
        <v>4</v>
      </c>
      <c r="R472" s="46" t="s">
        <v>474</v>
      </c>
      <c r="S472" s="46" t="s">
        <v>475</v>
      </c>
      <c r="T472" s="46" t="str">
        <f>LOWER('quota master'!$V472)</f>
        <v>frigate tuna, frigate mackerel (auxis thazard, auxis rochei), fillets, prepared or preserved</v>
      </c>
      <c r="U472" s="46" t="str">
        <f>GetQuotaDescription('quota master'!$A472, 'quota master'!$B472, 'quota master'!$AB472, 'quota master'!$T472)</f>
        <v>FCFS Quota number 091648 for geography CV : Cape Verde on frigate tuna, frigate mackerel (auxis thazard, auxis rochei), fillets, prepared or preserved</v>
      </c>
      <c r="V472" s="46" t="s">
        <v>1796</v>
      </c>
      <c r="W472" s="46" t="s">
        <v>4</v>
      </c>
      <c r="X472" s="46" t="s">
        <v>1795</v>
      </c>
      <c r="Y472" s="46" t="s">
        <v>1404</v>
      </c>
      <c r="Z472" s="54">
        <v>875000</v>
      </c>
      <c r="AA472" s="46" t="s">
        <v>2</v>
      </c>
      <c r="AB472" s="46" t="s">
        <v>1399</v>
      </c>
      <c r="AC472" s="46" t="s">
        <v>1499</v>
      </c>
      <c r="AD472" s="46" t="s">
        <v>1782</v>
      </c>
      <c r="AE472" s="46" t="s">
        <v>4</v>
      </c>
      <c r="AF472" s="47" t="s">
        <v>4</v>
      </c>
    </row>
    <row r="473" spans="1:32" ht="75" x14ac:dyDescent="0.25">
      <c r="A473" s="45" t="s">
        <v>601</v>
      </c>
      <c r="B473" s="46" t="str">
        <f>VLOOKUP($A473, Table5[], 2, FALSE)</f>
        <v>KR : Korea, Republic of (South Korea)</v>
      </c>
      <c r="C473" s="46" t="str">
        <f>IF(ISNA(VLOOKUP($A473, Table8[], 2, FALSE)), "", VLOOKUP($A473, Table8[], 2, FALSE))</f>
        <v/>
      </c>
      <c r="D473" s="46" t="str">
        <f>IF(ISNA(VLOOKUP($A473, Table10[], 2, FALSE)), "", VLOOKUP($A473, Table10[], 2, FALSE))</f>
        <v>1604200500 - Preparations of surimi</v>
      </c>
      <c r="E473" s="46" t="str">
        <f>IF(ISNA(VLOOKUP($A473, Table16[], 2, FALSE)), "", VLOOKUP($A473, Table16[], 2, FALSE))</f>
        <v>R111093 : on the application of derogations from the rules of origin laid down in the Protocol on the definition of originating products attached to the Free Trade Agreement between the European Union and its Member States and Korea</v>
      </c>
      <c r="F473" s="59">
        <v>12579</v>
      </c>
      <c r="G473" s="60">
        <v>43282</v>
      </c>
      <c r="H473" s="60">
        <v>43646</v>
      </c>
      <c r="I473" s="61">
        <f>'quota master'!$H473-'quota master'!$G473+1</f>
        <v>365</v>
      </c>
      <c r="J473" s="61" t="str">
        <f>describe_period('quota master'!$I473, 'quota master'!$G473, 'quota master'!$H473)</f>
        <v>Annual</v>
      </c>
      <c r="K473" s="54">
        <v>3500000</v>
      </c>
      <c r="L473" s="62" t="s">
        <v>2</v>
      </c>
      <c r="M473" s="63">
        <v>3</v>
      </c>
      <c r="N473" s="62" t="s">
        <v>3</v>
      </c>
      <c r="O473" s="63">
        <v>90</v>
      </c>
      <c r="P473" s="46" t="s">
        <v>4</v>
      </c>
      <c r="Q473" s="46" t="s">
        <v>4</v>
      </c>
      <c r="R473" s="46" t="s">
        <v>602</v>
      </c>
      <c r="S473" s="46" t="s">
        <v>601</v>
      </c>
      <c r="T473" s="46" t="str">
        <f>LOWER('quota master'!$V473)</f>
        <v>preparations of surimi</v>
      </c>
      <c r="U473" s="46" t="str">
        <f>GetQuotaDescription('quota master'!$A473, 'quota master'!$B473, 'quota master'!$AB473, 'quota master'!$T473)</f>
        <v>FCFS Quota number 092450 for geography KR : Korea, Republic of (South Korea) on preparations of surimi</v>
      </c>
      <c r="V473" s="46" t="s">
        <v>1902</v>
      </c>
      <c r="W473" s="46" t="s">
        <v>4</v>
      </c>
      <c r="X473" s="46" t="s">
        <v>1903</v>
      </c>
      <c r="Y473" s="46" t="s">
        <v>1421</v>
      </c>
      <c r="Z473" s="54">
        <v>3500000</v>
      </c>
      <c r="AA473" s="46" t="s">
        <v>2</v>
      </c>
      <c r="AB473" s="46" t="s">
        <v>1399</v>
      </c>
      <c r="AC473" s="46" t="s">
        <v>1499</v>
      </c>
      <c r="AD473" s="46" t="s">
        <v>1782</v>
      </c>
      <c r="AE473" s="46" t="s">
        <v>4</v>
      </c>
      <c r="AF473" s="47" t="s">
        <v>4</v>
      </c>
    </row>
    <row r="474" spans="1:32" ht="60" x14ac:dyDescent="0.25">
      <c r="A474" s="45" t="s">
        <v>225</v>
      </c>
      <c r="B474" s="46" t="str">
        <f>VLOOKUP($A474, Table5[], 2, FALSE)</f>
        <v>NO : Norway</v>
      </c>
      <c r="C474" s="46" t="str">
        <f>IF(ISNA(VLOOKUP($A474, Table8[], 2, FALSE)), "", VLOOKUP($A474, Table8[], 2, FALSE))</f>
        <v/>
      </c>
      <c r="D474" s="46" t="str">
        <f>IF(ISNA(VLOOKUP($A474, Table10[], 2, FALSE)), "", VLOOKUP($A474, Table10[], 2, FALSE))</f>
        <v>1604201000 - Of salmon</v>
      </c>
      <c r="E474" s="46" t="str">
        <f>IF(ISNA(VLOOKUP($A474, Table16[], 2, FALSE)), "", VLOOKUP($A474, Table16[], 2, FALSE))</f>
        <v>R161422 : amending Council Regulation (EC) No 992/95 as regards Union tariff quotas for certain agricultural and fishery products originating in Norway</v>
      </c>
      <c r="F474" s="59">
        <v>13027</v>
      </c>
      <c r="G474" s="60">
        <v>43101</v>
      </c>
      <c r="H474" s="60">
        <v>43465</v>
      </c>
      <c r="I474" s="61">
        <f>'quota master'!$H474-'quota master'!$G474+1</f>
        <v>365</v>
      </c>
      <c r="J474" s="61" t="str">
        <f>describe_period('quota master'!$I474, 'quota master'!$G474, 'quota master'!$H474)</f>
        <v>Annual</v>
      </c>
      <c r="K474" s="54">
        <v>300000</v>
      </c>
      <c r="L474" s="62" t="s">
        <v>2</v>
      </c>
      <c r="M474" s="63">
        <v>3</v>
      </c>
      <c r="N474" s="62" t="s">
        <v>3</v>
      </c>
      <c r="O474" s="63">
        <v>90</v>
      </c>
      <c r="P474" s="46" t="s">
        <v>4</v>
      </c>
      <c r="Q474" s="46" t="s">
        <v>4</v>
      </c>
      <c r="R474" s="46" t="s">
        <v>191</v>
      </c>
      <c r="S474" s="46" t="s">
        <v>225</v>
      </c>
      <c r="T474" s="46" t="str">
        <f>LOWER('quota master'!$V474)</f>
        <v>prepared or preserved salmon meat</v>
      </c>
      <c r="U474" s="46" t="str">
        <f>GetQuotaDescription('quota master'!$A474, 'quota master'!$B474, 'quota master'!$AB474, 'quota master'!$T474)</f>
        <v>FCFS Quota number 090744 for geography NO : Norway on prepared or preserved salmon meat</v>
      </c>
      <c r="V474" s="46" t="s">
        <v>1593</v>
      </c>
      <c r="W474" s="46" t="s">
        <v>4</v>
      </c>
      <c r="X474" s="46" t="s">
        <v>1550</v>
      </c>
      <c r="Y474" s="46" t="s">
        <v>1404</v>
      </c>
      <c r="Z474" s="54">
        <v>300000</v>
      </c>
      <c r="AA474" s="46" t="s">
        <v>2</v>
      </c>
      <c r="AB474" s="46" t="s">
        <v>1399</v>
      </c>
      <c r="AC474" s="46" t="s">
        <v>1499</v>
      </c>
      <c r="AD474" s="46" t="s">
        <v>1492</v>
      </c>
      <c r="AE474" s="46" t="s">
        <v>4</v>
      </c>
      <c r="AF474" s="47" t="s">
        <v>4</v>
      </c>
    </row>
    <row r="475" spans="1:32" ht="90" x14ac:dyDescent="0.25">
      <c r="A475" s="45" t="s">
        <v>991</v>
      </c>
      <c r="B475" s="46" t="str">
        <f>VLOOKUP($A475, Table5[], 2, FALSE)</f>
        <v>PE : Peru</v>
      </c>
      <c r="C475" s="46" t="str">
        <f>IF(ISNA(VLOOKUP($A475, Table8[], 2, FALSE)), "", VLOOKUP($A475, Table8[], 2, FALSE))</f>
        <v/>
      </c>
      <c r="D475" s="46" t="str">
        <f>IF(ISNA(VLOOKUP($A475, Table10[], 2, FALSE)), "", VLOOKUP($A475, Table10[], 2, FALSE))</f>
        <v>1604204000 - Of anchovies</v>
      </c>
      <c r="E475" s="46" t="str">
        <f>IF(ISNA(VLOOKUP($A475, Table16[], 2, FALSE)), "", VLOOKUP($A475,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475" s="59">
        <v>12516</v>
      </c>
      <c r="G475" s="60">
        <v>43160</v>
      </c>
      <c r="H475" s="60">
        <v>43524</v>
      </c>
      <c r="I475" s="61">
        <f>'quota master'!$H475-'quota master'!$G475+1</f>
        <v>365</v>
      </c>
      <c r="J475" s="61" t="str">
        <f>describe_period('quota master'!$I475, 'quota master'!$G475, 'quota master'!$H475)</f>
        <v>Annual</v>
      </c>
      <c r="K475" s="54">
        <v>30000</v>
      </c>
      <c r="L475" s="62" t="s">
        <v>2</v>
      </c>
      <c r="M475" s="63">
        <v>3</v>
      </c>
      <c r="N475" s="62" t="s">
        <v>3</v>
      </c>
      <c r="O475" s="63">
        <v>90</v>
      </c>
      <c r="P475" s="46" t="s">
        <v>4</v>
      </c>
      <c r="Q475" s="46" t="s">
        <v>4</v>
      </c>
      <c r="R475" s="46" t="s">
        <v>969</v>
      </c>
      <c r="S475" s="46" t="s">
        <v>991</v>
      </c>
      <c r="T475" s="46" t="str">
        <f>LOWER('quota master'!$V475)</f>
        <v>prepared or preserved fish - of anchovies</v>
      </c>
      <c r="U475" s="46" t="str">
        <f>GetQuotaDescription('quota master'!$A475, 'quota master'!$B475, 'quota master'!$AB475, 'quota master'!$T475)</f>
        <v>FCFS Quota number 097204 for geography PE : Peru on prepared or preserved fish - of anchovies</v>
      </c>
      <c r="V475" s="46" t="s">
        <v>7757</v>
      </c>
      <c r="W475" s="46" t="s">
        <v>4</v>
      </c>
      <c r="X475" s="46" t="s">
        <v>1917</v>
      </c>
      <c r="Y475" s="46" t="s">
        <v>1918</v>
      </c>
      <c r="Z475" s="54">
        <v>30000</v>
      </c>
      <c r="AA475" s="46" t="s">
        <v>2</v>
      </c>
      <c r="AB475" s="46" t="s">
        <v>1399</v>
      </c>
      <c r="AC475" s="46" t="s">
        <v>1499</v>
      </c>
      <c r="AD475" s="46" t="s">
        <v>1492</v>
      </c>
      <c r="AE475" s="46" t="s">
        <v>4</v>
      </c>
      <c r="AF475" s="47" t="s">
        <v>4</v>
      </c>
    </row>
    <row r="476" spans="1:32" ht="90" x14ac:dyDescent="0.25">
      <c r="A476" s="45" t="s">
        <v>183</v>
      </c>
      <c r="B476" s="46" t="str">
        <f>VLOOKUP($A476, Table5[], 2, FALSE)</f>
        <v>TH : Thailand</v>
      </c>
      <c r="C476" s="46" t="str">
        <f>IF(ISNA(VLOOKUP($A476, Table8[], 2, FALSE)), "", VLOOKUP($A476, Table8[], 2, FALSE))</f>
        <v/>
      </c>
      <c r="D476" s="46" t="str">
        <f>IF(ISNA(VLOOKUP($A476, Table10[], 2, FALSE)), "", VLOOKUP($A476, Table10[], 2, FALSE))</f>
        <v>1604205000 - Of sardines, bonito, mackerel of the species Scomber scombrus and Scomber japonicus, fish of the species Orcynopsis unicolor</v>
      </c>
      <c r="E476" s="46" t="str">
        <f>IF(ISNA(VLOOKUP($A476, Table16[], 2, FALSE)), "", VLOOKUP($A476, Table16[], 2, FALSE))</f>
        <v>R060847 : opening and providing for the administration of Community tariff quotas for certain prepared or preserved fish</v>
      </c>
      <c r="F476" s="59">
        <v>12988</v>
      </c>
      <c r="G476" s="60">
        <v>43101</v>
      </c>
      <c r="H476" s="60">
        <v>43465</v>
      </c>
      <c r="I476" s="61">
        <f>'quota master'!$H476-'quota master'!$G476+1</f>
        <v>365</v>
      </c>
      <c r="J476" s="61" t="str">
        <f>describe_period('quota master'!$I476, 'quota master'!$G476, 'quota master'!$H476)</f>
        <v>Annual</v>
      </c>
      <c r="K476" s="54">
        <v>1410000</v>
      </c>
      <c r="L476" s="62" t="s">
        <v>2</v>
      </c>
      <c r="M476" s="63">
        <v>3</v>
      </c>
      <c r="N476" s="62" t="s">
        <v>3</v>
      </c>
      <c r="O476" s="63">
        <v>90</v>
      </c>
      <c r="P476" s="46" t="s">
        <v>4</v>
      </c>
      <c r="Q476" s="46" t="s">
        <v>4</v>
      </c>
      <c r="R476" s="46" t="s">
        <v>181</v>
      </c>
      <c r="S476" s="46" t="s">
        <v>183</v>
      </c>
      <c r="T476" s="46" t="str">
        <f>LOWER('quota master'!$V476)</f>
        <v>prepared or preserved fish of sardines, bonito, mackerel of the species scomber scombrus and scomber japonicus, fish of the species orcynopsis unicolor, other than whole or in pieces</v>
      </c>
      <c r="U476" s="46" t="str">
        <f>GetQuotaDescription('quota master'!$A476, 'quota master'!$B476, 'quota master'!$AB476, 'quota master'!$T476)</f>
        <v>FCFS Quota number 090706 for geography TH : Thailand on prepared or preserved fish of sardines, bonito, mackerel of the species scomber scombrus and scomber japonicus, fish of the species orcynopsis unicolor, other than whole or in pieces</v>
      </c>
      <c r="V476" s="46" t="s">
        <v>1556</v>
      </c>
      <c r="W476" s="46" t="s">
        <v>4</v>
      </c>
      <c r="X476" s="46" t="s">
        <v>1491</v>
      </c>
      <c r="Y476" s="46" t="s">
        <v>1404</v>
      </c>
      <c r="Z476" s="54">
        <v>1410000</v>
      </c>
      <c r="AA476" s="46" t="s">
        <v>2</v>
      </c>
      <c r="AB476" s="46" t="s">
        <v>1399</v>
      </c>
      <c r="AC476" s="46" t="s">
        <v>1400</v>
      </c>
      <c r="AD476" s="46" t="s">
        <v>1401</v>
      </c>
      <c r="AE476" s="46" t="s">
        <v>4</v>
      </c>
      <c r="AF476" s="47" t="s">
        <v>4</v>
      </c>
    </row>
    <row r="477" spans="1:32" ht="90" x14ac:dyDescent="0.25">
      <c r="A477" s="45" t="s">
        <v>184</v>
      </c>
      <c r="B477" s="46" t="str">
        <f>VLOOKUP($A477, Table5[], 2, FALSE)</f>
        <v>1011 : ERGA OMNES</v>
      </c>
      <c r="C477" s="46" t="str">
        <f>IF(ISNA(VLOOKUP($A477, Table8[], 2, FALSE)), "", VLOOKUP($A477, Table8[], 2, FALSE))</f>
        <v/>
      </c>
      <c r="D477" s="46" t="str">
        <f>IF(ISNA(VLOOKUP($A477, Table10[], 2, FALSE)), "", VLOOKUP($A477, Table10[], 2, FALSE))</f>
        <v>1604205000 - Of sardines, bonito, mackerel of the species Scomber scombrus and Scomber japonicus, fish of the species Orcynopsis unicolor</v>
      </c>
      <c r="E477" s="46" t="str">
        <f>IF(ISNA(VLOOKUP($A477, Table16[], 2, FALSE)), "", VLOOKUP($A477, Table16[], 2, FALSE))</f>
        <v>R060847 : opening and providing for the administration of Community tariff quotas for certain prepared or preserved fish</v>
      </c>
      <c r="F477" s="59">
        <v>12989</v>
      </c>
      <c r="G477" s="60">
        <v>43101</v>
      </c>
      <c r="H477" s="60">
        <v>43465</v>
      </c>
      <c r="I477" s="61">
        <f>'quota master'!$H477-'quota master'!$G477+1</f>
        <v>365</v>
      </c>
      <c r="J477" s="61" t="str">
        <f>describe_period('quota master'!$I477, 'quota master'!$G477, 'quota master'!$H477)</f>
        <v>Annual</v>
      </c>
      <c r="K477" s="54">
        <v>865000</v>
      </c>
      <c r="L477" s="62" t="s">
        <v>2</v>
      </c>
      <c r="M477" s="63">
        <v>3</v>
      </c>
      <c r="N477" s="62" t="s">
        <v>3</v>
      </c>
      <c r="O477" s="63">
        <v>90</v>
      </c>
      <c r="P477" s="46" t="s">
        <v>4</v>
      </c>
      <c r="Q477" s="46" t="s">
        <v>4</v>
      </c>
      <c r="R477" s="46" t="s">
        <v>181</v>
      </c>
      <c r="S477" s="46" t="s">
        <v>184</v>
      </c>
      <c r="T477" s="46" t="str">
        <f>LOWER('quota master'!$V477)</f>
        <v>prepared or preserved fish of sardines, bonito, mackerel of the species scomber scombrus and scomber japonicus, fish of the species orcynopsis unicolor, other than whole or in pieces</v>
      </c>
      <c r="U477" s="46" t="str">
        <f>GetQuotaDescription('quota master'!$A477, 'quota master'!$B477, 'quota master'!$AB477, 'quota master'!$T477)</f>
        <v>FCFS Quota number 090707 for geography 1011 : ERGA OMNES on prepared or preserved fish of sardines, bonito, mackerel of the species scomber scombrus and scomber japonicus, fish of the species orcynopsis unicolor, other than whole or in pieces</v>
      </c>
      <c r="V477" s="46" t="s">
        <v>1556</v>
      </c>
      <c r="W477" s="46" t="s">
        <v>4</v>
      </c>
      <c r="X477" s="46" t="s">
        <v>1397</v>
      </c>
      <c r="Y477" s="46" t="s">
        <v>1404</v>
      </c>
      <c r="Z477" s="54">
        <v>865000</v>
      </c>
      <c r="AA477" s="46" t="s">
        <v>2</v>
      </c>
      <c r="AB477" s="46" t="s">
        <v>1399</v>
      </c>
      <c r="AC477" s="46" t="s">
        <v>1400</v>
      </c>
      <c r="AD477" s="46" t="s">
        <v>1401</v>
      </c>
      <c r="AE477" s="46" t="s">
        <v>4</v>
      </c>
      <c r="AF477" s="47" t="s">
        <v>4</v>
      </c>
    </row>
    <row r="478" spans="1:32" ht="60" x14ac:dyDescent="0.25">
      <c r="A478" s="45" t="s">
        <v>180</v>
      </c>
      <c r="B478" s="46" t="str">
        <f>VLOOKUP($A478, Table5[], 2, FALSE)</f>
        <v>TH : Thailand</v>
      </c>
      <c r="C478" s="46" t="str">
        <f>IF(ISNA(VLOOKUP($A478, Table8[], 2, FALSE)), "", VLOOKUP($A478, Table8[], 2, FALSE))</f>
        <v/>
      </c>
      <c r="D478" s="46" t="str">
        <f>IF(ISNA(VLOOKUP($A478, Table10[], 2, FALSE)), "", VLOOKUP($A478, Table10[], 2, FALSE))</f>
        <v>1604207000 - Of tuna, skipjack or other fish of the genus Euthynnus</v>
      </c>
      <c r="E478" s="46" t="str">
        <f>IF(ISNA(VLOOKUP($A478, Table16[], 2, FALSE)), "", VLOOKUP($A478, Table16[], 2, FALSE))</f>
        <v>R060847 : opening and providing for the administration of Community tariff quotas for certain prepared or preserved fish</v>
      </c>
      <c r="F478" s="59">
        <v>12986</v>
      </c>
      <c r="G478" s="60">
        <v>43101</v>
      </c>
      <c r="H478" s="60">
        <v>43465</v>
      </c>
      <c r="I478" s="61">
        <f>'quota master'!$H478-'quota master'!$G478+1</f>
        <v>365</v>
      </c>
      <c r="J478" s="61" t="str">
        <f>describe_period('quota master'!$I478, 'quota master'!$G478, 'quota master'!$H478)</f>
        <v>Annual</v>
      </c>
      <c r="K478" s="54">
        <v>1816000</v>
      </c>
      <c r="L478" s="62" t="s">
        <v>2</v>
      </c>
      <c r="M478" s="63">
        <v>3</v>
      </c>
      <c r="N478" s="62" t="s">
        <v>11</v>
      </c>
      <c r="O478" s="63">
        <v>90</v>
      </c>
      <c r="P478" s="46" t="s">
        <v>4</v>
      </c>
      <c r="Q478" s="46" t="s">
        <v>4</v>
      </c>
      <c r="R478" s="46" t="s">
        <v>181</v>
      </c>
      <c r="S478" s="46" t="s">
        <v>180</v>
      </c>
      <c r="T478" s="46" t="str">
        <f>LOWER('quota master'!$V478)</f>
        <v>prepared or preserved fish of tunas, skipjack or other fish of the genus euthynnus, other than whole or in pieces</v>
      </c>
      <c r="U478" s="46" t="str">
        <f>GetQuotaDescription('quota master'!$A478, 'quota master'!$B478, 'quota master'!$AB478, 'quota master'!$T478)</f>
        <v>FCFS Quota number 090704 for geography TH : Thailand on prepared or preserved fish of tunas, skipjack or other fish of the genus euthynnus, other than whole or in pieces</v>
      </c>
      <c r="V478" s="46" t="s">
        <v>1554</v>
      </c>
      <c r="W478" s="46" t="s">
        <v>4</v>
      </c>
      <c r="X478" s="46" t="s">
        <v>1491</v>
      </c>
      <c r="Y478" s="46" t="s">
        <v>1404</v>
      </c>
      <c r="Z478" s="54">
        <v>1816000</v>
      </c>
      <c r="AA478" s="46" t="s">
        <v>2</v>
      </c>
      <c r="AB478" s="46" t="s">
        <v>1399</v>
      </c>
      <c r="AC478" s="46" t="s">
        <v>1400</v>
      </c>
      <c r="AD478" s="46" t="s">
        <v>1401</v>
      </c>
      <c r="AE478" s="46" t="s">
        <v>4</v>
      </c>
      <c r="AF478" s="47" t="s">
        <v>4</v>
      </c>
    </row>
    <row r="479" spans="1:32" ht="60" x14ac:dyDescent="0.25">
      <c r="A479" s="45" t="s">
        <v>182</v>
      </c>
      <c r="B479" s="46" t="str">
        <f>VLOOKUP($A479, Table5[], 2, FALSE)</f>
        <v>1011 : ERGA OMNES</v>
      </c>
      <c r="C479" s="46" t="str">
        <f>IF(ISNA(VLOOKUP($A479, Table8[], 2, FALSE)), "", VLOOKUP($A479, Table8[], 2, FALSE))</f>
        <v/>
      </c>
      <c r="D479" s="46" t="str">
        <f>IF(ISNA(VLOOKUP($A479, Table10[], 2, FALSE)), "", VLOOKUP($A479, Table10[], 2, FALSE))</f>
        <v>1604207000 - Of tuna, skipjack or other fish of the genus Euthynnus</v>
      </c>
      <c r="E479" s="46" t="str">
        <f>IF(ISNA(VLOOKUP($A479, Table16[], 2, FALSE)), "", VLOOKUP($A479, Table16[], 2, FALSE))</f>
        <v>R060847 : opening and providing for the administration of Community tariff quotas for certain prepared or preserved fish</v>
      </c>
      <c r="F479" s="59">
        <v>12987</v>
      </c>
      <c r="G479" s="60">
        <v>43101</v>
      </c>
      <c r="H479" s="60">
        <v>43465</v>
      </c>
      <c r="I479" s="61">
        <f>'quota master'!$H479-'quota master'!$G479+1</f>
        <v>365</v>
      </c>
      <c r="J479" s="61" t="str">
        <f>describe_period('quota master'!$I479, 'quota master'!$G479, 'quota master'!$H479)</f>
        <v>Annual</v>
      </c>
      <c r="K479" s="54">
        <v>742000</v>
      </c>
      <c r="L479" s="62" t="s">
        <v>2</v>
      </c>
      <c r="M479" s="63">
        <v>3</v>
      </c>
      <c r="N479" s="62" t="s">
        <v>11</v>
      </c>
      <c r="O479" s="63">
        <v>90</v>
      </c>
      <c r="P479" s="46" t="s">
        <v>4</v>
      </c>
      <c r="Q479" s="46" t="s">
        <v>4</v>
      </c>
      <c r="R479" s="46" t="s">
        <v>181</v>
      </c>
      <c r="S479" s="46" t="s">
        <v>182</v>
      </c>
      <c r="T479" s="46" t="str">
        <f>LOWER('quota master'!$V479)</f>
        <v xml:space="preserve">prepared or preserved fish of tunas, skipjack or other fish of the genus euthynnus, other than whole or in pieces </v>
      </c>
      <c r="U479" s="46" t="str">
        <f>GetQuotaDescription('quota master'!$A479, 'quota master'!$B479, 'quota master'!$AB479, 'quota master'!$T479)</f>
        <v xml:space="preserve">FCFS Quota number 090705 for geography 1011 : ERGA OMNES on prepared or preserved fish of tunas, skipjack or other fish of the genus euthynnus, other than whole or in pieces </v>
      </c>
      <c r="V479" s="46" t="s">
        <v>1555</v>
      </c>
      <c r="W479" s="46" t="s">
        <v>4</v>
      </c>
      <c r="X479" s="46" t="s">
        <v>1397</v>
      </c>
      <c r="Y479" s="46" t="s">
        <v>1404</v>
      </c>
      <c r="Z479" s="54">
        <v>742000</v>
      </c>
      <c r="AA479" s="46" t="s">
        <v>2</v>
      </c>
      <c r="AB479" s="46" t="s">
        <v>1399</v>
      </c>
      <c r="AC479" s="46" t="s">
        <v>1400</v>
      </c>
      <c r="AD479" s="46" t="s">
        <v>1401</v>
      </c>
      <c r="AE479" s="46" t="s">
        <v>4</v>
      </c>
      <c r="AF479" s="47" t="s">
        <v>4</v>
      </c>
    </row>
    <row r="480" spans="1:32" ht="60" x14ac:dyDescent="0.25">
      <c r="A480" s="45" t="s">
        <v>173</v>
      </c>
      <c r="B480" s="46" t="str">
        <f>VLOOKUP($A480, Table5[], 2, FALSE)</f>
        <v>IS : Iceland</v>
      </c>
      <c r="C480" s="46" t="str">
        <f>IF(ISNA(VLOOKUP($A480, Table8[], 2, FALSE)), "", VLOOKUP($A480, Table8[], 2, FALSE))</f>
        <v/>
      </c>
      <c r="D480" s="46" t="str">
        <f>IF(ISNA(VLOOKUP($A480, Table10[], 2, FALSE)), "", VLOOKUP($A480, Table10[], 2, FALSE))</f>
        <v>1604209000 - Of other fish</v>
      </c>
      <c r="E480" s="46" t="str">
        <f>IF(ISNA(VLOOKUP($A480, Table16[], 2, FALSE)), "", VLOOKUP($A480, Table16[], 2, FALSE))</f>
        <v>R161219 : amending Council Regulation (EC) No 499/96 as regards Union tariff quotas for certain fish and fishery products originating in Iceland</v>
      </c>
      <c r="F480" s="59">
        <v>12748</v>
      </c>
      <c r="G480" s="60">
        <v>43221</v>
      </c>
      <c r="H480" s="60">
        <v>43585</v>
      </c>
      <c r="I480" s="61">
        <f>'quota master'!$H480-'quota master'!$G480+1</f>
        <v>365</v>
      </c>
      <c r="J480" s="61" t="str">
        <f>describe_period('quota master'!$I480, 'quota master'!$G480, 'quota master'!$H480)</f>
        <v>Annual</v>
      </c>
      <c r="K480" s="54">
        <v>3685000</v>
      </c>
      <c r="L480" s="62" t="s">
        <v>2</v>
      </c>
      <c r="M480" s="63">
        <v>3</v>
      </c>
      <c r="N480" s="62" t="s">
        <v>3</v>
      </c>
      <c r="O480" s="63">
        <v>90</v>
      </c>
      <c r="P480" s="46" t="s">
        <v>4</v>
      </c>
      <c r="Q480" s="46" t="s">
        <v>4</v>
      </c>
      <c r="R480" s="46" t="s">
        <v>174</v>
      </c>
      <c r="S480" s="46" t="s">
        <v>173</v>
      </c>
      <c r="T480" s="46" t="str">
        <f>LOWER('quota master'!$V480)</f>
        <v>other prepared or preserved fish</v>
      </c>
      <c r="U480" s="46" t="str">
        <f>GetQuotaDescription('quota master'!$A480, 'quota master'!$B480, 'quota master'!$AB480, 'quota master'!$T480)</f>
        <v>FCFS Quota number 090700 for geography IS : Iceland on other prepared or preserved fish</v>
      </c>
      <c r="V480" s="46" t="s">
        <v>1546</v>
      </c>
      <c r="W480" s="46" t="s">
        <v>4</v>
      </c>
      <c r="X480" s="46" t="s">
        <v>1547</v>
      </c>
      <c r="Y480" s="46" t="s">
        <v>1548</v>
      </c>
      <c r="Z480" s="54">
        <v>3685000</v>
      </c>
      <c r="AA480" s="46" t="s">
        <v>2</v>
      </c>
      <c r="AB480" s="46" t="s">
        <v>1399</v>
      </c>
      <c r="AC480" s="46" t="s">
        <v>1499</v>
      </c>
      <c r="AD480" s="46" t="s">
        <v>1492</v>
      </c>
      <c r="AE480" s="46" t="s">
        <v>4</v>
      </c>
      <c r="AF480" s="47" t="s">
        <v>4</v>
      </c>
    </row>
    <row r="481" spans="1:32" ht="60" x14ac:dyDescent="0.25">
      <c r="A481" s="45" t="s">
        <v>690</v>
      </c>
      <c r="B481" s="46" t="str">
        <f>VLOOKUP($A481, Table5[], 2, FALSE)</f>
        <v>1011 : ERGA OMNES</v>
      </c>
      <c r="C481" s="46" t="str">
        <f>IF(ISNA(VLOOKUP($A481, Table8[], 2, FALSE)), "", VLOOKUP($A481, Table8[], 2, FALSE))</f>
        <v/>
      </c>
      <c r="D481" s="46" t="str">
        <f>IF(ISNA(VLOOKUP($A481, Table10[], 2, FALSE)), "", VLOOKUP($A481, Table10[], 2, FALSE))</f>
        <v>1604320020 - Hard fish roes, washed, cleaned of adherent organs and simply salted or in brine, for processing of caviar substitutes</v>
      </c>
      <c r="E481" s="46" t="str">
        <f>IF(ISNA(VLOOKUP($A481, Table16[], 2, FALSE)), "", VLOOKUP($A481, Table16[], 2, FALSE))</f>
        <v>R152265 : opening and providing for the management of autonomous Union tariff quotas for certain fishery products for the period 2016-2018</v>
      </c>
      <c r="F481" s="59">
        <v>13291</v>
      </c>
      <c r="G481" s="60">
        <v>43101</v>
      </c>
      <c r="H481" s="60">
        <v>43465</v>
      </c>
      <c r="I481" s="61">
        <f>'quota master'!$H481-'quota master'!$G481+1</f>
        <v>365</v>
      </c>
      <c r="J481" s="61" t="str">
        <f>describe_period('quota master'!$I481, 'quota master'!$G481, 'quota master'!$H481)</f>
        <v>Annual</v>
      </c>
      <c r="K481" s="54">
        <v>3000000</v>
      </c>
      <c r="L481" s="62" t="s">
        <v>2</v>
      </c>
      <c r="M481" s="63">
        <v>3</v>
      </c>
      <c r="N481" s="62" t="s">
        <v>3</v>
      </c>
      <c r="O481" s="63">
        <v>90</v>
      </c>
      <c r="P481" s="46" t="s">
        <v>4</v>
      </c>
      <c r="Q481" s="46" t="s">
        <v>4</v>
      </c>
      <c r="R481" s="46" t="s">
        <v>688</v>
      </c>
      <c r="S481" s="46" t="s">
        <v>690</v>
      </c>
      <c r="T481" s="46" t="str">
        <f>LOWER('quota master'!$V481)</f>
        <v>hard fish roes, washed, cleaned of adherent organs and simply salted or in brine, for processing of caviar substitutes</v>
      </c>
      <c r="U481" s="46" t="str">
        <f>GetQuotaDescription('quota master'!$A481, 'quota master'!$B481, 'quota master'!$AB481, 'quota master'!$T481)</f>
        <v>FCFS Quota number 092750 for geography 1011 : ERGA OMNES on hard fish roes, washed, cleaned of adherent organs and simply salted or in brine, for processing of caviar substitutes</v>
      </c>
      <c r="V481" s="46" t="s">
        <v>5144</v>
      </c>
      <c r="W481" s="46" t="s">
        <v>4</v>
      </c>
      <c r="X481" s="46" t="s">
        <v>1397</v>
      </c>
      <c r="Y481" s="46" t="s">
        <v>1404</v>
      </c>
      <c r="Z481" s="54">
        <v>3000000</v>
      </c>
      <c r="AA481" s="46" t="s">
        <v>2</v>
      </c>
      <c r="AB481" s="46" t="s">
        <v>1399</v>
      </c>
      <c r="AC481" s="46" t="s">
        <v>1456</v>
      </c>
      <c r="AD481" s="46" t="s">
        <v>1900</v>
      </c>
      <c r="AE481" s="46" t="s">
        <v>4</v>
      </c>
      <c r="AF481" s="47" t="s">
        <v>4</v>
      </c>
    </row>
    <row r="482" spans="1:32" ht="60" x14ac:dyDescent="0.25">
      <c r="A482" s="45" t="s">
        <v>228</v>
      </c>
      <c r="B482" s="46" t="str">
        <f>VLOOKUP($A482, Table5[], 2, FALSE)</f>
        <v>NO : Norway</v>
      </c>
      <c r="C482" s="46" t="str">
        <f>IF(ISNA(VLOOKUP($A482, Table8[], 2, FALSE)), "", VLOOKUP($A482, Table8[], 2, FALSE))</f>
        <v/>
      </c>
      <c r="D482" s="46" t="str">
        <f>IF(ISNA(VLOOKUP($A482, Table10[], 2, FALSE)), "", VLOOKUP($A482, Table10[], 2, FALSE))</f>
        <v>1605100000 - Crab</v>
      </c>
      <c r="E482" s="46" t="str">
        <f>IF(ISNA(VLOOKUP($A482, Table16[], 2, FALSE)), "", VLOOKUP($A482, Table16[], 2, FALSE))</f>
        <v>R161422 : amending Council Regulation (EC) No 992/95 as regards Union tariff quotas for certain agricultural and fishery products originating in Norway</v>
      </c>
      <c r="F482" s="59">
        <v>13030</v>
      </c>
      <c r="G482" s="60">
        <v>43101</v>
      </c>
      <c r="H482" s="60">
        <v>43465</v>
      </c>
      <c r="I482" s="61">
        <f>'quota master'!$H482-'quota master'!$G482+1</f>
        <v>365</v>
      </c>
      <c r="J482" s="61" t="str">
        <f>describe_period('quota master'!$I482, 'quota master'!$G482, 'quota master'!$H482)</f>
        <v>Annual</v>
      </c>
      <c r="K482" s="54">
        <v>50000</v>
      </c>
      <c r="L482" s="62" t="s">
        <v>2</v>
      </c>
      <c r="M482" s="63">
        <v>3</v>
      </c>
      <c r="N482" s="62" t="s">
        <v>11</v>
      </c>
      <c r="O482" s="63">
        <v>90</v>
      </c>
      <c r="P482" s="46" t="s">
        <v>4</v>
      </c>
      <c r="Q482" s="46" t="s">
        <v>4</v>
      </c>
      <c r="R482" s="46" t="s">
        <v>191</v>
      </c>
      <c r="S482" s="46" t="s">
        <v>228</v>
      </c>
      <c r="T482" s="46" t="str">
        <f>LOWER('quota master'!$V482)</f>
        <v>prepared or preserved crab</v>
      </c>
      <c r="U482" s="46" t="str">
        <f>GetQuotaDescription('quota master'!$A482, 'quota master'!$B482, 'quota master'!$AB482, 'quota master'!$T482)</f>
        <v>FCFS Quota number 090748 for geography NO : Norway on prepared or preserved crab</v>
      </c>
      <c r="V482" s="46" t="s">
        <v>1596</v>
      </c>
      <c r="W482" s="46" t="s">
        <v>4</v>
      </c>
      <c r="X482" s="46" t="s">
        <v>1550</v>
      </c>
      <c r="Y482" s="46" t="s">
        <v>1404</v>
      </c>
      <c r="Z482" s="54">
        <v>50000</v>
      </c>
      <c r="AA482" s="46" t="s">
        <v>2</v>
      </c>
      <c r="AB482" s="46" t="s">
        <v>1399</v>
      </c>
      <c r="AC482" s="46" t="s">
        <v>1499</v>
      </c>
      <c r="AD482" s="46" t="s">
        <v>1492</v>
      </c>
      <c r="AE482" s="46" t="s">
        <v>4</v>
      </c>
      <c r="AF482" s="47" t="s">
        <v>4</v>
      </c>
    </row>
    <row r="483" spans="1:32" ht="105" x14ac:dyDescent="0.25">
      <c r="A483" s="45" t="s">
        <v>1074</v>
      </c>
      <c r="B483" s="46" t="str">
        <f>VLOOKUP($A483, Table5[], 2, FALSE)</f>
        <v>CA : Canada</v>
      </c>
      <c r="C483" s="46" t="str">
        <f>IF(ISNA(VLOOKUP($A483, Table8[], 2, FALSE)), "", VLOOKUP($A483, Table8[], 2, FALSE))</f>
        <v/>
      </c>
      <c r="D483" s="46" t="str">
        <f>IF(ISNA(VLOOKUP($A483, Table10[], 2, FALSE)), "", VLOOKUP($A483, Table10[], 2, FALSE))</f>
        <v>1605100019 - Other_x000D_
1605100099 - Other</v>
      </c>
      <c r="E483" s="46" t="str">
        <f>IF(ISNA(VLOOKUP($A483, Table16[], 2, FALSE)), "", VLOOKUP($A483,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483" s="59">
        <v>12872</v>
      </c>
      <c r="G483" s="60">
        <v>43101</v>
      </c>
      <c r="H483" s="60">
        <v>43465</v>
      </c>
      <c r="I483" s="61">
        <f>'quota master'!$H483-'quota master'!$G483+1</f>
        <v>365</v>
      </c>
      <c r="J483" s="61" t="str">
        <f>describe_period('quota master'!$I483, 'quota master'!$G483, 'quota master'!$H483)</f>
        <v>Annual</v>
      </c>
      <c r="K483" s="54">
        <v>44000</v>
      </c>
      <c r="L483" s="62" t="s">
        <v>2</v>
      </c>
      <c r="M483" s="63">
        <v>3</v>
      </c>
      <c r="N483" s="62" t="s">
        <v>3</v>
      </c>
      <c r="O483" s="63">
        <v>90</v>
      </c>
      <c r="P483" s="46" t="s">
        <v>4</v>
      </c>
      <c r="Q483" s="46" t="s">
        <v>4</v>
      </c>
      <c r="R483" s="46" t="s">
        <v>1065</v>
      </c>
      <c r="S483" s="46" t="s">
        <v>1074</v>
      </c>
      <c r="T483" s="46" t="str">
        <f>LOWER('quota master'!$V483)</f>
        <v>prepared or preserved crab, other than cancer pagurus</v>
      </c>
      <c r="U483" s="46" t="str">
        <f>GetQuotaDescription('quota master'!$A483, 'quota master'!$B483, 'quota master'!$AB483, 'quota master'!$T483)</f>
        <v>FCFS Quota number 098309 for geography CA : Canada on prepared or preserved crab, other than cancer pagurus</v>
      </c>
      <c r="V483" s="46" t="s">
        <v>1966</v>
      </c>
      <c r="W483" s="46" t="s">
        <v>4</v>
      </c>
      <c r="X483" s="46" t="s">
        <v>1958</v>
      </c>
      <c r="Y483" s="46" t="s">
        <v>1404</v>
      </c>
      <c r="Z483" s="54">
        <v>44000</v>
      </c>
      <c r="AA483" s="46" t="s">
        <v>2</v>
      </c>
      <c r="AB483" s="46" t="s">
        <v>1399</v>
      </c>
      <c r="AC483" s="46" t="s">
        <v>1499</v>
      </c>
      <c r="AD483" s="46" t="s">
        <v>1782</v>
      </c>
      <c r="AE483" s="46" t="s">
        <v>4</v>
      </c>
      <c r="AF483" s="47" t="s">
        <v>4</v>
      </c>
    </row>
    <row r="484" spans="1:32" ht="105" x14ac:dyDescent="0.25">
      <c r="A484" s="45" t="s">
        <v>1075</v>
      </c>
      <c r="B484" s="46" t="str">
        <f>VLOOKUP($A484, Table5[], 2, FALSE)</f>
        <v>CA : Canada</v>
      </c>
      <c r="C484" s="46" t="str">
        <f>IF(ISNA(VLOOKUP($A484, Table8[], 2, FALSE)), "", VLOOKUP($A484, Table8[], 2, FALSE))</f>
        <v/>
      </c>
      <c r="D484" s="46" t="str">
        <f>IF(ISNA(VLOOKUP($A484, Table10[], 2, FALSE)), "", VLOOKUP($A484, Table10[], 2, FALSE))</f>
        <v>1605211000 - In immediate packings of a net content not exceeding 2|kg_x000D_
1605219000 - Other_x000D_
1605290000 - Other</v>
      </c>
      <c r="E484" s="46" t="str">
        <f>IF(ISNA(VLOOKUP($A484, Table16[], 2, FALSE)), "", VLOOKUP($A484,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484" s="59">
        <v>12874</v>
      </c>
      <c r="G484" s="60">
        <v>43101</v>
      </c>
      <c r="H484" s="60">
        <v>43465</v>
      </c>
      <c r="I484" s="61">
        <f>'quota master'!$H484-'quota master'!$G484+1</f>
        <v>365</v>
      </c>
      <c r="J484" s="61" t="str">
        <f>describe_period('quota master'!$I484, 'quota master'!$G484, 'quota master'!$H484)</f>
        <v>Annual</v>
      </c>
      <c r="K484" s="54">
        <v>5000000</v>
      </c>
      <c r="L484" s="62" t="s">
        <v>2</v>
      </c>
      <c r="M484" s="63">
        <v>3</v>
      </c>
      <c r="N484" s="62" t="s">
        <v>3</v>
      </c>
      <c r="O484" s="63">
        <v>90</v>
      </c>
      <c r="P484" s="46" t="s">
        <v>4</v>
      </c>
      <c r="Q484" s="46" t="s">
        <v>4</v>
      </c>
      <c r="R484" s="46" t="s">
        <v>1065</v>
      </c>
      <c r="S484" s="46" t="s">
        <v>1075</v>
      </c>
      <c r="T484" s="46" t="str">
        <f>LOWER('quota master'!$V484)</f>
        <v>prepared or preserved shrimps and prawns</v>
      </c>
      <c r="U484" s="46" t="str">
        <f>GetQuotaDescription('quota master'!$A484, 'quota master'!$B484, 'quota master'!$AB484, 'quota master'!$T484)</f>
        <v>FCFS Quota number 098310 for geography CA : Canada on prepared or preserved shrimps and prawns</v>
      </c>
      <c r="V484" s="46" t="s">
        <v>1967</v>
      </c>
      <c r="W484" s="46" t="s">
        <v>4</v>
      </c>
      <c r="X484" s="46" t="s">
        <v>1958</v>
      </c>
      <c r="Y484" s="46" t="s">
        <v>1404</v>
      </c>
      <c r="Z484" s="54">
        <v>5000000</v>
      </c>
      <c r="AA484" s="46" t="s">
        <v>2</v>
      </c>
      <c r="AB484" s="46" t="s">
        <v>1399</v>
      </c>
      <c r="AC484" s="46" t="s">
        <v>1499</v>
      </c>
      <c r="AD484" s="46" t="s">
        <v>1782</v>
      </c>
      <c r="AE484" s="46" t="s">
        <v>4</v>
      </c>
      <c r="AF484" s="47" t="s">
        <v>4</v>
      </c>
    </row>
    <row r="485" spans="1:32" ht="255" x14ac:dyDescent="0.25">
      <c r="A485" s="45" t="s">
        <v>226</v>
      </c>
      <c r="B485" s="46" t="str">
        <f>VLOOKUP($A485, Table5[], 2, FALSE)</f>
        <v>NO : Norway</v>
      </c>
      <c r="C485" s="46" t="str">
        <f>IF(ISNA(VLOOKUP($A485, Table8[], 2, FALSE)), "", VLOOKUP($A485, Table8[], 2, FALSE))</f>
        <v/>
      </c>
      <c r="D485" s="46" t="str">
        <f>IF(ISNA(VLOOKUP($A485, Table10[], 2, FALSE)), "", VLOOKUP($A485, Table10[], 2, FALSE))</f>
        <v>1605211020 - shelled and frozen_x000D_
1605211040 - Shrimps and prawns of the species Pandalus borealis, shelled, boiled and frozen, but not otherwise prepared_x000D_
1605211050 - Shrimps and prawns of the species Pandalus montagui, shelled, boiled and frozen, but not otherwise prepared_x000D_
1605211091 - Frozen_x000D_
1605219020 - shelled and frozen_x000D_
1605219040 - shelled, boiled and frozen, but not otherwise prepared_x000D_
1605219057 - Frozen_x000D_
1605219060 - shelled, boiled and frozen, but not otherwise prepared_x000D_
1605219091 - Frozen_x000D_
1605290020 - shelled and frozen_x000D_
1605290040 - Shrimps and prawns of the species Pandalus borealis, shelled, boiled and frozen, but not otherwise prepared_x000D_
1605290045 - Shrimps and prawns of the species Pandalus montagui, shelled, boiled and frozen, but not otherwise prepared_x000D_
1605290091 - Frozen</v>
      </c>
      <c r="E485" s="46" t="str">
        <f>IF(ISNA(VLOOKUP($A485, Table16[], 2, FALSE)), "", VLOOKUP($A485, Table16[], 2, FALSE))</f>
        <v>R161422 : amending Council Regulation (EC) No 992/95 as regards Union tariff quotas for certain agricultural and fishery products originating in Norway</v>
      </c>
      <c r="F485" s="59">
        <v>13028</v>
      </c>
      <c r="G485" s="60">
        <v>43101</v>
      </c>
      <c r="H485" s="60">
        <v>43465</v>
      </c>
      <c r="I485" s="61">
        <f>'quota master'!$H485-'quota master'!$G485+1</f>
        <v>365</v>
      </c>
      <c r="J485" s="61" t="str">
        <f>describe_period('quota master'!$I485, 'quota master'!$G485, 'quota master'!$H485)</f>
        <v>Annual</v>
      </c>
      <c r="K485" s="54">
        <v>8000000</v>
      </c>
      <c r="L485" s="62" t="s">
        <v>2</v>
      </c>
      <c r="M485" s="63">
        <v>3</v>
      </c>
      <c r="N485" s="62" t="s">
        <v>3</v>
      </c>
      <c r="O485" s="63">
        <v>90</v>
      </c>
      <c r="P485" s="46" t="s">
        <v>4</v>
      </c>
      <c r="Q485" s="46" t="s">
        <v>4</v>
      </c>
      <c r="R485" s="46" t="s">
        <v>191</v>
      </c>
      <c r="S485" s="46" t="s">
        <v>226</v>
      </c>
      <c r="T485" s="46" t="str">
        <f>LOWER('quota master'!$V485)</f>
        <v>peeled and frozen shrimps and prawns</v>
      </c>
      <c r="U485" s="46" t="str">
        <f>GetQuotaDescription('quota master'!$A485, 'quota master'!$B485, 'quota master'!$AB485, 'quota master'!$T485)</f>
        <v>FCFS Quota number 090745 for geography NO : Norway on peeled and frozen shrimps and prawns</v>
      </c>
      <c r="V485" s="46" t="s">
        <v>1594</v>
      </c>
      <c r="W485" s="46" t="s">
        <v>4</v>
      </c>
      <c r="X485" s="46" t="s">
        <v>1550</v>
      </c>
      <c r="Y485" s="46" t="s">
        <v>1404</v>
      </c>
      <c r="Z485" s="54">
        <v>8000000</v>
      </c>
      <c r="AA485" s="46" t="s">
        <v>2</v>
      </c>
      <c r="AB485" s="46" t="s">
        <v>1399</v>
      </c>
      <c r="AC485" s="46" t="s">
        <v>1499</v>
      </c>
      <c r="AD485" s="46" t="s">
        <v>1492</v>
      </c>
      <c r="AE485" s="46" t="s">
        <v>4</v>
      </c>
      <c r="AF485" s="47" t="s">
        <v>4</v>
      </c>
    </row>
    <row r="486" spans="1:32" ht="255" x14ac:dyDescent="0.25">
      <c r="A486" s="45" t="s">
        <v>229</v>
      </c>
      <c r="B486" s="46" t="str">
        <f>VLOOKUP($A486, Table5[], 2, FALSE)</f>
        <v>NO : Norway</v>
      </c>
      <c r="C486" s="46" t="str">
        <f>IF(ISNA(VLOOKUP($A486, Table8[], 2, FALSE)), "", VLOOKUP($A486, Table8[], 2, FALSE))</f>
        <v/>
      </c>
      <c r="D486" s="46" t="str">
        <f>IF(ISNA(VLOOKUP($A486, Table10[], 2, FALSE)), "", VLOOKUP($A486, Table10[], 2, FALSE))</f>
        <v>1605211020 - shelled and frozen_x000D_
1605211040 - Shrimps and prawns of the species Pandalus borealis, shelled, boiled and frozen, but not otherwise prepared_x000D_
1605211050 - Shrimps and prawns of the species Pandalus montagui, shelled, boiled and frozen, but not otherwise prepared_x000D_
1605211091 - Frozen_x000D_
1605219020 - shelled and frozen_x000D_
1605219040 - shelled, boiled and frozen, but not otherwise prepared_x000D_
1605219057 - Frozen_x000D_
1605219060 - shelled, boiled and frozen, but not otherwise prepared_x000D_
1605219091 - Frozen_x000D_
1605290020 - shelled and frozen_x000D_
1605290040 - Shrimps and prawns of the species Pandalus borealis, shelled, boiled and frozen, but not otherwise prepared_x000D_
1605290045 - Shrimps and prawns of the species Pandalus montagui, shelled, boiled and frozen, but not otherwise prepared_x000D_
1605290091 - Frozen</v>
      </c>
      <c r="E486" s="46" t="str">
        <f>IF(ISNA(VLOOKUP($A486, Table16[], 2, FALSE)), "", VLOOKUP($A486, Table16[], 2, FALSE))</f>
        <v>R161422 : amending Council Regulation (EC) No 992/95 as regards Union tariff quotas for certain agricultural and fishery products originating in Norway</v>
      </c>
      <c r="F486" s="59">
        <v>13031</v>
      </c>
      <c r="G486" s="60">
        <v>43221</v>
      </c>
      <c r="H486" s="60">
        <v>43585</v>
      </c>
      <c r="I486" s="61">
        <f>'quota master'!$H486-'quota master'!$G486+1</f>
        <v>365</v>
      </c>
      <c r="J486" s="61" t="str">
        <f>describe_period('quota master'!$I486, 'quota master'!$G486, 'quota master'!$H486)</f>
        <v>Annual</v>
      </c>
      <c r="K486" s="54">
        <v>10500000</v>
      </c>
      <c r="L486" s="62" t="s">
        <v>2</v>
      </c>
      <c r="M486" s="63">
        <v>3</v>
      </c>
      <c r="N486" s="62" t="s">
        <v>3</v>
      </c>
      <c r="O486" s="63">
        <v>90</v>
      </c>
      <c r="P486" s="46" t="s">
        <v>4</v>
      </c>
      <c r="Q486" s="46" t="s">
        <v>4</v>
      </c>
      <c r="R486" s="46" t="s">
        <v>178</v>
      </c>
      <c r="S486" s="46" t="s">
        <v>229</v>
      </c>
      <c r="T486" s="46" t="str">
        <f>LOWER('quota master'!$V486)</f>
        <v>shrimps and prawns, peeled and frozen, prepared or preserved.</v>
      </c>
      <c r="U486" s="46" t="str">
        <f>GetQuotaDescription('quota master'!$A486, 'quota master'!$B486, 'quota master'!$AB486, 'quota master'!$T486)</f>
        <v>FCFS Quota number 090749 for geography NO : Norway on shrimps and prawns, peeled and frozen, prepared or preserved.</v>
      </c>
      <c r="V486" s="46" t="s">
        <v>1597</v>
      </c>
      <c r="W486" s="46" t="s">
        <v>4</v>
      </c>
      <c r="X486" s="46" t="s">
        <v>1550</v>
      </c>
      <c r="Y486" s="46" t="s">
        <v>1548</v>
      </c>
      <c r="Z486" s="54">
        <v>10500000</v>
      </c>
      <c r="AA486" s="46" t="s">
        <v>2</v>
      </c>
      <c r="AB486" s="46" t="s">
        <v>1399</v>
      </c>
      <c r="AC486" s="46" t="s">
        <v>1499</v>
      </c>
      <c r="AD486" s="46" t="s">
        <v>1492</v>
      </c>
      <c r="AE486" s="46" t="s">
        <v>4</v>
      </c>
      <c r="AF486" s="47" t="s">
        <v>4</v>
      </c>
    </row>
    <row r="487" spans="1:32" ht="315" x14ac:dyDescent="0.25">
      <c r="A487" s="45" t="s">
        <v>227</v>
      </c>
      <c r="B487" s="46" t="str">
        <f>VLOOKUP($A487, Table5[], 2, FALSE)</f>
        <v>NO : Norway</v>
      </c>
      <c r="C487" s="46" t="str">
        <f>IF(ISNA(VLOOKUP($A487, Table8[], 2, FALSE)), "", VLOOKUP($A487, Table8[], 2, FALSE))</f>
        <v/>
      </c>
      <c r="D487" s="46" t="str">
        <f>IF(ISNA(VLOOKUP($A487, Table10[], 2, FALSE)), "", VLOOKUP($A487, Table10[], 2, FALSE))</f>
        <v>1605211030 - Other_x000D_
1605211096 - Other_x000D_
1605211099 - Other_x000D_
1605219030 - Other_x000D_
1605219045 - cooked and peeled for processing_x000D_
1605219049 - Other_x000D_
1605219055 - Cooked and peeled for processing_x000D_
1605219058 - Other_x000D_
1605219062 - cooked and peeled for processing_x000D_
1605219065 - Other_x000D_
1605219096 - Other_x000D_
1605219099 - Other_x000D_
1605290030 - Other_x000D_
1605290050 - Shrimps and prawns of the species Pandalus borealis, cooked and peeled for processing_x000D_
1605290055 - Shrimps and prawns of the species Pandalus montagui, cooked and peeled for processing_x000D_
1605290060 - Shrimps and prawns of the species Pandalus jordani, cooked and peeled for processing_x000D_
1605290096 - Other_x000D_
1605290099 - Other</v>
      </c>
      <c r="E487" s="46" t="str">
        <f>IF(ISNA(VLOOKUP($A487, Table16[], 2, FALSE)), "", VLOOKUP($A487, Table16[], 2, FALSE))</f>
        <v>R161422 : amending Council Regulation (EC) No 992/95 as regards Union tariff quotas for certain agricultural and fishery products originating in Norway</v>
      </c>
      <c r="F487" s="59">
        <v>13029</v>
      </c>
      <c r="G487" s="60">
        <v>43101</v>
      </c>
      <c r="H487" s="60">
        <v>43465</v>
      </c>
      <c r="I487" s="61">
        <f>'quota master'!$H487-'quota master'!$G487+1</f>
        <v>365</v>
      </c>
      <c r="J487" s="61" t="str">
        <f>describe_period('quota master'!$I487, 'quota master'!$G487, 'quota master'!$H487)</f>
        <v>Annual</v>
      </c>
      <c r="K487" s="54">
        <v>1000000</v>
      </c>
      <c r="L487" s="62" t="s">
        <v>2</v>
      </c>
      <c r="M487" s="63">
        <v>3</v>
      </c>
      <c r="N487" s="62" t="s">
        <v>3</v>
      </c>
      <c r="O487" s="63">
        <v>90</v>
      </c>
      <c r="P487" s="46" t="s">
        <v>4</v>
      </c>
      <c r="Q487" s="46" t="s">
        <v>4</v>
      </c>
      <c r="R487" s="46" t="s">
        <v>191</v>
      </c>
      <c r="S487" s="46" t="s">
        <v>227</v>
      </c>
      <c r="T487" s="46" t="str">
        <f>LOWER('quota master'!$V487)</f>
        <v>shrimps and prawns other than peeled and frozen</v>
      </c>
      <c r="U487" s="46" t="str">
        <f>GetQuotaDescription('quota master'!$A487, 'quota master'!$B487, 'quota master'!$AB487, 'quota master'!$T487)</f>
        <v>FCFS Quota number 090746 for geography NO : Norway on shrimps and prawns other than peeled and frozen</v>
      </c>
      <c r="V487" s="46" t="s">
        <v>1595</v>
      </c>
      <c r="W487" s="46" t="s">
        <v>4</v>
      </c>
      <c r="X487" s="46" t="s">
        <v>1550</v>
      </c>
      <c r="Y487" s="46" t="s">
        <v>1404</v>
      </c>
      <c r="Z487" s="54">
        <v>1000000</v>
      </c>
      <c r="AA487" s="46" t="s">
        <v>2</v>
      </c>
      <c r="AB487" s="46" t="s">
        <v>1399</v>
      </c>
      <c r="AC487" s="46" t="s">
        <v>1499</v>
      </c>
      <c r="AD487" s="46" t="s">
        <v>1492</v>
      </c>
      <c r="AE487" s="46" t="s">
        <v>4</v>
      </c>
      <c r="AF487" s="47" t="s">
        <v>4</v>
      </c>
    </row>
    <row r="488" spans="1:32" ht="255" x14ac:dyDescent="0.25">
      <c r="A488" s="45" t="s">
        <v>168</v>
      </c>
      <c r="B488" s="46" t="str">
        <f>VLOOKUP($A488, Table5[], 2, FALSE)</f>
        <v>GL : Greenland</v>
      </c>
      <c r="C488" s="46" t="str">
        <f>IF(ISNA(VLOOKUP($A488, Table8[], 2, FALSE)), "", VLOOKUP($A488, Table8[], 2, FALSE))</f>
        <v/>
      </c>
      <c r="D488" s="46" t="str">
        <f>IF(ISNA(VLOOKUP($A488, Table10[], 2, FALSE)), "", VLOOKUP($A488, Table10[], 2, FALSE))</f>
        <v>1605211040 - Shrimps and prawns of the species Pandalus borealis, shelled, boiled and frozen, but not otherwise prepared_x000D_
1605211050 - Shrimps and prawns of the species Pandalus montagui, shelled, boiled and frozen, but not otherwise prepared_x000D_
1605219040 - shelled, boiled and frozen, but not otherwise prepared_x000D_
1605219045 - cooked and peeled for processing_x000D_
1605219049 - Other_x000D_
1605219060 - shelled, boiled and frozen, but not otherwise prepared_x000D_
1605219065 - Other_x000D_
1605290040 - Shrimps and prawns of the species Pandalus borealis, shelled, boiled and frozen, but not otherwise prepared_x000D_
1605290045 - Shrimps and prawns of the species Pandalus montagui, shelled, boiled and frozen, but not otherwise prepared_x000D_
1605290050 - Shrimps and prawns of the species Pandalus borealis, cooked and peeled for processing_x000D_
1605290055 - Shrimps and prawns of the species Pandalus montagui, cooked and peeled for processing</v>
      </c>
      <c r="E488" s="46" t="str">
        <f>IF(ISNA(VLOOKUP($A488, Table16[], 2, FALSE)), "", VLOOKUP($A488, Table16[], 2, FALSE))</f>
        <v>D140461 : on a temporary derogation from Council Decision 2013/755/EU, as regards the rules of origin for prepared and preserved shrimps and prawns from Greenland</v>
      </c>
      <c r="F488" s="59">
        <v>12612</v>
      </c>
      <c r="G488" s="60">
        <v>43101</v>
      </c>
      <c r="H488" s="60">
        <v>43465</v>
      </c>
      <c r="I488" s="61">
        <f>'quota master'!$H488-'quota master'!$G488+1</f>
        <v>365</v>
      </c>
      <c r="J488" s="61" t="str">
        <f>describe_period('quota master'!$I488, 'quota master'!$G488, 'quota master'!$H488)</f>
        <v>Annual</v>
      </c>
      <c r="K488" s="54">
        <v>500000</v>
      </c>
      <c r="L488" s="62" t="s">
        <v>2</v>
      </c>
      <c r="M488" s="63">
        <v>3</v>
      </c>
      <c r="N488" s="62" t="s">
        <v>11</v>
      </c>
      <c r="O488" s="63">
        <v>90</v>
      </c>
      <c r="P488" s="46" t="s">
        <v>4</v>
      </c>
      <c r="Q488" s="46" t="s">
        <v>4</v>
      </c>
      <c r="R488" s="46" t="s">
        <v>169</v>
      </c>
      <c r="S488" s="46" t="s">
        <v>168</v>
      </c>
      <c r="T488" s="46" t="str">
        <f>LOWER('quota master'!$V488)</f>
        <v>prepared or preserved shrimps and prawns of the species pandalus borealis (and pandalus montagui as from 01.01.2014)</v>
      </c>
      <c r="U488" s="46" t="str">
        <f>GetQuotaDescription('quota master'!$A488, 'quota master'!$B488, 'quota master'!$AB488, 'quota master'!$T488)</f>
        <v>FCFS Quota number 090691 for geography GL : Greenland on prepared or preserved shrimps and prawns of the species pandalus borealis (and pandalus montagui as from 01.01.2014)</v>
      </c>
      <c r="V488" s="46" t="s">
        <v>1542</v>
      </c>
      <c r="W488" s="46" t="s">
        <v>4</v>
      </c>
      <c r="X488" s="46" t="s">
        <v>1543</v>
      </c>
      <c r="Y488" s="46" t="s">
        <v>1404</v>
      </c>
      <c r="Z488" s="54">
        <v>500000</v>
      </c>
      <c r="AA488" s="46" t="s">
        <v>2</v>
      </c>
      <c r="AB488" s="46" t="s">
        <v>1399</v>
      </c>
      <c r="AC488" s="46" t="s">
        <v>1499</v>
      </c>
      <c r="AD488" s="46" t="s">
        <v>1492</v>
      </c>
      <c r="AE488" s="46" t="s">
        <v>4</v>
      </c>
      <c r="AF488" s="47" t="s">
        <v>4</v>
      </c>
    </row>
    <row r="489" spans="1:32" ht="90" x14ac:dyDescent="0.25">
      <c r="A489" s="45" t="s">
        <v>27</v>
      </c>
      <c r="B489" s="46" t="str">
        <f>VLOOKUP($A489, Table5[], 2, FALSE)</f>
        <v>1011 : ERGA OMNES</v>
      </c>
      <c r="C489" s="46" t="str">
        <f>IF(ISNA(VLOOKUP($A489, Table8[], 2, FALSE)), "", VLOOKUP($A489, Table8[], 2, FALSE))</f>
        <v/>
      </c>
      <c r="D489" s="46" t="str">
        <f>IF(ISNA(VLOOKUP($A489, Table10[], 2, FALSE)), "", VLOOKUP($A489, Table10[], 2, FALSE))</f>
        <v>1605211040 - Shrimps and prawns of the species Pandalus borealis, shelled, boiled and frozen, but not otherwise prepared_x000D_
1605219040 - shelled, boiled and frozen, but not otherwise prepared_x000D_
1605290040 - Shrimps and prawns of the species Pandalus borealis, shelled, boiled and frozen, but not otherwise prepared</v>
      </c>
      <c r="E489" s="46" t="str">
        <f>IF(ISNA(VLOOKUP($A489, Table16[], 2, FALSE)), "", VLOOKUP($A489, Table16[], 2, FALSE))</f>
        <v>R000032 : opening and providing for the administration of Community tariff quotas bound in GATT and certain other Community tariff quotas and establishingdetailed rules for adjustingthe quotas, and repealingCouncil Regulation (EC) No 1808/95</v>
      </c>
      <c r="F489" s="59">
        <v>12816</v>
      </c>
      <c r="G489" s="60">
        <v>43101</v>
      </c>
      <c r="H489" s="60">
        <v>43465</v>
      </c>
      <c r="I489" s="61">
        <f>'quota master'!$H489-'quota master'!$G489+1</f>
        <v>365</v>
      </c>
      <c r="J489" s="61" t="str">
        <f>describe_period('quota master'!$I489, 'quota master'!$G489, 'quota master'!$H489)</f>
        <v>Annual</v>
      </c>
      <c r="K489" s="54">
        <v>500000</v>
      </c>
      <c r="L489" s="62" t="s">
        <v>2</v>
      </c>
      <c r="M489" s="63">
        <v>3</v>
      </c>
      <c r="N489" s="62" t="s">
        <v>11</v>
      </c>
      <c r="O489" s="63">
        <v>90</v>
      </c>
      <c r="P489" s="46" t="s">
        <v>4</v>
      </c>
      <c r="Q489" s="46" t="s">
        <v>4</v>
      </c>
      <c r="R489" s="46" t="s">
        <v>7</v>
      </c>
      <c r="S489" s="46" t="s">
        <v>27</v>
      </c>
      <c r="T489" s="46" t="str">
        <f>LOWER('quota master'!$V489)</f>
        <v>shrimps and prawns of the species pandalus borealis</v>
      </c>
      <c r="U489" s="46" t="str">
        <f>GetQuotaDescription('quota master'!$A489, 'quota master'!$B489, 'quota master'!$AB489, 'quota master'!$T489)</f>
        <v>FCFS Quota number 090047 for geography 1011 : ERGA OMNES on shrimps and prawns of the species pandalus borealis</v>
      </c>
      <c r="V489" s="46" t="s">
        <v>1425</v>
      </c>
      <c r="W489" s="46" t="s">
        <v>4</v>
      </c>
      <c r="X489" s="46" t="s">
        <v>1397</v>
      </c>
      <c r="Y489" s="46" t="s">
        <v>1404</v>
      </c>
      <c r="Z489" s="54">
        <v>500000</v>
      </c>
      <c r="AA489" s="46" t="s">
        <v>2</v>
      </c>
      <c r="AB489" s="46" t="s">
        <v>1399</v>
      </c>
      <c r="AC489" s="46" t="s">
        <v>1400</v>
      </c>
      <c r="AD489" s="46" t="s">
        <v>1401</v>
      </c>
      <c r="AE489" s="46" t="s">
        <v>1402</v>
      </c>
      <c r="AF489" s="47" t="s">
        <v>4</v>
      </c>
    </row>
    <row r="490" spans="1:32" ht="90" x14ac:dyDescent="0.25">
      <c r="A490" s="45" t="s">
        <v>711</v>
      </c>
      <c r="B490" s="46" t="str">
        <f>VLOOKUP($A490, Table5[], 2, FALSE)</f>
        <v>1011 : ERGA OMNES</v>
      </c>
      <c r="C490" s="46" t="str">
        <f>IF(ISNA(VLOOKUP($A490, Table8[], 2, FALSE)), "", VLOOKUP($A490, Table8[], 2, FALSE))</f>
        <v/>
      </c>
      <c r="D490" s="46" t="str">
        <f>IF(ISNA(VLOOKUP($A490, Table10[], 2, FALSE)), "", VLOOKUP($A490, Table10[], 2, FALSE))</f>
        <v>1605219045 - cooked and peeled for processing_x000D_
1605219062 - cooked and peeled for processing_x000D_
1605290050 - Shrimps and prawns of the species Pandalus borealis, cooked and peeled for processing_x000D_
1605290055 - Shrimps and prawns of the species Pandalus montagui, cooked and peeled for processing</v>
      </c>
      <c r="E490" s="46" t="str">
        <f>IF(ISNA(VLOOKUP($A490, Table16[], 2, FALSE)), "", VLOOKUP($A490, Table16[], 2, FALSE))</f>
        <v>R152265 : opening and providing for the management of autonomous Union tariff quotas for certain fishery products for the period 2016-2018</v>
      </c>
      <c r="F490" s="59">
        <v>13275</v>
      </c>
      <c r="G490" s="60">
        <v>43101</v>
      </c>
      <c r="H490" s="60">
        <v>43465</v>
      </c>
      <c r="I490" s="61">
        <f>'quota master'!$H490-'quota master'!$G490+1</f>
        <v>365</v>
      </c>
      <c r="J490" s="61" t="str">
        <f>describe_period('quota master'!$I490, 'quota master'!$G490, 'quota master'!$H490)</f>
        <v>Annual</v>
      </c>
      <c r="K490" s="54">
        <v>7000000</v>
      </c>
      <c r="L490" s="62" t="s">
        <v>2</v>
      </c>
      <c r="M490" s="63">
        <v>3</v>
      </c>
      <c r="N490" s="62" t="s">
        <v>3</v>
      </c>
      <c r="O490" s="63">
        <v>90</v>
      </c>
      <c r="P490" s="46" t="s">
        <v>4</v>
      </c>
      <c r="Q490" s="46" t="s">
        <v>4</v>
      </c>
      <c r="R490" s="46" t="s">
        <v>688</v>
      </c>
      <c r="S490" s="46" t="s">
        <v>711</v>
      </c>
      <c r="T490" s="46" t="str">
        <f>LOWER('quota master'!$V490)</f>
        <v>shrimps and prawns</v>
      </c>
      <c r="U490" s="46" t="str">
        <f>GetQuotaDescription('quota master'!$A490, 'quota master'!$B490, 'quota master'!$AB490, 'quota master'!$T490)</f>
        <v>FCFS Quota number 092794 for geography 1011 : ERGA OMNES on shrimps and prawns</v>
      </c>
      <c r="V490" s="46" t="s">
        <v>4509</v>
      </c>
      <c r="W490" s="46" t="s">
        <v>4</v>
      </c>
      <c r="X490" s="46" t="s">
        <v>1397</v>
      </c>
      <c r="Y490" s="46" t="s">
        <v>1404</v>
      </c>
      <c r="Z490" s="54">
        <v>7000000</v>
      </c>
      <c r="AA490" s="46" t="s">
        <v>2</v>
      </c>
      <c r="AB490" s="46" t="s">
        <v>1399</v>
      </c>
      <c r="AC490" s="46" t="s">
        <v>1400</v>
      </c>
      <c r="AD490" s="46" t="s">
        <v>1900</v>
      </c>
      <c r="AE490" s="46" t="s">
        <v>4</v>
      </c>
      <c r="AF490" s="47" t="s">
        <v>4</v>
      </c>
    </row>
    <row r="491" spans="1:32" ht="45" x14ac:dyDescent="0.25">
      <c r="A491" s="45" t="s">
        <v>714</v>
      </c>
      <c r="B491" s="46" t="str">
        <f>VLOOKUP($A491, Table5[], 2, FALSE)</f>
        <v>1011 : ERGA OMNES</v>
      </c>
      <c r="C491" s="46" t="str">
        <f>IF(ISNA(VLOOKUP($A491, Table8[], 2, FALSE)), "", VLOOKUP($A491, Table8[], 2, FALSE))</f>
        <v/>
      </c>
      <c r="D491" s="46" t="str">
        <f>IF(ISNA(VLOOKUP($A491, Table10[], 2, FALSE)), "", VLOOKUP($A491, Table10[], 2, FALSE))</f>
        <v>1605219055 - Cooked and peeled for processing_x000D_
1605290060 - Shrimps and prawns of the species Pandalus jordani, cooked and peeled for processing</v>
      </c>
      <c r="E491" s="46" t="str">
        <f>IF(ISNA(VLOOKUP($A491, Table16[], 2, FALSE)), "", VLOOKUP($A491, Table16[], 2, FALSE))</f>
        <v>R152265 : opening and providing for the management of autonomous Union tariff quotas for certain fishery products for the period 2016-2018</v>
      </c>
      <c r="F491" s="59">
        <v>13276</v>
      </c>
      <c r="G491" s="60">
        <v>43101</v>
      </c>
      <c r="H491" s="60">
        <v>43465</v>
      </c>
      <c r="I491" s="61">
        <f>'quota master'!$H491-'quota master'!$G491+1</f>
        <v>365</v>
      </c>
      <c r="J491" s="61" t="str">
        <f>describe_period('quota master'!$I491, 'quota master'!$G491, 'quota master'!$H491)</f>
        <v>Annual</v>
      </c>
      <c r="K491" s="54">
        <v>3500000</v>
      </c>
      <c r="L491" s="62" t="s">
        <v>2</v>
      </c>
      <c r="M491" s="63">
        <v>3</v>
      </c>
      <c r="N491" s="62" t="s">
        <v>3</v>
      </c>
      <c r="O491" s="63">
        <v>90</v>
      </c>
      <c r="P491" s="46" t="s">
        <v>4</v>
      </c>
      <c r="Q491" s="46" t="s">
        <v>4</v>
      </c>
      <c r="R491" s="46" t="s">
        <v>688</v>
      </c>
      <c r="S491" s="46" t="s">
        <v>714</v>
      </c>
      <c r="T491" s="46" t="str">
        <f>LOWER('quota master'!$V491)</f>
        <v>shrimps and prawns</v>
      </c>
      <c r="U491" s="46" t="str">
        <f>GetQuotaDescription('quota master'!$A491, 'quota master'!$B491, 'quota master'!$AB491, 'quota master'!$T491)</f>
        <v>FCFS Quota number 092800 for geography 1011 : ERGA OMNES on shrimps and prawns</v>
      </c>
      <c r="V491" s="46" t="s">
        <v>4509</v>
      </c>
      <c r="W491" s="46" t="s">
        <v>4</v>
      </c>
      <c r="X491" s="46" t="s">
        <v>1397</v>
      </c>
      <c r="Y491" s="46" t="s">
        <v>1404</v>
      </c>
      <c r="Z491" s="54">
        <v>3500000</v>
      </c>
      <c r="AA491" s="46" t="s">
        <v>2</v>
      </c>
      <c r="AB491" s="46" t="s">
        <v>1399</v>
      </c>
      <c r="AC491" s="46" t="s">
        <v>1400</v>
      </c>
      <c r="AD491" s="46" t="s">
        <v>1900</v>
      </c>
      <c r="AE491" s="46" t="s">
        <v>4</v>
      </c>
      <c r="AF491" s="47" t="s">
        <v>4</v>
      </c>
    </row>
    <row r="492" spans="1:32" ht="105" x14ac:dyDescent="0.25">
      <c r="A492" s="45" t="s">
        <v>1076</v>
      </c>
      <c r="B492" s="46" t="str">
        <f>VLOOKUP($A492, Table5[], 2, FALSE)</f>
        <v>CA : Canada</v>
      </c>
      <c r="C492" s="46" t="str">
        <f>IF(ISNA(VLOOKUP($A492, Table8[], 2, FALSE)), "", VLOOKUP($A492, Table8[], 2, FALSE))</f>
        <v/>
      </c>
      <c r="D492" s="46" t="str">
        <f>IF(ISNA(VLOOKUP($A492, Table10[], 2, FALSE)), "", VLOOKUP($A492, Table10[], 2, FALSE))</f>
        <v>1605309000 - Other</v>
      </c>
      <c r="E492" s="46" t="str">
        <f>IF(ISNA(VLOOKUP($A492, Table16[], 2, FALSE)), "", VLOOKUP($A492,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492" s="59">
        <v>12876</v>
      </c>
      <c r="G492" s="60">
        <v>43101</v>
      </c>
      <c r="H492" s="60">
        <v>43465</v>
      </c>
      <c r="I492" s="61">
        <f>'quota master'!$H492-'quota master'!$G492+1</f>
        <v>365</v>
      </c>
      <c r="J492" s="61" t="str">
        <f>describe_period('quota master'!$I492, 'quota master'!$G492, 'quota master'!$H492)</f>
        <v>Annual</v>
      </c>
      <c r="K492" s="54">
        <v>240000</v>
      </c>
      <c r="L492" s="62" t="s">
        <v>2</v>
      </c>
      <c r="M492" s="63">
        <v>3</v>
      </c>
      <c r="N492" s="62" t="s">
        <v>3</v>
      </c>
      <c r="O492" s="63">
        <v>90</v>
      </c>
      <c r="P492" s="46" t="s">
        <v>4</v>
      </c>
      <c r="Q492" s="46" t="s">
        <v>4</v>
      </c>
      <c r="R492" s="46" t="s">
        <v>1065</v>
      </c>
      <c r="S492" s="46" t="s">
        <v>1076</v>
      </c>
      <c r="T492" s="46" t="str">
        <f>LOWER('quota master'!$V492)</f>
        <v>prepared or preserved lobster</v>
      </c>
      <c r="U492" s="46" t="str">
        <f>GetQuotaDescription('quota master'!$A492, 'quota master'!$B492, 'quota master'!$AB492, 'quota master'!$T492)</f>
        <v>FCFS Quota number 098311 for geography CA : Canada on prepared or preserved lobster</v>
      </c>
      <c r="V492" s="46" t="s">
        <v>1968</v>
      </c>
      <c r="W492" s="46" t="s">
        <v>4</v>
      </c>
      <c r="X492" s="46" t="s">
        <v>1958</v>
      </c>
      <c r="Y492" s="46" t="s">
        <v>1404</v>
      </c>
      <c r="Z492" s="54">
        <v>240000</v>
      </c>
      <c r="AA492" s="46" t="s">
        <v>2</v>
      </c>
      <c r="AB492" s="46" t="s">
        <v>1399</v>
      </c>
      <c r="AC492" s="46" t="s">
        <v>1499</v>
      </c>
      <c r="AD492" s="46" t="s">
        <v>1782</v>
      </c>
      <c r="AE492" s="46" t="s">
        <v>4</v>
      </c>
      <c r="AF492" s="47" t="s">
        <v>4</v>
      </c>
    </row>
    <row r="493" spans="1:32" ht="90" x14ac:dyDescent="0.25">
      <c r="A493" s="45" t="s">
        <v>26</v>
      </c>
      <c r="B493" s="46" t="str">
        <f>VLOOKUP($A493, Table5[], 2, FALSE)</f>
        <v>1011 : ERGA OMNES</v>
      </c>
      <c r="C493" s="46" t="str">
        <f>IF(ISNA(VLOOKUP($A493, Table8[], 2, FALSE)), "", VLOOKUP($A493, Table8[], 2, FALSE))</f>
        <v/>
      </c>
      <c r="D493" s="46" t="str">
        <f>IF(ISNA(VLOOKUP($A493, Table10[], 2, FALSE)), "", VLOOKUP($A493, Table10[], 2, FALSE))</f>
        <v>1605400030 - Freshwater crayfish cooked with dill, frozen</v>
      </c>
      <c r="E493" s="46" t="str">
        <f>IF(ISNA(VLOOKUP($A493, Table16[], 2, FALSE)), "", VLOOKUP($A493, Table16[], 2, FALSE))</f>
        <v>R000032 : opening and providing for the administration of Community tariff quotas bound in GATT and certain other Community tariff quotas and establishingdetailed rules for adjustingthe quotas, and repealingCouncil Regulation (EC) No 1808/95</v>
      </c>
      <c r="F493" s="59">
        <v>12815</v>
      </c>
      <c r="G493" s="60">
        <v>43101</v>
      </c>
      <c r="H493" s="60">
        <v>43465</v>
      </c>
      <c r="I493" s="61">
        <f>'quota master'!$H493-'quota master'!$G493+1</f>
        <v>365</v>
      </c>
      <c r="J493" s="61" t="str">
        <f>describe_period('quota master'!$I493, 'quota master'!$G493, 'quota master'!$H493)</f>
        <v>Annual</v>
      </c>
      <c r="K493" s="54">
        <v>3000000</v>
      </c>
      <c r="L493" s="62" t="s">
        <v>2</v>
      </c>
      <c r="M493" s="63">
        <v>3</v>
      </c>
      <c r="N493" s="62" t="s">
        <v>11</v>
      </c>
      <c r="O493" s="63">
        <v>90</v>
      </c>
      <c r="P493" s="46" t="s">
        <v>4</v>
      </c>
      <c r="Q493" s="46" t="s">
        <v>4</v>
      </c>
      <c r="R493" s="46" t="s">
        <v>7</v>
      </c>
      <c r="S493" s="46" t="s">
        <v>26</v>
      </c>
      <c r="T493" s="46" t="str">
        <f>LOWER('quota master'!$V493)</f>
        <v>freshwater crayfish, cooked with dill, frozen</v>
      </c>
      <c r="U493" s="46" t="str">
        <f>GetQuotaDescription('quota master'!$A493, 'quota master'!$B493, 'quota master'!$AB493, 'quota master'!$T493)</f>
        <v>FCFS Quota number 090046 for geography 1011 : ERGA OMNES on freshwater crayfish, cooked with dill, frozen</v>
      </c>
      <c r="V493" s="46" t="s">
        <v>1424</v>
      </c>
      <c r="W493" s="46" t="s">
        <v>4</v>
      </c>
      <c r="X493" s="46" t="s">
        <v>1397</v>
      </c>
      <c r="Y493" s="46" t="s">
        <v>1404</v>
      </c>
      <c r="Z493" s="54">
        <v>3000000</v>
      </c>
      <c r="AA493" s="46" t="s">
        <v>2</v>
      </c>
      <c r="AB493" s="46" t="s">
        <v>1399</v>
      </c>
      <c r="AC493" s="46" t="s">
        <v>1400</v>
      </c>
      <c r="AD493" s="46" t="s">
        <v>1401</v>
      </c>
      <c r="AE493" s="46" t="s">
        <v>1402</v>
      </c>
      <c r="AF493" s="47" t="s">
        <v>4</v>
      </c>
    </row>
    <row r="494" spans="1:32" ht="150" x14ac:dyDescent="0.25">
      <c r="A494" s="45" t="s">
        <v>992</v>
      </c>
      <c r="B494" s="46" t="str">
        <f>VLOOKUP($A494, Table5[], 2, FALSE)</f>
        <v>PE : Peru</v>
      </c>
      <c r="C494" s="46" t="str">
        <f>IF(ISNA(VLOOKUP($A494, Table8[], 2, FALSE)), "", VLOOKUP($A494, Table8[], 2, FALSE))</f>
        <v/>
      </c>
      <c r="D494" s="46" t="str">
        <f>IF(ISNA(VLOOKUP($A494, Table10[], 2, FALSE)), "", VLOOKUP($A494, Table10[], 2, FALSE))</f>
        <v>1605510000 - Oysters_x000D_
1605520000 - Scallops, including queen scallops_x000D_
1605531095 - Other_x000D_
1605539095 - Other_x000D_
1605540000 - Cuttlefish and squid_x000D_
1605550000 - Octopus_x000D_
1605560000 - Clams, cockles and arkshells_x000D_
1605570000 - Abalone_x000D_
1605580000 - Snails, other than sea snails_x000D_
1605590000 - Other</v>
      </c>
      <c r="E494" s="46" t="str">
        <f>IF(ISNA(VLOOKUP($A494, Table16[], 2, FALSE)), "", VLOOKUP($A494,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494" s="59">
        <v>12517</v>
      </c>
      <c r="G494" s="60">
        <v>43160</v>
      </c>
      <c r="H494" s="60">
        <v>43524</v>
      </c>
      <c r="I494" s="61">
        <f>'quota master'!$H494-'quota master'!$G494+1</f>
        <v>365</v>
      </c>
      <c r="J494" s="61" t="str">
        <f>describe_period('quota master'!$I494, 'quota master'!$G494, 'quota master'!$H494)</f>
        <v>Annual</v>
      </c>
      <c r="K494" s="54">
        <v>500000</v>
      </c>
      <c r="L494" s="62" t="s">
        <v>2</v>
      </c>
      <c r="M494" s="63">
        <v>3</v>
      </c>
      <c r="N494" s="62" t="s">
        <v>3</v>
      </c>
      <c r="O494" s="63">
        <v>90</v>
      </c>
      <c r="P494" s="46" t="s">
        <v>4</v>
      </c>
      <c r="Q494" s="46" t="s">
        <v>4</v>
      </c>
      <c r="R494" s="46" t="s">
        <v>969</v>
      </c>
      <c r="S494" s="46" t="s">
        <v>992</v>
      </c>
      <c r="T494" s="46" t="str">
        <f>LOWER('quota master'!$V494)</f>
        <v>oysters, scallops and other shellfish</v>
      </c>
      <c r="U494" s="46" t="str">
        <f>GetQuotaDescription('quota master'!$A494, 'quota master'!$B494, 'quota master'!$AB494, 'quota master'!$T494)</f>
        <v>FCFS Quota number 097205 for geography PE : Peru on oysters, scallops and other shellfish</v>
      </c>
      <c r="V494" s="46" t="s">
        <v>7758</v>
      </c>
      <c r="W494" s="46" t="s">
        <v>4</v>
      </c>
      <c r="X494" s="46" t="s">
        <v>1917</v>
      </c>
      <c r="Y494" s="46" t="s">
        <v>1918</v>
      </c>
      <c r="Z494" s="54">
        <v>500000</v>
      </c>
      <c r="AA494" s="46" t="s">
        <v>2</v>
      </c>
      <c r="AB494" s="46" t="s">
        <v>1399</v>
      </c>
      <c r="AC494" s="46" t="s">
        <v>1499</v>
      </c>
      <c r="AD494" s="46" t="s">
        <v>1492</v>
      </c>
      <c r="AE494" s="46" t="s">
        <v>4</v>
      </c>
      <c r="AF494" s="47" t="s">
        <v>4</v>
      </c>
    </row>
    <row r="495" spans="1:32" ht="90" x14ac:dyDescent="0.25">
      <c r="A495" s="45" t="s">
        <v>471</v>
      </c>
      <c r="B495" s="46" t="str">
        <f>VLOOKUP($A495, Table5[], 2, FALSE)</f>
        <v>PM : St Pierre and Miquelon</v>
      </c>
      <c r="C495" s="46" t="str">
        <f>IF(ISNA(VLOOKUP($A495, Table8[], 2, FALSE)), "", VLOOKUP($A495, Table8[], 2, FALSE))</f>
        <v/>
      </c>
      <c r="D495" s="46" t="str">
        <f>IF(ISNA(VLOOKUP($A495, Table10[], 2, FALSE)), "", VLOOKUP($A495, Table10[], 2, FALSE))</f>
        <v>1605531010 - Frozen mussels (Mytilus edulis), cooked, whether or not in shell_x000D_
1605531020 - Prepared or preserved mussels (Mytilus edulis), and meals containing mussels (Mytilus edulis), including meals ready for consumption_x000D_
1605539010 - Frozen mussels (Mytilus edulis), cooked, whether or not in shell_x000D_
1605539020 - Prepared or preserved mussels (Mytilus edulis), and meals containing mussels (Mytilus edulis), including meals ready for consumption</v>
      </c>
      <c r="E495" s="46" t="str">
        <f>IF(ISNA(VLOOKUP($A495, Table16[], 2, FALSE)), "", VLOOKUP($A495, Table16[], 2, FALSE))</f>
        <v>D110122 : on a derogation from the rules of origin set out in Council Decision 2001/822/EC as regards certain fishery products imported from Saint Pierre and Miquelon</v>
      </c>
      <c r="F495" s="59">
        <v>12615</v>
      </c>
      <c r="G495" s="60">
        <v>43132</v>
      </c>
      <c r="H495" s="60">
        <v>43496</v>
      </c>
      <c r="I495" s="61">
        <f>'quota master'!$H495-'quota master'!$G495+1</f>
        <v>365</v>
      </c>
      <c r="J495" s="61" t="str">
        <f>describe_period('quota master'!$I495, 'quota master'!$G495, 'quota master'!$H495)</f>
        <v>Annual</v>
      </c>
      <c r="K495" s="54">
        <v>250000</v>
      </c>
      <c r="L495" s="62" t="s">
        <v>2</v>
      </c>
      <c r="M495" s="63">
        <v>3</v>
      </c>
      <c r="N495" s="62" t="s">
        <v>3</v>
      </c>
      <c r="O495" s="63">
        <v>90</v>
      </c>
      <c r="P495" s="46" t="s">
        <v>4</v>
      </c>
      <c r="Q495" s="46" t="s">
        <v>4</v>
      </c>
      <c r="R495" s="46" t="s">
        <v>469</v>
      </c>
      <c r="S495" s="46" t="s">
        <v>471</v>
      </c>
      <c r="T495" s="46" t="str">
        <f>LOWER('quota master'!$V495)</f>
        <v>frozen mussels (mytilus edulis), cooked, whether in shell or not.  prepared or preserved mussels (mytilus edulis), and meals containing mussels (mytilus edulis), including meals ready for consumption.</v>
      </c>
      <c r="U495" s="46" t="str">
        <f>GetQuotaDescription('quota master'!$A495, 'quota master'!$B495, 'quota master'!$AB495, 'quota master'!$T495)</f>
        <v>FCFS Quota number 091625 for geography PM : St Pierre and Miquelon on frozen mussels (mytilus edulis), cooked, whether in shell or not.  prepared or preserved mussels (mytilus edulis), and meals containing mussels (mytilus edulis), including meals ready for consumption.</v>
      </c>
      <c r="V495" s="46" t="s">
        <v>1791</v>
      </c>
      <c r="W495" s="46" t="s">
        <v>4</v>
      </c>
      <c r="X495" s="46" t="s">
        <v>1787</v>
      </c>
      <c r="Y495" s="46" t="s">
        <v>1788</v>
      </c>
      <c r="Z495" s="54">
        <v>250000</v>
      </c>
      <c r="AA495" s="46" t="s">
        <v>2</v>
      </c>
      <c r="AB495" s="46" t="s">
        <v>1399</v>
      </c>
      <c r="AC495" s="46" t="s">
        <v>1499</v>
      </c>
      <c r="AD495" s="46" t="s">
        <v>1789</v>
      </c>
      <c r="AE495" s="46" t="s">
        <v>4</v>
      </c>
      <c r="AF495" s="47" t="s">
        <v>4</v>
      </c>
    </row>
    <row r="496" spans="1:32" ht="165" x14ac:dyDescent="0.25">
      <c r="A496" s="45" t="s">
        <v>782</v>
      </c>
      <c r="B496" s="46" t="str">
        <f>VLOOKUP($A496, Table5[], 2, FALSE)</f>
        <v>UA : Ukraine</v>
      </c>
      <c r="C496" s="46" t="str">
        <f>IF(ISNA(VLOOKUP($A496, Table8[], 2, FALSE)), "", VLOOKUP($A496, Table8[], 2, FALSE))</f>
        <v/>
      </c>
      <c r="D496" s="46" t="str">
        <f>IF(ISNA(VLOOKUP($A496, Table10[], 2, FALSE)), "", VLOOKUP($A496, Table10[], 2, FALSE))</f>
        <v>1701120000 - Beet sugar_x000D_
1701910000 - Containing added flavouring or colouring matter_x000D_
1701990000 - Other_x000D_
1702201000 - Maple sugar in solid form, containing added flavouring or colouring matter_x000D_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v>
      </c>
      <c r="E496" s="46" t="str">
        <f>IF(ISNA(VLOOKUP($A496, Table16[], 2, FALSE)), "", VLOOKUP($A496, Table16[], 2, FALSE))</f>
        <v>R152405 : opening and providing for the management of EU tariff quotas for agricultural products originating in Ukraine</v>
      </c>
      <c r="F496" s="59">
        <v>13130</v>
      </c>
      <c r="G496" s="60">
        <v>43101</v>
      </c>
      <c r="H496" s="60">
        <v>43465</v>
      </c>
      <c r="I496" s="61">
        <f>'quota master'!$H496-'quota master'!$G496+1</f>
        <v>365</v>
      </c>
      <c r="J496" s="61" t="str">
        <f>describe_period('quota master'!$I496, 'quota master'!$G496, 'quota master'!$H496)</f>
        <v>Annual</v>
      </c>
      <c r="K496" s="54">
        <v>20070000</v>
      </c>
      <c r="L496" s="62" t="s">
        <v>2</v>
      </c>
      <c r="M496" s="63">
        <v>3</v>
      </c>
      <c r="N496" s="62" t="s">
        <v>11</v>
      </c>
      <c r="O496" s="63">
        <v>90</v>
      </c>
      <c r="P496" s="46" t="s">
        <v>4</v>
      </c>
      <c r="Q496" s="46" t="s">
        <v>4</v>
      </c>
      <c r="R496" s="46" t="s">
        <v>778</v>
      </c>
      <c r="S496" s="46" t="s">
        <v>782</v>
      </c>
      <c r="T496" s="46" t="str">
        <f>LOWER('quota master'!$V496)</f>
        <v>sugar products</v>
      </c>
      <c r="U496" s="46" t="str">
        <f>GetQuotaDescription('quota master'!$A496, 'quota master'!$B496, 'quota master'!$AB496, 'quota master'!$T496)</f>
        <v>FCFS Quota number 096704 for geography UA : Ukraine on sugar products</v>
      </c>
      <c r="V496" s="46" t="s">
        <v>1955</v>
      </c>
      <c r="W496" s="46" t="s">
        <v>4</v>
      </c>
      <c r="X496" s="46" t="s">
        <v>1907</v>
      </c>
      <c r="Y496" s="46" t="s">
        <v>1404</v>
      </c>
      <c r="Z496" s="54">
        <v>20070000</v>
      </c>
      <c r="AA496" s="46" t="s">
        <v>2</v>
      </c>
      <c r="AB496" s="46" t="s">
        <v>1399</v>
      </c>
      <c r="AC496" s="46" t="s">
        <v>1499</v>
      </c>
      <c r="AD496" s="46" t="s">
        <v>1492</v>
      </c>
      <c r="AE496" s="46" t="s">
        <v>4</v>
      </c>
      <c r="AF496" s="47" t="s">
        <v>4</v>
      </c>
    </row>
    <row r="497" spans="1:32" ht="60" x14ac:dyDescent="0.25">
      <c r="A497" s="45" t="s">
        <v>1059</v>
      </c>
      <c r="B497" s="46" t="str">
        <f>VLOOKUP($A497, Table5[], 2, FALSE)</f>
        <v>EC : Ecuador</v>
      </c>
      <c r="C497" s="46" t="str">
        <f>IF(ISNA(VLOOKUP($A497, Table8[], 2, FALSE)), "", VLOOKUP($A497, Table8[], 2, FALSE))</f>
        <v/>
      </c>
      <c r="D497" s="46" t="str">
        <f>IF(ISNA(VLOOKUP($A497, Table10[], 2, FALSE)), "", VLOOKUP($A497, Table10[], 2, FALSE))</f>
        <v>1701130000 - Cane sugar specified in subheading note|2|to this chapter_x000D_
1701140000 - Other cane sugar</v>
      </c>
      <c r="E497" s="46" t="str">
        <f>IF(ISNA(VLOOKUP($A497, Table16[], 2, FALSE)), "", VLOOKUP($A497, Table16[], 2, FALSE))</f>
        <v>R170754 : opening and providing for the management of Union tariff quotas for certain agricultural and processed agricultural products originating in Ecuador</v>
      </c>
      <c r="F497" s="59">
        <v>12564</v>
      </c>
      <c r="G497" s="60">
        <v>43101</v>
      </c>
      <c r="H497" s="60">
        <v>43465</v>
      </c>
      <c r="I497" s="61">
        <f>'quota master'!$H497-'quota master'!$G497+1</f>
        <v>365</v>
      </c>
      <c r="J497" s="61" t="str">
        <f>describe_period('quota master'!$I497, 'quota master'!$G497, 'quota master'!$H497)</f>
        <v>Annual</v>
      </c>
      <c r="K497" s="54">
        <v>15450000</v>
      </c>
      <c r="L497" s="62" t="s">
        <v>2</v>
      </c>
      <c r="M497" s="63">
        <v>3</v>
      </c>
      <c r="N497" s="62" t="s">
        <v>3</v>
      </c>
      <c r="O497" s="63">
        <v>90</v>
      </c>
      <c r="P497" s="46" t="s">
        <v>4</v>
      </c>
      <c r="Q497" s="46" t="s">
        <v>4</v>
      </c>
      <c r="R497" s="46" t="s">
        <v>1052</v>
      </c>
      <c r="S497" s="46" t="s">
        <v>1059</v>
      </c>
      <c r="T497" s="46" t="str">
        <f>LOWER('quota master'!$V497)</f>
        <v>raw cane sugar not containing added flavouring or colouring</v>
      </c>
      <c r="U497" s="46" t="str">
        <f>GetQuotaDescription('quota master'!$A497, 'quota master'!$B497, 'quota master'!$AB497, 'quota master'!$T497)</f>
        <v>FCFS Quota number 097532 for geography EC : Ecuador on raw cane sugar not containing added flavouring or colouring</v>
      </c>
      <c r="V497" s="46" t="s">
        <v>1954</v>
      </c>
      <c r="W497" s="46" t="s">
        <v>4</v>
      </c>
      <c r="X497" s="46" t="s">
        <v>1948</v>
      </c>
      <c r="Y497" s="46" t="s">
        <v>1404</v>
      </c>
      <c r="Z497" s="54">
        <v>15450000</v>
      </c>
      <c r="AA497" s="46" t="s">
        <v>2</v>
      </c>
      <c r="AB497" s="46" t="s">
        <v>1399</v>
      </c>
      <c r="AC497" s="46" t="s">
        <v>1499</v>
      </c>
      <c r="AD497" s="46" t="s">
        <v>1492</v>
      </c>
      <c r="AE497" s="46" t="s">
        <v>4</v>
      </c>
      <c r="AF497" s="47" t="s">
        <v>4</v>
      </c>
    </row>
    <row r="498" spans="1:32" ht="90" x14ac:dyDescent="0.25">
      <c r="A498" s="45" t="s">
        <v>1020</v>
      </c>
      <c r="B498" s="46" t="str">
        <f>VLOOKUP($A498, Table5[], 2, FALSE)</f>
        <v>CO : Colombia</v>
      </c>
      <c r="C498" s="46" t="str">
        <f>IF(ISNA(VLOOKUP($A498, Table8[], 2, FALSE)), "", VLOOKUP($A498, Table8[], 2, FALSE))</f>
        <v/>
      </c>
      <c r="D498" s="46" t="str">
        <f>IF(ISNA(VLOOKUP($A498, Table10[], 2, FALSE)), "", VLOOKUP($A498, Table10[], 2, FALSE))</f>
        <v>1701130000 - Cane sugar specified in subheading note|2|to this chapter_x000D_
1701140000 - Other cane sugar_x000D_
1701910000 - Containing added flavouring or colouring matter_x000D_
1701990000 - Other</v>
      </c>
      <c r="E498" s="46" t="str">
        <f>IF(ISNA(VLOOKUP($A498, Table16[], 2, FALSE)), "", VLOOKUP($A498, Table16[], 2, FALSE))</f>
        <v>R130741 : opening and providing for the administration of Union tariff quotas for agricultural products originating in Colombia</v>
      </c>
      <c r="F498" s="59">
        <v>12554</v>
      </c>
      <c r="G498" s="60">
        <v>43101</v>
      </c>
      <c r="H498" s="60">
        <v>43465</v>
      </c>
      <c r="I498" s="61">
        <f>'quota master'!$H498-'quota master'!$G498+1</f>
        <v>365</v>
      </c>
      <c r="J498" s="61" t="str">
        <f>describe_period('quota master'!$I498, 'quota master'!$G498, 'quota master'!$H498)</f>
        <v>Annual</v>
      </c>
      <c r="K498" s="54">
        <v>71300000</v>
      </c>
      <c r="L498" s="62" t="s">
        <v>2</v>
      </c>
      <c r="M498" s="63">
        <v>3</v>
      </c>
      <c r="N498" s="62" t="s">
        <v>3</v>
      </c>
      <c r="O498" s="63">
        <v>90</v>
      </c>
      <c r="P498" s="46" t="s">
        <v>4</v>
      </c>
      <c r="Q498" s="46" t="s">
        <v>1012</v>
      </c>
      <c r="R498" s="46" t="s">
        <v>1015</v>
      </c>
      <c r="S498" s="46" t="s">
        <v>1020</v>
      </c>
      <c r="T498" s="46" t="str">
        <f>LOWER('quota master'!$V498)</f>
        <v>cane sugar, not containing added flavouring or colouring matter; cane or beet sugar and chemically pure sucrose, in solid form, other than raw sugar not containing added flavouring or colouring matter</v>
      </c>
      <c r="U498" s="46" t="str">
        <f>GetQuotaDescription('quota master'!$A498, 'quota master'!$B498, 'quota master'!$AB498, 'quota master'!$T498)</f>
        <v>FCFS Quota number 097235 for geography CO : Colombia on cane sugar, not containing added flavouring or colouring matter; cane or beet sugar and chemically pure sucrose, in solid form, other than raw sugar not containing added flavouring or colouring matter</v>
      </c>
      <c r="V498" s="46" t="s">
        <v>1938</v>
      </c>
      <c r="W498" s="46" t="s">
        <v>4</v>
      </c>
      <c r="X498" s="46" t="s">
        <v>1936</v>
      </c>
      <c r="Y498" s="46" t="s">
        <v>1404</v>
      </c>
      <c r="Z498" s="54">
        <v>71300000</v>
      </c>
      <c r="AA498" s="46" t="s">
        <v>1933</v>
      </c>
      <c r="AB498" s="46" t="s">
        <v>1399</v>
      </c>
      <c r="AC498" s="46" t="s">
        <v>1499</v>
      </c>
      <c r="AD498" s="46" t="s">
        <v>1492</v>
      </c>
      <c r="AE498" s="46" t="s">
        <v>4</v>
      </c>
      <c r="AF498" s="47" t="s">
        <v>4</v>
      </c>
    </row>
    <row r="499" spans="1:32" ht="255" x14ac:dyDescent="0.25">
      <c r="A499" s="45" t="s">
        <v>1011</v>
      </c>
      <c r="B499" s="46" t="str">
        <f>VLOOKUP($A499, Table5[], 2, FALSE)</f>
        <v>PE : Peru</v>
      </c>
      <c r="C499" s="46" t="str">
        <f>IF(ISNA(VLOOKUP($A499, Table8[], 2, FALSE)), "", VLOOKUP($A499, Table8[], 2, FALSE))</f>
        <v/>
      </c>
      <c r="D499" s="46" t="str">
        <f>IF(ISNA(VLOOKUP($A499, Table10[], 2, FALSE)), "", VLOOKUP($A499, Table10[], 2, FALSE))</f>
        <v>1701130000 - Cane sugar specified in subheading note|2|to this chapter_x000D_
1701140000 - Other cane sugar_x000D_
1701910000 - Containing added flavouring or colouring matter_x000D_
1701990000 - Other_x000D_
1702300000 - Glucose and glucose syrup, not containing fructose or containing in the dry state less than 20|% by weight of fructose_x000D_
1702409000 - Other_x000D_
1702500000 - Chemically pure fructose_x000D_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v>
      </c>
      <c r="E499" s="46" t="str">
        <f>IF(ISNA(VLOOKUP($A499, Table16[], 2, FALSE)), "", VLOOKUP($A499, Table16[], 2, FALSE))</f>
        <v>R130405 : opening and providing for the administration of Union tariff quotas for agricultural products originating in Peru</v>
      </c>
      <c r="F499" s="59">
        <v>12535</v>
      </c>
      <c r="G499" s="60">
        <v>43101</v>
      </c>
      <c r="H499" s="60">
        <v>43465</v>
      </c>
      <c r="I499" s="61">
        <f>'quota master'!$H499-'quota master'!$G499+1</f>
        <v>365</v>
      </c>
      <c r="J499" s="61" t="str">
        <f>describe_period('quota master'!$I499, 'quota master'!$G499, 'quota master'!$H499)</f>
        <v>Annual</v>
      </c>
      <c r="K499" s="54">
        <v>25300000</v>
      </c>
      <c r="L499" s="62" t="s">
        <v>2</v>
      </c>
      <c r="M499" s="63">
        <v>3</v>
      </c>
      <c r="N499" s="62" t="s">
        <v>11</v>
      </c>
      <c r="O499" s="63">
        <v>90</v>
      </c>
      <c r="P499" s="46" t="s">
        <v>4</v>
      </c>
      <c r="Q499" s="46" t="s">
        <v>1012</v>
      </c>
      <c r="R499" s="46" t="s">
        <v>994</v>
      </c>
      <c r="S499" s="46" t="s">
        <v>1011</v>
      </c>
      <c r="T499" s="46" t="str">
        <f>LOWER('quota master'!$V499)</f>
        <v>cane sugar, not containing added flavouring or colouring matter; cane or beet sugar and chemically pure sucrose, in solid form, other than raw sugar not containing added flavouring or colouring matter
glucose and glucose syrup, not containing fructose or containing in the dry state less than 20 % by weight of fructose
glucose and glucose syrup other than isoglucose, containing in the dry state at least 20 % but less than 50 % by weight of fructose, excluding invert sugar
chemically pure fructose
other sugars, including invert sugar and other sugar and sugar syrup blends containing in the dry state 50 % by weight of fructose, excluding chemically pure maltose</v>
      </c>
      <c r="U499" s="46" t="str">
        <f>GetQuotaDescription('quota master'!$A499, 'quota master'!$B499, 'quota master'!$AB499, 'quota master'!$T499)</f>
        <v>FCFS Quota number 097226 for geography PE : Peru on cane sugar, not containing added flavouring or colouring matter; cane or beet sugar and chemically pure sucrose, in solid form, other than raw sugar not containing added flavouring or colouring matter
glucose and glucose syrup, not containing fructose or containing in the dry state less than 20 % by weight of fructose
glucose and glucose syrup other than isoglucose, containing in the dry state at least 20 % but less than 50 % by weight o ...</v>
      </c>
      <c r="V499" s="46" t="s">
        <v>1932</v>
      </c>
      <c r="W499" s="46" t="s">
        <v>4</v>
      </c>
      <c r="X499" s="46" t="s">
        <v>1917</v>
      </c>
      <c r="Y499" s="46" t="s">
        <v>1404</v>
      </c>
      <c r="Z499" s="54">
        <v>25300000</v>
      </c>
      <c r="AA499" s="46" t="s">
        <v>1933</v>
      </c>
      <c r="AB499" s="46" t="s">
        <v>1399</v>
      </c>
      <c r="AC499" s="46" t="s">
        <v>1499</v>
      </c>
      <c r="AD499" s="46" t="s">
        <v>1492</v>
      </c>
      <c r="AE499" s="46" t="s">
        <v>4</v>
      </c>
      <c r="AF499" s="47" t="s">
        <v>4</v>
      </c>
    </row>
    <row r="500" spans="1:32" ht="409.5" x14ac:dyDescent="0.25">
      <c r="A500" s="45" t="s">
        <v>1031</v>
      </c>
      <c r="B500" s="46" t="str">
        <f>VLOOKUP($A500, Table5[], 2, FALSE)</f>
        <v>2200 : Central America</v>
      </c>
      <c r="C500" s="46" t="str">
        <f>IF(ISNA(VLOOKUP($A500, Table8[], 2, FALSE)), "", VLOOKUP($A500, Table8[], 2, FALSE))</f>
        <v>PA (Panama) excluded from 2200 (Central America)</v>
      </c>
      <c r="D500" s="46" t="str">
        <f>IF(ISNA(VLOOKUP($A500, Table10[], 2, FALSE)), "", VLOOKUP($A500, Table10[], 2, FALSE))</f>
        <v>1701130000 - Cane sugar specified in subheading note|2|to this chapter_x000D_
1701140000 - Other cane sugar_x000D_
1701910000 - Containing added flavouring or colouring matter_x000D_
1701990000 - Other_x000D_
1702300000 - Glucose and glucose syrup, not containing fructose or containing in the dry state less than 20|% by weight of fructose_x000D_
1702409000 - Other_x000D_
1702500000 - Chemically pure fructose_x000D_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Other_x000D_
1704909900 -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1806909019 - Containing|70|% or more by weight of sucrose (including invert sugar expressed as sucrose)_x000D_
1806909099 - Containing|70|% or more by weight of sucrose (including invert sugar expressed as sucrose)_x000D_
1901909900 - Other_x000D_
2006003100 - Cherries_x000D_
2006003800 - Other_x000D_
2007911000 - With a sugar content exceeding 30|% by weight_x000D_
2007992000 - Chestnut pur??e and paste_x000D_
2007993100 - Of cherries_x000D_
2007993300 - Of strawberries_x000D_
2007993500 - Of raspberries_x000D_
2007993900 - Other_x000D_
2009111119 - Other_x000D_
2009111199 - Other_x000D_
2009119100 - Of a value not exceeding ???|30|per 100|kg net weight and with an added sugar content exceeding 30|% by weight_x000D_
2009191129 - Other_x000D_
2009191139 - Other_x000D_
2009191159 - Other_x000D_
2009191179 - Other_x000D_
2009199100 - Of a value not exceeding ???|30|per 100|kg net weight and with an added sugar content exceeding 30|% by weight_x000D_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3302102900 - Other</v>
      </c>
      <c r="E500" s="46" t="str">
        <f>IF(ISNA(VLOOKUP($A500, Table16[], 2, FALSE)), "", VLOOKUP($A500, Table16[], 2, FALSE))</f>
        <v>R130924 : opening and providing for the management of Union tariff quotas for agricultural products originating in Central America</v>
      </c>
      <c r="F500" s="59">
        <v>12378</v>
      </c>
      <c r="G500" s="60">
        <v>43101</v>
      </c>
      <c r="H500" s="60">
        <v>43465</v>
      </c>
      <c r="I500" s="61">
        <f>'quota master'!$H500-'quota master'!$G500+1</f>
        <v>365</v>
      </c>
      <c r="J500" s="61" t="str">
        <f>describe_period('quota master'!$I500, 'quota master'!$G500, 'quota master'!$H500)</f>
        <v>Annual</v>
      </c>
      <c r="K500" s="54">
        <v>172500000</v>
      </c>
      <c r="L500" s="62" t="s">
        <v>2</v>
      </c>
      <c r="M500" s="63">
        <v>3</v>
      </c>
      <c r="N500" s="62" t="s">
        <v>11</v>
      </c>
      <c r="O500" s="63">
        <v>90</v>
      </c>
      <c r="P500" s="46" t="s">
        <v>4</v>
      </c>
      <c r="Q500" s="46" t="s">
        <v>1012</v>
      </c>
      <c r="R500" s="46" t="s">
        <v>1024</v>
      </c>
      <c r="S500" s="46" t="s">
        <v>1031</v>
      </c>
      <c r="T500" s="46" t="str">
        <f>LOWER('quota master'!$V500)</f>
        <v>cane or beet sugar and chemically pure sucrose, in solid form, other than raw sugar not containing added flavouring or colouring matter
ect...</v>
      </c>
      <c r="U500" s="46" t="str">
        <f>GetQuotaDescription('quota master'!$A500, 'quota master'!$B500, 'quota master'!$AB500, 'quota master'!$T500)</f>
        <v>FCFS Quota number 097307 for geography 2200 : Central America on cane or beet sugar and chemically pure sucrose, in solid form, other than raw sugar not containing added flavouring or colouring matter
ect...</v>
      </c>
      <c r="V500" s="46" t="s">
        <v>1944</v>
      </c>
      <c r="W500" s="46" t="s">
        <v>4</v>
      </c>
      <c r="X500" s="46" t="s">
        <v>1915</v>
      </c>
      <c r="Y500" s="46" t="s">
        <v>1404</v>
      </c>
      <c r="Z500" s="54">
        <v>172500000</v>
      </c>
      <c r="AA500" s="46" t="s">
        <v>1933</v>
      </c>
      <c r="AB500" s="46" t="s">
        <v>1399</v>
      </c>
      <c r="AC500" s="46" t="s">
        <v>1499</v>
      </c>
      <c r="AD500" s="46" t="s">
        <v>1492</v>
      </c>
      <c r="AE500" s="46" t="s">
        <v>4</v>
      </c>
      <c r="AF500" s="47" t="s">
        <v>4</v>
      </c>
    </row>
    <row r="501" spans="1:32" ht="409.5" x14ac:dyDescent="0.25">
      <c r="A501" s="45" t="s">
        <v>1034</v>
      </c>
      <c r="B501" s="46" t="str">
        <f>VLOOKUP($A501, Table5[], 2, FALSE)</f>
        <v>PA : Panama</v>
      </c>
      <c r="C501" s="46" t="str">
        <f>IF(ISNA(VLOOKUP($A501, Table8[], 2, FALSE)), "", VLOOKUP($A501, Table8[], 2, FALSE))</f>
        <v/>
      </c>
      <c r="D501" s="46" t="str">
        <f>IF(ISNA(VLOOKUP($A501, Table10[], 2, FALSE)), "", VLOOKUP($A501, Table10[], 2, FALSE))</f>
        <v>1701130000 - Cane sugar specified in subheading note|2|to this chapter_x000D_
1701140000 - Other cane sugar_x000D_
1701910000 - Containing added flavouring or colouring matter_x000D_
1701990000 - Other_x000D_
1702300000 - Glucose and glucose syrup, not containing fructose or containing in the dry state less than 20|% by weight of fructose_x000D_
1702409000 - Other_x000D_
1702500000 - Chemically pure fructose_x000D_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Other_x000D_
1704909900 -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1806909019 - Containing|70|% or more by weight of sucrose (including invert sugar expressed as sucrose)_x000D_
1806909099 - Containing|70|% or more by weight of sucrose (including invert sugar expressed as sucrose)_x000D_
1901909900 - Other_x000D_
2006003100 - Cherries_x000D_
2006003800 - Other_x000D_
2007911000 - With a sugar content exceeding 30|% by weight_x000D_
2007992000 - Chestnut pur??e and paste_x000D_
2007993100 - Of cherries_x000D_
2007993300 - Of strawberries_x000D_
2007993500 - Of raspberries_x000D_
2007993900 - Other_x000D_
2009111119 - Other_x000D_
2009111199 - Other_x000D_
2009119100 - Of a value not exceeding ???|30|per 100|kg net weight and with an added sugar content exceeding 30|% by weight_x000D_
2009191129 - Other_x000D_
2009191139 - Other_x000D_
2009191159 - Other_x000D_
2009191179 - Other_x000D_
2009199100 - Of a value not exceeding ???|30|per 100|kg net weight and with an added sugar content exceeding 30|% by weight_x000D_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3302102900 - Other</v>
      </c>
      <c r="E501" s="46" t="str">
        <f>IF(ISNA(VLOOKUP($A501, Table16[], 2, FALSE)), "", VLOOKUP($A501, Table16[], 2, FALSE))</f>
        <v>R130923 : opening and providing for the management of Union tariff quotas for agricultural products originating in Panama</v>
      </c>
      <c r="F501" s="59">
        <v>12450</v>
      </c>
      <c r="G501" s="60">
        <v>43101</v>
      </c>
      <c r="H501" s="60">
        <v>43465</v>
      </c>
      <c r="I501" s="61">
        <f>'quota master'!$H501-'quota master'!$G501+1</f>
        <v>365</v>
      </c>
      <c r="J501" s="61" t="str">
        <f>describe_period('quota master'!$I501, 'quota master'!$G501, 'quota master'!$H501)</f>
        <v>Annual</v>
      </c>
      <c r="K501" s="54">
        <v>13800000</v>
      </c>
      <c r="L501" s="62" t="s">
        <v>2</v>
      </c>
      <c r="M501" s="63">
        <v>3</v>
      </c>
      <c r="N501" s="62" t="s">
        <v>3</v>
      </c>
      <c r="O501" s="63">
        <v>90</v>
      </c>
      <c r="P501" s="46" t="s">
        <v>4</v>
      </c>
      <c r="Q501" s="46" t="s">
        <v>1012</v>
      </c>
      <c r="R501" s="46" t="s">
        <v>1035</v>
      </c>
      <c r="S501" s="46" t="s">
        <v>1034</v>
      </c>
      <c r="T501" s="46" t="str">
        <f>LOWER('quota master'!$V501)</f>
        <v>cane or beet sugar and chemically pure sucrose, in solid form, other than raw sugar not containing added flavouring or colouring matter
etc...</v>
      </c>
      <c r="U501" s="46" t="str">
        <f>GetQuotaDescription('quota master'!$A501, 'quota master'!$B501, 'quota master'!$AB501, 'quota master'!$T501)</f>
        <v>FCFS Quota number 097311 for geography PA : Panama on cane or beet sugar and chemically pure sucrose, in solid form, other than raw sugar not containing added flavouring or colouring matter
etc...</v>
      </c>
      <c r="V501" s="46" t="s">
        <v>1946</v>
      </c>
      <c r="W501" s="46" t="s">
        <v>4</v>
      </c>
      <c r="X501" s="46" t="s">
        <v>1945</v>
      </c>
      <c r="Y501" s="46" t="s">
        <v>1404</v>
      </c>
      <c r="Z501" s="54">
        <v>13800000</v>
      </c>
      <c r="AA501" s="46" t="s">
        <v>1933</v>
      </c>
      <c r="AB501" s="46" t="s">
        <v>1399</v>
      </c>
      <c r="AC501" s="46" t="s">
        <v>1499</v>
      </c>
      <c r="AD501" s="46" t="s">
        <v>1492</v>
      </c>
      <c r="AE501" s="46" t="s">
        <v>4</v>
      </c>
      <c r="AF501" s="47" t="s">
        <v>4</v>
      </c>
    </row>
    <row r="502" spans="1:32" ht="60" x14ac:dyDescent="0.25">
      <c r="A502" s="45" t="s">
        <v>502</v>
      </c>
      <c r="B502" s="46" t="str">
        <f>VLOOKUP($A502, Table5[], 2, FALSE)</f>
        <v>ZA : South Africa</v>
      </c>
      <c r="C502" s="46" t="str">
        <f>IF(ISNA(VLOOKUP($A502, Table8[], 2, FALSE)), "", VLOOKUP($A502, Table8[], 2, FALSE))</f>
        <v/>
      </c>
      <c r="D502" s="46" t="str">
        <f>IF(ISNA(VLOOKUP($A502, Table10[], 2, FALSE)), "", VLOOKUP($A502, Table10[], 2, FALSE))</f>
        <v>1701131000 - For refining_x000D_
1701141000 - For refining</v>
      </c>
      <c r="E502" s="46" t="str">
        <f>IF(ISNA(VLOOKUP($A502, Table16[], 2, FALSE)), "", VLOOKUP($A502, Table16[], 2, FALSE))</f>
        <v>R162253 : opening and providing for the management of Union tariff quotas for certain agricultural and processed agricultural products originating in South Africa</v>
      </c>
      <c r="F502" s="59">
        <v>13110</v>
      </c>
      <c r="G502" s="60">
        <v>43101</v>
      </c>
      <c r="H502" s="60">
        <v>43465</v>
      </c>
      <c r="I502" s="61">
        <f>'quota master'!$H502-'quota master'!$G502+1</f>
        <v>365</v>
      </c>
      <c r="J502" s="61" t="str">
        <f>describe_period('quota master'!$I502, 'quota master'!$G502, 'quota master'!$H502)</f>
        <v>Annual</v>
      </c>
      <c r="K502" s="54">
        <v>100000000</v>
      </c>
      <c r="L502" s="62" t="s">
        <v>2</v>
      </c>
      <c r="M502" s="63">
        <v>3</v>
      </c>
      <c r="N502" s="62" t="s">
        <v>11</v>
      </c>
      <c r="O502" s="63">
        <v>90</v>
      </c>
      <c r="P502" s="46" t="s">
        <v>4</v>
      </c>
      <c r="Q502" s="46" t="s">
        <v>4</v>
      </c>
      <c r="R502" s="46" t="s">
        <v>498</v>
      </c>
      <c r="S502" s="46" t="s">
        <v>502</v>
      </c>
      <c r="T502" s="46" t="str">
        <f>LOWER('quota master'!$V502)</f>
        <v>cane sugar for refining, not containing added flavouring or colouring matter</v>
      </c>
      <c r="U502" s="46" t="str">
        <f>GetQuotaDescription('quota master'!$A502, 'quota master'!$B502, 'quota master'!$AB502, 'quota master'!$T502)</f>
        <v>FCFS Quota number 091808 for geography ZA : South Africa on cane sugar for refining, not containing added flavouring or colouring matter</v>
      </c>
      <c r="V502" s="46" t="s">
        <v>1821</v>
      </c>
      <c r="W502" s="46" t="s">
        <v>4</v>
      </c>
      <c r="X502" s="46" t="s">
        <v>1817</v>
      </c>
      <c r="Y502" s="46" t="s">
        <v>1404</v>
      </c>
      <c r="Z502" s="54">
        <v>100000000</v>
      </c>
      <c r="AA502" s="46" t="s">
        <v>2</v>
      </c>
      <c r="AB502" s="46" t="s">
        <v>1399</v>
      </c>
      <c r="AC502" s="46" t="s">
        <v>1499</v>
      </c>
      <c r="AD502" s="46" t="s">
        <v>1492</v>
      </c>
      <c r="AE502" s="46" t="s">
        <v>4</v>
      </c>
      <c r="AF502" s="47" t="s">
        <v>4</v>
      </c>
    </row>
    <row r="503" spans="1:32" ht="60" x14ac:dyDescent="0.25">
      <c r="A503" s="45" t="s">
        <v>501</v>
      </c>
      <c r="B503" s="46" t="str">
        <f>VLOOKUP($A503, Table5[], 2, FALSE)</f>
        <v>ZA : South Africa</v>
      </c>
      <c r="C503" s="46" t="str">
        <f>IF(ISNA(VLOOKUP($A503, Table8[], 2, FALSE)), "", VLOOKUP($A503, Table8[], 2, FALSE))</f>
        <v/>
      </c>
      <c r="D503" s="46" t="str">
        <f>IF(ISNA(VLOOKUP($A503, Table10[], 2, FALSE)), "", VLOOKUP($A503, Table10[], 2, FALSE))</f>
        <v>1701131000 - For refining_x000D_
1701141000 - For refining_x000D_
1701991000 - White sugar</v>
      </c>
      <c r="E503" s="46" t="str">
        <f>IF(ISNA(VLOOKUP($A503, Table16[], 2, FALSE)), "", VLOOKUP($A503, Table16[], 2, FALSE))</f>
        <v>R162253 : opening and providing for the management of Union tariff quotas for certain agricultural and processed agricultural products originating in South Africa</v>
      </c>
      <c r="F503" s="59">
        <v>13109</v>
      </c>
      <c r="G503" s="60">
        <v>43101</v>
      </c>
      <c r="H503" s="60">
        <v>43465</v>
      </c>
      <c r="I503" s="61">
        <f>'quota master'!$H503-'quota master'!$G503+1</f>
        <v>365</v>
      </c>
      <c r="J503" s="61" t="str">
        <f>describe_period('quota master'!$I503, 'quota master'!$G503, 'quota master'!$H503)</f>
        <v>Annual</v>
      </c>
      <c r="K503" s="54">
        <v>50000000</v>
      </c>
      <c r="L503" s="62" t="s">
        <v>2</v>
      </c>
      <c r="M503" s="63">
        <v>3</v>
      </c>
      <c r="N503" s="62" t="s">
        <v>3</v>
      </c>
      <c r="O503" s="63">
        <v>90</v>
      </c>
      <c r="P503" s="46" t="s">
        <v>4</v>
      </c>
      <c r="Q503" s="46" t="s">
        <v>4</v>
      </c>
      <c r="R503" s="46" t="s">
        <v>498</v>
      </c>
      <c r="S503" s="46" t="s">
        <v>501</v>
      </c>
      <c r="T503" s="46" t="str">
        <f>LOWER('quota master'!$V503)</f>
        <v>cane sugar for refining and white sugar, not containing added flavouring or colouring matter</v>
      </c>
      <c r="U503" s="46" t="str">
        <f>GetQuotaDescription('quota master'!$A503, 'quota master'!$B503, 'quota master'!$AB503, 'quota master'!$T503)</f>
        <v>FCFS Quota number 091806 for geography ZA : South Africa on cane sugar for refining and white sugar, not containing added flavouring or colouring matter</v>
      </c>
      <c r="V503" s="46" t="s">
        <v>1820</v>
      </c>
      <c r="W503" s="46" t="s">
        <v>4</v>
      </c>
      <c r="X503" s="46" t="s">
        <v>1817</v>
      </c>
      <c r="Y503" s="46" t="s">
        <v>1404</v>
      </c>
      <c r="Z503" s="54">
        <v>50000000</v>
      </c>
      <c r="AA503" s="46" t="s">
        <v>2</v>
      </c>
      <c r="AB503" s="46" t="s">
        <v>1399</v>
      </c>
      <c r="AC503" s="46" t="s">
        <v>1499</v>
      </c>
      <c r="AD503" s="46" t="s">
        <v>1492</v>
      </c>
      <c r="AE503" s="46" t="s">
        <v>4</v>
      </c>
      <c r="AF503" s="47" t="s">
        <v>4</v>
      </c>
    </row>
    <row r="504" spans="1:32" ht="409.5" x14ac:dyDescent="0.25">
      <c r="A504" s="45" t="s">
        <v>1060</v>
      </c>
      <c r="B504" s="46" t="str">
        <f>VLOOKUP($A504, Table5[], 2, FALSE)</f>
        <v>EC : Ecuador</v>
      </c>
      <c r="C504" s="46" t="str">
        <f>IF(ISNA(VLOOKUP($A504, Table8[], 2, FALSE)), "", VLOOKUP($A504, Table8[], 2, FALSE))</f>
        <v/>
      </c>
      <c r="D504" s="46" t="str">
        <f>IF(ISNA(VLOOKUP($A504, Table10[], 2, FALSE)), "", VLOOKUP($A504, Table10[], 2, FALSE))</f>
        <v>1701910000 - Containing added flavouring or colouring matter_x000D_
1701990000 - Other_x000D_
1702300000 - Glucose and glucose syrup, not containing fructose or containing in the dry state less than 20|% by weight of fructose_x000D_
1702409000 - Other_x000D_
1702500000 - Chemically pure fructose_x000D_
1702903000 - Isoglucose_x000D_
1702905000 - Maltodextrine and maltodextrine syrup_x000D_
1702907100 - Containing 50|% or more by weight of sucrose in the dry matter_x000D_
1702907500 - In the form of powder, whether or not agglomerated_x000D_
1702907900 - Other_x000D_
1702908000 - Inulin syrup_x000D_
1702909500 - Other_x000D_
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2006003190 - Other_x000D_
2006003819 - Other_x000D_
2006003889 - Other_x000D_
2007911090 - Other_x000D_
2007992090 - Other_x000D_
2007993195 - Fruit pur??es obtained by sieving then brought to the boil in a vacuum, the texture and chemical composition of which have not been changed by the heat treatment_x000D_
2007993199 - Other_x000D_
2007993395 - Fruit pur??es obtained by sieving then brought to the boil in a vacuum, the texture and chemical composition of which have not been changed by the heat treatment_x000D_
2007993399 - Other_x000D_
2007993595 - Fruit pur??es obtained by sieving then brought to the boil in a vacuum, the texture and chemical composition of which have not been changed by the heat treatment_x000D_
2007993599 - Other_x000D_
2007993902 - Other_x000D_
2007993904 - Other_x000D_
2007993906 - Other_x000D_
2007993917 - Other_x000D_
2007993919 - Other_x000D_
2007993924 - Other_x000D_
2007993927 - Other_x000D_
2007993930 - Other_x000D_
2007993934 - Other_x000D_
2007993937 - Other_x000D_
2007993940 - Other_x000D_
2007993944 - Other_x000D_
2007993947 - Other_x000D_
2007993952 - Other_x000D_
2007993956 - Other_x000D_
2007993975 - Other_x000D_
2007993985 - Other_x000D_
2009111119 - Other_x000D_
2009111199 - Other_x000D_
2009119100 - Of a value not exceeding ???|30|per 100|kg net weight and with an added sugar content exceeding 30|% by weight_x000D_
2009191129 - Other_x000D_
2009191139 - Other_x000D_
2009191159 - Other_x000D_
2009191179 - Other_x000D_
2009199100 - Of a value not exceeding ???|30|per 100|kg net weight and with an added sugar content exceeding 30|% by weight_x000D_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3302102910 - Containing 70|% or more by weight of sucrose (including invert sugar expressed as sucrose) or isoglucose expressed as sucrose</v>
      </c>
      <c r="E504" s="46" t="str">
        <f>IF(ISNA(VLOOKUP($A504, Table16[], 2, FALSE)), "", VLOOKUP($A504, Table16[], 2, FALSE))</f>
        <v>R170754 : opening and providing for the management of Union tariff quotas for certain agricultural and processed agricultural products originating in Ecuador</v>
      </c>
      <c r="F504" s="59">
        <v>12565</v>
      </c>
      <c r="G504" s="60">
        <v>43101</v>
      </c>
      <c r="H504" s="60">
        <v>43465</v>
      </c>
      <c r="I504" s="61">
        <f>'quota master'!$H504-'quota master'!$G504+1</f>
        <v>365</v>
      </c>
      <c r="J504" s="61" t="str">
        <f>describe_period('quota master'!$I504, 'quota master'!$G504, 'quota master'!$H504)</f>
        <v>Annual</v>
      </c>
      <c r="K504" s="54">
        <v>10150000</v>
      </c>
      <c r="L504" s="62" t="s">
        <v>2</v>
      </c>
      <c r="M504" s="63">
        <v>3</v>
      </c>
      <c r="N504" s="62" t="s">
        <v>3</v>
      </c>
      <c r="O504" s="63">
        <v>90</v>
      </c>
      <c r="P504" s="46" t="s">
        <v>4</v>
      </c>
      <c r="Q504" s="46" t="s">
        <v>1012</v>
      </c>
      <c r="R504" s="46" t="s">
        <v>1052</v>
      </c>
      <c r="S504" s="46" t="s">
        <v>1060</v>
      </c>
      <c r="T504" s="46" t="str">
        <f>LOWER('quota master'!$V504)</f>
        <v>sugar products</v>
      </c>
      <c r="U504" s="46" t="str">
        <f>GetQuotaDescription('quota master'!$A504, 'quota master'!$B504, 'quota master'!$AB504, 'quota master'!$T504)</f>
        <v>FCFS Quota number 097533 for geography EC : Ecuador on sugar products</v>
      </c>
      <c r="V504" s="46" t="s">
        <v>1955</v>
      </c>
      <c r="W504" s="46" t="s">
        <v>4</v>
      </c>
      <c r="X504" s="46" t="s">
        <v>1948</v>
      </c>
      <c r="Y504" s="46" t="s">
        <v>1404</v>
      </c>
      <c r="Z504" s="54">
        <v>10150000</v>
      </c>
      <c r="AA504" s="46" t="s">
        <v>1933</v>
      </c>
      <c r="AB504" s="46" t="s">
        <v>1399</v>
      </c>
      <c r="AC504" s="46" t="s">
        <v>1499</v>
      </c>
      <c r="AD504" s="46" t="s">
        <v>1492</v>
      </c>
      <c r="AE504" s="46" t="s">
        <v>4</v>
      </c>
      <c r="AF504" s="47" t="s">
        <v>4</v>
      </c>
    </row>
    <row r="505" spans="1:32" ht="90" x14ac:dyDescent="0.25">
      <c r="A505" s="45" t="s">
        <v>783</v>
      </c>
      <c r="B505" s="46" t="str">
        <f>VLOOKUP($A505, Table5[], 2, FALSE)</f>
        <v>UA : Ukraine</v>
      </c>
      <c r="C505" s="46" t="str">
        <f>IF(ISNA(VLOOKUP($A505, Table8[], 2, FALSE)), "", VLOOKUP($A505, Table8[], 2, FALSE))</f>
        <v/>
      </c>
      <c r="D505" s="46" t="str">
        <f>IF(ISNA(VLOOKUP($A505, Table10[], 2, FALSE)), "", VLOOKUP($A505, Table10[], 2, FALSE))</f>
        <v>1702300000 - Glucose and glucose syrup, not containing fructose or containing in the dry state less than 20|% by weight of fructose_x000D_
1702400000 - Glucose and glucose syrup, containing in the dry state at least 20|% but less than 50|% by weight of fructose, excluding invert sugar_x000D_
1702600000 - Other fructose and fructose syrup, containing in the dry state more than 50|% by weight of fructose, excluding invert sugar</v>
      </c>
      <c r="E505" s="46" t="str">
        <f>IF(ISNA(VLOOKUP($A505, Table16[], 2, FALSE)), "", VLOOKUP($A505, Table16[], 2, FALSE))</f>
        <v>R152405 : opening and providing for the management of EU tariff quotas for agricultural products originating in Ukraine</v>
      </c>
      <c r="F505" s="59">
        <v>13131</v>
      </c>
      <c r="G505" s="60">
        <v>43101</v>
      </c>
      <c r="H505" s="60">
        <v>43465</v>
      </c>
      <c r="I505" s="61">
        <f>'quota master'!$H505-'quota master'!$G505+1</f>
        <v>365</v>
      </c>
      <c r="J505" s="61" t="str">
        <f>describe_period('quota master'!$I505, 'quota master'!$G505, 'quota master'!$H505)</f>
        <v>Annual</v>
      </c>
      <c r="K505" s="54">
        <v>14000000</v>
      </c>
      <c r="L505" s="62" t="s">
        <v>2</v>
      </c>
      <c r="M505" s="63">
        <v>3</v>
      </c>
      <c r="N505" s="62" t="s">
        <v>3</v>
      </c>
      <c r="O505" s="63">
        <v>90</v>
      </c>
      <c r="P505" s="46" t="s">
        <v>4</v>
      </c>
      <c r="Q505" s="46" t="s">
        <v>4</v>
      </c>
      <c r="R505" s="46" t="s">
        <v>778</v>
      </c>
      <c r="S505" s="46" t="s">
        <v>783</v>
      </c>
      <c r="T505" s="46" t="str">
        <f>LOWER('quota master'!$V505)</f>
        <v>glucose and fructose syrup</v>
      </c>
      <c r="U505" s="46" t="str">
        <f>GetQuotaDescription('quota master'!$A505, 'quota master'!$B505, 'quota master'!$AB505, 'quota master'!$T505)</f>
        <v>FCFS Quota number 096705 for geography UA : Ukraine on glucose and fructose syrup</v>
      </c>
      <c r="V505" s="46" t="s">
        <v>7710</v>
      </c>
      <c r="W505" s="46" t="s">
        <v>4</v>
      </c>
      <c r="X505" s="46" t="s">
        <v>1907</v>
      </c>
      <c r="Y505" s="46" t="s">
        <v>1404</v>
      </c>
      <c r="Z505" s="54">
        <v>14000000</v>
      </c>
      <c r="AA505" s="46" t="s">
        <v>2</v>
      </c>
      <c r="AB505" s="46" t="s">
        <v>1399</v>
      </c>
      <c r="AC505" s="46" t="s">
        <v>1499</v>
      </c>
      <c r="AD505" s="46" t="s">
        <v>1492</v>
      </c>
      <c r="AE505" s="46" t="s">
        <v>4</v>
      </c>
      <c r="AF505" s="47" t="s">
        <v>4</v>
      </c>
    </row>
    <row r="506" spans="1:32" ht="90" x14ac:dyDescent="0.25">
      <c r="A506" s="45" t="s">
        <v>503</v>
      </c>
      <c r="B506" s="46" t="str">
        <f>VLOOKUP($A506, Table5[], 2, FALSE)</f>
        <v>ZA : South Africa</v>
      </c>
      <c r="C506" s="46" t="str">
        <f>IF(ISNA(VLOOKUP($A506, Table8[], 2, FALSE)), "", VLOOKUP($A506, Table8[], 2, FALSE))</f>
        <v/>
      </c>
      <c r="D506" s="46" t="str">
        <f>IF(ISNA(VLOOKUP($A506, Table10[], 2, FALSE)), "", VLOOKUP($A506, Table10[], 2, FALSE))</f>
        <v>1702305000 - In the form of white crystalline powder, whether or not agglomerated</v>
      </c>
      <c r="E506" s="46" t="str">
        <f>IF(ISNA(VLOOKUP($A506, Table16[], 2, FALSE)), "", VLOOKUP($A506, Table16[], 2, FALSE))</f>
        <v>R162253 : opening and providing for the management of Union tariff quotas for certain agricultural and processed agricultural products originating in South Africa</v>
      </c>
      <c r="F506" s="59">
        <v>13111</v>
      </c>
      <c r="G506" s="60">
        <v>43101</v>
      </c>
      <c r="H506" s="60">
        <v>43465</v>
      </c>
      <c r="I506" s="61">
        <f>'quota master'!$H506-'quota master'!$G506+1</f>
        <v>365</v>
      </c>
      <c r="J506" s="61" t="str">
        <f>describe_period('quota master'!$I506, 'quota master'!$G506, 'quota master'!$H506)</f>
        <v>Annual</v>
      </c>
      <c r="K506" s="54">
        <v>500000</v>
      </c>
      <c r="L506" s="62" t="s">
        <v>2</v>
      </c>
      <c r="M506" s="63">
        <v>3</v>
      </c>
      <c r="N506" s="62" t="s">
        <v>3</v>
      </c>
      <c r="O506" s="63">
        <v>90</v>
      </c>
      <c r="P506" s="46" t="s">
        <v>4</v>
      </c>
      <c r="Q506" s="46" t="s">
        <v>4</v>
      </c>
      <c r="R506" s="46" t="s">
        <v>498</v>
      </c>
      <c r="S506" s="46" t="s">
        <v>503</v>
      </c>
      <c r="T506" s="46" t="str">
        <f>LOWER('quota master'!$V506)</f>
        <v>glucose and glucose syrup, in the form of white crystalline powder, whether or not agglomerated, not containing fructose or containing in the dry  state less than 20% by weight of fructose</v>
      </c>
      <c r="U506" s="46" t="str">
        <f>GetQuotaDescription('quota master'!$A506, 'quota master'!$B506, 'quota master'!$AB506, 'quota master'!$T506)</f>
        <v>FCFS Quota number 091818 for geography ZA : South Africa on glucose and glucose syrup, in the form of white crystalline powder, whether or not agglomerated, not containing fructose or containing in the dry  state less than 20% by weight of fructose</v>
      </c>
      <c r="V506" s="46" t="s">
        <v>1822</v>
      </c>
      <c r="W506" s="46" t="s">
        <v>4</v>
      </c>
      <c r="X506" s="46" t="s">
        <v>1817</v>
      </c>
      <c r="Y506" s="46" t="s">
        <v>1404</v>
      </c>
      <c r="Z506" s="54">
        <v>500000</v>
      </c>
      <c r="AA506" s="46" t="s">
        <v>2</v>
      </c>
      <c r="AB506" s="46" t="s">
        <v>1399</v>
      </c>
      <c r="AC506" s="46" t="s">
        <v>1499</v>
      </c>
      <c r="AD506" s="46" t="s">
        <v>1492</v>
      </c>
      <c r="AE506" s="46" t="s">
        <v>4</v>
      </c>
      <c r="AF506" s="47" t="s">
        <v>4</v>
      </c>
    </row>
    <row r="507" spans="1:32" ht="45" x14ac:dyDescent="0.25">
      <c r="A507" s="45" t="s">
        <v>60</v>
      </c>
      <c r="B507" s="46" t="str">
        <f>VLOOKUP($A507, Table5[], 2, FALSE)</f>
        <v>1011 : ERGA OMNES</v>
      </c>
      <c r="C507" s="46" t="str">
        <f>IF(ISNA(VLOOKUP($A507, Table8[], 2, FALSE)), "", VLOOKUP($A507, Table8[], 2, FALSE))</f>
        <v/>
      </c>
      <c r="D507" s="46" t="str">
        <f>IF(ISNA(VLOOKUP($A507, Table10[], 2, FALSE)), "", VLOOKUP($A507, Table10[], 2, FALSE))</f>
        <v>1702500000 - Chemically pure fructose</v>
      </c>
      <c r="E507" s="46" t="str">
        <f>IF(ISNA(VLOOKUP($A507, Table16[], 2, FALSE)), "", VLOOKUP($A507, Table16[], 2, FALSE))</f>
        <v>R060928 : amending Council Regulation (EC) No 32/2000 as regards certain new Community tariff quotas bound in GATT</v>
      </c>
      <c r="F507" s="59">
        <v>12823</v>
      </c>
      <c r="G507" s="60">
        <v>43101</v>
      </c>
      <c r="H507" s="60">
        <v>43465</v>
      </c>
      <c r="I507" s="61">
        <f>'quota master'!$H507-'quota master'!$G507+1</f>
        <v>365</v>
      </c>
      <c r="J507" s="61" t="str">
        <f>describe_period('quota master'!$I507, 'quota master'!$G507, 'quota master'!$H507)</f>
        <v>Annual</v>
      </c>
      <c r="K507" s="54">
        <v>1253000</v>
      </c>
      <c r="L507" s="62" t="s">
        <v>2</v>
      </c>
      <c r="M507" s="63">
        <v>3</v>
      </c>
      <c r="N507" s="62" t="s">
        <v>3</v>
      </c>
      <c r="O507" s="63">
        <v>90</v>
      </c>
      <c r="P507" s="46" t="s">
        <v>4</v>
      </c>
      <c r="Q507" s="46" t="s">
        <v>4</v>
      </c>
      <c r="R507" s="46" t="s">
        <v>61</v>
      </c>
      <c r="S507" s="46" t="s">
        <v>60</v>
      </c>
      <c r="T507" s="46" t="str">
        <f>LOWER('quota master'!$V507)</f>
        <v>chemically pure fructose</v>
      </c>
      <c r="U507" s="46" t="str">
        <f>GetQuotaDescription('quota master'!$A507, 'quota master'!$B507, 'quota master'!$AB507, 'quota master'!$T507)</f>
        <v>FCFS Quota number 090084 for geography 1011 : ERGA OMNES on chemically pure fructose</v>
      </c>
      <c r="V507" s="46" t="s">
        <v>1458</v>
      </c>
      <c r="W507" s="46" t="s">
        <v>4</v>
      </c>
      <c r="X507" s="46" t="s">
        <v>1397</v>
      </c>
      <c r="Y507" s="46" t="s">
        <v>1404</v>
      </c>
      <c r="Z507" s="54">
        <v>1253000</v>
      </c>
      <c r="AA507" s="46" t="s">
        <v>2</v>
      </c>
      <c r="AB507" s="46" t="s">
        <v>1399</v>
      </c>
      <c r="AC507" s="46" t="s">
        <v>1400</v>
      </c>
      <c r="AD507" s="46" t="s">
        <v>1401</v>
      </c>
      <c r="AE507" s="46" t="s">
        <v>1459</v>
      </c>
      <c r="AF507" s="47" t="s">
        <v>4</v>
      </c>
    </row>
    <row r="508" spans="1:32" ht="90" x14ac:dyDescent="0.25">
      <c r="A508" s="45" t="s">
        <v>70</v>
      </c>
      <c r="B508" s="46" t="str">
        <f>VLOOKUP($A508, Table5[], 2, FALSE)</f>
        <v>1011 : ERGA OMNES</v>
      </c>
      <c r="C508" s="46" t="str">
        <f>IF(ISNA(VLOOKUP($A508, Table8[], 2, FALSE)), "", VLOOKUP($A508, Table8[], 2, FALSE))</f>
        <v/>
      </c>
      <c r="D508" s="46" t="str">
        <f>IF(ISNA(VLOOKUP($A508, Table10[], 2, FALSE)), "", VLOOKUP($A508, Table10[], 2, FALSE))</f>
        <v>1702500000 - Chemically pure fructose</v>
      </c>
      <c r="E508" s="46" t="str">
        <f>IF(ISNA(VLOOKUP($A508, Table16[], 2, FALSE)), "", VLOOKUP($A508, Table16[], 2, FALSE))</f>
        <v>R000032 : opening and providing for the administration of Community tariff quotas bound in GATT and certain other Community tariff quotas and establishingdetailed rules for adjustingthe quotas, and repealingCouncil Regulation (EC) No 1808/95</v>
      </c>
      <c r="F508" s="59">
        <v>12828</v>
      </c>
      <c r="G508" s="60">
        <v>43282</v>
      </c>
      <c r="H508" s="60">
        <v>43646</v>
      </c>
      <c r="I508" s="61">
        <f>'quota master'!$H508-'quota master'!$G508+1</f>
        <v>365</v>
      </c>
      <c r="J508" s="61" t="str">
        <f>describe_period('quota master'!$I508, 'quota master'!$G508, 'quota master'!$H508)</f>
        <v>Annual</v>
      </c>
      <c r="K508" s="54">
        <v>4504000</v>
      </c>
      <c r="L508" s="62" t="s">
        <v>2</v>
      </c>
      <c r="M508" s="63">
        <v>3</v>
      </c>
      <c r="N508" s="62" t="s">
        <v>3</v>
      </c>
      <c r="O508" s="63">
        <v>90</v>
      </c>
      <c r="P508" s="46" t="s">
        <v>4</v>
      </c>
      <c r="Q508" s="46" t="s">
        <v>4</v>
      </c>
      <c r="R508" s="46" t="s">
        <v>7</v>
      </c>
      <c r="S508" s="46" t="s">
        <v>70</v>
      </c>
      <c r="T508" s="46" t="str">
        <f>LOWER('quota master'!$V508)</f>
        <v>chemically pure fructose</v>
      </c>
      <c r="U508" s="46" t="str">
        <f>GetQuotaDescription('quota master'!$A508, 'quota master'!$B508, 'quota master'!$AB508, 'quota master'!$T508)</f>
        <v>FCFS Quota number 090091 for geography 1011 : ERGA OMNES on chemically pure fructose</v>
      </c>
      <c r="V508" s="46" t="s">
        <v>1458</v>
      </c>
      <c r="W508" s="46" t="s">
        <v>4</v>
      </c>
      <c r="X508" s="46" t="s">
        <v>1397</v>
      </c>
      <c r="Y508" s="46" t="s">
        <v>1421</v>
      </c>
      <c r="Z508" s="54">
        <v>4504000</v>
      </c>
      <c r="AA508" s="46" t="s">
        <v>2</v>
      </c>
      <c r="AB508" s="46" t="s">
        <v>1399</v>
      </c>
      <c r="AC508" s="46" t="s">
        <v>1400</v>
      </c>
      <c r="AD508" s="46" t="s">
        <v>1401</v>
      </c>
      <c r="AE508" s="46" t="s">
        <v>1459</v>
      </c>
      <c r="AF508" s="47" t="s">
        <v>4</v>
      </c>
    </row>
    <row r="509" spans="1:32" ht="60" x14ac:dyDescent="0.25">
      <c r="A509" s="45" t="s">
        <v>338</v>
      </c>
      <c r="B509" s="46" t="str">
        <f>VLOOKUP($A509, Table5[], 2, FALSE)</f>
        <v>MA : Morocco</v>
      </c>
      <c r="C509" s="46" t="str">
        <f>IF(ISNA(VLOOKUP($A509, Table8[], 2, FALSE)), "", VLOOKUP($A509, Table8[], 2, FALSE))</f>
        <v/>
      </c>
      <c r="D509" s="46" t="str">
        <f>IF(ISNA(VLOOKUP($A509, Table10[], 2, FALSE)), "", VLOOKUP($A509, Table10[], 2, FALSE))</f>
        <v>1702500000 - Chemically pure fructose</v>
      </c>
      <c r="E509" s="46" t="str">
        <f>IF(ISNA(VLOOKUP($A509, Table16[], 2, FALSE)), "", VLOOKUP($A509, Table16[], 2, FALSE))</f>
        <v>R120812 : amending Council Regulation (EC) No 747/2001 as regards tariff quotas of the Union for certain agricultural and processed agricultural products originating in Morocco</v>
      </c>
      <c r="F509" s="59">
        <v>12285</v>
      </c>
      <c r="G509" s="60">
        <v>43101</v>
      </c>
      <c r="H509" s="60">
        <v>43465</v>
      </c>
      <c r="I509" s="61">
        <f>'quota master'!$H509-'quota master'!$G509+1</f>
        <v>365</v>
      </c>
      <c r="J509" s="61" t="str">
        <f>describe_period('quota master'!$I509, 'quota master'!$G509, 'quota master'!$H509)</f>
        <v>Annual</v>
      </c>
      <c r="K509" s="54">
        <v>600000</v>
      </c>
      <c r="L509" s="62" t="s">
        <v>2</v>
      </c>
      <c r="M509" s="63">
        <v>3</v>
      </c>
      <c r="N509" s="62" t="s">
        <v>3</v>
      </c>
      <c r="O509" s="63">
        <v>90</v>
      </c>
      <c r="P509" s="46" t="s">
        <v>4</v>
      </c>
      <c r="Q509" s="46" t="s">
        <v>4</v>
      </c>
      <c r="R509" s="46" t="s">
        <v>336</v>
      </c>
      <c r="S509" s="46" t="s">
        <v>338</v>
      </c>
      <c r="T509" s="46" t="str">
        <f>LOWER('quota master'!$V509)</f>
        <v>chemically pure fructose</v>
      </c>
      <c r="U509" s="46" t="str">
        <f>GetQuotaDescription('quota master'!$A509, 'quota master'!$B509, 'quota master'!$AB509, 'quota master'!$T509)</f>
        <v>FCFS Quota number 091103 for geography MA : Morocco on chemically pure fructose</v>
      </c>
      <c r="V509" s="46" t="s">
        <v>1458</v>
      </c>
      <c r="W509" s="46" t="s">
        <v>4</v>
      </c>
      <c r="X509" s="46" t="s">
        <v>1682</v>
      </c>
      <c r="Y509" s="46" t="s">
        <v>1404</v>
      </c>
      <c r="Z509" s="54">
        <v>600000</v>
      </c>
      <c r="AA509" s="46" t="s">
        <v>2</v>
      </c>
      <c r="AB509" s="46" t="s">
        <v>1399</v>
      </c>
      <c r="AC509" s="46" t="s">
        <v>1499</v>
      </c>
      <c r="AD509" s="46" t="s">
        <v>1492</v>
      </c>
      <c r="AE509" s="46" t="s">
        <v>4</v>
      </c>
      <c r="AF509" s="47" t="s">
        <v>4</v>
      </c>
    </row>
    <row r="510" spans="1:32" ht="75" x14ac:dyDescent="0.25">
      <c r="A510" s="45" t="s">
        <v>480</v>
      </c>
      <c r="B510" s="46" t="str">
        <f>VLOOKUP($A510, Table5[], 2, FALSE)</f>
        <v>EG : Egypt</v>
      </c>
      <c r="C510" s="46" t="str">
        <f>IF(ISNA(VLOOKUP($A510, Table8[], 2, FALSE)), "", VLOOKUP($A510, Table8[], 2, FALSE))</f>
        <v/>
      </c>
      <c r="D510" s="46" t="str">
        <f>IF(ISNA(VLOOKUP($A510, Table10[], 2, FALSE)), "", VLOOKUP($A510, Table10[], 2, FALSE))</f>
        <v>1702500000 - Chemically pure fructose</v>
      </c>
      <c r="E510" s="46" t="str">
        <f>IF(ISNA(VLOOKUP($A510, Table16[], 2, FALSE)), "", VLOOKUP($A510,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10" s="59">
        <v>12207</v>
      </c>
      <c r="G510" s="60">
        <v>43101</v>
      </c>
      <c r="H510" s="60">
        <v>43465</v>
      </c>
      <c r="I510" s="61">
        <f>'quota master'!$H510-'quota master'!$G510+1</f>
        <v>365</v>
      </c>
      <c r="J510" s="61" t="str">
        <f>describe_period('quota master'!$I510, 'quota master'!$G510, 'quota master'!$H510)</f>
        <v>Annual</v>
      </c>
      <c r="K510" s="54">
        <v>1000000</v>
      </c>
      <c r="L510" s="62" t="s">
        <v>2</v>
      </c>
      <c r="M510" s="63">
        <v>3</v>
      </c>
      <c r="N510" s="62" t="s">
        <v>3</v>
      </c>
      <c r="O510" s="63">
        <v>90</v>
      </c>
      <c r="P510" s="46" t="s">
        <v>4</v>
      </c>
      <c r="Q510" s="46" t="s">
        <v>4</v>
      </c>
      <c r="R510" s="46" t="s">
        <v>477</v>
      </c>
      <c r="S510" s="46" t="s">
        <v>480</v>
      </c>
      <c r="T510" s="46" t="str">
        <f>LOWER('quota master'!$V510)</f>
        <v>chemically pure fructose in solid form</v>
      </c>
      <c r="U510" s="46" t="str">
        <f>GetQuotaDescription('quota master'!$A510, 'quota master'!$B510, 'quota master'!$AB510, 'quota master'!$T510)</f>
        <v>FCFS Quota number 091785 for geography EG : Egypt on chemically pure fructose in solid form</v>
      </c>
      <c r="V510" s="46" t="s">
        <v>1802</v>
      </c>
      <c r="W510" s="46" t="s">
        <v>4</v>
      </c>
      <c r="X510" s="46" t="s">
        <v>1797</v>
      </c>
      <c r="Y510" s="46" t="s">
        <v>1404</v>
      </c>
      <c r="Z510" s="54">
        <v>1000000</v>
      </c>
      <c r="AA510" s="46" t="s">
        <v>2</v>
      </c>
      <c r="AB510" s="46" t="s">
        <v>1399</v>
      </c>
      <c r="AC510" s="46" t="s">
        <v>1499</v>
      </c>
      <c r="AD510" s="46" t="s">
        <v>1492</v>
      </c>
      <c r="AE510" s="46" t="s">
        <v>4</v>
      </c>
      <c r="AF510" s="47" t="s">
        <v>4</v>
      </c>
    </row>
    <row r="511" spans="1:32" ht="225" x14ac:dyDescent="0.25">
      <c r="A511" s="45" t="s">
        <v>797</v>
      </c>
      <c r="B511" s="46" t="str">
        <f>VLOOKUP($A511, Table5[], 2, FALSE)</f>
        <v>UA : Ukraine</v>
      </c>
      <c r="C511" s="46" t="str">
        <f>IF(ISNA(VLOOKUP($A511, Table8[], 2, FALSE)), "", VLOOKUP($A511, Table8[], 2, FALSE))</f>
        <v/>
      </c>
      <c r="D511" s="46" t="str">
        <f>IF(ISNA(VLOOKUP($A511, Table10[], 2, FALSE)), "", VLOOKUP($A511, Table10[], 2, FALSE))</f>
        <v>1702500000 - Chemically pure fructose_x000D_
1702901000 - Chemically pure maltose_x000D_
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2101129800 - Other_x000D_
2101209800 - Other_x000D_
3302102900 - Other</v>
      </c>
      <c r="E511" s="46" t="str">
        <f>IF(ISNA(VLOOKUP($A511, Table16[], 2, FALSE)), "", VLOOKUP($A511, Table16[], 2, FALSE))</f>
        <v>R152405 : opening and providing for the management of EU tariff quotas for agricultural products originating in Ukraine</v>
      </c>
      <c r="F511" s="59">
        <v>13145</v>
      </c>
      <c r="G511" s="60">
        <v>43101</v>
      </c>
      <c r="H511" s="60">
        <v>43465</v>
      </c>
      <c r="I511" s="61">
        <f>'quota master'!$H511-'quota master'!$G511+1</f>
        <v>365</v>
      </c>
      <c r="J511" s="61" t="str">
        <f>describe_period('quota master'!$I511, 'quota master'!$G511, 'quota master'!$H511)</f>
        <v>Annual</v>
      </c>
      <c r="K511" s="54">
        <v>2400000</v>
      </c>
      <c r="L511" s="62" t="s">
        <v>2</v>
      </c>
      <c r="M511" s="63">
        <v>3</v>
      </c>
      <c r="N511" s="62" t="s">
        <v>3</v>
      </c>
      <c r="O511" s="63">
        <v>90</v>
      </c>
      <c r="P511" s="46" t="s">
        <v>4</v>
      </c>
      <c r="Q511" s="46" t="s">
        <v>4</v>
      </c>
      <c r="R511" s="46" t="s">
        <v>778</v>
      </c>
      <c r="S511" s="46" t="s">
        <v>797</v>
      </c>
      <c r="T511" s="46" t="str">
        <f>LOWER('quota master'!$V511)</f>
        <v>fructose, halva and loukhum and other sweet products</v>
      </c>
      <c r="U511" s="46" t="str">
        <f>GetQuotaDescription('quota master'!$A511, 'quota master'!$B511, 'quota master'!$AB511, 'quota master'!$T511)</f>
        <v>FCFS Quota number 096719 for geography UA : Ukraine on fructose, halva and loukhum and other sweet products</v>
      </c>
      <c r="V511" s="46" t="s">
        <v>7719</v>
      </c>
      <c r="W511" s="46" t="s">
        <v>4</v>
      </c>
      <c r="X511" s="46" t="s">
        <v>1907</v>
      </c>
      <c r="Y511" s="46" t="s">
        <v>1404</v>
      </c>
      <c r="Z511" s="54">
        <v>2400000</v>
      </c>
      <c r="AA511" s="46" t="s">
        <v>2</v>
      </c>
      <c r="AB511" s="46" t="s">
        <v>1399</v>
      </c>
      <c r="AC511" s="46" t="s">
        <v>1499</v>
      </c>
      <c r="AD511" s="46" t="s">
        <v>1492</v>
      </c>
      <c r="AE511" s="46" t="s">
        <v>4</v>
      </c>
      <c r="AF511" s="47" t="s">
        <v>4</v>
      </c>
    </row>
    <row r="512" spans="1:32" ht="75" x14ac:dyDescent="0.25">
      <c r="A512" s="45" t="s">
        <v>526</v>
      </c>
      <c r="B512" s="46" t="str">
        <f>VLOOKUP($A512, Table5[], 2, FALSE)</f>
        <v>MX : Mexico</v>
      </c>
      <c r="C512" s="46" t="str">
        <f>IF(ISNA(VLOOKUP($A512, Table8[], 2, FALSE)), "", VLOOKUP($A512, Table8[], 2, FALSE))</f>
        <v/>
      </c>
      <c r="D512" s="46" t="str">
        <f>IF(ISNA(VLOOKUP($A512, Table10[], 2, FALSE)), "", VLOOKUP($A512, Table10[], 2, FALSE))</f>
        <v>1703100000 - Cane molasses</v>
      </c>
      <c r="E512" s="46" t="str">
        <f>IF(ISNA(VLOOKUP($A512, Table16[], 2, FALSE)), "", VLOOKUP($A512, Table16[], 2, FALSE))</f>
        <v>R001362 : implementing for the Community the tariff provisions of Decision No 2/2000 of the Joint Council under the Interim Agreement on Trade and Trade-related matters between the European Community and the United Mexican States</v>
      </c>
      <c r="F512" s="59">
        <v>13095</v>
      </c>
      <c r="G512" s="60">
        <v>43282</v>
      </c>
      <c r="H512" s="60">
        <v>43646</v>
      </c>
      <c r="I512" s="61">
        <f>'quota master'!$H512-'quota master'!$G512+1</f>
        <v>365</v>
      </c>
      <c r="J512" s="61" t="str">
        <f>describe_period('quota master'!$I512, 'quota master'!$G512, 'quota master'!$H512)</f>
        <v>Annual</v>
      </c>
      <c r="K512" s="54">
        <v>275000000</v>
      </c>
      <c r="L512" s="62" t="s">
        <v>2</v>
      </c>
      <c r="M512" s="63">
        <v>3</v>
      </c>
      <c r="N512" s="62" t="s">
        <v>3</v>
      </c>
      <c r="O512" s="63">
        <v>90</v>
      </c>
      <c r="P512" s="46" t="s">
        <v>4</v>
      </c>
      <c r="Q512" s="46" t="s">
        <v>4</v>
      </c>
      <c r="R512" s="46" t="s">
        <v>511</v>
      </c>
      <c r="S512" s="46" t="s">
        <v>526</v>
      </c>
      <c r="T512" s="46" t="str">
        <f>LOWER('quota master'!$V512)</f>
        <v>cane molasses</v>
      </c>
      <c r="U512" s="46" t="str">
        <f>GetQuotaDescription('quota master'!$A512, 'quota master'!$B512, 'quota master'!$AB512, 'quota master'!$T512)</f>
        <v>FCFS Quota number 091855 for geography MX : Mexico on cane molasses</v>
      </c>
      <c r="V512" s="46" t="s">
        <v>1841</v>
      </c>
      <c r="W512" s="46" t="s">
        <v>4</v>
      </c>
      <c r="X512" s="46" t="s">
        <v>1828</v>
      </c>
      <c r="Y512" s="46" t="s">
        <v>1421</v>
      </c>
      <c r="Z512" s="54">
        <v>275000000</v>
      </c>
      <c r="AA512" s="46" t="s">
        <v>2</v>
      </c>
      <c r="AB512" s="46" t="s">
        <v>1399</v>
      </c>
      <c r="AC512" s="46" t="s">
        <v>1499</v>
      </c>
      <c r="AD512" s="46" t="s">
        <v>1492</v>
      </c>
      <c r="AE512" s="46" t="s">
        <v>4</v>
      </c>
      <c r="AF512" s="47" t="s">
        <v>4</v>
      </c>
    </row>
    <row r="513" spans="1:32" ht="75" x14ac:dyDescent="0.25">
      <c r="A513" s="45" t="s">
        <v>33</v>
      </c>
      <c r="B513" s="46" t="str">
        <f>VLOOKUP($A513, Table5[], 2, FALSE)</f>
        <v>1011 : ERGA OMNES</v>
      </c>
      <c r="C513" s="46" t="str">
        <f>IF(ISNA(VLOOKUP($A513, Table8[], 2, FALSE)), "", VLOOKUP($A513, Table8[], 2, FALSE))</f>
        <v/>
      </c>
      <c r="D513" s="46" t="str">
        <f>IF(ISNA(VLOOKUP($A513, Table10[], 2, FALSE)), "", VLOOKUP($A513, Table10[], 2, FALSE))</f>
        <v>1704000000 - Sugar confectionery (including white chocolate), not containing cocoa</v>
      </c>
      <c r="E513" s="46" t="str">
        <f>IF(ISNA(VLOOKUP($A513, Table16[], 2, FALSE)), "", VLOOKUP($A513, Table16[], 2, FALSE))</f>
        <v>R150050 : amending Annex I to Council Regulation (EC) No 32/2000 as regards the introduction of new tariff quotas of the Union bound in GATT for chocolate, sugar confectionery and biscuits</v>
      </c>
      <c r="F513" s="59">
        <v>12821</v>
      </c>
      <c r="G513" s="60">
        <v>43282</v>
      </c>
      <c r="H513" s="60">
        <v>43646</v>
      </c>
      <c r="I513" s="61">
        <f>'quota master'!$H513-'quota master'!$G513+1</f>
        <v>365</v>
      </c>
      <c r="J513" s="61" t="str">
        <f>describe_period('quota master'!$I513, 'quota master'!$G513, 'quota master'!$H513)</f>
        <v>Annual</v>
      </c>
      <c r="K513" s="54">
        <v>2289000</v>
      </c>
      <c r="L513" s="62" t="s">
        <v>2</v>
      </c>
      <c r="M513" s="63">
        <v>3</v>
      </c>
      <c r="N513" s="62" t="s">
        <v>3</v>
      </c>
      <c r="O513" s="63">
        <v>90</v>
      </c>
      <c r="P513" s="46" t="s">
        <v>4</v>
      </c>
      <c r="Q513" s="46" t="s">
        <v>4</v>
      </c>
      <c r="R513" s="46" t="s">
        <v>32</v>
      </c>
      <c r="S513" s="46" t="s">
        <v>33</v>
      </c>
      <c r="T513" s="46" t="str">
        <f>LOWER('quota master'!$V513)</f>
        <v>sugar confectionery (including white chocolate), not containing cocoa</v>
      </c>
      <c r="U513" s="46" t="str">
        <f>GetQuotaDescription('quota master'!$A513, 'quota master'!$B513, 'quota master'!$AB513, 'quota master'!$T513)</f>
        <v>FCFS Quota number 090053 for geography 1011 : ERGA OMNES on sugar confectionery (including white chocolate), not containing cocoa</v>
      </c>
      <c r="V513" s="46" t="s">
        <v>1429</v>
      </c>
      <c r="W513" s="46" t="s">
        <v>4</v>
      </c>
      <c r="X513" s="46" t="s">
        <v>1397</v>
      </c>
      <c r="Y513" s="46" t="s">
        <v>1421</v>
      </c>
      <c r="Z513" s="54">
        <v>2289000</v>
      </c>
      <c r="AA513" s="46" t="s">
        <v>2</v>
      </c>
      <c r="AB513" s="46" t="s">
        <v>1399</v>
      </c>
      <c r="AC513" s="46" t="s">
        <v>1400</v>
      </c>
      <c r="AD513" s="46" t="s">
        <v>1401</v>
      </c>
      <c r="AE513" s="46" t="s">
        <v>1428</v>
      </c>
      <c r="AF513" s="47" t="s">
        <v>4</v>
      </c>
    </row>
    <row r="514" spans="1:32" ht="75" x14ac:dyDescent="0.25">
      <c r="A514" s="45" t="s">
        <v>554</v>
      </c>
      <c r="B514" s="46" t="str">
        <f>VLOOKUP($A514, Table5[], 2, FALSE)</f>
        <v>CL : Chile</v>
      </c>
      <c r="C514" s="46" t="str">
        <f>IF(ISNA(VLOOKUP($A514, Table8[], 2, FALSE)), "", VLOOKUP($A514, Table8[], 2, FALSE))</f>
        <v/>
      </c>
      <c r="D514" s="46" t="str">
        <f>IF(ISNA(VLOOKUP($A514, Table10[], 2, FALSE)), "", VLOOKUP($A514, Table10[], 2, FALSE))</f>
        <v>1704000000 - Sugar confectionery (including white chocolate), not containing cocoa</v>
      </c>
      <c r="E514" s="46" t="str">
        <f>IF(ISNA(VLOOKUP($A514, Table16[], 2, FALSE)), "", VLOOKUP($A514, Table16[], 2, FALSE))</f>
        <v>R030312 : implementing for the Community the tariff provisions laid down in the Agreement establishing an association between the European Community and its Member States, of the one part, and the Republic of Chile, of the other part</v>
      </c>
      <c r="F514" s="59">
        <v>12764</v>
      </c>
      <c r="G514" s="60">
        <v>43101</v>
      </c>
      <c r="H514" s="60">
        <v>43465</v>
      </c>
      <c r="I514" s="61">
        <f>'quota master'!$H514-'quota master'!$G514+1</f>
        <v>365</v>
      </c>
      <c r="J514" s="61" t="str">
        <f>describe_period('quota master'!$I514, 'quota master'!$G514, 'quota master'!$H514)</f>
        <v>Annual</v>
      </c>
      <c r="K514" s="54">
        <v>400000</v>
      </c>
      <c r="L514" s="62" t="s">
        <v>2</v>
      </c>
      <c r="M514" s="63">
        <v>3</v>
      </c>
      <c r="N514" s="62" t="s">
        <v>3</v>
      </c>
      <c r="O514" s="63">
        <v>90</v>
      </c>
      <c r="P514" s="46" t="s">
        <v>4</v>
      </c>
      <c r="Q514" s="46" t="s">
        <v>4</v>
      </c>
      <c r="R514" s="46" t="s">
        <v>546</v>
      </c>
      <c r="S514" s="46" t="s">
        <v>554</v>
      </c>
      <c r="T514" s="46" t="str">
        <f>LOWER('quota master'!$V514)</f>
        <v>sugar confectionery, not containing cocoa</v>
      </c>
      <c r="U514" s="46" t="str">
        <f>GetQuotaDescription('quota master'!$A514, 'quota master'!$B514, 'quota master'!$AB514, 'quota master'!$T514)</f>
        <v>FCFS Quota number 091931 for geography CL : Chile on sugar confectionery, not containing cocoa</v>
      </c>
      <c r="V514" s="46" t="s">
        <v>1868</v>
      </c>
      <c r="W514" s="46" t="s">
        <v>4</v>
      </c>
      <c r="X514" s="46" t="s">
        <v>1861</v>
      </c>
      <c r="Y514" s="46" t="s">
        <v>1404</v>
      </c>
      <c r="Z514" s="54">
        <v>400000</v>
      </c>
      <c r="AA514" s="46" t="s">
        <v>2</v>
      </c>
      <c r="AB514" s="46" t="s">
        <v>1399</v>
      </c>
      <c r="AC514" s="46" t="s">
        <v>1499</v>
      </c>
      <c r="AD514" s="46" t="s">
        <v>1492</v>
      </c>
      <c r="AE514" s="46" t="s">
        <v>4</v>
      </c>
      <c r="AF514" s="47" t="s">
        <v>4</v>
      </c>
    </row>
    <row r="515" spans="1:32" ht="195" x14ac:dyDescent="0.25">
      <c r="A515" s="45" t="s">
        <v>1066</v>
      </c>
      <c r="B515" s="46" t="str">
        <f>VLOOKUP($A515, Table5[], 2, FALSE)</f>
        <v>CA : Canada</v>
      </c>
      <c r="C515" s="46" t="str">
        <f>IF(ISNA(VLOOKUP($A515, Table8[], 2, FALSE)), "", VLOOKUP($A515, Table8[], 2, FALSE))</f>
        <v/>
      </c>
      <c r="D515" s="46" t="str">
        <f>IF(ISNA(VLOOKUP($A515, Table10[], 2, FALSE)), "", VLOOKUP($A515, Table10[], 2, FALSE))</f>
        <v>1704000000 - Sugar confectionery (including white chocolate), not containing cocoa_x000D_
1806310000 - Filled_x000D_
1806320000 - Not filled_x000D_
1806900000 - Other</v>
      </c>
      <c r="E515" s="46" t="str">
        <f>IF(ISNA(VLOOKUP($A515, Table16[], 2, FALSE)), "", VLOOKUP($A515,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515" s="59">
        <v>12856</v>
      </c>
      <c r="G515" s="60">
        <v>43101</v>
      </c>
      <c r="H515" s="60">
        <v>43465</v>
      </c>
      <c r="I515" s="61">
        <f>'quota master'!$H515-'quota master'!$G515+1</f>
        <v>365</v>
      </c>
      <c r="J515" s="61" t="str">
        <f>describe_period('quota master'!$I515, 'quota master'!$G515, 'quota master'!$H515)</f>
        <v>Annual</v>
      </c>
      <c r="K515" s="54">
        <v>10000000</v>
      </c>
      <c r="L515" s="62" t="s">
        <v>2</v>
      </c>
      <c r="M515" s="63">
        <v>3</v>
      </c>
      <c r="N515" s="62" t="s">
        <v>3</v>
      </c>
      <c r="O515" s="63">
        <v>90</v>
      </c>
      <c r="P515" s="46" t="s">
        <v>4</v>
      </c>
      <c r="Q515" s="46" t="s">
        <v>4</v>
      </c>
      <c r="R515" s="46" t="s">
        <v>1065</v>
      </c>
      <c r="S515" s="46" t="s">
        <v>1066</v>
      </c>
      <c r="T515" s="46" t="str">
        <f>LOWER('quota master'!$V515)</f>
        <v xml:space="preserve">sugar confectionery (including white chocolate), not containing cocoa
chocolate and other food preparations containing cocoa, in blocks, slabs or bars, filled, weighing no more than 2 kilograms
chocolate and other food preparations containing cocoa, in blocks, slabs or bars, not filled, weighing no more than 2 kilograms
chocolate and other food preparations containing cocoa other than those of subheading 1806 10 to 1806 32
</v>
      </c>
      <c r="U515" s="46" t="str">
        <f>GetQuotaDescription('quota master'!$A515, 'quota master'!$B515, 'quota master'!$AB515, 'quota master'!$T515)</f>
        <v xml:space="preserve">FCFS Quota number 098301 for geography CA : Canada on sugar confectionery (including white chocolate), not containing cocoa
chocolate and other food preparations containing cocoa, in blocks, slabs or bars, filled, weighing no more than 2 kilograms
chocolate and other food preparations containing cocoa, in blocks, slabs or bars, not filled, weighing no more than 2 kilograms
chocolate and other food preparations containing cocoa other than those of subheading 1806 10 to 1806 32
</v>
      </c>
      <c r="V515" s="46" t="s">
        <v>1959</v>
      </c>
      <c r="W515" s="46" t="s">
        <v>4</v>
      </c>
      <c r="X515" s="46" t="s">
        <v>1958</v>
      </c>
      <c r="Y515" s="46" t="s">
        <v>1404</v>
      </c>
      <c r="Z515" s="54">
        <v>10000000</v>
      </c>
      <c r="AA515" s="46" t="s">
        <v>2</v>
      </c>
      <c r="AB515" s="46" t="s">
        <v>1399</v>
      </c>
      <c r="AC515" s="46" t="s">
        <v>1499</v>
      </c>
      <c r="AD515" s="46" t="s">
        <v>1782</v>
      </c>
      <c r="AE515" s="46" t="s">
        <v>4</v>
      </c>
      <c r="AF515" s="47" t="s">
        <v>4</v>
      </c>
    </row>
    <row r="516" spans="1:32" ht="60" x14ac:dyDescent="0.25">
      <c r="A516" s="45" t="s">
        <v>136</v>
      </c>
      <c r="B516" s="46" t="str">
        <f>VLOOKUP($A516, Table5[], 2, FALSE)</f>
        <v>TR : Turkey</v>
      </c>
      <c r="C516" s="46" t="str">
        <f>IF(ISNA(VLOOKUP($A516, Table8[], 2, FALSE)), "", VLOOKUP($A516, Table8[], 2, FALSE))</f>
        <v/>
      </c>
      <c r="D516" s="46" t="str">
        <f>IF(ISNA(VLOOKUP($A516, Table10[], 2, FALSE)), "", VLOOKUP($A516, Table10[], 2, FALSE))</f>
        <v>1704100000 - Chewing gum, whether or not sugar-coated</v>
      </c>
      <c r="E516" s="46" t="str">
        <f>IF(ISNA(VLOOKUP($A516, Table16[], 2, FALSE)), "", VLOOKUP($A516, Table16[], 2, FALSE))</f>
        <v>R070816 : opening annual tariff quotas for the importation from Turkey of certain goods resulting from the processing of agricultural products covered by Council Regulation (EC) No 3448/93</v>
      </c>
      <c r="F516" s="59">
        <v>12595</v>
      </c>
      <c r="G516" s="60">
        <v>43101</v>
      </c>
      <c r="H516" s="60">
        <v>43465</v>
      </c>
      <c r="I516" s="61">
        <f>'quota master'!$H516-'quota master'!$G516+1</f>
        <v>365</v>
      </c>
      <c r="J516" s="61" t="str">
        <f>describe_period('quota master'!$I516, 'quota master'!$G516, 'quota master'!$H516)</f>
        <v>Annual</v>
      </c>
      <c r="K516" s="54">
        <v>5000000</v>
      </c>
      <c r="L516" s="62" t="s">
        <v>2</v>
      </c>
      <c r="M516" s="63">
        <v>3</v>
      </c>
      <c r="N516" s="62" t="s">
        <v>3</v>
      </c>
      <c r="O516" s="63">
        <v>90</v>
      </c>
      <c r="P516" s="46" t="s">
        <v>4</v>
      </c>
      <c r="Q516" s="46" t="s">
        <v>4</v>
      </c>
      <c r="R516" s="46" t="s">
        <v>137</v>
      </c>
      <c r="S516" s="46" t="s">
        <v>136</v>
      </c>
      <c r="T516" s="46" t="str">
        <f>LOWER('quota master'!$V516)</f>
        <v>sugar confectionery (including white chocolate), not containing cocoa</v>
      </c>
      <c r="U516" s="46" t="str">
        <f>GetQuotaDescription('quota master'!$A516, 'quota master'!$B516, 'quota master'!$AB516, 'quota master'!$T516)</f>
        <v>FCFS Quota number 090228 for geography TR : Turkey on sugar confectionery (including white chocolate), not containing cocoa</v>
      </c>
      <c r="V516" s="46" t="s">
        <v>1429</v>
      </c>
      <c r="W516" s="46" t="s">
        <v>4</v>
      </c>
      <c r="X516" s="46" t="s">
        <v>1498</v>
      </c>
      <c r="Y516" s="46" t="s">
        <v>1404</v>
      </c>
      <c r="Z516" s="54">
        <v>5000000</v>
      </c>
      <c r="AA516" s="46" t="s">
        <v>2</v>
      </c>
      <c r="AB516" s="46" t="s">
        <v>1399</v>
      </c>
      <c r="AC516" s="46" t="s">
        <v>1519</v>
      </c>
      <c r="AD516" s="46" t="s">
        <v>1492</v>
      </c>
      <c r="AE516" s="46" t="s">
        <v>4</v>
      </c>
      <c r="AF516" s="47" t="s">
        <v>4</v>
      </c>
    </row>
    <row r="517" spans="1:32" ht="75" x14ac:dyDescent="0.25">
      <c r="A517" s="45" t="s">
        <v>527</v>
      </c>
      <c r="B517" s="46" t="str">
        <f>VLOOKUP($A517, Table5[], 2, FALSE)</f>
        <v>MX : Mexico</v>
      </c>
      <c r="C517" s="46" t="str">
        <f>IF(ISNA(VLOOKUP($A517, Table8[], 2, FALSE)), "", VLOOKUP($A517, Table8[], 2, FALSE))</f>
        <v/>
      </c>
      <c r="D517" s="46" t="str">
        <f>IF(ISNA(VLOOKUP($A517, Table10[], 2, FALSE)), "", VLOOKUP($A517, Table10[], 2, FALSE))</f>
        <v>1704100000 - Chewing gum, whether or not sugar-coated</v>
      </c>
      <c r="E517" s="46" t="str">
        <f>IF(ISNA(VLOOKUP($A517, Table16[], 2, FALSE)), "", VLOOKUP($A517, Table16[], 2, FALSE))</f>
        <v>R001362 : implementing for the Community the tariff provisions of Decision No 2/2000 of the Joint Council under the Interim Agreement on Trade and Trade-related matters between the European Community and the United Mexican States</v>
      </c>
      <c r="F517" s="59">
        <v>13096</v>
      </c>
      <c r="G517" s="60">
        <v>43282</v>
      </c>
      <c r="H517" s="60">
        <v>43646</v>
      </c>
      <c r="I517" s="61">
        <f>'quota master'!$H517-'quota master'!$G517+1</f>
        <v>365</v>
      </c>
      <c r="J517" s="61" t="str">
        <f>describe_period('quota master'!$I517, 'quota master'!$G517, 'quota master'!$H517)</f>
        <v>Annual</v>
      </c>
      <c r="K517" s="54">
        <v>1000000</v>
      </c>
      <c r="L517" s="62" t="s">
        <v>2</v>
      </c>
      <c r="M517" s="63">
        <v>3</v>
      </c>
      <c r="N517" s="62" t="s">
        <v>3</v>
      </c>
      <c r="O517" s="63">
        <v>90</v>
      </c>
      <c r="P517" s="46" t="s">
        <v>4</v>
      </c>
      <c r="Q517" s="46" t="s">
        <v>4</v>
      </c>
      <c r="R517" s="46" t="s">
        <v>511</v>
      </c>
      <c r="S517" s="46" t="s">
        <v>527</v>
      </c>
      <c r="T517" s="46" t="str">
        <f>LOWER('quota master'!$V517)</f>
        <v>chewing  gum</v>
      </c>
      <c r="U517" s="46" t="str">
        <f>GetQuotaDescription('quota master'!$A517, 'quota master'!$B517, 'quota master'!$AB517, 'quota master'!$T517)</f>
        <v>FCFS Quota number 091857 for geography MX : Mexico on chewing  gum</v>
      </c>
      <c r="V517" s="46" t="s">
        <v>1842</v>
      </c>
      <c r="W517" s="46" t="s">
        <v>4</v>
      </c>
      <c r="X517" s="46" t="s">
        <v>1828</v>
      </c>
      <c r="Y517" s="46" t="s">
        <v>1421</v>
      </c>
      <c r="Z517" s="54">
        <v>1000000</v>
      </c>
      <c r="AA517" s="46" t="s">
        <v>2</v>
      </c>
      <c r="AB517" s="46" t="s">
        <v>1399</v>
      </c>
      <c r="AC517" s="46" t="s">
        <v>1836</v>
      </c>
      <c r="AD517" s="46" t="s">
        <v>1492</v>
      </c>
      <c r="AE517" s="46" t="s">
        <v>4</v>
      </c>
      <c r="AF517" s="47" t="s">
        <v>4</v>
      </c>
    </row>
    <row r="518" spans="1:32" ht="75" x14ac:dyDescent="0.25">
      <c r="A518" s="45" t="s">
        <v>398</v>
      </c>
      <c r="B518" s="46" t="str">
        <f>VLOOKUP($A518, Table5[], 2, FALSE)</f>
        <v>IL : Israel</v>
      </c>
      <c r="C518" s="46" t="str">
        <f>IF(ISNA(VLOOKUP($A518, Table8[], 2, FALSE)), "", VLOOKUP($A518, Table8[], 2, FALSE))</f>
        <v/>
      </c>
      <c r="D518" s="46" t="str">
        <f>IF(ISNA(VLOOKUP($A518, Table10[], 2, FALSE)), "", VLOOKUP($A518, Table10[], 2, FALSE))</f>
        <v>1704109000 - Containing 60|% or more by weight of sucrose (including invert sugar expressed as sucrose)</v>
      </c>
      <c r="E518" s="46" t="str">
        <f>IF(ISNA(VLOOKUP($A518, Table16[], 2, FALSE)), "", VLOOKUP($A518, Table16[], 2, FALSE))</f>
        <v>R091154 : amending Council Regulation (EC) No 747/2001 as regards Community tariff quotas for certain agricultural and processed agricultural products originating in Israel</v>
      </c>
      <c r="F518" s="59">
        <v>12256</v>
      </c>
      <c r="G518" s="60">
        <v>43101</v>
      </c>
      <c r="H518" s="60">
        <v>43465</v>
      </c>
      <c r="I518" s="61">
        <f>'quota master'!$H518-'quota master'!$G518+1</f>
        <v>365</v>
      </c>
      <c r="J518" s="61" t="str">
        <f>describe_period('quota master'!$I518, 'quota master'!$G518, 'quota master'!$H518)</f>
        <v>Annual</v>
      </c>
      <c r="K518" s="54">
        <v>100000</v>
      </c>
      <c r="L518" s="62" t="s">
        <v>2</v>
      </c>
      <c r="M518" s="63">
        <v>3</v>
      </c>
      <c r="N518" s="62" t="s">
        <v>3</v>
      </c>
      <c r="O518" s="63">
        <v>90</v>
      </c>
      <c r="P518" s="46" t="s">
        <v>4</v>
      </c>
      <c r="Q518" s="46" t="s">
        <v>4</v>
      </c>
      <c r="R518" s="46" t="s">
        <v>379</v>
      </c>
      <c r="S518" s="46" t="s">
        <v>398</v>
      </c>
      <c r="T518" s="46" t="str">
        <f>LOWER('quota master'!$V518)</f>
        <v>chewing gum whether or not sugar-coated, not containing cocoa, containing 60 % or more by weight of sucrose (including invert sugar expressed as sucrose)</v>
      </c>
      <c r="U518" s="46" t="str">
        <f>GetQuotaDescription('quota master'!$A518, 'quota master'!$B518, 'quota master'!$AB518, 'quota master'!$T518)</f>
        <v>FCFS Quota number 091374 for geography IL : Israel on chewing gum whether or not sugar-coated, not containing cocoa, containing 60 % or more by weight of sucrose (including invert sugar expressed as sucrose)</v>
      </c>
      <c r="V518" s="46" t="s">
        <v>1735</v>
      </c>
      <c r="W518" s="46" t="s">
        <v>4</v>
      </c>
      <c r="X518" s="46" t="s">
        <v>1717</v>
      </c>
      <c r="Y518" s="46" t="s">
        <v>1404</v>
      </c>
      <c r="Z518" s="54">
        <v>100000</v>
      </c>
      <c r="AA518" s="46" t="s">
        <v>2</v>
      </c>
      <c r="AB518" s="46" t="s">
        <v>1399</v>
      </c>
      <c r="AC518" s="46" t="s">
        <v>1499</v>
      </c>
      <c r="AD518" s="46" t="s">
        <v>1492</v>
      </c>
      <c r="AE518" s="46" t="s">
        <v>4</v>
      </c>
      <c r="AF518" s="47" t="s">
        <v>4</v>
      </c>
    </row>
    <row r="519" spans="1:32" ht="409.5" x14ac:dyDescent="0.25">
      <c r="A519" s="45" t="s">
        <v>266</v>
      </c>
      <c r="B519" s="46" t="str">
        <f>VLOOKUP($A519, Table5[], 2, FALSE)</f>
        <v>IS : Iceland</v>
      </c>
      <c r="C519" s="46" t="str">
        <f>IF(ISNA(VLOOKUP($A519, Table8[], 2, FALSE)), "", VLOOKUP($A519, Table8[], 2, FALSE))</f>
        <v/>
      </c>
      <c r="D519" s="46" t="str">
        <f>IF(ISNA(VLOOKUP($A519, Table10[], 2, FALSE)), "", VLOOKUP($A519, Table10[], 2, FALSE))</f>
        <v>1704901000 - Liquorice extract containing more than 10|% by weight of sucrose but not containing other added substances_x000D_
1704903000 - White chocolate_x000D_
1704905100 - Pastes, including marzipan, in immediate packings of a net content of 1|kg or more_x000D_
1704905500 - Throat pastilles and cough drops_x000D_
1704906100 - Sugar-coated (panned) goods_x000D_
1704906500 - Gum confectionery and jelly confectionery, including fruit pastes in the form of sugar confectionery_x000D_
1704907100 - Boiled sweets, whether or not filled_x000D_
1704907500 - Toffees, caramels and similar sweets_x000D_
1704908100 - Compressed tablets_x000D_
1704909900 - Other_x000D_
1806321000 - With added cereal, fruit or nuts_x000D_
1806329000 - Other_x000D_
1806901100 - Containing alcohol_x000D_
1806901900 - Other_x000D_
1806903100 - Filled_x000D_
1806903900 - Not filled_x000D_
1806905000 - Sugar confectionery and substitutes therefor made from sugar substitution products, containing cocoa_x000D_
1806906000 - Spreads containing cocoa_x000D_
1806907000 - Preparations containing cocoa for making beverages_x000D_
1806909000 - Other_x000D_
1905311100 - In immediate packings of a net content not exceeding 85|g_x000D_
1905311900 - Other_x000D_
1905313000 - Containing 8|% or more by weight of milkfats_x000D_
1905319100 - Sandwich biscuits_x000D_
1905319900 - Other_x000D_
1905321100 - In immediate packings of a net content not exceeding 85|g_x000D_
1905321900 - Other_x000D_
1905329100 - Salted, whether or not filled_x000D_
1905329900 - Other</v>
      </c>
      <c r="E519" s="46" t="str">
        <f>IF(ISNA(VLOOKUP($A519, Table16[], 2, FALSE)), "", VLOOKUP($A519, Table16[], 2, FALSE))</f>
        <v>R080052 : opening for the year 2008 and the following years a tariff quota applicable to the importation into the European Community of certain goods originating in Iceland resulting from the processing of agricultural products covered by Council Regulation (EC) No 3448/93</v>
      </c>
      <c r="F519" s="59">
        <v>12749</v>
      </c>
      <c r="G519" s="60">
        <v>43101</v>
      </c>
      <c r="H519" s="60">
        <v>43465</v>
      </c>
      <c r="I519" s="61">
        <f>'quota master'!$H519-'quota master'!$G519+1</f>
        <v>365</v>
      </c>
      <c r="J519" s="61" t="str">
        <f>describe_period('quota master'!$I519, 'quota master'!$G519, 'quota master'!$H519)</f>
        <v>Annual</v>
      </c>
      <c r="K519" s="54">
        <v>500000</v>
      </c>
      <c r="L519" s="62" t="s">
        <v>2</v>
      </c>
      <c r="M519" s="63">
        <v>3</v>
      </c>
      <c r="N519" s="62" t="s">
        <v>3</v>
      </c>
      <c r="O519" s="63">
        <v>90</v>
      </c>
      <c r="P519" s="46" t="s">
        <v>4</v>
      </c>
      <c r="Q519" s="46" t="s">
        <v>4</v>
      </c>
      <c r="R519" s="46" t="s">
        <v>267</v>
      </c>
      <c r="S519" s="46" t="s">
        <v>266</v>
      </c>
      <c r="T519" s="46" t="str">
        <f>LOWER('quota master'!$V519)</f>
        <v>sugar confectionery (including white chocolate)not containing cocoa.
chocolate and other food preparations containing cocoa
sweet biscuits, waffles and wafers excluding waffles and wafers with a water content exceeding 10% by weight</v>
      </c>
      <c r="U519" s="46" t="str">
        <f>GetQuotaDescription('quota master'!$A519, 'quota master'!$B519, 'quota master'!$AB519, 'quota master'!$T519)</f>
        <v>FCFS Quota number 090799 for geography IS : Iceland on sugar confectionery (including white chocolate)not containing cocoa.
chocolate and other food preparations containing cocoa
sweet biscuits, waffles and wafers excluding waffles and wafers with a water content exceeding 10% by weight</v>
      </c>
      <c r="V519" s="46" t="s">
        <v>1631</v>
      </c>
      <c r="W519" s="46" t="s">
        <v>4</v>
      </c>
      <c r="X519" s="46" t="s">
        <v>1547</v>
      </c>
      <c r="Y519" s="46" t="s">
        <v>1404</v>
      </c>
      <c r="Z519" s="54">
        <v>500000</v>
      </c>
      <c r="AA519" s="46" t="s">
        <v>2</v>
      </c>
      <c r="AB519" s="46" t="s">
        <v>1399</v>
      </c>
      <c r="AC519" s="46" t="s">
        <v>1499</v>
      </c>
      <c r="AD519" s="46" t="s">
        <v>1492</v>
      </c>
      <c r="AE519" s="46" t="s">
        <v>4</v>
      </c>
      <c r="AF519" s="47" t="s">
        <v>4</v>
      </c>
    </row>
    <row r="520" spans="1:32" ht="210" x14ac:dyDescent="0.25">
      <c r="A520" s="45" t="s">
        <v>138</v>
      </c>
      <c r="B520" s="46" t="str">
        <f>VLOOKUP($A520, Table5[], 2, FALSE)</f>
        <v>TR : Turkey</v>
      </c>
      <c r="C520" s="46" t="str">
        <f>IF(ISNA(VLOOKUP($A520, Table8[], 2, FALSE)), "", VLOOKUP($A520, Table8[], 2, FALSE))</f>
        <v/>
      </c>
      <c r="D520" s="46" t="str">
        <f>IF(ISNA(VLOOKUP($A520, Table10[], 2, FALSE)), "", VLOOKUP($A520, Table10[], 2, FALSE))</f>
        <v>1704903000 - White chocolate_x000D_
1704905100 - Pastes, including marzipan, in immediate packings of a net content of 1|kg or more_x000D_
1704905500 - Throat pastilles and cough drops_x000D_
1704906100 - Sugar-coated (panned) goods_x000D_
1704906500 - Gum confectionery and jelly confectionery, including fruit pastes in the form of sugar confectionery_x000D_
1704907100 - Boiled sweets, whether or not filled_x000D_
1704907500 - Toffees, caramels and similar sweets_x000D_
1704908100 - Compressed tablets_x000D_
1704909911 - Marshmallows, containing 45??% or less by weight of sugar (including invert sugar expressed as sucrose)_x000D_
1704909919 - Other_x000D_
1704909991 - Halva and Loukhum</v>
      </c>
      <c r="E520" s="46" t="str">
        <f>IF(ISNA(VLOOKUP($A520, Table16[], 2, FALSE)), "", VLOOKUP($A520, Table16[], 2, FALSE))</f>
        <v>R070816 : opening annual tariff quotas for the importation from Turkey of certain goods resulting from the processing of agricultural products covered by Council Regulation (EC) No 3448/93</v>
      </c>
      <c r="F520" s="59">
        <v>12596</v>
      </c>
      <c r="G520" s="60">
        <v>43101</v>
      </c>
      <c r="H520" s="60">
        <v>43465</v>
      </c>
      <c r="I520" s="61">
        <f>'quota master'!$H520-'quota master'!$G520+1</f>
        <v>365</v>
      </c>
      <c r="J520" s="61" t="str">
        <f>describe_period('quota master'!$I520, 'quota master'!$G520, 'quota master'!$H520)</f>
        <v>Annual</v>
      </c>
      <c r="K520" s="54">
        <v>10000000</v>
      </c>
      <c r="L520" s="62" t="s">
        <v>2</v>
      </c>
      <c r="M520" s="63">
        <v>3</v>
      </c>
      <c r="N520" s="62" t="s">
        <v>11</v>
      </c>
      <c r="O520" s="63">
        <v>90</v>
      </c>
      <c r="P520" s="46" t="s">
        <v>4</v>
      </c>
      <c r="Q520" s="46" t="s">
        <v>4</v>
      </c>
      <c r="R520" s="46" t="s">
        <v>137</v>
      </c>
      <c r="S520" s="46" t="s">
        <v>138</v>
      </c>
      <c r="T520" s="46" t="str">
        <f>LOWER('quota master'!$V520)</f>
        <v>other:
white chocolate etc...</v>
      </c>
      <c r="U520" s="46" t="str">
        <f>GetQuotaDescription('quota master'!$A520, 'quota master'!$B520, 'quota master'!$AB520, 'quota master'!$T520)</f>
        <v>FCFS Quota number 090229 for geography TR : Turkey on other:
white chocolate etc...</v>
      </c>
      <c r="V520" s="46" t="s">
        <v>1520</v>
      </c>
      <c r="W520" s="46" t="s">
        <v>4</v>
      </c>
      <c r="X520" s="46" t="s">
        <v>1498</v>
      </c>
      <c r="Y520" s="46" t="s">
        <v>1404</v>
      </c>
      <c r="Z520" s="54">
        <v>10000000</v>
      </c>
      <c r="AA520" s="46" t="s">
        <v>2</v>
      </c>
      <c r="AB520" s="46" t="s">
        <v>1399</v>
      </c>
      <c r="AC520" s="46" t="s">
        <v>1519</v>
      </c>
      <c r="AD520" s="46" t="s">
        <v>1492</v>
      </c>
      <c r="AE520" s="46" t="s">
        <v>4</v>
      </c>
      <c r="AF520" s="47" t="s">
        <v>4</v>
      </c>
    </row>
    <row r="521" spans="1:32" ht="75" x14ac:dyDescent="0.25">
      <c r="A521" s="45" t="s">
        <v>481</v>
      </c>
      <c r="B521" s="46" t="str">
        <f>VLOOKUP($A521, Table5[], 2, FALSE)</f>
        <v>EG : Egypt</v>
      </c>
      <c r="C521" s="46" t="str">
        <f>IF(ISNA(VLOOKUP($A521, Table8[], 2, FALSE)), "", VLOOKUP($A521, Table8[], 2, FALSE))</f>
        <v/>
      </c>
      <c r="D521" s="46" t="str">
        <f>IF(ISNA(VLOOKUP($A521, Table10[], 2, FALSE)), "", VLOOKUP($A521, Table10[], 2, FALSE))</f>
        <v>1704909991 - Halva and Loukhum_x000D_
1704909999 - Other</v>
      </c>
      <c r="E521" s="46" t="str">
        <f>IF(ISNA(VLOOKUP($A521, Table16[], 2, FALSE)), "", VLOOKUP($A521,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21" s="59">
        <v>12208</v>
      </c>
      <c r="G521" s="60">
        <v>43101</v>
      </c>
      <c r="H521" s="60">
        <v>43465</v>
      </c>
      <c r="I521" s="61">
        <f>'quota master'!$H521-'quota master'!$G521+1</f>
        <v>365</v>
      </c>
      <c r="J521" s="61" t="str">
        <f>describe_period('quota master'!$I521, 'quota master'!$G521, 'quota master'!$H521)</f>
        <v>Annual</v>
      </c>
      <c r="K521" s="54">
        <v>1611000</v>
      </c>
      <c r="L521" s="62" t="s">
        <v>2</v>
      </c>
      <c r="M521" s="63">
        <v>3</v>
      </c>
      <c r="N521" s="62" t="s">
        <v>3</v>
      </c>
      <c r="O521" s="63">
        <v>90</v>
      </c>
      <c r="P521" s="46" t="s">
        <v>4</v>
      </c>
      <c r="Q521" s="46" t="s">
        <v>4</v>
      </c>
      <c r="R521" s="46" t="s">
        <v>477</v>
      </c>
      <c r="S521" s="46" t="s">
        <v>481</v>
      </c>
      <c r="T521" s="46" t="str">
        <f>LOWER('quota master'!$V521)</f>
        <v>other sugar confectionery, not containing cocoa, containing 70% or more by weight of sucrose (including invert sugar expressed as sucrose)</v>
      </c>
      <c r="U521" s="46" t="str">
        <f>GetQuotaDescription('quota master'!$A521, 'quota master'!$B521, 'quota master'!$AB521, 'quota master'!$T521)</f>
        <v>FCFS Quota number 091786 for geography EG : Egypt on other sugar confectionery, not containing cocoa, containing 70% or more by weight of sucrose (including invert sugar expressed as sucrose)</v>
      </c>
      <c r="V521" s="46" t="s">
        <v>1803</v>
      </c>
      <c r="W521" s="46" t="s">
        <v>4</v>
      </c>
      <c r="X521" s="46" t="s">
        <v>1797</v>
      </c>
      <c r="Y521" s="46" t="s">
        <v>1404</v>
      </c>
      <c r="Z521" s="54">
        <v>1611000</v>
      </c>
      <c r="AA521" s="46" t="s">
        <v>2</v>
      </c>
      <c r="AB521" s="46" t="s">
        <v>1399</v>
      </c>
      <c r="AC521" s="46" t="s">
        <v>1499</v>
      </c>
      <c r="AD521" s="46" t="s">
        <v>1492</v>
      </c>
      <c r="AE521" s="46" t="s">
        <v>4</v>
      </c>
      <c r="AF521" s="47" t="s">
        <v>4</v>
      </c>
    </row>
    <row r="522" spans="1:32" ht="409.5" x14ac:dyDescent="0.25">
      <c r="A522" s="45" t="s">
        <v>1021</v>
      </c>
      <c r="B522" s="46" t="str">
        <f>VLOOKUP($A522, Table5[], 2, FALSE)</f>
        <v>CO : Colombia</v>
      </c>
      <c r="C522" s="46" t="str">
        <f>IF(ISNA(VLOOKUP($A522, Table8[], 2, FALSE)), "", VLOOKUP($A522, Table8[], 2, FALSE))</f>
        <v/>
      </c>
      <c r="D522" s="46" t="str">
        <f>IF(ISNA(VLOOKUP($A522, Table10[], 2, FALSE)), "", VLOOKUP($A522, Table10[], 2, FALSE))</f>
        <v>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2006003190 - Other_x000D_
2006003819 - Other_x000D_
2006003889 - Other_x000D_
2007911090 - Other_x000D_
2007992090 - Other_x000D_
2007993195 - Fruit pur??es obtained by sieving then brought to the boil in a vacuum, the texture and chemical composition of which have not been changed by the heat treatment_x000D_
2007993199 - Other_x000D_
2007993395 - Fruit pur??es obtained by sieving then brought to the boil in a vacuum, the texture and chemical composition of which have not been changed by the heat treatment_x000D_
2007993399 - Other_x000D_
2007993595 - Fruit pur??es obtained by sieving then brought to the boil in a vacuum, the texture and chemical composition of which have not been changed by the heat treatment_x000D_
2007993599 - Other_x000D_
2007993902 - Other_x000D_
2007993904 - Other_x000D_
2007993906 - Other_x000D_
2007993917 - Other_x000D_
2007993919 - Other_x000D_
2007993924 - Other_x000D_
2007993927 - Other_x000D_
2007993930 - Other_x000D_
2007993934 - Other_x000D_
2007993937 - Other_x000D_
2007993940 - Other_x000D_
2007993944 - Other_x000D_
2007993947 - Other_x000D_
2007993952 - Other_x000D_
2007993956 - Other_x000D_
2007993975 - Other_x000D_
2007993985 - Other_x000D_
2009111119 - Other_x000D_
2009111199 - Other_x000D_
2009119100 - Of a value not exceeding ???|30|per 100|kg net weight and with an added sugar content exceeding 30|% by weight_x000D_
2009191129 - Other_x000D_
2009191139 - Other_x000D_
2009191159 - Other_x000D_
2009191179 - Other_x000D_
2009199100 - Of a value not exceeding ???|30|per 100|kg net weight and with an added sugar content exceeding 30|% by weight_x000D_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2009691119 - Other_x000D_
2009691199 - Other_x000D_
2009697100 - Concentrated_x000D_
2009697900 - Other_x000D_
2009791119 - Other_x000D_
2009791199 - Other_x000D_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3302102910 - Containing 70|% or more by weight of sucrose (including invert sugar expressed as sucrose) or isoglucose expressed as sucrose</v>
      </c>
      <c r="E522" s="46" t="str">
        <f>IF(ISNA(VLOOKUP($A522, Table16[], 2, FALSE)), "", VLOOKUP($A522, Table16[], 2, FALSE))</f>
        <v>R130741 : opening and providing for the administration of Union tariff quotas for agricultural products originating in Colombia</v>
      </c>
      <c r="F522" s="59">
        <v>12555</v>
      </c>
      <c r="G522" s="60">
        <v>43101</v>
      </c>
      <c r="H522" s="60">
        <v>43465</v>
      </c>
      <c r="I522" s="61">
        <f>'quota master'!$H522-'quota master'!$G522+1</f>
        <v>365</v>
      </c>
      <c r="J522" s="61" t="str">
        <f>describe_period('quota master'!$I522, 'quota master'!$G522, 'quota master'!$H522)</f>
        <v>Annual</v>
      </c>
      <c r="K522" s="54">
        <v>23000000</v>
      </c>
      <c r="L522" s="62" t="s">
        <v>2</v>
      </c>
      <c r="M522" s="63">
        <v>3</v>
      </c>
      <c r="N522" s="62" t="s">
        <v>3</v>
      </c>
      <c r="O522" s="63">
        <v>90</v>
      </c>
      <c r="P522" s="46" t="s">
        <v>4</v>
      </c>
      <c r="Q522" s="46" t="s">
        <v>4</v>
      </c>
      <c r="R522" s="46" t="s">
        <v>1015</v>
      </c>
      <c r="S522" s="46" t="s">
        <v>1021</v>
      </c>
      <c r="T522" s="46" t="str">
        <f>LOWER('quota master'!$V522)</f>
        <v xml:space="preserve">other sugar confectionery, not containing cocoa, containing 70% or more by weight of sucrose
cocoa powder, containing 65 % or more by weight of sucrose or isoglucose expressed as sucrose
other preparations in blocks (see regulation)
other food preparations of flour, groats, meal, starch or malt extract,(see regulation)
fruit (excluding tropical fruit and ginger), vegetables, nuts (excluding tropical nuts), fruit-peel and other parts of plants, (see regulation)
jams, fruit jellies, marmalades, fruit or nut purã©e and fruit or nut pastes, obtained by cooking, containing 70 % or more by weight of sucrose
fruit juices (excluding tomato juice, juices of tropical fruit and mixtures of juices of tropical fruit) and vegetable juices of a value (see regulation)
preparations with a basis of coffee, tea or mate, containing 70 % or more by weight of sucrose; 
other food preparations (see regulation)
mixtures of odoriferous substances and mixtures (see regulation)
</v>
      </c>
      <c r="U522" s="46" t="str">
        <f>GetQuotaDescription('quota master'!$A522, 'quota master'!$B522, 'quota master'!$AB522, 'quota master'!$T522)</f>
        <v>FCFS Quota number 097236 for geography CO : Colombia on other sugar confectionery, not containing cocoa, containing 70% or more by weight of sucrose
cocoa powder, containing 65 % or more by weight of sucrose or isoglucose expressed as sucrose
other preparations in blocks (see regulation)
other food preparations of flour, groats, meal, starch or malt extract,(see regulation)
fruit (excluding tropical fruit and ginger), vegetables, nuts (excluding tropical nuts), fruit-peel and other parts of ...</v>
      </c>
      <c r="V522" s="46" t="s">
        <v>1939</v>
      </c>
      <c r="W522" s="46" t="s">
        <v>4</v>
      </c>
      <c r="X522" s="46" t="s">
        <v>1936</v>
      </c>
      <c r="Y522" s="46" t="s">
        <v>1404</v>
      </c>
      <c r="Z522" s="54">
        <v>23000000</v>
      </c>
      <c r="AA522" s="46" t="s">
        <v>2</v>
      </c>
      <c r="AB522" s="46" t="s">
        <v>1399</v>
      </c>
      <c r="AC522" s="46" t="s">
        <v>1499</v>
      </c>
      <c r="AD522" s="46" t="s">
        <v>1492</v>
      </c>
      <c r="AE522" s="46" t="s">
        <v>4</v>
      </c>
      <c r="AF522" s="47" t="s">
        <v>4</v>
      </c>
    </row>
    <row r="523" spans="1:32" ht="409.5" x14ac:dyDescent="0.25">
      <c r="A523" s="45" t="s">
        <v>1013</v>
      </c>
      <c r="B523" s="46" t="str">
        <f>VLOOKUP($A523, Table5[], 2, FALSE)</f>
        <v>PE : Peru</v>
      </c>
      <c r="C523" s="46" t="str">
        <f>IF(ISNA(VLOOKUP($A523, Table8[], 2, FALSE)), "", VLOOKUP($A523, Table8[], 2, FALSE))</f>
        <v/>
      </c>
      <c r="D523" s="46" t="str">
        <f>IF(ISNA(VLOOKUP($A523, Table10[], 2, FALSE)), "", VLOOKUP($A523, Table10[], 2, FALSE))</f>
        <v>1704909991 - Halva and Loukhum_x000D_
1704909999 - Other_x000D_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1806209592 - containing 70% or more by net weight of added cane or beet sugar of subheadings 1701??91 to 1701??99, for the preparation of chocolate beverages_x000D_
1806209599 - Other_x000D_
1901909936 - Other_x000D_
2006003190 - Other_x000D_
2006003819 - Other_x000D_
2006003889 - Other_x000D_
2007911090 - Other_x000D_
2007992090 - Other_x000D_
2007993195 - Fruit pur??es obtained by sieving then brought to the boil in a vacuum, the texture and chemical composition of which have not been changed by the heat treatment_x000D_
2007993199 - Other_x000D_
2007993395 - Fruit pur??es obtained by sieving then brought to the boil in a vacuum, the texture and chemical composition of which have not been changed by the heat treatment_x000D_
2007993399 - Other_x000D_
2007993595 - Fruit pur??es obtained by sieving then brought to the boil in a vacuum, the texture and chemical composition of which have not been changed by the heat treatment_x000D_
2007993599 - Other_x000D_
2007993902 - Other_x000D_
2007993904 - Other_x000D_
2007993906 - Other_x000D_
2007993917 - Other_x000D_
2007993919 - Other_x000D_
2007993924 - Other_x000D_
2007993927 - Other_x000D_
2007993930 - Other_x000D_
2007993934 - Other_x000D_
2007993937 - Other_x000D_
2007993940 - Other_x000D_
2007993944 - Other_x000D_
2007993947 - Other_x000D_
2007993952 - Other_x000D_
2007993956 - Other_x000D_
2007993975 - Other_x000D_
2007993985 - Other_x000D_
2009111119 - Other_x000D_
2009111199 - Other_x000D_
2009191129 - Other_x000D_
2009191139 - Other_x000D_
2009191159 - Other_x000D_
2009191179 - Other_x000D_
2009291119 - Other_x000D_
2009291199 - Other_x000D_
2009299100 - Of a value not exceeding ???|30|per 100|kg net weight and with an added sugar content exceeding 30|% by weight_x000D_
2009391119 - Other_x000D_
2009391199 - Other_x000D_
2009395100 - With an added sugar content exceeding 30|% by weight_x000D_
2009399100 - With an added sugar content exceeding 30|% by weight_x000D_
2009491119 - Other_x000D_
2009491199 - Other_x000D_
2009499100 - With an added sugar content exceeding 30|% by weight_x000D_
2009691119 - Other_x000D_
2009691199 - Other_x000D_
2009697100 - Concentrated_x000D_
2009697900 - Other_x000D_
2009791119 - Other_x000D_
2009791199 - Other_x000D_
2009811190 - Other_x000D_
2009815100 - With an added sugar content exceeding 30|% by weight_x000D_
2009891119 - Other_x000D_
2009891199 - Other_x000D_
2009893529 - Other_x000D_
2009893539 - Other_x000D_
2009893545 - Other_x000D_
2009893549 - Other_x000D_
2009893559 - Other_x000D_
2009893579 - Other_x000D_
2009896100 - With an added sugar content exceeding 30|% by weight_x000D_
2009898600 - Other_x000D_
2009901190 - Other_x000D_
2009902119 - Other_x000D_
2009902199 - Other_x000D_
2009903100 - Of a value not exceeding ???|18|per 100|kg net weight and with an added sugar content exceeding 30|% by weight_x000D_
2009907100 - With an added sugar content exceeding 30|% by weight_x000D_
2009909400 - Other_x000D_
2101129892 - Containing 70|% or more by weight of sucrose (including invert sugar expressed as sucrose) or isoglucose expressed as sucrose_x000D_
2101209885 - Containing 70|% or more by weight of sucrose (including invert sugar expressed as sucrose) or isoglucose expressed as sucrose_x000D_
2106903000 - Isoglucose syrups_x000D_
2106905900 - Other_x000D_
2106909826 - Of a kind used in drink industries containing 70% or more by weight of sucrose/isosucrose_x000D_
2106909833 - Other_x000D_
2106909834 - Of a kind used in drink industries containing 70% or more by weight of sucrose/isosucrose_x000D_
2106909838 - Other_x000D_
2106909853 - Of a kind used in drink industries_x000D_
2106909855 - Other_x000D_
3302102910 - Containing 70|% or more by weight of sucrose (including invert sugar expressed as sucrose) or isoglucose expressed as sucrose</v>
      </c>
      <c r="E523" s="46" t="str">
        <f>IF(ISNA(VLOOKUP($A523, Table16[], 2, FALSE)), "", VLOOKUP($A523, Table16[], 2, FALSE))</f>
        <v>R130405 : opening and providing for the administration of Union tariff quotas for agricultural products originating in Peru</v>
      </c>
      <c r="F523" s="59">
        <v>12536</v>
      </c>
      <c r="G523" s="60">
        <v>43101</v>
      </c>
      <c r="H523" s="60">
        <v>43465</v>
      </c>
      <c r="I523" s="61">
        <f>'quota master'!$H523-'quota master'!$G523+1</f>
        <v>365</v>
      </c>
      <c r="J523" s="61" t="str">
        <f>describe_period('quota master'!$I523, 'quota master'!$G523, 'quota master'!$H523)</f>
        <v>Annual</v>
      </c>
      <c r="K523" s="54">
        <v>11500000</v>
      </c>
      <c r="L523" s="62" t="s">
        <v>2</v>
      </c>
      <c r="M523" s="63">
        <v>3</v>
      </c>
      <c r="N523" s="62" t="s">
        <v>3</v>
      </c>
      <c r="O523" s="63">
        <v>90</v>
      </c>
      <c r="P523" s="46" t="s">
        <v>4</v>
      </c>
      <c r="Q523" s="46" t="s">
        <v>4</v>
      </c>
      <c r="R523" s="46" t="s">
        <v>994</v>
      </c>
      <c r="S523" s="46" t="s">
        <v>1013</v>
      </c>
      <c r="T523" s="46" t="str">
        <f>LOWER('quota master'!$V523)</f>
        <v>other sugar confectionery, not containing cocoa, containing 70 % or more by weight of sucrose
cocoa powder, containing 65 % or more by weight of sucrose or isoglucose expressed as sucrose
other preparations in blocks
other food preparations  
fruit (excluding tropical fruit and ginger), vegetables, nuts (excluding tropical nuts)
jam
fruit juices
preparations with a basis of coffee, tea or mate
flavoured or coloured isoglucose syrups; other flavoured or colours sugar syrups other than lactose syrup, glucose syrup and maltodextrine syrup
other food preparations
mixtures of odoriferous substances</v>
      </c>
      <c r="U523" s="46" t="str">
        <f>GetQuotaDescription('quota master'!$A523, 'quota master'!$B523, 'quota master'!$AB523, 'quota master'!$T523)</f>
        <v>FCFS Quota number 097227 for geography PE : Peru on other sugar confectionery, not containing cocoa, containing 70 % or more by weight of sucrose
cocoa powder, containing 65 % or more by weight of sucrose or isoglucose expressed as sucrose
other preparations in blocks
other food preparations  
fruit (excluding tropical fruit and ginger), vegetables, nuts (excluding tropical nuts)
jam
fruit juices
preparations with a basis of coffee, tea or mate
flavoured or coloured isoglucose syrups; other ...</v>
      </c>
      <c r="V523" s="46" t="s">
        <v>1934</v>
      </c>
      <c r="W523" s="46" t="s">
        <v>4</v>
      </c>
      <c r="X523" s="46" t="s">
        <v>1917</v>
      </c>
      <c r="Y523" s="46" t="s">
        <v>1404</v>
      </c>
      <c r="Z523" s="54">
        <v>11500000</v>
      </c>
      <c r="AA523" s="46" t="s">
        <v>2</v>
      </c>
      <c r="AB523" s="46" t="s">
        <v>1399</v>
      </c>
      <c r="AC523" s="46" t="s">
        <v>1499</v>
      </c>
      <c r="AD523" s="46" t="s">
        <v>1492</v>
      </c>
      <c r="AE523" s="46" t="s">
        <v>4</v>
      </c>
      <c r="AF523" s="47" t="s">
        <v>4</v>
      </c>
    </row>
    <row r="524" spans="1:32" ht="45" x14ac:dyDescent="0.25">
      <c r="A524" s="45" t="s">
        <v>62</v>
      </c>
      <c r="B524" s="46" t="str">
        <f>VLOOKUP($A524, Table5[], 2, FALSE)</f>
        <v>1011 : ERGA OMNES</v>
      </c>
      <c r="C524" s="46" t="str">
        <f>IF(ISNA(VLOOKUP($A524, Table8[], 2, FALSE)), "", VLOOKUP($A524, Table8[], 2, FALSE))</f>
        <v/>
      </c>
      <c r="D524" s="46" t="str">
        <f>IF(ISNA(VLOOKUP($A524, Table10[], 2, FALSE)), "", VLOOKUP($A524, Table10[], 2, FALSE))</f>
        <v>1806000000 - Chocolate and other food preparations containing cocoa</v>
      </c>
      <c r="E524" s="46" t="str">
        <f>IF(ISNA(VLOOKUP($A524, Table16[], 2, FALSE)), "", VLOOKUP($A524, Table16[], 2, FALSE))</f>
        <v>R060928 : amending Council Regulation (EC) No 32/2000 as regards certain new Community tariff quotas bound in GATT</v>
      </c>
      <c r="F524" s="59">
        <v>12824</v>
      </c>
      <c r="G524" s="60">
        <v>43101</v>
      </c>
      <c r="H524" s="60">
        <v>43465</v>
      </c>
      <c r="I524" s="61">
        <f>'quota master'!$H524-'quota master'!$G524+1</f>
        <v>365</v>
      </c>
      <c r="J524" s="61" t="str">
        <f>describe_period('quota master'!$I524, 'quota master'!$G524, 'quota master'!$H524)</f>
        <v>Annual</v>
      </c>
      <c r="K524" s="54">
        <v>107000</v>
      </c>
      <c r="L524" s="62" t="s">
        <v>2</v>
      </c>
      <c r="M524" s="63">
        <v>3</v>
      </c>
      <c r="N524" s="62" t="s">
        <v>3</v>
      </c>
      <c r="O524" s="63">
        <v>90</v>
      </c>
      <c r="P524" s="46" t="s">
        <v>4</v>
      </c>
      <c r="Q524" s="46" t="s">
        <v>4</v>
      </c>
      <c r="R524" s="46" t="s">
        <v>61</v>
      </c>
      <c r="S524" s="46" t="s">
        <v>62</v>
      </c>
      <c r="T524" s="46" t="str">
        <f>LOWER('quota master'!$V524)</f>
        <v>chocolate</v>
      </c>
      <c r="U524" s="46" t="str">
        <f>GetQuotaDescription('quota master'!$A524, 'quota master'!$B524, 'quota master'!$AB524, 'quota master'!$T524)</f>
        <v>FCFS Quota number 090085 for geography 1011 : ERGA OMNES on chocolate</v>
      </c>
      <c r="V524" s="46" t="s">
        <v>1427</v>
      </c>
      <c r="W524" s="46" t="s">
        <v>4</v>
      </c>
      <c r="X524" s="46" t="s">
        <v>1397</v>
      </c>
      <c r="Y524" s="46" t="s">
        <v>1404</v>
      </c>
      <c r="Z524" s="54">
        <v>107000</v>
      </c>
      <c r="AA524" s="46" t="s">
        <v>2</v>
      </c>
      <c r="AB524" s="46" t="s">
        <v>1399</v>
      </c>
      <c r="AC524" s="46" t="s">
        <v>1400</v>
      </c>
      <c r="AD524" s="46" t="s">
        <v>1401</v>
      </c>
      <c r="AE524" s="46" t="s">
        <v>1428</v>
      </c>
      <c r="AF524" s="47" t="s">
        <v>4</v>
      </c>
    </row>
    <row r="525" spans="1:32" ht="210" x14ac:dyDescent="0.25">
      <c r="A525" s="45" t="s">
        <v>399</v>
      </c>
      <c r="B525" s="46" t="str">
        <f>VLOOKUP($A525, Table5[], 2, FALSE)</f>
        <v>IL : Israel</v>
      </c>
      <c r="C525" s="46" t="str">
        <f>IF(ISNA(VLOOKUP($A525, Table8[], 2, FALSE)), "", VLOOKUP($A525, Table8[], 2, FALSE))</f>
        <v/>
      </c>
      <c r="D525" s="46" t="str">
        <f>IF(ISNA(VLOOKUP($A525, Table10[], 2, FALSE)), "", VLOOKUP($A525, Table10[], 2, FALSE))</f>
        <v>1806102000 - Containing 5|% or more but less than 65|% by weight of sucrose (including invert sugar expressed as sucrose) or isoglucose expressed as sucrose_x000D_
1806103000 - Containing 65|% or more but less than 80|% by weight of sucrose (including invert sugar expressed as sucrose) or isoglucose expressed as sucrose_x000D_
1806109000 - Containing 80|% or more by weight of sucrose (including invert sugar expressed as sucrose) or isoglucose expressed as sucrose_x000D_
1806201000 - Containing 31|% or more by weight of cocoa butter or containing a combined weight of 31|% or more of cocoa butter and milkfat_x000D_
1806203000 - Containing a combined weight of 25|% or more, but less than 31|% of cocoa butter and milkfat_x000D_
1806205000 - Containing 18|% or more by weight of cocoa butter_x000D_
1806207000 - Chocolate milk crumb_x000D_
1806208000 - Chocolate flavour coating_x000D_
1806209500 - Other</v>
      </c>
      <c r="E525" s="46" t="str">
        <f>IF(ISNA(VLOOKUP($A525, Table16[], 2, FALSE)), "", VLOOKUP($A525, Table16[], 2, FALSE))</f>
        <v>R091154 : amending Council Regulation (EC) No 747/2001 as regards Community tariff quotas for certain agricultural and processed agricultural products originating in Israel</v>
      </c>
      <c r="F525" s="59">
        <v>12257</v>
      </c>
      <c r="G525" s="60">
        <v>43101</v>
      </c>
      <c r="H525" s="60">
        <v>43465</v>
      </c>
      <c r="I525" s="61">
        <f>'quota master'!$H525-'quota master'!$G525+1</f>
        <v>365</v>
      </c>
      <c r="J525" s="61" t="str">
        <f>describe_period('quota master'!$I525, 'quota master'!$G525, 'quota master'!$H525)</f>
        <v>Annual</v>
      </c>
      <c r="K525" s="54">
        <v>2500000</v>
      </c>
      <c r="L525" s="62" t="s">
        <v>2</v>
      </c>
      <c r="M525" s="63">
        <v>3</v>
      </c>
      <c r="N525" s="62" t="s">
        <v>3</v>
      </c>
      <c r="O525" s="63">
        <v>90</v>
      </c>
      <c r="P525" s="46" t="s">
        <v>4</v>
      </c>
      <c r="Q525" s="46" t="s">
        <v>4</v>
      </c>
      <c r="R525" s="46" t="s">
        <v>379</v>
      </c>
      <c r="S525" s="46" t="s">
        <v>399</v>
      </c>
      <c r="T525" s="46" t="str">
        <f>LOWER('quota master'!$V525)</f>
        <v>cocoa powder containing 5% or more by weight of sucrose (including invert sugar expressed as sucrose) or isoglucose
expressed as sucrose.
other food preparations containing cocoa in blocks, slabs or bars weighing more than 2 kg or in liquid, paste, powder, granular or other bulk form in containers or immediate packings, of a content exceeding 2 kg</v>
      </c>
      <c r="U525" s="46" t="str">
        <f>GetQuotaDescription('quota master'!$A525, 'quota master'!$B525, 'quota master'!$AB525, 'quota master'!$T525)</f>
        <v>FCFS Quota number 091375 for geography IL : Israel on cocoa powder containing 5% or more by weight of sucrose (including invert sugar expressed as sucrose) or isoglucose
expressed as sucrose.
other food preparations containing cocoa in blocks, slabs or bars weighing more than 2 kg or in liquid, paste, powder, granular or other bulk form in containers or immediate packings, of a content exceeding 2 kg</v>
      </c>
      <c r="V525" s="46" t="s">
        <v>1736</v>
      </c>
      <c r="W525" s="46" t="s">
        <v>4</v>
      </c>
      <c r="X525" s="46" t="s">
        <v>1717</v>
      </c>
      <c r="Y525" s="46" t="s">
        <v>1404</v>
      </c>
      <c r="Z525" s="54">
        <v>2500000</v>
      </c>
      <c r="AA525" s="46" t="s">
        <v>2</v>
      </c>
      <c r="AB525" s="46" t="s">
        <v>1399</v>
      </c>
      <c r="AC525" s="46" t="s">
        <v>1499</v>
      </c>
      <c r="AD525" s="46" t="s">
        <v>1492</v>
      </c>
      <c r="AE525" s="46" t="s">
        <v>4</v>
      </c>
      <c r="AF525" s="47" t="s">
        <v>4</v>
      </c>
    </row>
    <row r="526" spans="1:32" ht="409.5" x14ac:dyDescent="0.25">
      <c r="A526" s="45" t="s">
        <v>139</v>
      </c>
      <c r="B526" s="46" t="str">
        <f>VLOOKUP($A526, Table5[], 2, FALSE)</f>
        <v>TR : Turkey</v>
      </c>
      <c r="C526" s="46" t="str">
        <f>IF(ISNA(VLOOKUP($A526, Table8[], 2, FALSE)), "", VLOOKUP($A526, Table8[], 2, FALSE))</f>
        <v/>
      </c>
      <c r="D526" s="46" t="str">
        <f>IF(ISNA(VLOOKUP($A526, Table10[], 2, FALSE)), "", VLOOKUP($A526, Table10[], 2, FALSE))</f>
        <v>1806102000 - Containing 5|% or more but less than 65|% by weight of sucrose (including invert sugar expressed as sucrose) or isoglucose expressed as sucrose_x000D_
1806201000 - Containing 31|% or more by weight of cocoa butter or containing a combined weight of 31|% or more of cocoa butter and milkfat_x000D_
1806203000 - Containing a combined weight of 25|% or more, but less than 31|% of cocoa butter and milkfat_x000D_
1806205000 - Containing 18|% or more by weight of cocoa butter_x000D_
1806207000 - Chocolate milk crumb_x000D_
1806208012 - containing 65|% or more by net weight of added cane or beet sugar of subheadings 1701??91 to 1701??99, for the preparation of chocolate beverages_x000D_
1806208019 - Other_x000D_
1806209512 - containing 65|% or more by net weight of added cane or beet sugar of subheadings 1701??91 to 1701??99, for the preparation of chocolate beverages_x000D_
1806209519 - Other_x000D_
1806310000 - Filled_x000D_
1806320000 - Not filled_x000D_
1806901100 - Containing alcohol_x000D_
1806901900 - Other_x000D_
1806903100 - Filled_x000D_
1806903900 - Not filled_x000D_
1806905000 - Sugar confectionery and substitutes therefor made from sugar substitution products, containing cocoa_x000D_
1806906000 - Spreads containing cocoa_x000D_
1806907000 - Preparations containing cocoa for making beverages_x000D_
1806909011 - Containing less than 70|% by weight of sucrose (including invert sugar expressed as sucrose)_x000D_
1806909091 - Containing less than 70|% by weight of sucrose (including invert sugar expressed as sucrose)</v>
      </c>
      <c r="E526" s="46" t="str">
        <f>IF(ISNA(VLOOKUP($A526, Table16[], 2, FALSE)), "", VLOOKUP($A526, Table16[], 2, FALSE))</f>
        <v>R070816 : opening annual tariff quotas for the importation from Turkey of certain goods resulting from the processing of agricultural products covered by Council Regulation (EC) No 3448/93</v>
      </c>
      <c r="F526" s="59">
        <v>12597</v>
      </c>
      <c r="G526" s="60">
        <v>43101</v>
      </c>
      <c r="H526" s="60">
        <v>43465</v>
      </c>
      <c r="I526" s="61">
        <f>'quota master'!$H526-'quota master'!$G526+1</f>
        <v>365</v>
      </c>
      <c r="J526" s="61" t="str">
        <f>describe_period('quota master'!$I526, 'quota master'!$G526, 'quota master'!$H526)</f>
        <v>Annual</v>
      </c>
      <c r="K526" s="54">
        <v>5000000</v>
      </c>
      <c r="L526" s="62" t="s">
        <v>2</v>
      </c>
      <c r="M526" s="63">
        <v>3</v>
      </c>
      <c r="N526" s="62" t="s">
        <v>11</v>
      </c>
      <c r="O526" s="63">
        <v>90</v>
      </c>
      <c r="P526" s="46" t="s">
        <v>4</v>
      </c>
      <c r="Q526" s="46" t="s">
        <v>4</v>
      </c>
      <c r="R526" s="46" t="s">
        <v>137</v>
      </c>
      <c r="S526" s="46" t="s">
        <v>139</v>
      </c>
      <c r="T526" s="46" t="str">
        <f>LOWER('quota master'!$V526)</f>
        <v>chocolate and other food preparations containing cocoa</v>
      </c>
      <c r="U526" s="46" t="str">
        <f>GetQuotaDescription('quota master'!$A526, 'quota master'!$B526, 'quota master'!$AB526, 'quota master'!$T526)</f>
        <v>FCFS Quota number 090230 for geography TR : Turkey on chocolate and other food preparations containing cocoa</v>
      </c>
      <c r="V526" s="46" t="s">
        <v>1521</v>
      </c>
      <c r="W526" s="46" t="s">
        <v>4</v>
      </c>
      <c r="X526" s="46" t="s">
        <v>1498</v>
      </c>
      <c r="Y526" s="46" t="s">
        <v>1404</v>
      </c>
      <c r="Z526" s="54">
        <v>5000000</v>
      </c>
      <c r="AA526" s="46" t="s">
        <v>2</v>
      </c>
      <c r="AB526" s="46" t="s">
        <v>1399</v>
      </c>
      <c r="AC526" s="46" t="s">
        <v>1519</v>
      </c>
      <c r="AD526" s="46" t="s">
        <v>1492</v>
      </c>
      <c r="AE526" s="46" t="s">
        <v>4</v>
      </c>
      <c r="AF526" s="47" t="s">
        <v>4</v>
      </c>
    </row>
    <row r="527" spans="1:32" ht="75" x14ac:dyDescent="0.25">
      <c r="A527" s="45" t="s">
        <v>482</v>
      </c>
      <c r="B527" s="46" t="str">
        <f>VLOOKUP($A527, Table5[], 2, FALSE)</f>
        <v>EG : Egypt</v>
      </c>
      <c r="C527" s="46" t="str">
        <f>IF(ISNA(VLOOKUP($A527, Table8[], 2, FALSE)), "", VLOOKUP($A527, Table8[], 2, FALSE))</f>
        <v/>
      </c>
      <c r="D527" s="46" t="str">
        <f>IF(ISNA(VLOOKUP($A527, Table10[], 2, FALSE)), "", VLOOKUP($A527, Table10[], 2, FALSE))</f>
        <v>1806103010 - Containing 70|% or more by weight of sucrose (including invert sugar expressed as sucrose) or isoglucose expressed as sucrose</v>
      </c>
      <c r="E527" s="46" t="str">
        <f>IF(ISNA(VLOOKUP($A527, Table16[], 2, FALSE)), "", VLOOKUP($A527,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27" s="59">
        <v>12209</v>
      </c>
      <c r="G527" s="60">
        <v>43101</v>
      </c>
      <c r="H527" s="60">
        <v>43465</v>
      </c>
      <c r="I527" s="61">
        <f>'quota master'!$H527-'quota master'!$G527+1</f>
        <v>365</v>
      </c>
      <c r="J527" s="61" t="str">
        <f>describe_period('quota master'!$I527, 'quota master'!$G527, 'quota master'!$H527)</f>
        <v>Annual</v>
      </c>
      <c r="K527" s="54">
        <v>638000</v>
      </c>
      <c r="L527" s="62" t="s">
        <v>2</v>
      </c>
      <c r="M527" s="63">
        <v>3</v>
      </c>
      <c r="N527" s="62" t="s">
        <v>3</v>
      </c>
      <c r="O527" s="63">
        <v>90</v>
      </c>
      <c r="P527" s="46" t="s">
        <v>4</v>
      </c>
      <c r="Q527" s="46" t="s">
        <v>4</v>
      </c>
      <c r="R527" s="46" t="s">
        <v>477</v>
      </c>
      <c r="S527" s="46" t="s">
        <v>482</v>
      </c>
      <c r="T527" s="46" t="str">
        <f>LOWER('quota master'!$V527)</f>
        <v xml:space="preserve">sweetened cacao powder, containing 70% or more but less than 80% of sucrose (including invert sugar expressed as sucrose) or isoglucose expressed as sucrose </v>
      </c>
      <c r="U527" s="46" t="str">
        <f>GetQuotaDescription('quota master'!$A527, 'quota master'!$B527, 'quota master'!$AB527, 'quota master'!$T527)</f>
        <v xml:space="preserve">FCFS Quota number 091787 for geography EG : Egypt on sweetened cacao powder, containing 70% or more but less than 80% of sucrose (including invert sugar expressed as sucrose) or isoglucose expressed as sucrose </v>
      </c>
      <c r="V527" s="46" t="s">
        <v>1804</v>
      </c>
      <c r="W527" s="46" t="s">
        <v>4</v>
      </c>
      <c r="X527" s="46" t="s">
        <v>1797</v>
      </c>
      <c r="Y527" s="46" t="s">
        <v>1404</v>
      </c>
      <c r="Z527" s="54">
        <v>638000</v>
      </c>
      <c r="AA527" s="46" t="s">
        <v>2</v>
      </c>
      <c r="AB527" s="46" t="s">
        <v>1399</v>
      </c>
      <c r="AC527" s="46" t="s">
        <v>1499</v>
      </c>
      <c r="AD527" s="46" t="s">
        <v>1492</v>
      </c>
      <c r="AE527" s="46" t="s">
        <v>4</v>
      </c>
      <c r="AF527" s="47" t="s">
        <v>4</v>
      </c>
    </row>
    <row r="528" spans="1:32" ht="75" x14ac:dyDescent="0.25">
      <c r="A528" s="45" t="s">
        <v>483</v>
      </c>
      <c r="B528" s="46" t="str">
        <f>VLOOKUP($A528, Table5[], 2, FALSE)</f>
        <v>EG : Egypt</v>
      </c>
      <c r="C528" s="46" t="str">
        <f>IF(ISNA(VLOOKUP($A528, Table8[], 2, FALSE)), "", VLOOKUP($A528, Table8[], 2, FALSE))</f>
        <v/>
      </c>
      <c r="D528" s="46" t="str">
        <f>IF(ISNA(VLOOKUP($A528, Table10[], 2, FALSE)), "", VLOOKUP($A528, Table10[], 2, FALSE))</f>
        <v>1806109000 - Containing 80|% or more by weight of sucrose (including invert sugar expressed as sucrose) or isoglucose expressed as sucrose</v>
      </c>
      <c r="E528" s="46" t="str">
        <f>IF(ISNA(VLOOKUP($A528, Table16[], 2, FALSE)), "", VLOOKUP($A528,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28" s="59">
        <v>12210</v>
      </c>
      <c r="G528" s="60">
        <v>43101</v>
      </c>
      <c r="H528" s="60">
        <v>43465</v>
      </c>
      <c r="I528" s="61">
        <f>'quota master'!$H528-'quota master'!$G528+1</f>
        <v>365</v>
      </c>
      <c r="J528" s="61" t="str">
        <f>describe_period('quota master'!$I528, 'quota master'!$G528, 'quota master'!$H528)</f>
        <v>Annual</v>
      </c>
      <c r="K528" s="54">
        <v>638000</v>
      </c>
      <c r="L528" s="62" t="s">
        <v>2</v>
      </c>
      <c r="M528" s="63">
        <v>3</v>
      </c>
      <c r="N528" s="62" t="s">
        <v>3</v>
      </c>
      <c r="O528" s="63">
        <v>90</v>
      </c>
      <c r="P528" s="46" t="s">
        <v>4</v>
      </c>
      <c r="Q528" s="46" t="s">
        <v>4</v>
      </c>
      <c r="R528" s="46" t="s">
        <v>484</v>
      </c>
      <c r="S528" s="46" t="s">
        <v>483</v>
      </c>
      <c r="T528" s="46" t="str">
        <f>LOWER('quota master'!$V528)</f>
        <v>sweetened cacao powder, containing 80% or more by weight of sucrose (including invert sugar expressed as sucrose) or isoglucose expressed as sucrose</v>
      </c>
      <c r="U528" s="46" t="str">
        <f>GetQuotaDescription('quota master'!$A528, 'quota master'!$B528, 'quota master'!$AB528, 'quota master'!$T528)</f>
        <v>FCFS Quota number 091788 for geography EG : Egypt on sweetened cacao powder, containing 80% or more by weight of sucrose (including invert sugar expressed as sucrose) or isoglucose expressed as sucrose</v>
      </c>
      <c r="V528" s="46" t="s">
        <v>1805</v>
      </c>
      <c r="W528" s="46" t="s">
        <v>4</v>
      </c>
      <c r="X528" s="46" t="s">
        <v>1797</v>
      </c>
      <c r="Y528" s="46" t="s">
        <v>1404</v>
      </c>
      <c r="Z528" s="54">
        <v>638000</v>
      </c>
      <c r="AA528" s="46" t="s">
        <v>2</v>
      </c>
      <c r="AB528" s="46" t="s">
        <v>1399</v>
      </c>
      <c r="AC528" s="46" t="s">
        <v>1499</v>
      </c>
      <c r="AD528" s="46" t="s">
        <v>1492</v>
      </c>
      <c r="AE528" s="46" t="s">
        <v>4</v>
      </c>
      <c r="AF528" s="47" t="s">
        <v>4</v>
      </c>
    </row>
    <row r="529" spans="1:32" ht="90" x14ac:dyDescent="0.25">
      <c r="A529" s="45" t="s">
        <v>31</v>
      </c>
      <c r="B529" s="46" t="str">
        <f>VLOOKUP($A529, Table5[], 2, FALSE)</f>
        <v>1011 : ERGA OMNES</v>
      </c>
      <c r="C529" s="46" t="str">
        <f>IF(ISNA(VLOOKUP($A529, Table8[], 2, FALSE)), "", VLOOKUP($A529, Table8[], 2, FALSE))</f>
        <v/>
      </c>
      <c r="D529" s="46" t="str">
        <f>IF(ISNA(VLOOKUP($A529, Table10[], 2, FALSE)), "", VLOOKUP($A529, Table10[], 2, FALSE))</f>
        <v>1806200000 - Other preparations in blocks, slabs or bars weighing more than 2|kg or in liquid, paste, powder, granular or other bulk form in containers or immediate packings, of a content exceeding 2|kg_x000D_
1806310000 - Filled_x000D_
1806320000 - Not filled_x000D_
1806900000 - Other</v>
      </c>
      <c r="E529" s="46" t="str">
        <f>IF(ISNA(VLOOKUP($A529, Table16[], 2, FALSE)), "", VLOOKUP($A529, Table16[], 2, FALSE))</f>
        <v>R150050 : amending Annex I to Council Regulation (EC) No 32/2000 as regards the introduction of new tariff quotas of the Union bound in GATT for chocolate, sugar confectionery and biscuits</v>
      </c>
      <c r="F529" s="59">
        <v>12820</v>
      </c>
      <c r="G529" s="60">
        <v>43282</v>
      </c>
      <c r="H529" s="60">
        <v>43646</v>
      </c>
      <c r="I529" s="61">
        <f>'quota master'!$H529-'quota master'!$G529+1</f>
        <v>365</v>
      </c>
      <c r="J529" s="61" t="str">
        <f>describe_period('quota master'!$I529, 'quota master'!$G529, 'quota master'!$H529)</f>
        <v>Annual</v>
      </c>
      <c r="K529" s="54">
        <v>2026000</v>
      </c>
      <c r="L529" s="62" t="s">
        <v>2</v>
      </c>
      <c r="M529" s="63">
        <v>3</v>
      </c>
      <c r="N529" s="62" t="s">
        <v>3</v>
      </c>
      <c r="O529" s="63">
        <v>90</v>
      </c>
      <c r="P529" s="46" t="s">
        <v>4</v>
      </c>
      <c r="Q529" s="46" t="s">
        <v>4</v>
      </c>
      <c r="R529" s="46" t="s">
        <v>32</v>
      </c>
      <c r="S529" s="46" t="s">
        <v>31</v>
      </c>
      <c r="T529" s="46" t="str">
        <f>LOWER('quota master'!$V529)</f>
        <v>chocolate</v>
      </c>
      <c r="U529" s="46" t="str">
        <f>GetQuotaDescription('quota master'!$A529, 'quota master'!$B529, 'quota master'!$AB529, 'quota master'!$T529)</f>
        <v>FCFS Quota number 090052 for geography 1011 : ERGA OMNES on chocolate</v>
      </c>
      <c r="V529" s="46" t="s">
        <v>1427</v>
      </c>
      <c r="W529" s="46" t="s">
        <v>4</v>
      </c>
      <c r="X529" s="46" t="s">
        <v>1397</v>
      </c>
      <c r="Y529" s="46" t="s">
        <v>1421</v>
      </c>
      <c r="Z529" s="54">
        <v>2026000</v>
      </c>
      <c r="AA529" s="46" t="s">
        <v>2</v>
      </c>
      <c r="AB529" s="46" t="s">
        <v>1399</v>
      </c>
      <c r="AC529" s="46" t="s">
        <v>1400</v>
      </c>
      <c r="AD529" s="46" t="s">
        <v>1401</v>
      </c>
      <c r="AE529" s="46" t="s">
        <v>1428</v>
      </c>
      <c r="AF529" s="47" t="s">
        <v>4</v>
      </c>
    </row>
    <row r="530" spans="1:32" ht="90" x14ac:dyDescent="0.25">
      <c r="A530" s="45" t="s">
        <v>240</v>
      </c>
      <c r="B530" s="46" t="str">
        <f>VLOOKUP($A530, Table5[], 2, FALSE)</f>
        <v>NO : Norway</v>
      </c>
      <c r="C530" s="46" t="str">
        <f>IF(ISNA(VLOOKUP($A530, Table8[], 2, FALSE)), "", VLOOKUP($A530, Table8[], 2, FALSE))</f>
        <v/>
      </c>
      <c r="D530" s="46" t="str">
        <f>IF(ISNA(VLOOKUP($A530, Table10[], 2, FALSE)), "", VLOOKUP($A530, Table10[], 2, FALSE))</f>
        <v>1806200000 - Other preparations in blocks, slabs or bars weighing more than 2|kg or in liquid, paste, powder, granular or other bulk form in containers or immediate packings, of a content exceeding 2|kg_x000D_
1806310000 - Filled_x000D_
1806320000 - Not filled_x000D_
1806900000 - Other</v>
      </c>
      <c r="E530" s="46" t="str">
        <f>IF(ISNA(VLOOKUP($A530, Table16[], 2, FALSE)), "", VLOOKUP($A530, Table16[], 2, FALSE))</f>
        <v>R080066 : opening a yearly tariff quota for 2008 and the following years applicable to the importation into the European Community of certain goods originating in Norway resulting from the processing of agricultural products covered by Council Regulation (EC) No 3448/93</v>
      </c>
      <c r="F530" s="59">
        <v>13052</v>
      </c>
      <c r="G530" s="60">
        <v>43101</v>
      </c>
      <c r="H530" s="60">
        <v>43465</v>
      </c>
      <c r="I530" s="61">
        <f>'quota master'!$H530-'quota master'!$G530+1</f>
        <v>365</v>
      </c>
      <c r="J530" s="61" t="str">
        <f>describe_period('quota master'!$I530, 'quota master'!$G530, 'quota master'!$H530)</f>
        <v>Annual</v>
      </c>
      <c r="K530" s="54">
        <v>5500000</v>
      </c>
      <c r="L530" s="62" t="s">
        <v>2</v>
      </c>
      <c r="M530" s="63">
        <v>3</v>
      </c>
      <c r="N530" s="62" t="s">
        <v>3</v>
      </c>
      <c r="O530" s="63">
        <v>90</v>
      </c>
      <c r="P530" s="46" t="s">
        <v>4</v>
      </c>
      <c r="Q530" s="46" t="s">
        <v>4</v>
      </c>
      <c r="R530" s="46" t="s">
        <v>241</v>
      </c>
      <c r="S530" s="46" t="s">
        <v>240</v>
      </c>
      <c r="T530" s="46" t="str">
        <f>LOWER('quota master'!$V530)</f>
        <v>chocolate and other food preparations containing cocoa with the exception of cocoa powder containing added sugar or other sweetening matter</v>
      </c>
      <c r="U530" s="46" t="str">
        <f>GetQuotaDescription('quota master'!$A530, 'quota master'!$B530, 'quota master'!$AB530, 'quota master'!$T530)</f>
        <v>FCFS Quota number 090764 for geography NO : Norway on chocolate and other food preparations containing cocoa with the exception of cocoa powder containing added sugar or other sweetening matter</v>
      </c>
      <c r="V530" s="46" t="s">
        <v>1611</v>
      </c>
      <c r="W530" s="46" t="s">
        <v>4</v>
      </c>
      <c r="X530" s="46" t="s">
        <v>1550</v>
      </c>
      <c r="Y530" s="46" t="s">
        <v>1404</v>
      </c>
      <c r="Z530" s="54">
        <v>5500000</v>
      </c>
      <c r="AA530" s="46" t="s">
        <v>2</v>
      </c>
      <c r="AB530" s="46" t="s">
        <v>1399</v>
      </c>
      <c r="AC530" s="46" t="s">
        <v>1499</v>
      </c>
      <c r="AD530" s="46" t="s">
        <v>1492</v>
      </c>
      <c r="AE530" s="46" t="s">
        <v>4</v>
      </c>
      <c r="AF530" s="47" t="s">
        <v>4</v>
      </c>
    </row>
    <row r="531" spans="1:32" ht="90" x14ac:dyDescent="0.25">
      <c r="A531" s="45" t="s">
        <v>555</v>
      </c>
      <c r="B531" s="46" t="str">
        <f>VLOOKUP($A531, Table5[], 2, FALSE)</f>
        <v>CL : Chile</v>
      </c>
      <c r="C531" s="46" t="str">
        <f>IF(ISNA(VLOOKUP($A531, Table8[], 2, FALSE)), "", VLOOKUP($A531, Table8[], 2, FALSE))</f>
        <v/>
      </c>
      <c r="D531" s="46" t="str">
        <f>IF(ISNA(VLOOKUP($A531, Table10[], 2, FALSE)), "", VLOOKUP($A531, Table10[], 2, FALSE))</f>
        <v>1806200000 - Other preparations in blocks, slabs or bars weighing more than 2|kg or in liquid, paste, powder, granular or other bulk form in containers or immediate packings, of a content exceeding 2|kg_x000D_
1806310000 - Filled_x000D_
1806320000 - Not filled_x000D_
1806900000 - Other</v>
      </c>
      <c r="E531" s="46" t="str">
        <f>IF(ISNA(VLOOKUP($A531, Table16[], 2, FALSE)), "", VLOOKUP($A531, Table16[], 2, FALSE))</f>
        <v>R030312 : implementing for the Community the tariff provisions laid down in the Agreement establishing an association between the European Community and its Member States, of the one part, and the Republic of Chile, of the other part</v>
      </c>
      <c r="F531" s="59">
        <v>12765</v>
      </c>
      <c r="G531" s="60">
        <v>43101</v>
      </c>
      <c r="H531" s="60">
        <v>43465</v>
      </c>
      <c r="I531" s="61">
        <f>'quota master'!$H531-'quota master'!$G531+1</f>
        <v>365</v>
      </c>
      <c r="J531" s="61" t="str">
        <f>describe_period('quota master'!$I531, 'quota master'!$G531, 'quota master'!$H531)</f>
        <v>Annual</v>
      </c>
      <c r="K531" s="54">
        <v>400000</v>
      </c>
      <c r="L531" s="62" t="s">
        <v>2</v>
      </c>
      <c r="M531" s="63">
        <v>3</v>
      </c>
      <c r="N531" s="62" t="s">
        <v>3</v>
      </c>
      <c r="O531" s="63">
        <v>90</v>
      </c>
      <c r="P531" s="46" t="s">
        <v>4</v>
      </c>
      <c r="Q531" s="46" t="s">
        <v>4</v>
      </c>
      <c r="R531" s="46" t="s">
        <v>546</v>
      </c>
      <c r="S531" s="46" t="s">
        <v>555</v>
      </c>
      <c r="T531" s="46" t="str">
        <f>LOWER('quota master'!$V531)</f>
        <v>chocolate</v>
      </c>
      <c r="U531" s="46" t="str">
        <f>GetQuotaDescription('quota master'!$A531, 'quota master'!$B531, 'quota master'!$AB531, 'quota master'!$T531)</f>
        <v>FCFS Quota number 091932 for geography CL : Chile on chocolate</v>
      </c>
      <c r="V531" s="46" t="s">
        <v>1427</v>
      </c>
      <c r="W531" s="46" t="s">
        <v>4</v>
      </c>
      <c r="X531" s="46" t="s">
        <v>1861</v>
      </c>
      <c r="Y531" s="46" t="s">
        <v>1404</v>
      </c>
      <c r="Z531" s="54">
        <v>400000</v>
      </c>
      <c r="AA531" s="46" t="s">
        <v>2</v>
      </c>
      <c r="AB531" s="46" t="s">
        <v>1399</v>
      </c>
      <c r="AC531" s="46" t="s">
        <v>1499</v>
      </c>
      <c r="AD531" s="46" t="s">
        <v>1492</v>
      </c>
      <c r="AE531" s="46" t="s">
        <v>4</v>
      </c>
      <c r="AF531" s="47" t="s">
        <v>4</v>
      </c>
    </row>
    <row r="532" spans="1:32" ht="60" x14ac:dyDescent="0.25">
      <c r="A532" s="45" t="s">
        <v>799</v>
      </c>
      <c r="B532" s="46" t="str">
        <f>VLOOKUP($A532, Table5[], 2, FALSE)</f>
        <v>UA : Ukraine</v>
      </c>
      <c r="C532" s="46" t="str">
        <f>IF(ISNA(VLOOKUP($A532, Table8[], 2, FALSE)), "", VLOOKUP($A532, Table8[], 2, FALSE))</f>
        <v/>
      </c>
      <c r="D532" s="46" t="str">
        <f>IF(ISNA(VLOOKUP($A532, Table10[], 2, FALSE)), "", VLOOKUP($A532, Table10[], 2, FALSE))</f>
        <v>1806207000 - Chocolate milk crumb_x000D_
2106108000 - Other_x000D_
2202999900 - 2|% or more</v>
      </c>
      <c r="E532" s="46" t="str">
        <f>IF(ISNA(VLOOKUP($A532, Table16[], 2, FALSE)), "", VLOOKUP($A532, Table16[], 2, FALSE))</f>
        <v>R152405 : opening and providing for the management of EU tariff quotas for agricultural products originating in Ukraine</v>
      </c>
      <c r="F532" s="59">
        <v>13147</v>
      </c>
      <c r="G532" s="60">
        <v>43101</v>
      </c>
      <c r="H532" s="60">
        <v>43465</v>
      </c>
      <c r="I532" s="61">
        <f>'quota master'!$H532-'quota master'!$G532+1</f>
        <v>365</v>
      </c>
      <c r="J532" s="61" t="str">
        <f>describe_period('quota master'!$I532, 'quota master'!$G532, 'quota master'!$H532)</f>
        <v>Annual</v>
      </c>
      <c r="K532" s="54">
        <v>380000</v>
      </c>
      <c r="L532" s="62" t="s">
        <v>2</v>
      </c>
      <c r="M532" s="63">
        <v>3</v>
      </c>
      <c r="N532" s="62" t="s">
        <v>3</v>
      </c>
      <c r="O532" s="63">
        <v>90</v>
      </c>
      <c r="P532" s="46" t="s">
        <v>4</v>
      </c>
      <c r="Q532" s="46" t="s">
        <v>4</v>
      </c>
      <c r="R532" s="46" t="s">
        <v>778</v>
      </c>
      <c r="S532" s="46" t="s">
        <v>799</v>
      </c>
      <c r="T532" s="46" t="str">
        <f>LOWER('quota master'!$V532)</f>
        <v>chocolate products</v>
      </c>
      <c r="U532" s="46" t="str">
        <f>GetQuotaDescription('quota master'!$A532, 'quota master'!$B532, 'quota master'!$AB532, 'quota master'!$T532)</f>
        <v>FCFS Quota number 096721 for geography UA : Ukraine on chocolate products</v>
      </c>
      <c r="V532" s="46" t="s">
        <v>7721</v>
      </c>
      <c r="W532" s="46" t="s">
        <v>4</v>
      </c>
      <c r="X532" s="46" t="s">
        <v>1907</v>
      </c>
      <c r="Y532" s="46" t="s">
        <v>1404</v>
      </c>
      <c r="Z532" s="54">
        <v>380000</v>
      </c>
      <c r="AA532" s="46" t="s">
        <v>2</v>
      </c>
      <c r="AB532" s="46" t="s">
        <v>1399</v>
      </c>
      <c r="AC532" s="46" t="s">
        <v>1499</v>
      </c>
      <c r="AD532" s="46" t="s">
        <v>1492</v>
      </c>
      <c r="AE532" s="46" t="s">
        <v>4</v>
      </c>
      <c r="AF532" s="47" t="s">
        <v>4</v>
      </c>
    </row>
    <row r="533" spans="1:32" ht="135" x14ac:dyDescent="0.25">
      <c r="A533" s="45" t="s">
        <v>485</v>
      </c>
      <c r="B533" s="46" t="str">
        <f>VLOOKUP($A533, Table5[], 2, FALSE)</f>
        <v>EG : Egypt</v>
      </c>
      <c r="C533" s="46" t="str">
        <f>IF(ISNA(VLOOKUP($A533, Table8[], 2, FALSE)), "", VLOOKUP($A533, Table8[], 2, FALSE))</f>
        <v/>
      </c>
      <c r="D533" s="46" t="str">
        <f>IF(ISNA(VLOOKUP($A533, Table10[], 2, FALSE)), "", VLOOKUP($A533, Table10[], 2, FALSE))</f>
        <v>1806209592 - containing 70% or more by net weight of added cane or beet sugar of subheadings 1701??91 to 1701??99, for the preparation of chocolate beverages_x000D_
1806209599 - Other</v>
      </c>
      <c r="E533" s="46" t="str">
        <f>IF(ISNA(VLOOKUP($A533, Table16[], 2, FALSE)), "", VLOOKUP($A533,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33" s="59">
        <v>12211</v>
      </c>
      <c r="G533" s="60">
        <v>43101</v>
      </c>
      <c r="H533" s="60">
        <v>43465</v>
      </c>
      <c r="I533" s="61">
        <f>'quota master'!$H533-'quota master'!$G533+1</f>
        <v>365</v>
      </c>
      <c r="J533" s="61" t="str">
        <f>describe_period('quota master'!$I533, 'quota master'!$G533, 'quota master'!$H533)</f>
        <v>Annual</v>
      </c>
      <c r="K533" s="54">
        <v>638000</v>
      </c>
      <c r="L533" s="62" t="s">
        <v>2</v>
      </c>
      <c r="M533" s="63">
        <v>3</v>
      </c>
      <c r="N533" s="62" t="s">
        <v>3</v>
      </c>
      <c r="O533" s="63">
        <v>90</v>
      </c>
      <c r="P533" s="46" t="s">
        <v>4</v>
      </c>
      <c r="Q533" s="46" t="s">
        <v>4</v>
      </c>
      <c r="R533" s="46" t="s">
        <v>484</v>
      </c>
      <c r="S533" s="46" t="s">
        <v>485</v>
      </c>
      <c r="T533" s="46" t="str">
        <f>LOWER('quota master'!$V533)</f>
        <v>chocolate and other food preparations containing cocoa, in blocks, slabs or bars weighing more than 2 kg or liquid, paste, powder, granular or other bulk form, in containers or immediate packings of a content exceeding 2 kg, containing less 18% by weight of cocoa butter, containing 70% or more by weight of sucrose (including invert sugar expressed as sucrose)</v>
      </c>
      <c r="U533" s="46" t="str">
        <f>GetQuotaDescription('quota master'!$A533, 'quota master'!$B533, 'quota master'!$AB533, 'quota master'!$T533)</f>
        <v>FCFS Quota number 091789 for geography EG : Egypt on chocolate and other food preparations containing cocoa, in blocks, slabs or bars weighing more than 2 kg or liquid, paste, powder, granular or other bulk form, in containers or immediate packings of a content exceeding 2 kg, containing less 18% by weight of cocoa butter, containing 70% or more by weight of sucrose (including invert sugar expressed as sucrose)</v>
      </c>
      <c r="V533" s="46" t="s">
        <v>1806</v>
      </c>
      <c r="W533" s="46" t="s">
        <v>4</v>
      </c>
      <c r="X533" s="46" t="s">
        <v>1797</v>
      </c>
      <c r="Y533" s="46" t="s">
        <v>1404</v>
      </c>
      <c r="Z533" s="54">
        <v>638000</v>
      </c>
      <c r="AA533" s="46" t="s">
        <v>2</v>
      </c>
      <c r="AB533" s="46" t="s">
        <v>1399</v>
      </c>
      <c r="AC533" s="46" t="s">
        <v>1499</v>
      </c>
      <c r="AD533" s="46" t="s">
        <v>1492</v>
      </c>
      <c r="AE533" s="46" t="s">
        <v>4</v>
      </c>
      <c r="AF533" s="47" t="s">
        <v>4</v>
      </c>
    </row>
    <row r="534" spans="1:32" ht="409.5" x14ac:dyDescent="0.25">
      <c r="A534" s="45" t="s">
        <v>1067</v>
      </c>
      <c r="B534" s="46" t="str">
        <f>VLOOKUP($A534, Table5[], 2, FALSE)</f>
        <v>CA : Canada</v>
      </c>
      <c r="C534" s="46" t="str">
        <f>IF(ISNA(VLOOKUP($A534, Table8[], 2, FALSE)), "", VLOOKUP($A534, Table8[], 2, FALSE))</f>
        <v/>
      </c>
      <c r="D534" s="46" t="str">
        <f>IF(ISNA(VLOOKUP($A534, Table10[], 2, FALSE)), "", VLOOKUP($A534, Table10[], 2, FALSE))</f>
        <v>1901000000 - Malt extract; food preparations of flour, groats, meal, starch or malt extract, not containing cocoa or containing less than 40|% by weight of cocoa calculated on a totally defatted basis, not elsewhere specified or included; food preparations of goods of headings|0401|to 0404, not containing cocoa or containing less than 5|% by weight of cocoa calculated on a totally defatted basis, not elsewhere specified or included_x000D_
1902110020 - Containing rice_x000D_
1902191020 - Containing rice_x000D_
1902199020 - Containing rice_x000D_
1902201020 - Containing rice_x000D_
1902203020 - Containing rice_x000D_
1902209120 - Containing rice_x000D_
1902209920 - Containing rice_x000D_
1902301020 - Containing rice_x000D_
1902309020 - Containing rice_x000D_
1904100000 - Prepared foods obtained by the swelling or roasting of cereals or cereal products_x000D_
1904200000 - Prepared foods obtained from unroasted cereal flakes or from mixtures of unroasted cereal flakes and roasted cereal flakes or swelled cereals_x000D_
1904900000 - Other_x000D_
1905000000 - Bread, pastry, cakes, biscuits and other bakers' wares, whether or not containing cocoa; communion wafers, empty cachets of a kind suitable for pharmaceutical use, sealing wafers, rice paper and similar products_x000D_
2009810000 - Cranberry (Vaccinium macrocarpon, Vaccinium oxycoccos, Vaccinium vitis-idaea) juice_x000D_
2009893541 - With an added sugar content not exceeding 30|% by weight_x000D_
2009893545 - Other_x000D_
2009893547 - With an added sugar content not exceeding 30|% by weight_x000D_
2009893549 - Other_x000D_
2009893821 - powdered_x000D_
2009893829 - Other_x000D_
2009897941 - powdered_x000D_
2009897949 - Other_x000D_
2009898621 - powdered_x000D_
2009898629 - Other_x000D_
2009898921 - powdered_x000D_
2009898929 - Other_x000D_
2009899917 - Blueberry juice_x000D_
2009899994 - Blueberry juice_x000D_
2103900000 - Other_x000D_
2106102000 - Containing no milkfats, sucrose, isoglucose, glucose or starch or containing, by weight, less than 1,5|% milkfat, 5|% sucrose or isoglucose, 5|% glucose or starch_x000D_
2106108031 - containing less than 65|% by net weight of added cane or beet sugar of subheading 1701??91 to 1701??99_x000D_
2106108070 - Other_x000D_
2106902090 - Other_x000D_
2106909200 - Containing no milkfats, sucrose, isoglucose, glucose or starch or containing, by weight, less than 1,5|% milkfat, 5|% sucrose or isoglucose, 5|% glucose or starch_x000D_
2106909830 - Other_x000D_
2106909836 - Other_x000D_
2106909843 - Other_x000D_
2106909845 - Preparation in powder form containing by weight:   -|15|% or more but not more than 35|% of| wheat derived Maltodextrin,   -|15|% or more but not more than 35|% of whey (milk serum),   -|10|% or more but not more than 30|% of refined, bleached, deodorised and non-hydrogenated sunflower oil,   -|10|% or more but not more than 30|% of blended, aged spray dried cheese,   -|5|% or more but not more than 15|% of buttermilk and   -|0,1|% or more but not more than 10|% of sodium caseinate, disodium phosphate, lactic acid_x000D_
2106909849 - Other</v>
      </c>
      <c r="E534" s="46" t="str">
        <f>IF(ISNA(VLOOKUP($A534, Table16[], 2, FALSE)), "", VLOOKUP($A534,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534" s="59">
        <v>12858</v>
      </c>
      <c r="G534" s="60">
        <v>43101</v>
      </c>
      <c r="H534" s="60">
        <v>43465</v>
      </c>
      <c r="I534" s="61">
        <f>'quota master'!$H534-'quota master'!$G534+1</f>
        <v>365</v>
      </c>
      <c r="J534" s="61" t="str">
        <f>describe_period('quota master'!$I534, 'quota master'!$G534, 'quota master'!$H534)</f>
        <v>Annual</v>
      </c>
      <c r="K534" s="54">
        <v>35000000</v>
      </c>
      <c r="L534" s="62" t="s">
        <v>2</v>
      </c>
      <c r="M534" s="63">
        <v>3</v>
      </c>
      <c r="N534" s="62" t="s">
        <v>3</v>
      </c>
      <c r="O534" s="63">
        <v>90</v>
      </c>
      <c r="P534" s="46" t="s">
        <v>4</v>
      </c>
      <c r="Q534" s="46" t="s">
        <v>4</v>
      </c>
      <c r="R534" s="46" t="s">
        <v>1065</v>
      </c>
      <c r="S534" s="46" t="s">
        <v>1067</v>
      </c>
      <c r="T534" s="46" t="str">
        <f>LOWER('quota master'!$V534)</f>
        <v>malt extract; food preparations of flour, groats, meal, starch or malt extract, not containing cocoa or containing less than 40 % by weight of cocoa calculated on a totally defatted basis, not elsewhere specified or included; food preparations of goods of headings 0401 to 0404, not containing cocoa or containing less than 5 % by weight of cocoa calculated on a totally defatted basis, not elsewhere specified or included
etc...</v>
      </c>
      <c r="U534" s="46" t="str">
        <f>GetQuotaDescription('quota master'!$A534, 'quota master'!$B534, 'quota master'!$AB534, 'quota master'!$T534)</f>
        <v>FCFS Quota number 098302 for geography CA : Canada on malt extract; food preparations of flour, groats, meal, starch or malt extract, not containing cocoa or containing less than 40 % by weight of cocoa calculated on a totally defatted basis, not elsewhere specified or included; food preparations of goods of headings 0401 to 0404, not containing cocoa or containing less than 5 % by weight of cocoa calculated on a totally defatted basis, not elsewhere specified or included
etc...</v>
      </c>
      <c r="V534" s="46" t="s">
        <v>1960</v>
      </c>
      <c r="W534" s="46" t="s">
        <v>4</v>
      </c>
      <c r="X534" s="46" t="s">
        <v>1958</v>
      </c>
      <c r="Y534" s="46" t="s">
        <v>1404</v>
      </c>
      <c r="Z534" s="54">
        <v>35000000</v>
      </c>
      <c r="AA534" s="46" t="s">
        <v>2</v>
      </c>
      <c r="AB534" s="46" t="s">
        <v>1399</v>
      </c>
      <c r="AC534" s="46" t="s">
        <v>1499</v>
      </c>
      <c r="AD534" s="46" t="s">
        <v>1782</v>
      </c>
      <c r="AE534" s="46" t="s">
        <v>4</v>
      </c>
      <c r="AF534" s="47" t="s">
        <v>4</v>
      </c>
    </row>
    <row r="535" spans="1:32" ht="60" x14ac:dyDescent="0.25">
      <c r="A535" s="45" t="s">
        <v>140</v>
      </c>
      <c r="B535" s="46" t="str">
        <f>VLOOKUP($A535, Table5[], 2, FALSE)</f>
        <v>TR : Turkey</v>
      </c>
      <c r="C535" s="46" t="str">
        <f>IF(ISNA(VLOOKUP($A535, Table8[], 2, FALSE)), "", VLOOKUP($A535, Table8[], 2, FALSE))</f>
        <v/>
      </c>
      <c r="D535" s="46" t="str">
        <f>IF(ISNA(VLOOKUP($A535, Table10[], 2, FALSE)), "", VLOOKUP($A535, Table10[], 2, FALSE))</f>
        <v>1901200000 - Mixes and doughs for the preparation of bakers' wares of heading|1905</v>
      </c>
      <c r="E535" s="46" t="str">
        <f>IF(ISNA(VLOOKUP($A535, Table16[], 2, FALSE)), "", VLOOKUP($A535, Table16[], 2, FALSE))</f>
        <v>R070816 : opening annual tariff quotas for the importation from Turkey of certain goods resulting from the processing of agricultural products covered by Council Regulation (EC) No 3448/93</v>
      </c>
      <c r="F535" s="59">
        <v>12598</v>
      </c>
      <c r="G535" s="60">
        <v>43101</v>
      </c>
      <c r="H535" s="60">
        <v>43465</v>
      </c>
      <c r="I535" s="61">
        <f>'quota master'!$H535-'quota master'!$G535+1</f>
        <v>365</v>
      </c>
      <c r="J535" s="61" t="str">
        <f>describe_period('quota master'!$I535, 'quota master'!$G535, 'quota master'!$H535)</f>
        <v>Annual</v>
      </c>
      <c r="K535" s="54">
        <v>900000</v>
      </c>
      <c r="L535" s="62" t="s">
        <v>2</v>
      </c>
      <c r="M535" s="63">
        <v>3</v>
      </c>
      <c r="N535" s="62" t="s">
        <v>11</v>
      </c>
      <c r="O535" s="63">
        <v>90</v>
      </c>
      <c r="P535" s="46" t="s">
        <v>4</v>
      </c>
      <c r="Q535" s="46" t="s">
        <v>4</v>
      </c>
      <c r="R535" s="46" t="s">
        <v>137</v>
      </c>
      <c r="S535" s="46" t="s">
        <v>140</v>
      </c>
      <c r="T535" s="46" t="str">
        <f>LOWER('quota master'!$V535)</f>
        <v>malt extract; food preparations of flour, groats, meal, starch or malt extract</v>
      </c>
      <c r="U535" s="46" t="str">
        <f>GetQuotaDescription('quota master'!$A535, 'quota master'!$B535, 'quota master'!$AB535, 'quota master'!$T535)</f>
        <v>FCFS Quota number 090231 for geography TR : Turkey on malt extract; food preparations of flour, groats, meal, starch or malt extract</v>
      </c>
      <c r="V535" s="46" t="s">
        <v>1522</v>
      </c>
      <c r="W535" s="46" t="s">
        <v>4</v>
      </c>
      <c r="X535" s="46" t="s">
        <v>1498</v>
      </c>
      <c r="Y535" s="46" t="s">
        <v>1404</v>
      </c>
      <c r="Z535" s="54">
        <v>900000</v>
      </c>
      <c r="AA535" s="46" t="s">
        <v>2</v>
      </c>
      <c r="AB535" s="46" t="s">
        <v>1399</v>
      </c>
      <c r="AC535" s="46" t="s">
        <v>1519</v>
      </c>
      <c r="AD535" s="46" t="s">
        <v>1492</v>
      </c>
      <c r="AE535" s="46" t="s">
        <v>4</v>
      </c>
      <c r="AF535" s="47" t="s">
        <v>4</v>
      </c>
    </row>
    <row r="536" spans="1:32" ht="75" x14ac:dyDescent="0.25">
      <c r="A536" s="45" t="s">
        <v>64</v>
      </c>
      <c r="B536" s="46" t="str">
        <f>VLOOKUP($A536, Table5[], 2, FALSE)</f>
        <v>1011 : ERGA OMNES</v>
      </c>
      <c r="C536" s="46" t="str">
        <f>IF(ISNA(VLOOKUP($A536, Table8[], 2, FALSE)), "", VLOOKUP($A536, Table8[], 2, FALSE))</f>
        <v/>
      </c>
      <c r="D536" s="46" t="str">
        <f>IF(ISNA(VLOOKUP($A536, Table10[], 2, FALSE)), "", VLOOKUP($A536, Table10[], 2, FALSE))</f>
        <v>1901909900 - Other_x000D_
1904300000 - Bulgur wheat_x000D_
1904908000 - Other_x000D_
1905902000 - Communion wafers, empty cachets of a kind suitable for pharmaceutical use, sealing wafers, rice paper and similar products</v>
      </c>
      <c r="E536" s="46" t="str">
        <f>IF(ISNA(VLOOKUP($A536, Table16[], 2, FALSE)), "", VLOOKUP($A536, Table16[], 2, FALSE))</f>
        <v>R000032 : opening and providing for the administration of Community tariff quotas bound in GATT and certain other Community tariff quotas and establishingdetailed rules for adjustingthe quotas, and repealingCouncil Regulation (EC) No 1808/95</v>
      </c>
      <c r="F536" s="59">
        <v>12826</v>
      </c>
      <c r="G536" s="60">
        <v>43101</v>
      </c>
      <c r="H536" s="60">
        <v>43465</v>
      </c>
      <c r="I536" s="61">
        <f>'quota master'!$H536-'quota master'!$G536+1</f>
        <v>365</v>
      </c>
      <c r="J536" s="61" t="str">
        <f>describe_period('quota master'!$I536, 'quota master'!$G536, 'quota master'!$H536)</f>
        <v>Annual</v>
      </c>
      <c r="K536" s="54">
        <v>191000</v>
      </c>
      <c r="L536" s="62" t="s">
        <v>2</v>
      </c>
      <c r="M536" s="63">
        <v>3</v>
      </c>
      <c r="N536" s="62" t="s">
        <v>11</v>
      </c>
      <c r="O536" s="63">
        <v>90</v>
      </c>
      <c r="P536" s="46" t="s">
        <v>4</v>
      </c>
      <c r="Q536" s="46" t="s">
        <v>4</v>
      </c>
      <c r="R536" s="46" t="s">
        <v>61</v>
      </c>
      <c r="S536" s="46" t="s">
        <v>64</v>
      </c>
      <c r="T536" s="46" t="str">
        <f>LOWER('quota master'!$V536)</f>
        <v>food preparation with cereals</v>
      </c>
      <c r="U536" s="46" t="str">
        <f>GetQuotaDescription('quota master'!$A536, 'quota master'!$B536, 'quota master'!$AB536, 'quota master'!$T536)</f>
        <v>FCFS Quota number 090087 for geography 1011 : ERGA OMNES on food preparation with cereals</v>
      </c>
      <c r="V536" s="46" t="s">
        <v>1461</v>
      </c>
      <c r="W536" s="46" t="s">
        <v>4</v>
      </c>
      <c r="X536" s="46" t="s">
        <v>1397</v>
      </c>
      <c r="Y536" s="46" t="s">
        <v>1404</v>
      </c>
      <c r="Z536" s="54">
        <v>191000</v>
      </c>
      <c r="AA536" s="46" t="s">
        <v>2</v>
      </c>
      <c r="AB536" s="46" t="s">
        <v>1399</v>
      </c>
      <c r="AC536" s="46" t="s">
        <v>1400</v>
      </c>
      <c r="AD536" s="46" t="s">
        <v>1401</v>
      </c>
      <c r="AE536" s="46" t="s">
        <v>1428</v>
      </c>
      <c r="AF536" s="47" t="s">
        <v>4</v>
      </c>
    </row>
    <row r="537" spans="1:32" ht="165" x14ac:dyDescent="0.25">
      <c r="A537" s="45" t="s">
        <v>486</v>
      </c>
      <c r="B537" s="46" t="str">
        <f>VLOOKUP($A537, Table5[], 2, FALSE)</f>
        <v>EG : Egypt</v>
      </c>
      <c r="C537" s="46" t="str">
        <f>IF(ISNA(VLOOKUP($A537, Table8[], 2, FALSE)), "", VLOOKUP($A537, Table8[], 2, FALSE))</f>
        <v/>
      </c>
      <c r="D537" s="46" t="str">
        <f>IF(ISNA(VLOOKUP($A537, Table10[], 2, FALSE)), "", VLOOKUP($A537, Table10[], 2, FALSE))</f>
        <v>1901909936 - Other</v>
      </c>
      <c r="E537" s="46" t="str">
        <f>IF(ISNA(VLOOKUP($A537, Table16[], 2, FALSE)), "", VLOOKUP($A537,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37" s="59">
        <v>12212</v>
      </c>
      <c r="G537" s="60">
        <v>43101</v>
      </c>
      <c r="H537" s="60">
        <v>43465</v>
      </c>
      <c r="I537" s="61">
        <f>'quota master'!$H537-'quota master'!$G537+1</f>
        <v>365</v>
      </c>
      <c r="J537" s="61" t="str">
        <f>describe_period('quota master'!$I537, 'quota master'!$G537, 'quota master'!$H537)</f>
        <v>Annual</v>
      </c>
      <c r="K537" s="54">
        <v>1611000</v>
      </c>
      <c r="L537" s="62" t="s">
        <v>2</v>
      </c>
      <c r="M537" s="63">
        <v>3</v>
      </c>
      <c r="N537" s="62" t="s">
        <v>3</v>
      </c>
      <c r="O537" s="63">
        <v>90</v>
      </c>
      <c r="P537" s="46" t="s">
        <v>4</v>
      </c>
      <c r="Q537" s="46" t="s">
        <v>4</v>
      </c>
      <c r="R537" s="46" t="s">
        <v>484</v>
      </c>
      <c r="S537" s="46" t="s">
        <v>486</v>
      </c>
      <c r="T537" s="46" t="str">
        <f>LOWER('quota master'!$V537)</f>
        <v>other food preparations of flour, groats, meal, starch or malt extract, not containing cocoa or containg less than 40% by weight of cocoa calculated on a totally defatted basis, not elsewhere specified or included, food preparations of goods of heading 0401 to 0404, not containing cocoa or containing less than 5% by weight of cocoa calculated on a totally defatted basis, not elesewhere specified or included, containing 70% or more by weight of sucrose/isoglucose</v>
      </c>
      <c r="U537" s="46" t="str">
        <f>GetQuotaDescription('quota master'!$A537, 'quota master'!$B537, 'quota master'!$AB537, 'quota master'!$T537)</f>
        <v>FCFS Quota number 091790 for geography EG : Egypt on other food preparations of flour, groats, meal, starch or malt extract, not containing cocoa or containg less than 40% by weight of cocoa calculated on a totally defatted basis, not elsewhere specified or included, food preparations of goods of heading 0401 to 0404, not containing cocoa or containing less than 5% by weight of cocoa calculated on a totally defatted basis, not elesewhere specified or included, containing 70% or more by weig ...</v>
      </c>
      <c r="V537" s="46" t="s">
        <v>1807</v>
      </c>
      <c r="W537" s="46" t="s">
        <v>4</v>
      </c>
      <c r="X537" s="46" t="s">
        <v>1797</v>
      </c>
      <c r="Y537" s="46" t="s">
        <v>1404</v>
      </c>
      <c r="Z537" s="54">
        <v>1611000</v>
      </c>
      <c r="AA537" s="46" t="s">
        <v>2</v>
      </c>
      <c r="AB537" s="46" t="s">
        <v>1399</v>
      </c>
      <c r="AC537" s="46" t="s">
        <v>1499</v>
      </c>
      <c r="AD537" s="46" t="s">
        <v>1492</v>
      </c>
      <c r="AE537" s="46" t="s">
        <v>4</v>
      </c>
      <c r="AF537" s="47" t="s">
        <v>4</v>
      </c>
    </row>
    <row r="538" spans="1:32" ht="90" x14ac:dyDescent="0.25">
      <c r="A538" s="45" t="s">
        <v>63</v>
      </c>
      <c r="B538" s="46" t="str">
        <f>VLOOKUP($A538, Table5[], 2, FALSE)</f>
        <v>1011 : ERGA OMNES</v>
      </c>
      <c r="C538" s="46" t="str">
        <f>IF(ISNA(VLOOKUP($A538, Table8[], 2, FALSE)), "", VLOOKUP($A538, Table8[], 2, FALSE))</f>
        <v/>
      </c>
      <c r="D538" s="46" t="str">
        <f>IF(ISNA(VLOOKUP($A538, Table10[], 2, FALSE)), "", VLOOKUP($A538, Table10[], 2, FALSE))</f>
        <v>1902110000 - Containing eggs_x000D_
1902190000 - Other_x000D_
1902209100 - Cooked_x000D_
1902209900 - Other_x000D_
1902300000 - Other pasta_x000D_
1902400000 - Couscous</v>
      </c>
      <c r="E538" s="46" t="str">
        <f>IF(ISNA(VLOOKUP($A538, Table16[], 2, FALSE)), "", VLOOKUP($A538, Table16[], 2, FALSE))</f>
        <v>R000032 : opening and providing for the administration of Community tariff quotas bound in GATT and certain other Community tariff quotas and establishingdetailed rules for adjustingthe quotas, and repealingCouncil Regulation (EC) No 1808/95</v>
      </c>
      <c r="F538" s="59">
        <v>12825</v>
      </c>
      <c r="G538" s="60">
        <v>43101</v>
      </c>
      <c r="H538" s="60">
        <v>43465</v>
      </c>
      <c r="I538" s="61">
        <f>'quota master'!$H538-'quota master'!$G538+1</f>
        <v>365</v>
      </c>
      <c r="J538" s="61" t="str">
        <f>describe_period('quota master'!$I538, 'quota master'!$G538, 'quota master'!$H538)</f>
        <v>Annual</v>
      </c>
      <c r="K538" s="54">
        <v>532000</v>
      </c>
      <c r="L538" s="62" t="s">
        <v>2</v>
      </c>
      <c r="M538" s="63">
        <v>3</v>
      </c>
      <c r="N538" s="62" t="s">
        <v>11</v>
      </c>
      <c r="O538" s="63">
        <v>90</v>
      </c>
      <c r="P538" s="46" t="s">
        <v>4</v>
      </c>
      <c r="Q538" s="46" t="s">
        <v>4</v>
      </c>
      <c r="R538" s="46" t="s">
        <v>61</v>
      </c>
      <c r="S538" s="46" t="s">
        <v>63</v>
      </c>
      <c r="T538" s="46" t="str">
        <f>LOWER('quota master'!$V538)</f>
        <v>pasta</v>
      </c>
      <c r="U538" s="46" t="str">
        <f>GetQuotaDescription('quota master'!$A538, 'quota master'!$B538, 'quota master'!$AB538, 'quota master'!$T538)</f>
        <v>FCFS Quota number 090086 for geography 1011 : ERGA OMNES on pasta</v>
      </c>
      <c r="V538" s="46" t="s">
        <v>1460</v>
      </c>
      <c r="W538" s="46" t="s">
        <v>4</v>
      </c>
      <c r="X538" s="46" t="s">
        <v>1397</v>
      </c>
      <c r="Y538" s="46" t="s">
        <v>1404</v>
      </c>
      <c r="Z538" s="54">
        <v>532000</v>
      </c>
      <c r="AA538" s="46" t="s">
        <v>2</v>
      </c>
      <c r="AB538" s="46" t="s">
        <v>1399</v>
      </c>
      <c r="AC538" s="46" t="s">
        <v>1400</v>
      </c>
      <c r="AD538" s="46" t="s">
        <v>1401</v>
      </c>
      <c r="AE538" s="46" t="s">
        <v>1428</v>
      </c>
      <c r="AF538" s="47" t="s">
        <v>4</v>
      </c>
    </row>
    <row r="539" spans="1:32" ht="90" x14ac:dyDescent="0.25">
      <c r="A539" s="45" t="s">
        <v>141</v>
      </c>
      <c r="B539" s="46" t="str">
        <f>VLOOKUP($A539, Table5[], 2, FALSE)</f>
        <v>TR : Turkey</v>
      </c>
      <c r="C539" s="46" t="str">
        <f>IF(ISNA(VLOOKUP($A539, Table8[], 2, FALSE)), "", VLOOKUP($A539, Table8[], 2, FALSE))</f>
        <v/>
      </c>
      <c r="D539" s="46" t="str">
        <f>IF(ISNA(VLOOKUP($A539, Table10[], 2, FALSE)), "", VLOOKUP($A539, Table10[], 2, FALSE))</f>
        <v>1902110000 - Containing eggs_x000D_
1902190000 - Other_x000D_
1902209100 - Cooked_x000D_
1902209900 - Other_x000D_
1902300000 - Other pasta_x000D_
1902400000 - Couscous</v>
      </c>
      <c r="E539" s="46" t="str">
        <f>IF(ISNA(VLOOKUP($A539, Table16[], 2, FALSE)), "", VLOOKUP($A539, Table16[], 2, FALSE))</f>
        <v>R070816 : opening annual tariff quotas for the importation from Turkey of certain goods resulting from the processing of agricultural products covered by Council Regulation (EC) No 3448/93</v>
      </c>
      <c r="F539" s="59">
        <v>12599</v>
      </c>
      <c r="G539" s="60">
        <v>43101</v>
      </c>
      <c r="H539" s="60">
        <v>43465</v>
      </c>
      <c r="I539" s="61">
        <f>'quota master'!$H539-'quota master'!$G539+1</f>
        <v>365</v>
      </c>
      <c r="J539" s="61" t="str">
        <f>describe_period('quota master'!$I539, 'quota master'!$G539, 'quota master'!$H539)</f>
        <v>Annual</v>
      </c>
      <c r="K539" s="54">
        <v>20000000</v>
      </c>
      <c r="L539" s="62" t="s">
        <v>2</v>
      </c>
      <c r="M539" s="63">
        <v>3</v>
      </c>
      <c r="N539" s="62" t="s">
        <v>11</v>
      </c>
      <c r="O539" s="63">
        <v>90</v>
      </c>
      <c r="P539" s="46" t="s">
        <v>4</v>
      </c>
      <c r="Q539" s="46" t="s">
        <v>4</v>
      </c>
      <c r="R539" s="46" t="s">
        <v>137</v>
      </c>
      <c r="S539" s="46" t="s">
        <v>141</v>
      </c>
      <c r="T539" s="46" t="str">
        <f>LOWER('quota master'!$V539)</f>
        <v>pasta, whether or not cooked or stuffed (with meat or other substances) or otherwise prepared</v>
      </c>
      <c r="U539" s="46" t="str">
        <f>GetQuotaDescription('quota master'!$A539, 'quota master'!$B539, 'quota master'!$AB539, 'quota master'!$T539)</f>
        <v>FCFS Quota number 090232 for geography TR : Turkey on pasta, whether or not cooked or stuffed (with meat or other substances) or otherwise prepared</v>
      </c>
      <c r="V539" s="46" t="s">
        <v>1523</v>
      </c>
      <c r="W539" s="46" t="s">
        <v>4</v>
      </c>
      <c r="X539" s="46" t="s">
        <v>1498</v>
      </c>
      <c r="Y539" s="46" t="s">
        <v>1404</v>
      </c>
      <c r="Z539" s="54">
        <v>20000000</v>
      </c>
      <c r="AA539" s="46" t="s">
        <v>2</v>
      </c>
      <c r="AB539" s="46" t="s">
        <v>1399</v>
      </c>
      <c r="AC539" s="46" t="s">
        <v>1519</v>
      </c>
      <c r="AD539" s="46" t="s">
        <v>1492</v>
      </c>
      <c r="AE539" s="46" t="s">
        <v>4</v>
      </c>
      <c r="AF539" s="47" t="s">
        <v>4</v>
      </c>
    </row>
    <row r="540" spans="1:32" ht="75" x14ac:dyDescent="0.25">
      <c r="A540" s="45" t="s">
        <v>333</v>
      </c>
      <c r="B540" s="46" t="str">
        <f>VLOOKUP($A540, Table5[], 2, FALSE)</f>
        <v>DZ : Algeria</v>
      </c>
      <c r="C540" s="46" t="str">
        <f>IF(ISNA(VLOOKUP($A540, Table8[], 2, FALSE)), "", VLOOKUP($A540, Table8[], 2, FALSE))</f>
        <v/>
      </c>
      <c r="D540" s="46" t="str">
        <f>IF(ISNA(VLOOKUP($A540, Table10[], 2, FALSE)), "", VLOOKUP($A540, Table10[], 2, FALSE))</f>
        <v>1902301000 - Dried_x000D_
1902309000 - Other</v>
      </c>
      <c r="E540" s="46" t="str">
        <f>IF(ISNA(VLOOKUP($A540, Table16[], 2, FALSE)), "", VLOOKUP($A540, Table16[], 2, FALSE))</f>
        <v>R051653 : opening tariff quotas and laying down the duties applicable within these tariff quotas for imports into the European Community of certain processed agricultural products originating in Algeria</v>
      </c>
      <c r="F540" s="59">
        <v>12593</v>
      </c>
      <c r="G540" s="60">
        <v>43101</v>
      </c>
      <c r="H540" s="60">
        <v>43465</v>
      </c>
      <c r="I540" s="61">
        <f>'quota master'!$H540-'quota master'!$G540+1</f>
        <v>365</v>
      </c>
      <c r="J540" s="61" t="str">
        <f>describe_period('quota master'!$I540, 'quota master'!$G540, 'quota master'!$H540)</f>
        <v>Annual</v>
      </c>
      <c r="K540" s="54">
        <v>2000000</v>
      </c>
      <c r="L540" s="62" t="s">
        <v>2</v>
      </c>
      <c r="M540" s="63">
        <v>3</v>
      </c>
      <c r="N540" s="62" t="s">
        <v>3</v>
      </c>
      <c r="O540" s="63">
        <v>90</v>
      </c>
      <c r="P540" s="46" t="s">
        <v>4</v>
      </c>
      <c r="Q540" s="46" t="s">
        <v>4</v>
      </c>
      <c r="R540" s="46" t="s">
        <v>332</v>
      </c>
      <c r="S540" s="46" t="s">
        <v>333</v>
      </c>
      <c r="T540" s="46" t="str">
        <f>LOWER('quota master'!$V540)</f>
        <v>pasta</v>
      </c>
      <c r="U540" s="46" t="str">
        <f>GetQuotaDescription('quota master'!$A540, 'quota master'!$B540, 'quota master'!$AB540, 'quota master'!$T540)</f>
        <v>FCFS Quota number 091022 for geography DZ : Algeria on pasta</v>
      </c>
      <c r="V540" s="46" t="s">
        <v>1460</v>
      </c>
      <c r="W540" s="46" t="s">
        <v>4</v>
      </c>
      <c r="X540" s="46" t="s">
        <v>1663</v>
      </c>
      <c r="Y540" s="46" t="s">
        <v>1404</v>
      </c>
      <c r="Z540" s="54">
        <v>2000000</v>
      </c>
      <c r="AA540" s="46" t="s">
        <v>2</v>
      </c>
      <c r="AB540" s="46" t="s">
        <v>1399</v>
      </c>
      <c r="AC540" s="46" t="s">
        <v>1499</v>
      </c>
      <c r="AD540" s="46" t="s">
        <v>1492</v>
      </c>
      <c r="AE540" s="46" t="s">
        <v>4</v>
      </c>
      <c r="AF540" s="47" t="s">
        <v>4</v>
      </c>
    </row>
    <row r="541" spans="1:32" ht="75" x14ac:dyDescent="0.25">
      <c r="A541" s="45" t="s">
        <v>334</v>
      </c>
      <c r="B541" s="46" t="str">
        <f>VLOOKUP($A541, Table5[], 2, FALSE)</f>
        <v>DZ : Algeria</v>
      </c>
      <c r="C541" s="46" t="str">
        <f>IF(ISNA(VLOOKUP($A541, Table8[], 2, FALSE)), "", VLOOKUP($A541, Table8[], 2, FALSE))</f>
        <v/>
      </c>
      <c r="D541" s="46" t="str">
        <f>IF(ISNA(VLOOKUP($A541, Table10[], 2, FALSE)), "", VLOOKUP($A541, Table10[], 2, FALSE))</f>
        <v>1902401000 - Unprepared_x000D_
1902409000 - Other</v>
      </c>
      <c r="E541" s="46" t="str">
        <f>IF(ISNA(VLOOKUP($A541, Table16[], 2, FALSE)), "", VLOOKUP($A541, Table16[], 2, FALSE))</f>
        <v>R051653 : opening tariff quotas and laying down the duties applicable within these tariff quotas for imports into the European Community of certain processed agricultural products originating in Algeria</v>
      </c>
      <c r="F541" s="59">
        <v>12594</v>
      </c>
      <c r="G541" s="60">
        <v>43101</v>
      </c>
      <c r="H541" s="60">
        <v>43465</v>
      </c>
      <c r="I541" s="61">
        <f>'quota master'!$H541-'quota master'!$G541+1</f>
        <v>365</v>
      </c>
      <c r="J541" s="61" t="str">
        <f>describe_period('quota master'!$I541, 'quota master'!$G541, 'quota master'!$H541)</f>
        <v>Annual</v>
      </c>
      <c r="K541" s="54">
        <v>2000000</v>
      </c>
      <c r="L541" s="62" t="s">
        <v>2</v>
      </c>
      <c r="M541" s="63">
        <v>3</v>
      </c>
      <c r="N541" s="62" t="s">
        <v>3</v>
      </c>
      <c r="O541" s="63">
        <v>90</v>
      </c>
      <c r="P541" s="46" t="s">
        <v>4</v>
      </c>
      <c r="Q541" s="46" t="s">
        <v>4</v>
      </c>
      <c r="R541" s="46" t="s">
        <v>332</v>
      </c>
      <c r="S541" s="46" t="s">
        <v>334</v>
      </c>
      <c r="T541" s="46" t="str">
        <f>LOWER('quota master'!$V541)</f>
        <v>coucous</v>
      </c>
      <c r="U541" s="46" t="str">
        <f>GetQuotaDescription('quota master'!$A541, 'quota master'!$B541, 'quota master'!$AB541, 'quota master'!$T541)</f>
        <v>FCFS Quota number 091023 for geography DZ : Algeria on coucous</v>
      </c>
      <c r="V541" s="46" t="s">
        <v>1680</v>
      </c>
      <c r="W541" s="46" t="s">
        <v>4</v>
      </c>
      <c r="X541" s="46" t="s">
        <v>1663</v>
      </c>
      <c r="Y541" s="46" t="s">
        <v>1404</v>
      </c>
      <c r="Z541" s="54">
        <v>2000000</v>
      </c>
      <c r="AA541" s="46" t="s">
        <v>2</v>
      </c>
      <c r="AB541" s="46" t="s">
        <v>1399</v>
      </c>
      <c r="AC541" s="46" t="s">
        <v>1499</v>
      </c>
      <c r="AD541" s="46" t="s">
        <v>1492</v>
      </c>
      <c r="AE541" s="46" t="s">
        <v>4</v>
      </c>
      <c r="AF541" s="47" t="s">
        <v>4</v>
      </c>
    </row>
    <row r="542" spans="1:32" ht="60" x14ac:dyDescent="0.25">
      <c r="A542" s="45" t="s">
        <v>798</v>
      </c>
      <c r="B542" s="46" t="str">
        <f>VLOOKUP($A542, Table5[], 2, FALSE)</f>
        <v>UA : Ukraine</v>
      </c>
      <c r="C542" s="46" t="str">
        <f>IF(ISNA(VLOOKUP($A542, Table8[], 2, FALSE)), "", VLOOKUP($A542, Table8[], 2, FALSE))</f>
        <v/>
      </c>
      <c r="D542" s="46" t="str">
        <f>IF(ISNA(VLOOKUP($A542, Table10[], 2, FALSE)), "", VLOOKUP($A542, Table10[], 2, FALSE))</f>
        <v>1903000000 - Tapioca and substitutes therefor prepared from starch, in the form of flakes, grains, pearls, siftings or similar forms_x000D_
1904300000 - Bulgur wheat</v>
      </c>
      <c r="E542" s="46" t="str">
        <f>IF(ISNA(VLOOKUP($A542, Table16[], 2, FALSE)), "", VLOOKUP($A542, Table16[], 2, FALSE))</f>
        <v>R152405 : opening and providing for the management of EU tariff quotas for agricultural products originating in Ukraine</v>
      </c>
      <c r="F542" s="59">
        <v>13146</v>
      </c>
      <c r="G542" s="60">
        <v>43101</v>
      </c>
      <c r="H542" s="60">
        <v>43465</v>
      </c>
      <c r="I542" s="61">
        <f>'quota master'!$H542-'quota master'!$G542+1</f>
        <v>365</v>
      </c>
      <c r="J542" s="61" t="str">
        <f>describe_period('quota master'!$I542, 'quota master'!$G542, 'quota master'!$H542)</f>
        <v>Annual</v>
      </c>
      <c r="K542" s="54">
        <v>2000000</v>
      </c>
      <c r="L542" s="62" t="s">
        <v>2</v>
      </c>
      <c r="M542" s="63">
        <v>3</v>
      </c>
      <c r="N542" s="62" t="s">
        <v>3</v>
      </c>
      <c r="O542" s="63">
        <v>90</v>
      </c>
      <c r="P542" s="46" t="s">
        <v>4</v>
      </c>
      <c r="Q542" s="46" t="s">
        <v>4</v>
      </c>
      <c r="R542" s="46" t="s">
        <v>778</v>
      </c>
      <c r="S542" s="46" t="s">
        <v>798</v>
      </c>
      <c r="T542" s="46" t="str">
        <f>LOWER('quota master'!$V542)</f>
        <v>tapioca and substitutes therefor prepared from starch, in the form of flakes, grains, pearls, siftings or similar forms, bulgur wheat</v>
      </c>
      <c r="U542" s="46" t="str">
        <f>GetQuotaDescription('quota master'!$A542, 'quota master'!$B542, 'quota master'!$AB542, 'quota master'!$T542)</f>
        <v>FCFS Quota number 096720 for geography UA : Ukraine on tapioca and substitutes therefor prepared from starch, in the form of flakes, grains, pearls, siftings or similar forms, bulgur wheat</v>
      </c>
      <c r="V542" s="46" t="s">
        <v>7720</v>
      </c>
      <c r="W542" s="46" t="s">
        <v>4</v>
      </c>
      <c r="X542" s="46" t="s">
        <v>1907</v>
      </c>
      <c r="Y542" s="46" t="s">
        <v>1404</v>
      </c>
      <c r="Z542" s="54">
        <v>2000000</v>
      </c>
      <c r="AA542" s="46" t="s">
        <v>2</v>
      </c>
      <c r="AB542" s="46" t="s">
        <v>1399</v>
      </c>
      <c r="AC542" s="46" t="s">
        <v>1499</v>
      </c>
      <c r="AD542" s="46" t="s">
        <v>1492</v>
      </c>
      <c r="AE542" s="46" t="s">
        <v>4</v>
      </c>
      <c r="AF542" s="47" t="s">
        <v>4</v>
      </c>
    </row>
    <row r="543" spans="1:32" ht="60" x14ac:dyDescent="0.25">
      <c r="A543" s="45" t="s">
        <v>142</v>
      </c>
      <c r="B543" s="46" t="str">
        <f>VLOOKUP($A543, Table5[], 2, FALSE)</f>
        <v>TR : Turkey</v>
      </c>
      <c r="C543" s="46" t="str">
        <f>IF(ISNA(VLOOKUP($A543, Table8[], 2, FALSE)), "", VLOOKUP($A543, Table8[], 2, FALSE))</f>
        <v/>
      </c>
      <c r="D543" s="46" t="str">
        <f>IF(ISNA(VLOOKUP($A543, Table10[], 2, FALSE)), "", VLOOKUP($A543, Table10[], 2, FALSE))</f>
        <v>1904100000 - Prepared foods obtained by the swelling or roasting of cereals or cereal products</v>
      </c>
      <c r="E543" s="46" t="str">
        <f>IF(ISNA(VLOOKUP($A543, Table16[], 2, FALSE)), "", VLOOKUP($A543, Table16[], 2, FALSE))</f>
        <v>R070816 : opening annual tariff quotas for the importation from Turkey of certain goods resulting from the processing of agricultural products covered by Council Regulation (EC) No 3448/93</v>
      </c>
      <c r="F543" s="59">
        <v>12600</v>
      </c>
      <c r="G543" s="60">
        <v>43101</v>
      </c>
      <c r="H543" s="60">
        <v>43465</v>
      </c>
      <c r="I543" s="61">
        <f>'quota master'!$H543-'quota master'!$G543+1</f>
        <v>365</v>
      </c>
      <c r="J543" s="61" t="str">
        <f>describe_period('quota master'!$I543, 'quota master'!$G543, 'quota master'!$H543)</f>
        <v>Annual</v>
      </c>
      <c r="K543" s="54">
        <v>500000</v>
      </c>
      <c r="L543" s="62" t="s">
        <v>2</v>
      </c>
      <c r="M543" s="63">
        <v>3</v>
      </c>
      <c r="N543" s="62" t="s">
        <v>11</v>
      </c>
      <c r="O543" s="63">
        <v>90</v>
      </c>
      <c r="P543" s="46" t="s">
        <v>4</v>
      </c>
      <c r="Q543" s="46" t="s">
        <v>4</v>
      </c>
      <c r="R543" s="46" t="s">
        <v>137</v>
      </c>
      <c r="S543" s="46" t="s">
        <v>142</v>
      </c>
      <c r="T543" s="46" t="str">
        <f>LOWER('quota master'!$V543)</f>
        <v>prepared food obtained by the swelling or roasting of cereals or cereal products</v>
      </c>
      <c r="U543" s="46" t="str">
        <f>GetQuotaDescription('quota master'!$A543, 'quota master'!$B543, 'quota master'!$AB543, 'quota master'!$T543)</f>
        <v>FCFS Quota number 090233 for geography TR : Turkey on prepared food obtained by the swelling or roasting of cereals or cereal products</v>
      </c>
      <c r="V543" s="46" t="s">
        <v>1524</v>
      </c>
      <c r="W543" s="46" t="s">
        <v>4</v>
      </c>
      <c r="X543" s="46" t="s">
        <v>1498</v>
      </c>
      <c r="Y543" s="46" t="s">
        <v>1404</v>
      </c>
      <c r="Z543" s="54">
        <v>500000</v>
      </c>
      <c r="AA543" s="46" t="s">
        <v>2</v>
      </c>
      <c r="AB543" s="46" t="s">
        <v>1399</v>
      </c>
      <c r="AC543" s="46" t="s">
        <v>1519</v>
      </c>
      <c r="AD543" s="46" t="s">
        <v>1492</v>
      </c>
      <c r="AE543" s="46" t="s">
        <v>4</v>
      </c>
      <c r="AF543" s="47" t="s">
        <v>4</v>
      </c>
    </row>
    <row r="544" spans="1:32" ht="60" x14ac:dyDescent="0.25">
      <c r="A544" s="45" t="s">
        <v>143</v>
      </c>
      <c r="B544" s="46" t="str">
        <f>VLOOKUP($A544, Table5[], 2, FALSE)</f>
        <v>TR : Turkey</v>
      </c>
      <c r="C544" s="46" t="str">
        <f>IF(ISNA(VLOOKUP($A544, Table8[], 2, FALSE)), "", VLOOKUP($A544, Table8[], 2, FALSE))</f>
        <v/>
      </c>
      <c r="D544" s="46" t="str">
        <f>IF(ISNA(VLOOKUP($A544, Table10[], 2, FALSE)), "", VLOOKUP($A544, Table10[], 2, FALSE))</f>
        <v>1904200000 - Prepared foods obtained from unroasted cereal flakes or from mixtures of unroasted cereal flakes and roasted cereal flakes or swelled cereals</v>
      </c>
      <c r="E544" s="46" t="str">
        <f>IF(ISNA(VLOOKUP($A544, Table16[], 2, FALSE)), "", VLOOKUP($A544, Table16[], 2, FALSE))</f>
        <v>R070816 : opening annual tariff quotas for the importation from Turkey of certain goods resulting from the processing of agricultural products covered by Council Regulation (EC) No 3448/93</v>
      </c>
      <c r="F544" s="59">
        <v>12601</v>
      </c>
      <c r="G544" s="60">
        <v>43101</v>
      </c>
      <c r="H544" s="60">
        <v>43465</v>
      </c>
      <c r="I544" s="61">
        <f>'quota master'!$H544-'quota master'!$G544+1</f>
        <v>365</v>
      </c>
      <c r="J544" s="61" t="str">
        <f>describe_period('quota master'!$I544, 'quota master'!$G544, 'quota master'!$H544)</f>
        <v>Annual</v>
      </c>
      <c r="K544" s="54">
        <v>100000</v>
      </c>
      <c r="L544" s="62" t="s">
        <v>2</v>
      </c>
      <c r="M544" s="63">
        <v>3</v>
      </c>
      <c r="N544" s="62" t="s">
        <v>3</v>
      </c>
      <c r="O544" s="63">
        <v>90</v>
      </c>
      <c r="P544" s="46" t="s">
        <v>4</v>
      </c>
      <c r="Q544" s="46" t="s">
        <v>4</v>
      </c>
      <c r="R544" s="46" t="s">
        <v>137</v>
      </c>
      <c r="S544" s="46" t="s">
        <v>143</v>
      </c>
      <c r="T544" s="46" t="str">
        <f>LOWER('quota master'!$V544)</f>
        <v>prepared food obtained from roasting of cereal flakes</v>
      </c>
      <c r="U544" s="46" t="str">
        <f>GetQuotaDescription('quota master'!$A544, 'quota master'!$B544, 'quota master'!$AB544, 'quota master'!$T544)</f>
        <v>FCFS Quota number 090234 for geography TR : Turkey on prepared food obtained from roasting of cereal flakes</v>
      </c>
      <c r="V544" s="46" t="s">
        <v>1525</v>
      </c>
      <c r="W544" s="46" t="s">
        <v>4</v>
      </c>
      <c r="X544" s="46" t="s">
        <v>1498</v>
      </c>
      <c r="Y544" s="46" t="s">
        <v>1404</v>
      </c>
      <c r="Z544" s="54">
        <v>100000</v>
      </c>
      <c r="AA544" s="46" t="s">
        <v>2</v>
      </c>
      <c r="AB544" s="46" t="s">
        <v>1399</v>
      </c>
      <c r="AC544" s="46" t="s">
        <v>1519</v>
      </c>
      <c r="AD544" s="46" t="s">
        <v>1492</v>
      </c>
      <c r="AE544" s="46" t="s">
        <v>4</v>
      </c>
      <c r="AF544" s="47" t="s">
        <v>4</v>
      </c>
    </row>
    <row r="545" spans="1:32" ht="60" x14ac:dyDescent="0.25">
      <c r="A545" s="45" t="s">
        <v>144</v>
      </c>
      <c r="B545" s="46" t="str">
        <f>VLOOKUP($A545, Table5[], 2, FALSE)</f>
        <v>TR : Turkey</v>
      </c>
      <c r="C545" s="46" t="str">
        <f>IF(ISNA(VLOOKUP($A545, Table8[], 2, FALSE)), "", VLOOKUP($A545, Table8[], 2, FALSE))</f>
        <v/>
      </c>
      <c r="D545" s="46" t="str">
        <f>IF(ISNA(VLOOKUP($A545, Table10[], 2, FALSE)), "", VLOOKUP($A545, Table10[], 2, FALSE))</f>
        <v>1904300000 - Bulgur wheat</v>
      </c>
      <c r="E545" s="46" t="str">
        <f>IF(ISNA(VLOOKUP($A545, Table16[], 2, FALSE)), "", VLOOKUP($A545, Table16[], 2, FALSE))</f>
        <v>R070816 : opening annual tariff quotas for the importation from Turkey of certain goods resulting from the processing of agricultural products covered by Council Regulation (EC) No 3448/93</v>
      </c>
      <c r="F545" s="59">
        <v>12602</v>
      </c>
      <c r="G545" s="60">
        <v>43101</v>
      </c>
      <c r="H545" s="60">
        <v>43465</v>
      </c>
      <c r="I545" s="61">
        <f>'quota master'!$H545-'quota master'!$G545+1</f>
        <v>365</v>
      </c>
      <c r="J545" s="61" t="str">
        <f>describe_period('quota master'!$I545, 'quota master'!$G545, 'quota master'!$H545)</f>
        <v>Annual</v>
      </c>
      <c r="K545" s="54">
        <v>10000000</v>
      </c>
      <c r="L545" s="62" t="s">
        <v>2</v>
      </c>
      <c r="M545" s="63">
        <v>3</v>
      </c>
      <c r="N545" s="62" t="s">
        <v>11</v>
      </c>
      <c r="O545" s="63">
        <v>90</v>
      </c>
      <c r="P545" s="46" t="s">
        <v>4</v>
      </c>
      <c r="Q545" s="46" t="s">
        <v>4</v>
      </c>
      <c r="R545" s="46" t="s">
        <v>137</v>
      </c>
      <c r="S545" s="46" t="s">
        <v>144</v>
      </c>
      <c r="T545" s="46" t="str">
        <f>LOWER('quota master'!$V545)</f>
        <v>bulgar wheat</v>
      </c>
      <c r="U545" s="46" t="str">
        <f>GetQuotaDescription('quota master'!$A545, 'quota master'!$B545, 'quota master'!$AB545, 'quota master'!$T545)</f>
        <v>FCFS Quota number 090235 for geography TR : Turkey on bulgar wheat</v>
      </c>
      <c r="V545" s="46" t="s">
        <v>1526</v>
      </c>
      <c r="W545" s="46" t="s">
        <v>4</v>
      </c>
      <c r="X545" s="46" t="s">
        <v>1498</v>
      </c>
      <c r="Y545" s="46" t="s">
        <v>1404</v>
      </c>
      <c r="Z545" s="54">
        <v>10000000</v>
      </c>
      <c r="AA545" s="46" t="s">
        <v>2</v>
      </c>
      <c r="AB545" s="46" t="s">
        <v>1399</v>
      </c>
      <c r="AC545" s="46" t="s">
        <v>1519</v>
      </c>
      <c r="AD545" s="46" t="s">
        <v>1492</v>
      </c>
      <c r="AE545" s="46" t="s">
        <v>4</v>
      </c>
      <c r="AF545" s="47" t="s">
        <v>4</v>
      </c>
    </row>
    <row r="546" spans="1:32" ht="60" x14ac:dyDescent="0.25">
      <c r="A546" s="45" t="s">
        <v>145</v>
      </c>
      <c r="B546" s="46" t="str">
        <f>VLOOKUP($A546, Table5[], 2, FALSE)</f>
        <v>TR : Turkey</v>
      </c>
      <c r="C546" s="46" t="str">
        <f>IF(ISNA(VLOOKUP($A546, Table8[], 2, FALSE)), "", VLOOKUP($A546, Table8[], 2, FALSE))</f>
        <v/>
      </c>
      <c r="D546" s="46" t="str">
        <f>IF(ISNA(VLOOKUP($A546, Table10[], 2, FALSE)), "", VLOOKUP($A546, Table10[], 2, FALSE))</f>
        <v>1904900000 - Other</v>
      </c>
      <c r="E546" s="46" t="str">
        <f>IF(ISNA(VLOOKUP($A546, Table16[], 2, FALSE)), "", VLOOKUP($A546, Table16[], 2, FALSE))</f>
        <v>R070816 : opening annual tariff quotas for the importation from Turkey of certain goods resulting from the processing of agricultural products covered by Council Regulation (EC) No 3448/93</v>
      </c>
      <c r="F546" s="59">
        <v>12603</v>
      </c>
      <c r="G546" s="60">
        <v>43101</v>
      </c>
      <c r="H546" s="60">
        <v>43465</v>
      </c>
      <c r="I546" s="61">
        <f>'quota master'!$H546-'quota master'!$G546+1</f>
        <v>365</v>
      </c>
      <c r="J546" s="61" t="str">
        <f>describe_period('quota master'!$I546, 'quota master'!$G546, 'quota master'!$H546)</f>
        <v>Annual</v>
      </c>
      <c r="K546" s="54">
        <v>2500000</v>
      </c>
      <c r="L546" s="62" t="s">
        <v>2</v>
      </c>
      <c r="M546" s="63">
        <v>3</v>
      </c>
      <c r="N546" s="62" t="s">
        <v>3</v>
      </c>
      <c r="O546" s="63">
        <v>90</v>
      </c>
      <c r="P546" s="46" t="s">
        <v>4</v>
      </c>
      <c r="Q546" s="46" t="s">
        <v>4</v>
      </c>
      <c r="R546" s="46" t="s">
        <v>137</v>
      </c>
      <c r="S546" s="46" t="s">
        <v>145</v>
      </c>
      <c r="T546" s="46" t="str">
        <f>LOWER('quota master'!$V546)</f>
        <v>other
rice</v>
      </c>
      <c r="U546" s="46" t="str">
        <f>GetQuotaDescription('quota master'!$A546, 'quota master'!$B546, 'quota master'!$AB546, 'quota master'!$T546)</f>
        <v>FCFS Quota number 090236 for geography TR : Turkey on other
rice</v>
      </c>
      <c r="V546" s="46" t="s">
        <v>1527</v>
      </c>
      <c r="W546" s="46" t="s">
        <v>4</v>
      </c>
      <c r="X546" s="46" t="s">
        <v>1498</v>
      </c>
      <c r="Y546" s="46" t="s">
        <v>1404</v>
      </c>
      <c r="Z546" s="54">
        <v>2500000</v>
      </c>
      <c r="AA546" s="46" t="s">
        <v>2</v>
      </c>
      <c r="AB546" s="46" t="s">
        <v>1399</v>
      </c>
      <c r="AC546" s="46" t="s">
        <v>1519</v>
      </c>
      <c r="AD546" s="46" t="s">
        <v>1492</v>
      </c>
      <c r="AE546" s="46" t="s">
        <v>4</v>
      </c>
      <c r="AF546" s="47" t="s">
        <v>4</v>
      </c>
    </row>
    <row r="547" spans="1:32" ht="60" x14ac:dyDescent="0.25">
      <c r="A547" s="45" t="s">
        <v>400</v>
      </c>
      <c r="B547" s="46" t="str">
        <f>VLOOKUP($A547, Table5[], 2, FALSE)</f>
        <v>IL : Israel</v>
      </c>
      <c r="C547" s="46" t="str">
        <f>IF(ISNA(VLOOKUP($A547, Table8[], 2, FALSE)), "", VLOOKUP($A547, Table8[], 2, FALSE))</f>
        <v/>
      </c>
      <c r="D547" s="46" t="str">
        <f>IF(ISNA(VLOOKUP($A547, Table10[], 2, FALSE)), "", VLOOKUP($A547, Table10[], 2, FALSE))</f>
        <v>1905203000 - Containing by weight 30|% or more but less than 50|% of sucrose (including invert sugar expessed as sucrose)_x000D_
1905209000 - Containing by weight 50|% or more of sucrose (including invert sugar expressed as sucrose)</v>
      </c>
      <c r="E547" s="46" t="str">
        <f>IF(ISNA(VLOOKUP($A547, Table16[], 2, FALSE)), "", VLOOKUP($A547, Table16[], 2, FALSE))</f>
        <v>R091154 : amending Council Regulation (EC) No 747/2001 as regards Community tariff quotas for certain agricultural and processed agricultural products originating in Israel</v>
      </c>
      <c r="F547" s="59">
        <v>12258</v>
      </c>
      <c r="G547" s="60">
        <v>43101</v>
      </c>
      <c r="H547" s="60">
        <v>43465</v>
      </c>
      <c r="I547" s="61">
        <f>'quota master'!$H547-'quota master'!$G547+1</f>
        <v>365</v>
      </c>
      <c r="J547" s="61" t="str">
        <f>describe_period('quota master'!$I547, 'quota master'!$G547, 'quota master'!$H547)</f>
        <v>Annual</v>
      </c>
      <c r="K547" s="54">
        <v>3200000</v>
      </c>
      <c r="L547" s="62" t="s">
        <v>2</v>
      </c>
      <c r="M547" s="63">
        <v>3</v>
      </c>
      <c r="N547" s="62" t="s">
        <v>3</v>
      </c>
      <c r="O547" s="63">
        <v>90</v>
      </c>
      <c r="P547" s="46" t="s">
        <v>4</v>
      </c>
      <c r="Q547" s="46" t="s">
        <v>4</v>
      </c>
      <c r="R547" s="46" t="s">
        <v>379</v>
      </c>
      <c r="S547" s="46" t="s">
        <v>400</v>
      </c>
      <c r="T547" s="46" t="str">
        <f>LOWER('quota master'!$V547)</f>
        <v>gingerbread and the like, containing by weight 30 % or  more of sucrose (including invert sugar expressed as sucrose)</v>
      </c>
      <c r="U547" s="46" t="str">
        <f>GetQuotaDescription('quota master'!$A547, 'quota master'!$B547, 'quota master'!$AB547, 'quota master'!$T547)</f>
        <v>FCFS Quota number 091376 for geography IL : Israel on gingerbread and the like, containing by weight 30 % or  more of sucrose (including invert sugar expressed as sucrose)</v>
      </c>
      <c r="V547" s="46" t="s">
        <v>1737</v>
      </c>
      <c r="W547" s="46" t="s">
        <v>4</v>
      </c>
      <c r="X547" s="46" t="s">
        <v>1717</v>
      </c>
      <c r="Y547" s="46" t="s">
        <v>1404</v>
      </c>
      <c r="Z547" s="54">
        <v>3200000</v>
      </c>
      <c r="AA547" s="46" t="s">
        <v>2</v>
      </c>
      <c r="AB547" s="46" t="s">
        <v>1399</v>
      </c>
      <c r="AC547" s="46" t="s">
        <v>1499</v>
      </c>
      <c r="AD547" s="46" t="s">
        <v>1492</v>
      </c>
      <c r="AE547" s="46" t="s">
        <v>4</v>
      </c>
      <c r="AF547" s="47" t="s">
        <v>4</v>
      </c>
    </row>
    <row r="548" spans="1:32" ht="60" x14ac:dyDescent="0.25">
      <c r="A548" s="45" t="s">
        <v>146</v>
      </c>
      <c r="B548" s="46" t="str">
        <f>VLOOKUP($A548, Table5[], 2, FALSE)</f>
        <v>TR : Turkey</v>
      </c>
      <c r="C548" s="46" t="str">
        <f>IF(ISNA(VLOOKUP($A548, Table8[], 2, FALSE)), "", VLOOKUP($A548, Table8[], 2, FALSE))</f>
        <v/>
      </c>
      <c r="D548" s="46" t="str">
        <f>IF(ISNA(VLOOKUP($A548, Table10[], 2, FALSE)), "", VLOOKUP($A548, Table10[], 2, FALSE))</f>
        <v>1905310000 - Sweet biscuits</v>
      </c>
      <c r="E548" s="46" t="str">
        <f>IF(ISNA(VLOOKUP($A548, Table16[], 2, FALSE)), "", VLOOKUP($A548, Table16[], 2, FALSE))</f>
        <v>R070816 : opening annual tariff quotas for the importation from Turkey of certain goods resulting from the processing of agricultural products covered by Council Regulation (EC) No 3448/93</v>
      </c>
      <c r="F548" s="59">
        <v>12604</v>
      </c>
      <c r="G548" s="60">
        <v>43101</v>
      </c>
      <c r="H548" s="60">
        <v>43465</v>
      </c>
      <c r="I548" s="61">
        <f>'quota master'!$H548-'quota master'!$G548+1</f>
        <v>365</v>
      </c>
      <c r="J548" s="61" t="str">
        <f>describe_period('quota master'!$I548, 'quota master'!$G548, 'quota master'!$H548)</f>
        <v>Annual</v>
      </c>
      <c r="K548" s="54">
        <v>10000000</v>
      </c>
      <c r="L548" s="62" t="s">
        <v>2</v>
      </c>
      <c r="M548" s="63">
        <v>3</v>
      </c>
      <c r="N548" s="62" t="s">
        <v>11</v>
      </c>
      <c r="O548" s="63">
        <v>90</v>
      </c>
      <c r="P548" s="46" t="s">
        <v>4</v>
      </c>
      <c r="Q548" s="46" t="s">
        <v>4</v>
      </c>
      <c r="R548" s="46" t="s">
        <v>137</v>
      </c>
      <c r="S548" s="46" t="s">
        <v>146</v>
      </c>
      <c r="T548" s="46" t="str">
        <f>LOWER('quota master'!$V548)</f>
        <v>bread, pastry, cakes, biscuits and other bakers' wares</v>
      </c>
      <c r="U548" s="46" t="str">
        <f>GetQuotaDescription('quota master'!$A548, 'quota master'!$B548, 'quota master'!$AB548, 'quota master'!$T548)</f>
        <v>FCFS Quota number 090237 for geography TR : Turkey on bread, pastry, cakes, biscuits and other bakers' wares</v>
      </c>
      <c r="V548" s="46" t="s">
        <v>7682</v>
      </c>
      <c r="W548" s="46" t="s">
        <v>4</v>
      </c>
      <c r="X548" s="46" t="s">
        <v>1498</v>
      </c>
      <c r="Y548" s="46" t="s">
        <v>1404</v>
      </c>
      <c r="Z548" s="54">
        <v>10000000</v>
      </c>
      <c r="AA548" s="46" t="s">
        <v>2</v>
      </c>
      <c r="AB548" s="46" t="s">
        <v>1399</v>
      </c>
      <c r="AC548" s="46" t="s">
        <v>1519</v>
      </c>
      <c r="AD548" s="46" t="s">
        <v>1492</v>
      </c>
      <c r="AE548" s="46" t="s">
        <v>4</v>
      </c>
      <c r="AF548" s="47" t="s">
        <v>4</v>
      </c>
    </row>
    <row r="549" spans="1:32" ht="75" x14ac:dyDescent="0.25">
      <c r="A549" s="45" t="s">
        <v>556</v>
      </c>
      <c r="B549" s="46" t="str">
        <f>VLOOKUP($A549, Table5[], 2, FALSE)</f>
        <v>CL : Chile</v>
      </c>
      <c r="C549" s="46" t="str">
        <f>IF(ISNA(VLOOKUP($A549, Table8[], 2, FALSE)), "", VLOOKUP($A549, Table8[], 2, FALSE))</f>
        <v/>
      </c>
      <c r="D549" s="46" t="str">
        <f>IF(ISNA(VLOOKUP($A549, Table10[], 2, FALSE)), "", VLOOKUP($A549, Table10[], 2, FALSE))</f>
        <v>1905310000 - Sweet biscuits_x000D_
1905320000 - Waffles and wafers_x000D_
1905904500 - Biscuits</v>
      </c>
      <c r="E549" s="46" t="str">
        <f>IF(ISNA(VLOOKUP($A549, Table16[], 2, FALSE)), "", VLOOKUP($A549, Table16[], 2, FALSE))</f>
        <v>R030312 : implementing for the Community the tariff provisions laid down in the Agreement establishing an association between the European Community and its Member States, of the one part, and the Republic of Chile, of the other part</v>
      </c>
      <c r="F549" s="59">
        <v>12766</v>
      </c>
      <c r="G549" s="60">
        <v>43101</v>
      </c>
      <c r="H549" s="60">
        <v>43465</v>
      </c>
      <c r="I549" s="61">
        <f>'quota master'!$H549-'quota master'!$G549+1</f>
        <v>365</v>
      </c>
      <c r="J549" s="61" t="str">
        <f>describe_period('quota master'!$I549, 'quota master'!$G549, 'quota master'!$H549)</f>
        <v>Annual</v>
      </c>
      <c r="K549" s="54">
        <v>500000</v>
      </c>
      <c r="L549" s="62" t="s">
        <v>2</v>
      </c>
      <c r="M549" s="63">
        <v>3</v>
      </c>
      <c r="N549" s="62" t="s">
        <v>3</v>
      </c>
      <c r="O549" s="63">
        <v>90</v>
      </c>
      <c r="P549" s="46" t="s">
        <v>4</v>
      </c>
      <c r="Q549" s="46" t="s">
        <v>4</v>
      </c>
      <c r="R549" s="46" t="s">
        <v>546</v>
      </c>
      <c r="S549" s="46" t="s">
        <v>556</v>
      </c>
      <c r="T549" s="46" t="str">
        <f>LOWER('quota master'!$V549)</f>
        <v>sweet biscuits, waffles and wafers</v>
      </c>
      <c r="U549" s="46" t="str">
        <f>GetQuotaDescription('quota master'!$A549, 'quota master'!$B549, 'quota master'!$AB549, 'quota master'!$T549)</f>
        <v>FCFS Quota number 091933 for geography CL : Chile on sweet biscuits, waffles and wafers</v>
      </c>
      <c r="V549" s="46" t="s">
        <v>1869</v>
      </c>
      <c r="W549" s="46" t="s">
        <v>4</v>
      </c>
      <c r="X549" s="46" t="s">
        <v>1861</v>
      </c>
      <c r="Y549" s="46" t="s">
        <v>1404</v>
      </c>
      <c r="Z549" s="54">
        <v>500000</v>
      </c>
      <c r="AA549" s="46" t="s">
        <v>2</v>
      </c>
      <c r="AB549" s="46" t="s">
        <v>1399</v>
      </c>
      <c r="AC549" s="46" t="s">
        <v>1499</v>
      </c>
      <c r="AD549" s="46" t="s">
        <v>1492</v>
      </c>
      <c r="AE549" s="46" t="s">
        <v>4</v>
      </c>
      <c r="AF549" s="47" t="s">
        <v>4</v>
      </c>
    </row>
    <row r="550" spans="1:32" ht="60" x14ac:dyDescent="0.25">
      <c r="A550" s="45" t="s">
        <v>147</v>
      </c>
      <c r="B550" s="46" t="str">
        <f>VLOOKUP($A550, Table5[], 2, FALSE)</f>
        <v>TR : Turkey</v>
      </c>
      <c r="C550" s="46" t="str">
        <f>IF(ISNA(VLOOKUP($A550, Table8[], 2, FALSE)), "", VLOOKUP($A550, Table8[], 2, FALSE))</f>
        <v/>
      </c>
      <c r="D550" s="46" t="str">
        <f>IF(ISNA(VLOOKUP($A550, Table10[], 2, FALSE)), "", VLOOKUP($A550, Table10[], 2, FALSE))</f>
        <v>1905320000 - Waffles and wafers</v>
      </c>
      <c r="E550" s="46" t="str">
        <f>IF(ISNA(VLOOKUP($A550, Table16[], 2, FALSE)), "", VLOOKUP($A550, Table16[], 2, FALSE))</f>
        <v>R070816 : opening annual tariff quotas for the importation from Turkey of certain goods resulting from the processing of agricultural products covered by Council Regulation (EC) No 3448/93</v>
      </c>
      <c r="F550" s="59">
        <v>12605</v>
      </c>
      <c r="G550" s="60">
        <v>43101</v>
      </c>
      <c r="H550" s="60">
        <v>43465</v>
      </c>
      <c r="I550" s="61">
        <f>'quota master'!$H550-'quota master'!$G550+1</f>
        <v>365</v>
      </c>
      <c r="J550" s="61" t="str">
        <f>describe_period('quota master'!$I550, 'quota master'!$G550, 'quota master'!$H550)</f>
        <v>Annual</v>
      </c>
      <c r="K550" s="54">
        <v>3000000</v>
      </c>
      <c r="L550" s="62" t="s">
        <v>2</v>
      </c>
      <c r="M550" s="63">
        <v>3</v>
      </c>
      <c r="N550" s="62" t="s">
        <v>3</v>
      </c>
      <c r="O550" s="63">
        <v>90</v>
      </c>
      <c r="P550" s="46" t="s">
        <v>4</v>
      </c>
      <c r="Q550" s="46" t="s">
        <v>4</v>
      </c>
      <c r="R550" s="46" t="s">
        <v>137</v>
      </c>
      <c r="S550" s="46" t="s">
        <v>147</v>
      </c>
      <c r="T550" s="46" t="str">
        <f>LOWER('quota master'!$V550)</f>
        <v>waffles and wafers</v>
      </c>
      <c r="U550" s="46" t="str">
        <f>GetQuotaDescription('quota master'!$A550, 'quota master'!$B550, 'quota master'!$AB550, 'quota master'!$T550)</f>
        <v>FCFS Quota number 090238 for geography TR : Turkey on waffles and wafers</v>
      </c>
      <c r="V550" s="46" t="s">
        <v>1528</v>
      </c>
      <c r="W550" s="46" t="s">
        <v>4</v>
      </c>
      <c r="X550" s="46" t="s">
        <v>1498</v>
      </c>
      <c r="Y550" s="46" t="s">
        <v>1404</v>
      </c>
      <c r="Z550" s="54">
        <v>3000000</v>
      </c>
      <c r="AA550" s="46" t="s">
        <v>2</v>
      </c>
      <c r="AB550" s="46" t="s">
        <v>1399</v>
      </c>
      <c r="AC550" s="46" t="s">
        <v>1519</v>
      </c>
      <c r="AD550" s="46" t="s">
        <v>1492</v>
      </c>
      <c r="AE550" s="46" t="s">
        <v>4</v>
      </c>
      <c r="AF550" s="47" t="s">
        <v>4</v>
      </c>
    </row>
    <row r="551" spans="1:32" ht="60" x14ac:dyDescent="0.25">
      <c r="A551" s="45" t="s">
        <v>148</v>
      </c>
      <c r="B551" s="46" t="str">
        <f>VLOOKUP($A551, Table5[], 2, FALSE)</f>
        <v>TR : Turkey</v>
      </c>
      <c r="C551" s="46" t="str">
        <f>IF(ISNA(VLOOKUP($A551, Table8[], 2, FALSE)), "", VLOOKUP($A551, Table8[], 2, FALSE))</f>
        <v/>
      </c>
      <c r="D551" s="46" t="str">
        <f>IF(ISNA(VLOOKUP($A551, Table10[], 2, FALSE)), "", VLOOKUP($A551, Table10[], 2, FALSE))</f>
        <v>1905400000 - Rusks, toasted bread and similar toasted products</v>
      </c>
      <c r="E551" s="46" t="str">
        <f>IF(ISNA(VLOOKUP($A551, Table16[], 2, FALSE)), "", VLOOKUP($A551, Table16[], 2, FALSE))</f>
        <v>R070816 : opening annual tariff quotas for the importation from Turkey of certain goods resulting from the processing of agricultural products covered by Council Regulation (EC) No 3448/93</v>
      </c>
      <c r="F551" s="59">
        <v>12606</v>
      </c>
      <c r="G551" s="60">
        <v>43101</v>
      </c>
      <c r="H551" s="60">
        <v>43465</v>
      </c>
      <c r="I551" s="61">
        <f>'quota master'!$H551-'quota master'!$G551+1</f>
        <v>365</v>
      </c>
      <c r="J551" s="61" t="str">
        <f>describe_period('quota master'!$I551, 'quota master'!$G551, 'quota master'!$H551)</f>
        <v>Annual</v>
      </c>
      <c r="K551" s="54">
        <v>120000</v>
      </c>
      <c r="L551" s="62" t="s">
        <v>2</v>
      </c>
      <c r="M551" s="63">
        <v>3</v>
      </c>
      <c r="N551" s="62" t="s">
        <v>11</v>
      </c>
      <c r="O551" s="63">
        <v>90</v>
      </c>
      <c r="P551" s="46" t="s">
        <v>4</v>
      </c>
      <c r="Q551" s="46" t="s">
        <v>4</v>
      </c>
      <c r="R551" s="46" t="s">
        <v>137</v>
      </c>
      <c r="S551" s="46" t="s">
        <v>148</v>
      </c>
      <c r="T551" s="46" t="str">
        <f>LOWER('quota master'!$V551)</f>
        <v>rusks toasted bread and similar toasted products</v>
      </c>
      <c r="U551" s="46" t="str">
        <f>GetQuotaDescription('quota master'!$A551, 'quota master'!$B551, 'quota master'!$AB551, 'quota master'!$T551)</f>
        <v>FCFS Quota number 090239 for geography TR : Turkey on rusks toasted bread and similar toasted products</v>
      </c>
      <c r="V551" s="46" t="s">
        <v>1529</v>
      </c>
      <c r="W551" s="46" t="s">
        <v>4</v>
      </c>
      <c r="X551" s="46" t="s">
        <v>1498</v>
      </c>
      <c r="Y551" s="46" t="s">
        <v>1404</v>
      </c>
      <c r="Z551" s="54">
        <v>120000</v>
      </c>
      <c r="AA551" s="46" t="s">
        <v>2</v>
      </c>
      <c r="AB551" s="46" t="s">
        <v>1399</v>
      </c>
      <c r="AC551" s="46" t="s">
        <v>1519</v>
      </c>
      <c r="AD551" s="46" t="s">
        <v>1492</v>
      </c>
      <c r="AE551" s="46" t="s">
        <v>4</v>
      </c>
      <c r="AF551" s="47" t="s">
        <v>4</v>
      </c>
    </row>
    <row r="552" spans="1:32" ht="75" x14ac:dyDescent="0.25">
      <c r="A552" s="45" t="s">
        <v>34</v>
      </c>
      <c r="B552" s="46" t="str">
        <f>VLOOKUP($A552, Table5[], 2, FALSE)</f>
        <v>1011 : ERGA OMNES</v>
      </c>
      <c r="C552" s="46" t="str">
        <f>IF(ISNA(VLOOKUP($A552, Table8[], 2, FALSE)), "", VLOOKUP($A552, Table8[], 2, FALSE))</f>
        <v/>
      </c>
      <c r="D552" s="46" t="str">
        <f>IF(ISNA(VLOOKUP($A552, Table10[], 2, FALSE)), "", VLOOKUP($A552, Table10[], 2, FALSE))</f>
        <v>1905900000 - Other</v>
      </c>
      <c r="E552" s="46" t="str">
        <f>IF(ISNA(VLOOKUP($A552, Table16[], 2, FALSE)), "", VLOOKUP($A552, Table16[], 2, FALSE))</f>
        <v>R150050 : amending Annex I to Council Regulation (EC) No 32/2000 as regards the introduction of new tariff quotas of the Union bound in GATT for chocolate, sugar confectionery and biscuits</v>
      </c>
      <c r="F552" s="59">
        <v>12822</v>
      </c>
      <c r="G552" s="60">
        <v>43282</v>
      </c>
      <c r="H552" s="60">
        <v>43646</v>
      </c>
      <c r="I552" s="61">
        <f>'quota master'!$H552-'quota master'!$G552+1</f>
        <v>365</v>
      </c>
      <c r="J552" s="61" t="str">
        <f>describe_period('quota master'!$I552, 'quota master'!$G552, 'quota master'!$H552)</f>
        <v>Annual</v>
      </c>
      <c r="K552" s="54">
        <v>409000</v>
      </c>
      <c r="L552" s="62" t="s">
        <v>2</v>
      </c>
      <c r="M552" s="63">
        <v>3</v>
      </c>
      <c r="N552" s="62" t="s">
        <v>3</v>
      </c>
      <c r="O552" s="63">
        <v>90</v>
      </c>
      <c r="P552" s="46" t="s">
        <v>4</v>
      </c>
      <c r="Q552" s="46" t="s">
        <v>4</v>
      </c>
      <c r="R552" s="46" t="s">
        <v>32</v>
      </c>
      <c r="S552" s="46" t="s">
        <v>34</v>
      </c>
      <c r="T552" s="46" t="str">
        <f>LOWER('quota master'!$V552)</f>
        <v>other than crispbread, gingerbread and the like, sweet biscuits, waffles and wafers, rusks, toasted bread and similar toasted products</v>
      </c>
      <c r="U552" s="46" t="str">
        <f>GetQuotaDescription('quota master'!$A552, 'quota master'!$B552, 'quota master'!$AB552, 'quota master'!$T552)</f>
        <v>FCFS Quota number 090054 for geography 1011 : ERGA OMNES on other than crispbread, gingerbread and the like, sweet biscuits, waffles and wafers, rusks, toasted bread and similar toasted products</v>
      </c>
      <c r="V552" s="46" t="s">
        <v>1430</v>
      </c>
      <c r="W552" s="46" t="s">
        <v>4</v>
      </c>
      <c r="X552" s="46" t="s">
        <v>1397</v>
      </c>
      <c r="Y552" s="46" t="s">
        <v>1421</v>
      </c>
      <c r="Z552" s="54">
        <v>409000</v>
      </c>
      <c r="AA552" s="46" t="s">
        <v>2</v>
      </c>
      <c r="AB552" s="46" t="s">
        <v>1399</v>
      </c>
      <c r="AC552" s="46" t="s">
        <v>1400</v>
      </c>
      <c r="AD552" s="46" t="s">
        <v>1401</v>
      </c>
      <c r="AE552" s="46" t="s">
        <v>1428</v>
      </c>
      <c r="AF552" s="47" t="s">
        <v>4</v>
      </c>
    </row>
    <row r="553" spans="1:32" ht="120" x14ac:dyDescent="0.25">
      <c r="A553" s="45" t="s">
        <v>149</v>
      </c>
      <c r="B553" s="46" t="str">
        <f>VLOOKUP($A553, Table5[], 2, FALSE)</f>
        <v>TR : Turkey</v>
      </c>
      <c r="C553" s="46" t="str">
        <f>IF(ISNA(VLOOKUP($A553, Table8[], 2, FALSE)), "", VLOOKUP($A553, Table8[], 2, FALSE))</f>
        <v/>
      </c>
      <c r="D553" s="46" t="str">
        <f>IF(ISNA(VLOOKUP($A553, Table10[], 2, FALSE)), "", VLOOKUP($A553, Table10[], 2, FALSE))</f>
        <v>1905901000 - Matzos_x000D_
1905902000 - Communion wafers, empty cachets of a kind suitable for pharmaceutical use, sealing wafers, rice paper and similar products_x000D_
1905903000 - Bread, not containing added honey, eggs, cheese or fruit, and containing by weight in the dry matter state not more than 5|% of sugars and not more than 5|% of fat_x000D_
1905904500 - Biscuits_x000D_
1905905500 - Extruded or expanded products, savoury or salted_x000D_
1905907000 - Containing 5|% or more, by weight, of sucrose, invert sugar or isoglucose</v>
      </c>
      <c r="E553" s="46" t="str">
        <f>IF(ISNA(VLOOKUP($A553, Table16[], 2, FALSE)), "", VLOOKUP($A553, Table16[], 2, FALSE))</f>
        <v>R070816 : opening annual tariff quotas for the importation from Turkey of certain goods resulting from the processing of agricultural products covered by Council Regulation (EC) No 3448/93</v>
      </c>
      <c r="F553" s="59">
        <v>12607</v>
      </c>
      <c r="G553" s="60">
        <v>43101</v>
      </c>
      <c r="H553" s="60">
        <v>43465</v>
      </c>
      <c r="I553" s="61">
        <f>'quota master'!$H553-'quota master'!$G553+1</f>
        <v>365</v>
      </c>
      <c r="J553" s="61" t="str">
        <f>describe_period('quota master'!$I553, 'quota master'!$G553, 'quota master'!$H553)</f>
        <v>Annual</v>
      </c>
      <c r="K553" s="54">
        <v>10000000</v>
      </c>
      <c r="L553" s="62" t="s">
        <v>2</v>
      </c>
      <c r="M553" s="63">
        <v>3</v>
      </c>
      <c r="N553" s="62" t="s">
        <v>11</v>
      </c>
      <c r="O553" s="63">
        <v>90</v>
      </c>
      <c r="P553" s="46" t="s">
        <v>4</v>
      </c>
      <c r="Q553" s="46" t="s">
        <v>4</v>
      </c>
      <c r="R553" s="46" t="s">
        <v>137</v>
      </c>
      <c r="S553" s="46" t="s">
        <v>149</v>
      </c>
      <c r="T553" s="46" t="str">
        <f>LOWER('quota master'!$V553)</f>
        <v>matzos, wafers and biscuits etc.</v>
      </c>
      <c r="U553" s="46" t="str">
        <f>GetQuotaDescription('quota master'!$A553, 'quota master'!$B553, 'quota master'!$AB553, 'quota master'!$T553)</f>
        <v>FCFS Quota number 090240 for geography TR : Turkey on matzos, wafers and biscuits etc.</v>
      </c>
      <c r="V553" s="46" t="s">
        <v>7683</v>
      </c>
      <c r="W553" s="46" t="s">
        <v>4</v>
      </c>
      <c r="X553" s="46" t="s">
        <v>1498</v>
      </c>
      <c r="Y553" s="46" t="s">
        <v>1404</v>
      </c>
      <c r="Z553" s="54">
        <v>10000000</v>
      </c>
      <c r="AA553" s="46" t="s">
        <v>2</v>
      </c>
      <c r="AB553" s="46" t="s">
        <v>1399</v>
      </c>
      <c r="AC553" s="46" t="s">
        <v>1519</v>
      </c>
      <c r="AD553" s="46" t="s">
        <v>1492</v>
      </c>
      <c r="AE553" s="46" t="s">
        <v>4</v>
      </c>
      <c r="AF553" s="47" t="s">
        <v>4</v>
      </c>
    </row>
    <row r="554" spans="1:32" ht="75" x14ac:dyDescent="0.25">
      <c r="A554" s="45" t="s">
        <v>603</v>
      </c>
      <c r="B554" s="46" t="str">
        <f>VLOOKUP($A554, Table5[], 2, FALSE)</f>
        <v>KR : Korea, Republic of (South Korea)</v>
      </c>
      <c r="C554" s="46" t="str">
        <f>IF(ISNA(VLOOKUP($A554, Table8[], 2, FALSE)), "", VLOOKUP($A554, Table8[], 2, FALSE))</f>
        <v/>
      </c>
      <c r="D554" s="46" t="str">
        <f>IF(ISNA(VLOOKUP($A554, Table10[], 2, FALSE)), "", VLOOKUP($A554, Table10[], 2, FALSE))</f>
        <v>1905904500 - Biscuits</v>
      </c>
      <c r="E554" s="46" t="str">
        <f>IF(ISNA(VLOOKUP($A554, Table16[], 2, FALSE)), "", VLOOKUP($A554, Table16[], 2, FALSE))</f>
        <v>R111093 : on the application of derogations from the rules of origin laid down in the Protocol on the definition of originating products attached to the Free Trade Agreement between the European Union and its Member States and Korea</v>
      </c>
      <c r="F554" s="59">
        <v>12580</v>
      </c>
      <c r="G554" s="60">
        <v>43282</v>
      </c>
      <c r="H554" s="60">
        <v>43646</v>
      </c>
      <c r="I554" s="61">
        <f>'quota master'!$H554-'quota master'!$G554+1</f>
        <v>365</v>
      </c>
      <c r="J554" s="61" t="str">
        <f>describe_period('quota master'!$I554, 'quota master'!$G554, 'quota master'!$H554)</f>
        <v>Annual</v>
      </c>
      <c r="K554" s="54">
        <v>270000</v>
      </c>
      <c r="L554" s="62" t="s">
        <v>2</v>
      </c>
      <c r="M554" s="63">
        <v>3</v>
      </c>
      <c r="N554" s="62" t="s">
        <v>3</v>
      </c>
      <c r="O554" s="63">
        <v>90</v>
      </c>
      <c r="P554" s="46" t="s">
        <v>4</v>
      </c>
      <c r="Q554" s="46" t="s">
        <v>4</v>
      </c>
      <c r="R554" s="46" t="s">
        <v>602</v>
      </c>
      <c r="S554" s="46" t="s">
        <v>603</v>
      </c>
      <c r="T554" s="46" t="str">
        <f>LOWER('quota master'!$V554)</f>
        <v>biscuits</v>
      </c>
      <c r="U554" s="46" t="str">
        <f>GetQuotaDescription('quota master'!$A554, 'quota master'!$B554, 'quota master'!$AB554, 'quota master'!$T554)</f>
        <v>FCFS Quota number 092451 for geography KR : Korea, Republic of (South Korea) on biscuits</v>
      </c>
      <c r="V554" s="46" t="s">
        <v>1904</v>
      </c>
      <c r="W554" s="46" t="s">
        <v>4</v>
      </c>
      <c r="X554" s="46" t="s">
        <v>1903</v>
      </c>
      <c r="Y554" s="46" t="s">
        <v>1421</v>
      </c>
      <c r="Z554" s="54">
        <v>270000</v>
      </c>
      <c r="AA554" s="46" t="s">
        <v>2</v>
      </c>
      <c r="AB554" s="46" t="s">
        <v>1399</v>
      </c>
      <c r="AC554" s="46" t="s">
        <v>1499</v>
      </c>
      <c r="AD554" s="46" t="s">
        <v>1782</v>
      </c>
      <c r="AE554" s="46" t="s">
        <v>1428</v>
      </c>
      <c r="AF554" s="47" t="s">
        <v>4</v>
      </c>
    </row>
    <row r="555" spans="1:32" ht="45" x14ac:dyDescent="0.25">
      <c r="A555" s="45" t="s">
        <v>363</v>
      </c>
      <c r="B555" s="46" t="str">
        <f>VLOOKUP($A555, Table5[], 2, FALSE)</f>
        <v>LB : Lebanon</v>
      </c>
      <c r="C555" s="46" t="str">
        <f>IF(ISNA(VLOOKUP($A555, Table8[], 2, FALSE)), "", VLOOKUP($A555, Table8[], 2, FALSE))</f>
        <v/>
      </c>
      <c r="D555" s="46" t="str">
        <f>IF(ISNA(VLOOKUP($A555, Table10[], 2, FALSE)), "", VLOOKUP($A555, Table10[], 2, FALSE))</f>
        <v>2002000000 - Tomatoes prepared or preserved otherwise than by vinegar or acetic acid</v>
      </c>
      <c r="E555" s="46" t="str">
        <f>IF(ISNA(VLOOKUP($A555, Table16[], 2, FALSE)), "", VLOOKUP($A555, Table16[], 2, FALSE))</f>
        <v>R030209 : amending Council Regulation (EC) No 747/2001 as regards Community tariff quotas for certain agricultural products originating in Lebanon</v>
      </c>
      <c r="F555" s="59">
        <v>12236</v>
      </c>
      <c r="G555" s="60">
        <v>43101</v>
      </c>
      <c r="H555" s="60">
        <v>43465</v>
      </c>
      <c r="I555" s="61">
        <f>'quota master'!$H555-'quota master'!$G555+1</f>
        <v>365</v>
      </c>
      <c r="J555" s="61" t="str">
        <f>describe_period('quota master'!$I555, 'quota master'!$G555, 'quota master'!$H555)</f>
        <v>Annual</v>
      </c>
      <c r="K555" s="54">
        <v>1000000</v>
      </c>
      <c r="L555" s="62" t="s">
        <v>2</v>
      </c>
      <c r="M555" s="63">
        <v>3</v>
      </c>
      <c r="N555" s="62" t="s">
        <v>3</v>
      </c>
      <c r="O555" s="63">
        <v>90</v>
      </c>
      <c r="P555" s="46" t="s">
        <v>4</v>
      </c>
      <c r="Q555" s="46" t="s">
        <v>4</v>
      </c>
      <c r="R555" s="46" t="s">
        <v>347</v>
      </c>
      <c r="S555" s="46" t="s">
        <v>363</v>
      </c>
      <c r="T555" s="46" t="str">
        <f>LOWER('quota master'!$V555)</f>
        <v>tomatoes, prepared or preserved otherwise than by vinegar or acetic acid</v>
      </c>
      <c r="U555" s="46" t="str">
        <f>GetQuotaDescription('quota master'!$A555, 'quota master'!$B555, 'quota master'!$AB555, 'quota master'!$T555)</f>
        <v>FCFS Quota number 091187 for geography LB : Lebanon on tomatoes, prepared or preserved otherwise than by vinegar or acetic acid</v>
      </c>
      <c r="V555" s="46" t="s">
        <v>1706</v>
      </c>
      <c r="W555" s="46" t="s">
        <v>4</v>
      </c>
      <c r="X555" s="46" t="s">
        <v>1692</v>
      </c>
      <c r="Y555" s="46" t="s">
        <v>1404</v>
      </c>
      <c r="Z555" s="54">
        <v>1000000</v>
      </c>
      <c r="AA555" s="46" t="s">
        <v>2</v>
      </c>
      <c r="AB555" s="46" t="s">
        <v>1399</v>
      </c>
      <c r="AC555" s="46" t="s">
        <v>1499</v>
      </c>
      <c r="AD555" s="46" t="s">
        <v>1492</v>
      </c>
      <c r="AE555" s="46" t="s">
        <v>4</v>
      </c>
      <c r="AF555" s="47" t="s">
        <v>4</v>
      </c>
    </row>
    <row r="556" spans="1:32" ht="60" x14ac:dyDescent="0.25">
      <c r="A556" s="45" t="s">
        <v>792</v>
      </c>
      <c r="B556" s="46" t="str">
        <f>VLOOKUP($A556, Table5[], 2, FALSE)</f>
        <v>UA : Ukraine</v>
      </c>
      <c r="C556" s="46" t="str">
        <f>IF(ISNA(VLOOKUP($A556, Table8[], 2, FALSE)), "", VLOOKUP($A556, Table8[], 2, FALSE))</f>
        <v/>
      </c>
      <c r="D556" s="46" t="str">
        <f>IF(ISNA(VLOOKUP($A556, Table10[], 2, FALSE)), "", VLOOKUP($A556, Table10[], 2, FALSE))</f>
        <v>2002000000 - Tomatoes prepared or preserved otherwise than by vinegar or acetic acid</v>
      </c>
      <c r="E556" s="46" t="str">
        <f>IF(ISNA(VLOOKUP($A556, Table16[], 2, FALSE)), "", VLOOKUP($A556, Table16[], 2, FALSE))</f>
        <v>R152405 : opening and providing for the management of EU tariff quotas for agricultural products originating in Ukraine</v>
      </c>
      <c r="F556" s="59">
        <v>13140</v>
      </c>
      <c r="G556" s="60">
        <v>43101</v>
      </c>
      <c r="H556" s="60">
        <v>43465</v>
      </c>
      <c r="I556" s="61">
        <f>'quota master'!$H556-'quota master'!$G556+1</f>
        <v>365</v>
      </c>
      <c r="J556" s="61" t="str">
        <f>describe_period('quota master'!$I556, 'quota master'!$G556, 'quota master'!$H556)</f>
        <v>Annual</v>
      </c>
      <c r="K556" s="54">
        <v>10000000</v>
      </c>
      <c r="L556" s="62" t="s">
        <v>2</v>
      </c>
      <c r="M556" s="63">
        <v>3</v>
      </c>
      <c r="N556" s="62" t="s">
        <v>11</v>
      </c>
      <c r="O556" s="63">
        <v>90</v>
      </c>
      <c r="P556" s="46" t="s">
        <v>4</v>
      </c>
      <c r="Q556" s="46" t="s">
        <v>4</v>
      </c>
      <c r="R556" s="46" t="s">
        <v>778</v>
      </c>
      <c r="S556" s="46" t="s">
        <v>792</v>
      </c>
      <c r="T556" s="46" t="str">
        <f>LOWER('quota master'!$V556)</f>
        <v>tomatoes prepared or preserved otherwise than by vinegar or acetic acid</v>
      </c>
      <c r="U556" s="46" t="str">
        <f>GetQuotaDescription('quota master'!$A556, 'quota master'!$B556, 'quota master'!$AB556, 'quota master'!$T556)</f>
        <v>FCFS Quota number 096714 for geography UA : Ukraine on tomatoes prepared or preserved otherwise than by vinegar or acetic acid</v>
      </c>
      <c r="V556" s="46" t="s">
        <v>1912</v>
      </c>
      <c r="W556" s="46" t="s">
        <v>4</v>
      </c>
      <c r="X556" s="46" t="s">
        <v>1907</v>
      </c>
      <c r="Y556" s="46" t="s">
        <v>1404</v>
      </c>
      <c r="Z556" s="54">
        <v>10000000</v>
      </c>
      <c r="AA556" s="46" t="s">
        <v>2</v>
      </c>
      <c r="AB556" s="46" t="s">
        <v>1399</v>
      </c>
      <c r="AC556" s="46" t="s">
        <v>1499</v>
      </c>
      <c r="AD556" s="46" t="s">
        <v>1492</v>
      </c>
      <c r="AE556" s="46" t="s">
        <v>4</v>
      </c>
      <c r="AF556" s="47" t="s">
        <v>4</v>
      </c>
    </row>
    <row r="557" spans="1:32" ht="75" x14ac:dyDescent="0.25">
      <c r="A557" s="45" t="s">
        <v>808</v>
      </c>
      <c r="B557" s="46" t="str">
        <f>VLOOKUP($A557, Table5[], 2, FALSE)</f>
        <v>UA : Ukraine</v>
      </c>
      <c r="C557" s="46" t="str">
        <f>IF(ISNA(VLOOKUP($A557, Table8[], 2, FALSE)), "", VLOOKUP($A557, Table8[], 2, FALSE))</f>
        <v/>
      </c>
      <c r="D557" s="46" t="str">
        <f>IF(ISNA(VLOOKUP($A557, Table10[], 2, FALSE)), "", VLOOKUP($A557, Table10[], 2, FALSE))</f>
        <v>2002000000 - Tomatoes prepared or preserved otherwise than by vinegar or acetic acid</v>
      </c>
      <c r="E557" s="46" t="str">
        <f>IF(ISNA(VLOOKUP($A557, Table16[], 2, FALSE)), "", VLOOKUP($A557, Table16[], 2, FALSE))</f>
        <v>R171566 : on the introduction of temporary autonomous trade measures for Ukraine supplementing the trade concessions available under the Association Agreement</v>
      </c>
      <c r="F557" s="59">
        <v>13123</v>
      </c>
      <c r="G557" s="60">
        <v>43374</v>
      </c>
      <c r="H557" s="60">
        <v>43738</v>
      </c>
      <c r="I557" s="61">
        <f>'quota master'!$H557-'quota master'!$G557+1</f>
        <v>365</v>
      </c>
      <c r="J557" s="61" t="str">
        <f>describe_period('quota master'!$I557, 'quota master'!$G557, 'quota master'!$H557)</f>
        <v>Annual</v>
      </c>
      <c r="K557" s="54">
        <v>3000000</v>
      </c>
      <c r="L557" s="62" t="s">
        <v>2</v>
      </c>
      <c r="M557" s="63">
        <v>3</v>
      </c>
      <c r="N557" s="62" t="s">
        <v>11</v>
      </c>
      <c r="O557" s="63">
        <v>90</v>
      </c>
      <c r="P557" s="46" t="s">
        <v>4</v>
      </c>
      <c r="Q557" s="46" t="s">
        <v>4</v>
      </c>
      <c r="R557" s="46" t="s">
        <v>806</v>
      </c>
      <c r="S557" s="46" t="s">
        <v>808</v>
      </c>
      <c r="T557" s="46" t="str">
        <f>LOWER('quota master'!$V557)</f>
        <v>tomatoes prepared or preserved otherwise than by vinegar or acetic acid</v>
      </c>
      <c r="U557" s="46" t="str">
        <f>GetQuotaDescription('quota master'!$A557, 'quota master'!$B557, 'quota master'!$AB557, 'quota master'!$T557)</f>
        <v>FCFS Quota number 096752 for geography UA : Ukraine on tomatoes prepared or preserved otherwise than by vinegar or acetic acid</v>
      </c>
      <c r="V557" s="46" t="s">
        <v>1912</v>
      </c>
      <c r="W557" s="46" t="s">
        <v>4</v>
      </c>
      <c r="X557" s="46" t="s">
        <v>1907</v>
      </c>
      <c r="Y557" s="46" t="s">
        <v>1910</v>
      </c>
      <c r="Z557" s="54">
        <v>3000000</v>
      </c>
      <c r="AA557" s="46" t="s">
        <v>2</v>
      </c>
      <c r="AB557" s="46" t="s">
        <v>1399</v>
      </c>
      <c r="AC557" s="46" t="s">
        <v>1911</v>
      </c>
      <c r="AD557" s="46" t="s">
        <v>1900</v>
      </c>
      <c r="AE557" s="46" t="s">
        <v>4</v>
      </c>
      <c r="AF557" s="47" t="s">
        <v>4</v>
      </c>
    </row>
    <row r="558" spans="1:32" ht="90" x14ac:dyDescent="0.25">
      <c r="A558" s="45" t="s">
        <v>131</v>
      </c>
      <c r="B558" s="46" t="str">
        <f>VLOOKUP($A558, Table5[], 2, FALSE)</f>
        <v>TR : Turkey</v>
      </c>
      <c r="C558" s="46" t="str">
        <f>IF(ISNA(VLOOKUP($A558, Table8[], 2, FALSE)), "", VLOOKUP($A558, Table8[], 2, FALSE))</f>
        <v/>
      </c>
      <c r="D558" s="46" t="str">
        <f>IF(ISNA(VLOOKUP($A558, Table10[], 2, FALSE)), "", VLOOKUP($A558, Table10[], 2, FALSE))</f>
        <v>2002100000 - Tomatoes, whole or in pieces_x000D_
2002901100 - In immediate packings of a net content exceeding 1|kg_x000D_
2002901900 - In immediate packings of a net content not exceeding 1|kg</v>
      </c>
      <c r="E558" s="46" t="str">
        <f>IF(ISNA(VLOOKUP($A558, Table16[], 2, FALSE)), "", VLOOKUP($A558, Table16[], 2, FALSE))</f>
        <v>R061712 : amending Council Regulation (EC) No 747/2001 as regards Community tariff quotas for certain agricultural products originating in Turkey</v>
      </c>
      <c r="F558" s="59">
        <v>12273</v>
      </c>
      <c r="G558" s="60">
        <v>43101</v>
      </c>
      <c r="H558" s="60">
        <v>43465</v>
      </c>
      <c r="I558" s="61">
        <f>'quota master'!$H558-'quota master'!$G558+1</f>
        <v>365</v>
      </c>
      <c r="J558" s="61" t="str">
        <f>describe_period('quota master'!$I558, 'quota master'!$G558, 'quota master'!$H558)</f>
        <v>Annual</v>
      </c>
      <c r="K558" s="54">
        <v>8900000</v>
      </c>
      <c r="L558" s="62" t="s">
        <v>2</v>
      </c>
      <c r="M558" s="63">
        <v>3</v>
      </c>
      <c r="N558" s="62" t="s">
        <v>11</v>
      </c>
      <c r="O558" s="63">
        <v>90</v>
      </c>
      <c r="P558" s="46" t="s">
        <v>4</v>
      </c>
      <c r="Q558" s="46" t="s">
        <v>4</v>
      </c>
      <c r="R558" s="46" t="s">
        <v>122</v>
      </c>
      <c r="S558" s="46" t="s">
        <v>131</v>
      </c>
      <c r="T558" s="46" t="str">
        <f>LOWER('quota master'!$V558)</f>
        <v>tomatoes prepared or preserved otherwise than by vinegar or acetic acid:
whole or in pieces
other, with a dry matter content of less than 12% by weight</v>
      </c>
      <c r="U558" s="46" t="str">
        <f>GetQuotaDescription('quota master'!$A558, 'quota master'!$B558, 'quota master'!$AB558, 'quota master'!$T558)</f>
        <v>FCFS Quota number 090221 for geography TR : Turkey on tomatoes prepared or preserved otherwise than by vinegar or acetic acid:
whole or in pieces
other, with a dry matter content of less than 12% by weight</v>
      </c>
      <c r="V558" s="46" t="s">
        <v>1514</v>
      </c>
      <c r="W558" s="46" t="s">
        <v>4</v>
      </c>
      <c r="X558" s="46" t="s">
        <v>1498</v>
      </c>
      <c r="Y558" s="46" t="s">
        <v>1404</v>
      </c>
      <c r="Z558" s="54">
        <v>8900000</v>
      </c>
      <c r="AA558" s="46" t="s">
        <v>2</v>
      </c>
      <c r="AB558" s="46" t="s">
        <v>1399</v>
      </c>
      <c r="AC558" s="46" t="s">
        <v>1499</v>
      </c>
      <c r="AD558" s="46" t="s">
        <v>1492</v>
      </c>
      <c r="AE558" s="46" t="s">
        <v>4</v>
      </c>
      <c r="AF558" s="47" t="s">
        <v>4</v>
      </c>
    </row>
    <row r="559" spans="1:32" ht="60" x14ac:dyDescent="0.25">
      <c r="A559" s="45" t="s">
        <v>327</v>
      </c>
      <c r="B559" s="46" t="str">
        <f>VLOOKUP($A559, Table5[], 2, FALSE)</f>
        <v>DZ : Algeria</v>
      </c>
      <c r="C559" s="46" t="str">
        <f>IF(ISNA(VLOOKUP($A559, Table8[], 2, FALSE)), "", VLOOKUP($A559, Table8[], 2, FALSE))</f>
        <v/>
      </c>
      <c r="D559" s="46" t="str">
        <f>IF(ISNA(VLOOKUP($A559, Table10[], 2, FALSE)), "", VLOOKUP($A559, Table10[], 2, FALSE))</f>
        <v>2002101000 - Peeled</v>
      </c>
      <c r="E559" s="46" t="str">
        <f>IF(ISNA(VLOOKUP($A559, Table16[], 2, FALSE)), "", VLOOKUP($A559, Table16[], 2, FALSE))</f>
        <v>R051460 : amending Council Regulation (EC) No 747/2001 as regards Community tariff quotas and reference quantities for certain products originating in Algeria</v>
      </c>
      <c r="F559" s="59">
        <v>12177</v>
      </c>
      <c r="G559" s="60">
        <v>43101</v>
      </c>
      <c r="H559" s="60">
        <v>43465</v>
      </c>
      <c r="I559" s="61">
        <f>'quota master'!$H559-'quota master'!$G559+1</f>
        <v>365</v>
      </c>
      <c r="J559" s="61" t="str">
        <f>describe_period('quota master'!$I559, 'quota master'!$G559, 'quota master'!$H559)</f>
        <v>Annual</v>
      </c>
      <c r="K559" s="54">
        <v>300000</v>
      </c>
      <c r="L559" s="62" t="s">
        <v>2</v>
      </c>
      <c r="M559" s="63">
        <v>3</v>
      </c>
      <c r="N559" s="62" t="s">
        <v>3</v>
      </c>
      <c r="O559" s="63">
        <v>90</v>
      </c>
      <c r="P559" s="46" t="s">
        <v>4</v>
      </c>
      <c r="Q559" s="46" t="s">
        <v>4</v>
      </c>
      <c r="R559" s="46" t="s">
        <v>317</v>
      </c>
      <c r="S559" s="46" t="s">
        <v>327</v>
      </c>
      <c r="T559" s="46" t="str">
        <f>LOWER('quota master'!$V559)</f>
        <v>peeled tomatoes, prepared</v>
      </c>
      <c r="U559" s="46" t="str">
        <f>GetQuotaDescription('quota master'!$A559, 'quota master'!$B559, 'quota master'!$AB559, 'quota master'!$T559)</f>
        <v>FCFS Quota number 091011 for geography DZ : Algeria on peeled tomatoes, prepared</v>
      </c>
      <c r="V559" s="46" t="s">
        <v>1675</v>
      </c>
      <c r="W559" s="46" t="s">
        <v>4</v>
      </c>
      <c r="X559" s="46" t="s">
        <v>1663</v>
      </c>
      <c r="Y559" s="46" t="s">
        <v>1404</v>
      </c>
      <c r="Z559" s="54">
        <v>300000</v>
      </c>
      <c r="AA559" s="46" t="s">
        <v>2</v>
      </c>
      <c r="AB559" s="46" t="s">
        <v>1399</v>
      </c>
      <c r="AC559" s="46" t="s">
        <v>1499</v>
      </c>
      <c r="AD559" s="46" t="s">
        <v>1492</v>
      </c>
      <c r="AE559" s="46" t="s">
        <v>4</v>
      </c>
      <c r="AF559" s="47" t="s">
        <v>4</v>
      </c>
    </row>
    <row r="560" spans="1:32" ht="60" x14ac:dyDescent="0.25">
      <c r="A560" s="45" t="s">
        <v>328</v>
      </c>
      <c r="B560" s="46" t="str">
        <f>VLOOKUP($A560, Table5[], 2, FALSE)</f>
        <v>DZ : Algeria</v>
      </c>
      <c r="C560" s="46" t="str">
        <f>IF(ISNA(VLOOKUP($A560, Table8[], 2, FALSE)), "", VLOOKUP($A560, Table8[], 2, FALSE))</f>
        <v/>
      </c>
      <c r="D560" s="46" t="str">
        <f>IF(ISNA(VLOOKUP($A560, Table10[], 2, FALSE)), "", VLOOKUP($A560, Table10[], 2, FALSE))</f>
        <v>2002903100 - In immediate packings of a net content exceeding 1|kg_x000D_
2002903900 - In immediate packings of a net content not exceeding 1|kg_x000D_
2002909100 - In immediate packings of a net content exceeding 1|kg_x000D_
2002909900 - In immediate packings of a net content not exceeding 1|kg</v>
      </c>
      <c r="E560" s="46" t="str">
        <f>IF(ISNA(VLOOKUP($A560, Table16[], 2, FALSE)), "", VLOOKUP($A560, Table16[], 2, FALSE))</f>
        <v>R051460 : amending Council Regulation (EC) No 747/2001 as regards Community tariff quotas and reference quantities for certain products originating in Algeria</v>
      </c>
      <c r="F560" s="59">
        <v>12178</v>
      </c>
      <c r="G560" s="60">
        <v>43101</v>
      </c>
      <c r="H560" s="60">
        <v>43465</v>
      </c>
      <c r="I560" s="61">
        <f>'quota master'!$H560-'quota master'!$G560+1</f>
        <v>365</v>
      </c>
      <c r="J560" s="61" t="str">
        <f>describe_period('quota master'!$I560, 'quota master'!$G560, 'quota master'!$H560)</f>
        <v>Annual</v>
      </c>
      <c r="K560" s="54">
        <v>300000</v>
      </c>
      <c r="L560" s="62" t="s">
        <v>2</v>
      </c>
      <c r="M560" s="63">
        <v>3</v>
      </c>
      <c r="N560" s="62" t="s">
        <v>3</v>
      </c>
      <c r="O560" s="63">
        <v>90</v>
      </c>
      <c r="P560" s="46" t="s">
        <v>4</v>
      </c>
      <c r="Q560" s="46" t="s">
        <v>4</v>
      </c>
      <c r="R560" s="46" t="s">
        <v>317</v>
      </c>
      <c r="S560" s="46" t="s">
        <v>328</v>
      </c>
      <c r="T560" s="46" t="str">
        <f>LOWER('quota master'!$V560)</f>
        <v>tomatoes, prepared</v>
      </c>
      <c r="U560" s="46" t="str">
        <f>GetQuotaDescription('quota master'!$A560, 'quota master'!$B560, 'quota master'!$AB560, 'quota master'!$T560)</f>
        <v>FCFS Quota number 091012 for geography DZ : Algeria on tomatoes, prepared</v>
      </c>
      <c r="V560" s="46" t="s">
        <v>1676</v>
      </c>
      <c r="W560" s="46" t="s">
        <v>4</v>
      </c>
      <c r="X560" s="46" t="s">
        <v>1663</v>
      </c>
      <c r="Y560" s="46" t="s">
        <v>1404</v>
      </c>
      <c r="Z560" s="54">
        <v>300000</v>
      </c>
      <c r="AA560" s="46" t="s">
        <v>2</v>
      </c>
      <c r="AB560" s="46" t="s">
        <v>1399</v>
      </c>
      <c r="AC560" s="46" t="s">
        <v>1499</v>
      </c>
      <c r="AD560" s="46" t="s">
        <v>1492</v>
      </c>
      <c r="AE560" s="46" t="s">
        <v>4</v>
      </c>
      <c r="AF560" s="47" t="s">
        <v>4</v>
      </c>
    </row>
    <row r="561" spans="1:32" ht="75" x14ac:dyDescent="0.25">
      <c r="A561" s="45" t="s">
        <v>373</v>
      </c>
      <c r="B561" s="46" t="str">
        <f>VLOOKUP($A561, Table5[], 2, FALSE)</f>
        <v>TN : Tunisia</v>
      </c>
      <c r="C561" s="46" t="str">
        <f>IF(ISNA(VLOOKUP($A561, Table8[], 2, FALSE)), "", VLOOKUP($A561, Table8[], 2, FALSE))</f>
        <v/>
      </c>
      <c r="D561" s="46" t="str">
        <f>IF(ISNA(VLOOKUP($A561, Table10[], 2, FALSE)), "", VLOOKUP($A561, Table10[], 2, FALSE))</f>
        <v>2002903100 - In immediate packings of a net content exceeding 1|kg_x000D_
2002903900 - In immediate packings of a net content not exceeding 1|kg_x000D_
2002909100 - In immediate packings of a net content exceeding 1|kg_x000D_
2002909900 - In immediate packings of a net content not exceeding 1|kg</v>
      </c>
      <c r="E561" s="46" t="str">
        <f>IF(ISNA(VLOOKUP($A561, Table16[], 2, FALSE)), "", VLOOKUP($A561, Table16[], 2, FALSE))</f>
        <v>R010747 : providing for the management of Community tariff quotas and of reference quantities for products eligible for preferences by virtue of agreements withcertain Mediterranean countries and repealing Regulations (EC) No 1981/94 and (EC) No 934/95</v>
      </c>
      <c r="F561" s="59">
        <v>12194</v>
      </c>
      <c r="G561" s="60">
        <v>43101</v>
      </c>
      <c r="H561" s="60">
        <v>43465</v>
      </c>
      <c r="I561" s="61">
        <f>'quota master'!$H561-'quota master'!$G561+1</f>
        <v>365</v>
      </c>
      <c r="J561" s="61" t="str">
        <f>describe_period('quota master'!$I561, 'quota master'!$G561, 'quota master'!$H561)</f>
        <v>Annual</v>
      </c>
      <c r="K561" s="54">
        <v>4000000</v>
      </c>
      <c r="L561" s="62" t="s">
        <v>2</v>
      </c>
      <c r="M561" s="63">
        <v>3</v>
      </c>
      <c r="N561" s="62" t="s">
        <v>3</v>
      </c>
      <c r="O561" s="63">
        <v>90</v>
      </c>
      <c r="P561" s="46" t="s">
        <v>4</v>
      </c>
      <c r="Q561" s="46" t="s">
        <v>4</v>
      </c>
      <c r="R561" s="46" t="s">
        <v>366</v>
      </c>
      <c r="S561" s="46" t="s">
        <v>373</v>
      </c>
      <c r="T561" s="46" t="str">
        <f>LOWER('quota master'!$V561)</f>
        <v>tomatoes prepared or preserved otherwise than by vinegar or acetic acid, other than whole or in pieces, with a dry matter content of not less than 12%</v>
      </c>
      <c r="U561" s="46" t="str">
        <f>GetQuotaDescription('quota master'!$A561, 'quota master'!$B561, 'quota master'!$AB561, 'quota master'!$T561)</f>
        <v>FCFS Quota number 091215 for geography TN : Tunisia on tomatoes prepared or preserved otherwise than by vinegar or acetic acid, other than whole or in pieces, with a dry matter content of not less than 12%</v>
      </c>
      <c r="V561" s="46" t="s">
        <v>1712</v>
      </c>
      <c r="W561" s="46" t="s">
        <v>4</v>
      </c>
      <c r="X561" s="46" t="s">
        <v>1708</v>
      </c>
      <c r="Y561" s="46" t="s">
        <v>1404</v>
      </c>
      <c r="Z561" s="54">
        <v>4000000</v>
      </c>
      <c r="AA561" s="46" t="s">
        <v>2</v>
      </c>
      <c r="AB561" s="46" t="s">
        <v>1399</v>
      </c>
      <c r="AC561" s="46" t="s">
        <v>1499</v>
      </c>
      <c r="AD561" s="46" t="s">
        <v>1492</v>
      </c>
      <c r="AE561" s="46" t="s">
        <v>4</v>
      </c>
      <c r="AF561" s="47" t="s">
        <v>4</v>
      </c>
    </row>
    <row r="562" spans="1:32" ht="60" x14ac:dyDescent="0.25">
      <c r="A562" s="45" t="s">
        <v>401</v>
      </c>
      <c r="B562" s="46" t="str">
        <f>VLOOKUP($A562, Table5[], 2, FALSE)</f>
        <v>IL : Israel</v>
      </c>
      <c r="C562" s="46" t="str">
        <f>IF(ISNA(VLOOKUP($A562, Table8[], 2, FALSE)), "", VLOOKUP($A562, Table8[], 2, FALSE))</f>
        <v/>
      </c>
      <c r="D562" s="46" t="str">
        <f>IF(ISNA(VLOOKUP($A562, Table10[], 2, FALSE)), "", VLOOKUP($A562, Table10[], 2, FALSE))</f>
        <v>2002909100 - In immediate packings of a net content exceeding 1|kg_x000D_
2002909900 - In immediate packings of a net content not exceeding 1|kg</v>
      </c>
      <c r="E562" s="46" t="str">
        <f>IF(ISNA(VLOOKUP($A562, Table16[], 2, FALSE)), "", VLOOKUP($A562, Table16[], 2, FALSE))</f>
        <v>R091154 : amending Council Regulation (EC) No 747/2001 as regards Community tariff quotas for certain agricultural and processed agricultural products originating in Israel</v>
      </c>
      <c r="F562" s="59">
        <v>12259</v>
      </c>
      <c r="G562" s="60">
        <v>43101</v>
      </c>
      <c r="H562" s="60">
        <v>43465</v>
      </c>
      <c r="I562" s="61">
        <f>'quota master'!$H562-'quota master'!$G562+1</f>
        <v>365</v>
      </c>
      <c r="J562" s="61" t="str">
        <f>describe_period('quota master'!$I562, 'quota master'!$G562, 'quota master'!$H562)</f>
        <v>Annual</v>
      </c>
      <c r="K562" s="54">
        <v>784000</v>
      </c>
      <c r="L562" s="62" t="s">
        <v>2</v>
      </c>
      <c r="M562" s="63">
        <v>3</v>
      </c>
      <c r="N562" s="62" t="s">
        <v>3</v>
      </c>
      <c r="O562" s="63">
        <v>90</v>
      </c>
      <c r="P562" s="46" t="s">
        <v>4</v>
      </c>
      <c r="Q562" s="46" t="s">
        <v>4</v>
      </c>
      <c r="R562" s="46" t="s">
        <v>379</v>
      </c>
      <c r="S562" s="46" t="s">
        <v>401</v>
      </c>
      <c r="T562" s="46" t="str">
        <f>LOWER('quota master'!$V562)</f>
        <v>tomatoes, prepared or preserved otherwise than by vinegar or acetic acid, with a dry matter content of more than 30 % by weight</v>
      </c>
      <c r="U562" s="46" t="str">
        <f>GetQuotaDescription('quota master'!$A562, 'quota master'!$B562, 'quota master'!$AB562, 'quota master'!$T562)</f>
        <v>FCFS Quota number 091377 for geography IL : Israel on tomatoes, prepared or preserved otherwise than by vinegar or acetic acid, with a dry matter content of more than 30 % by weight</v>
      </c>
      <c r="V562" s="46" t="s">
        <v>1738</v>
      </c>
      <c r="W562" s="46" t="s">
        <v>4</v>
      </c>
      <c r="X562" s="46" t="s">
        <v>1717</v>
      </c>
      <c r="Y562" s="46" t="s">
        <v>1404</v>
      </c>
      <c r="Z562" s="54">
        <v>784000</v>
      </c>
      <c r="AA562" s="46" t="s">
        <v>2</v>
      </c>
      <c r="AB562" s="46" t="s">
        <v>1399</v>
      </c>
      <c r="AC562" s="46" t="s">
        <v>1499</v>
      </c>
      <c r="AD562" s="46" t="s">
        <v>1492</v>
      </c>
      <c r="AE562" s="46" t="s">
        <v>4</v>
      </c>
      <c r="AF562" s="47" t="s">
        <v>4</v>
      </c>
    </row>
    <row r="563" spans="1:32" ht="75" x14ac:dyDescent="0.25">
      <c r="A563" s="45" t="s">
        <v>552</v>
      </c>
      <c r="B563" s="46" t="str">
        <f>VLOOKUP($A563, Table5[], 2, FALSE)</f>
        <v>CL : Chile</v>
      </c>
      <c r="C563" s="46" t="str">
        <f>IF(ISNA(VLOOKUP($A563, Table8[], 2, FALSE)), "", VLOOKUP($A563, Table8[], 2, FALSE))</f>
        <v/>
      </c>
      <c r="D563" s="46" t="str">
        <f>IF(ISNA(VLOOKUP($A563, Table10[], 2, FALSE)), "", VLOOKUP($A563, Table10[], 2, FALSE))</f>
        <v>2003102000 - Provisionally preserved, completely cooked_x000D_
2003103000 - Other</v>
      </c>
      <c r="E563" s="46" t="str">
        <f>IF(ISNA(VLOOKUP($A563, Table16[], 2, FALSE)), "", VLOOKUP($A563, Table16[], 2, FALSE))</f>
        <v>R030312 : implementing for the Community the tariff provisions laid down in the Agreement establishing an association between the European Community and its Member States, of the one part, and the Republic of Chile, of the other part</v>
      </c>
      <c r="F563" s="59">
        <v>12762</v>
      </c>
      <c r="G563" s="60">
        <v>43101</v>
      </c>
      <c r="H563" s="60">
        <v>43465</v>
      </c>
      <c r="I563" s="61">
        <f>'quota master'!$H563-'quota master'!$G563+1</f>
        <v>365</v>
      </c>
      <c r="J563" s="61" t="str">
        <f>describe_period('quota master'!$I563, 'quota master'!$G563, 'quota master'!$H563)</f>
        <v>Annual</v>
      </c>
      <c r="K563" s="54">
        <v>875000</v>
      </c>
      <c r="L563" s="62" t="s">
        <v>2</v>
      </c>
      <c r="M563" s="63">
        <v>3</v>
      </c>
      <c r="N563" s="62" t="s">
        <v>3</v>
      </c>
      <c r="O563" s="63">
        <v>90</v>
      </c>
      <c r="P563" s="46" t="s">
        <v>4</v>
      </c>
      <c r="Q563" s="46" t="s">
        <v>4</v>
      </c>
      <c r="R563" s="46" t="s">
        <v>546</v>
      </c>
      <c r="S563" s="46" t="s">
        <v>552</v>
      </c>
      <c r="T563" s="46" t="str">
        <f>LOWER('quota master'!$V563)</f>
        <v>mushrooms of the genus agaricus, prepared or preserved</v>
      </c>
      <c r="U563" s="46" t="str">
        <f>GetQuotaDescription('quota master'!$A563, 'quota master'!$B563, 'quota master'!$AB563, 'quota master'!$T563)</f>
        <v>FCFS Quota number 091927 for geography CL : Chile on mushrooms of the genus agaricus, prepared or preserved</v>
      </c>
      <c r="V563" s="46" t="s">
        <v>1867</v>
      </c>
      <c r="W563" s="46" t="s">
        <v>4</v>
      </c>
      <c r="X563" s="46" t="s">
        <v>1861</v>
      </c>
      <c r="Y563" s="46" t="s">
        <v>1404</v>
      </c>
      <c r="Z563" s="54">
        <v>875000</v>
      </c>
      <c r="AA563" s="46" t="s">
        <v>2</v>
      </c>
      <c r="AB563" s="46" t="s">
        <v>1399</v>
      </c>
      <c r="AC563" s="46" t="s">
        <v>1836</v>
      </c>
      <c r="AD563" s="46" t="s">
        <v>1492</v>
      </c>
      <c r="AE563" s="46" t="s">
        <v>4</v>
      </c>
      <c r="AF563" s="47" t="s">
        <v>4</v>
      </c>
    </row>
    <row r="564" spans="1:32" ht="75" x14ac:dyDescent="0.25">
      <c r="A564" s="45" t="s">
        <v>377</v>
      </c>
      <c r="B564" s="46" t="str">
        <f>VLOOKUP($A564, Table5[], 2, FALSE)</f>
        <v>TN : Tunisia</v>
      </c>
      <c r="C564" s="46" t="str">
        <f>IF(ISNA(VLOOKUP($A564, Table8[], 2, FALSE)), "", VLOOKUP($A564, Table8[], 2, FALSE))</f>
        <v/>
      </c>
      <c r="D564" s="46" t="str">
        <f>IF(ISNA(VLOOKUP($A564, Table10[], 2, FALSE)), "", VLOOKUP($A564, Table10[], 2, FALSE))</f>
        <v>2003901000 - Truffles</v>
      </c>
      <c r="E564" s="46" t="str">
        <f>IF(ISNA(VLOOKUP($A564, Table16[], 2, FALSE)), "", VLOOKUP($A564, Table16[], 2, FALSE))</f>
        <v>R010747 : providing for the management of Community tariff quotas and of reference quantities for products eligible for preferences by virtue of agreements withcertain Mediterranean countries and repealing Regulations (EC) No 1981/94 and (EC) No 934/95</v>
      </c>
      <c r="F564" s="59">
        <v>12195</v>
      </c>
      <c r="G564" s="60">
        <v>43101</v>
      </c>
      <c r="H564" s="60">
        <v>43465</v>
      </c>
      <c r="I564" s="61">
        <f>'quota master'!$H564-'quota master'!$G564+1</f>
        <v>365</v>
      </c>
      <c r="J564" s="61" t="str">
        <f>describe_period('quota master'!$I564, 'quota master'!$G564, 'quota master'!$H564)</f>
        <v>Annual</v>
      </c>
      <c r="K564" s="54">
        <v>5000</v>
      </c>
      <c r="L564" s="62" t="s">
        <v>2</v>
      </c>
      <c r="M564" s="63">
        <v>3</v>
      </c>
      <c r="N564" s="62" t="s">
        <v>3</v>
      </c>
      <c r="O564" s="63">
        <v>90</v>
      </c>
      <c r="P564" s="46" t="s">
        <v>4</v>
      </c>
      <c r="Q564" s="46" t="s">
        <v>4</v>
      </c>
      <c r="R564" s="46" t="s">
        <v>366</v>
      </c>
      <c r="S564" s="46" t="s">
        <v>377</v>
      </c>
      <c r="T564" s="46" t="str">
        <f>LOWER('quota master'!$V564)</f>
        <v>truffles, prepared or preserved otherwise than by vinegar or acetic acid</v>
      </c>
      <c r="U564" s="46" t="str">
        <f>GetQuotaDescription('quota master'!$A564, 'quota master'!$B564, 'quota master'!$AB564, 'quota master'!$T564)</f>
        <v>FCFS Quota number 091220 for geography TN : Tunisia on truffles, prepared or preserved otherwise than by vinegar or acetic acid</v>
      </c>
      <c r="V564" s="46" t="s">
        <v>1716</v>
      </c>
      <c r="W564" s="46" t="s">
        <v>4</v>
      </c>
      <c r="X564" s="46" t="s">
        <v>1708</v>
      </c>
      <c r="Y564" s="46" t="s">
        <v>1404</v>
      </c>
      <c r="Z564" s="54">
        <v>5000</v>
      </c>
      <c r="AA564" s="46" t="s">
        <v>2</v>
      </c>
      <c r="AB564" s="46" t="s">
        <v>1399</v>
      </c>
      <c r="AC564" s="46" t="s">
        <v>1499</v>
      </c>
      <c r="AD564" s="46" t="s">
        <v>1492</v>
      </c>
      <c r="AE564" s="46" t="s">
        <v>4</v>
      </c>
      <c r="AF564" s="47" t="s">
        <v>4</v>
      </c>
    </row>
    <row r="565" spans="1:32" ht="60" x14ac:dyDescent="0.25">
      <c r="A565" s="45" t="s">
        <v>274</v>
      </c>
      <c r="B565" s="46" t="str">
        <f>VLOOKUP($A565, Table5[], 2, FALSE)</f>
        <v>NO : Norway</v>
      </c>
      <c r="C565" s="46" t="str">
        <f>IF(ISNA(VLOOKUP($A565, Table8[], 2, FALSE)), "", VLOOKUP($A565, Table8[], 2, FALSE))</f>
        <v/>
      </c>
      <c r="D565" s="46" t="str">
        <f>IF(ISNA(VLOOKUP($A565, Table10[], 2, FALSE)), "", VLOOKUP($A565, Table10[], 2, FALSE))</f>
        <v>2005202000 - Thin slices, fried or baked, whether or not salted or flavoured, in airtight packings, suitable for immediate consumption</v>
      </c>
      <c r="E565" s="46" t="str">
        <f>IF(ISNA(VLOOKUP($A565, Table16[], 2, FALSE)), "", VLOOKUP($A565, Table16[], 2, FALSE))</f>
        <v>R161422 : amending Council Regulation (EC) No 992/95 as regards Union tariff quotas for certain agricultural and fishery products originating in Norway</v>
      </c>
      <c r="F565" s="59">
        <v>13047</v>
      </c>
      <c r="G565" s="60">
        <v>43101</v>
      </c>
      <c r="H565" s="60">
        <v>43465</v>
      </c>
      <c r="I565" s="61">
        <f>'quota master'!$H565-'quota master'!$G565+1</f>
        <v>365</v>
      </c>
      <c r="J565" s="61" t="str">
        <f>describe_period('quota master'!$I565, 'quota master'!$G565, 'quota master'!$H565)</f>
        <v>Annual</v>
      </c>
      <c r="K565" s="54">
        <v>200000</v>
      </c>
      <c r="L565" s="62" t="s">
        <v>2</v>
      </c>
      <c r="M565" s="63">
        <v>3</v>
      </c>
      <c r="N565" s="62" t="s">
        <v>3</v>
      </c>
      <c r="O565" s="63">
        <v>90</v>
      </c>
      <c r="P565" s="46" t="s">
        <v>4</v>
      </c>
      <c r="Q565" s="46" t="s">
        <v>4</v>
      </c>
      <c r="R565" s="46" t="s">
        <v>236</v>
      </c>
      <c r="S565" s="46" t="s">
        <v>274</v>
      </c>
      <c r="T565" s="46" t="str">
        <f>LOWER('quota master'!$V565)</f>
        <v>thin slices of potatoes, fried or baked, whether or not salted or flavoured, in airtight packings, suitable for immediate consumption</v>
      </c>
      <c r="U565" s="46" t="str">
        <f>GetQuotaDescription('quota master'!$A565, 'quota master'!$B565, 'quota master'!$AB565, 'quota master'!$T565)</f>
        <v>FCFS Quota number 090816 for geography NO : Norway on thin slices of potatoes, fried or baked, whether or not salted or flavoured, in airtight packings, suitable for immediate consumption</v>
      </c>
      <c r="V565" s="46" t="s">
        <v>1637</v>
      </c>
      <c r="W565" s="46" t="s">
        <v>4</v>
      </c>
      <c r="X565" s="46" t="s">
        <v>1550</v>
      </c>
      <c r="Y565" s="46" t="s">
        <v>1404</v>
      </c>
      <c r="Z565" s="54">
        <v>200000</v>
      </c>
      <c r="AA565" s="46" t="s">
        <v>2</v>
      </c>
      <c r="AB565" s="46" t="s">
        <v>1399</v>
      </c>
      <c r="AC565" s="46" t="s">
        <v>1499</v>
      </c>
      <c r="AD565" s="46" t="s">
        <v>1492</v>
      </c>
      <c r="AE565" s="46" t="s">
        <v>4</v>
      </c>
      <c r="AF565" s="47" t="s">
        <v>4</v>
      </c>
    </row>
    <row r="566" spans="1:32" ht="75" x14ac:dyDescent="0.25">
      <c r="A566" s="45" t="s">
        <v>528</v>
      </c>
      <c r="B566" s="46" t="str">
        <f>VLOOKUP($A566, Table5[], 2, FALSE)</f>
        <v>MX : Mexico</v>
      </c>
      <c r="C566" s="46" t="str">
        <f>IF(ISNA(VLOOKUP($A566, Table8[], 2, FALSE)), "", VLOOKUP($A566, Table8[], 2, FALSE))</f>
        <v/>
      </c>
      <c r="D566" s="46" t="str">
        <f>IF(ISNA(VLOOKUP($A566, Table10[], 2, FALSE)), "", VLOOKUP($A566, Table10[], 2, FALSE))</f>
        <v>2005600000 - Asparagus</v>
      </c>
      <c r="E566" s="46" t="str">
        <f>IF(ISNA(VLOOKUP($A566, Table16[], 2, FALSE)), "", VLOOKUP($A566, Table16[], 2, FALSE))</f>
        <v>R001362 : implementing for the Community the tariff provisions of Decision No 2/2000 of the Joint Council under the Interim Agreement on Trade and Trade-related matters between the European Community and the United Mexican States</v>
      </c>
      <c r="F566" s="59">
        <v>13097</v>
      </c>
      <c r="G566" s="60">
        <v>43282</v>
      </c>
      <c r="H566" s="60">
        <v>43646</v>
      </c>
      <c r="I566" s="61">
        <f>'quota master'!$H566-'quota master'!$G566+1</f>
        <v>365</v>
      </c>
      <c r="J566" s="61" t="str">
        <f>describe_period('quota master'!$I566, 'quota master'!$G566, 'quota master'!$H566)</f>
        <v>Annual</v>
      </c>
      <c r="K566" s="54">
        <v>1000000</v>
      </c>
      <c r="L566" s="62" t="s">
        <v>2</v>
      </c>
      <c r="M566" s="63">
        <v>3</v>
      </c>
      <c r="N566" s="62" t="s">
        <v>3</v>
      </c>
      <c r="O566" s="63">
        <v>90</v>
      </c>
      <c r="P566" s="46" t="s">
        <v>4</v>
      </c>
      <c r="Q566" s="46" t="s">
        <v>4</v>
      </c>
      <c r="R566" s="46" t="s">
        <v>511</v>
      </c>
      <c r="S566" s="46" t="s">
        <v>528</v>
      </c>
      <c r="T566" s="46" t="str">
        <f>LOWER('quota master'!$V566)</f>
        <v>asparagus, prepared or preserved</v>
      </c>
      <c r="U566" s="46" t="str">
        <f>GetQuotaDescription('quota master'!$A566, 'quota master'!$B566, 'quota master'!$AB566, 'quota master'!$T566)</f>
        <v>FCFS Quota number 091859 for geography MX : Mexico on asparagus, prepared or preserved</v>
      </c>
      <c r="V566" s="46" t="s">
        <v>1843</v>
      </c>
      <c r="W566" s="46" t="s">
        <v>4</v>
      </c>
      <c r="X566" s="46" t="s">
        <v>1828</v>
      </c>
      <c r="Y566" s="46" t="s">
        <v>1421</v>
      </c>
      <c r="Z566" s="54">
        <v>1000000</v>
      </c>
      <c r="AA566" s="46" t="s">
        <v>2</v>
      </c>
      <c r="AB566" s="46" t="s">
        <v>1399</v>
      </c>
      <c r="AC566" s="46" t="s">
        <v>1836</v>
      </c>
      <c r="AD566" s="46" t="s">
        <v>1492</v>
      </c>
      <c r="AE566" s="46" t="s">
        <v>4</v>
      </c>
      <c r="AF566" s="47" t="s">
        <v>4</v>
      </c>
    </row>
    <row r="567" spans="1:32" ht="135" x14ac:dyDescent="0.25">
      <c r="A567" s="45" t="s">
        <v>124</v>
      </c>
      <c r="B567" s="46" t="str">
        <f>VLOOKUP($A567, Table5[], 2, FALSE)</f>
        <v>TR : Turkey</v>
      </c>
      <c r="C567" s="46" t="str">
        <f>IF(ISNA(VLOOKUP($A567, Table8[], 2, FALSE)), "", VLOOKUP($A567, Table8[], 2, FALSE))</f>
        <v/>
      </c>
      <c r="D567" s="46" t="str">
        <f>IF(ISNA(VLOOKUP($A567, Table10[], 2, FALSE)), "", VLOOKUP($A567, Table10[], 2, FALSE))</f>
        <v>2007101000 - With a sugar content exceeding 13|% by weight_x000D_
2007911000 - With a sugar content exceeding 30|% by weight_x000D_
2007913000 - With a sugar content exceeding 13|% but not exceeding 30|% by weight_x000D_
2007992000 - Chestnut pur??e and paste_x000D_
2007993100 - Of cherries_x000D_
2007993300 - Of strawberries_x000D_
2007993500 - Of raspberries_x000D_
2007993900 - Other_x000D_
2007995000 - With a sugar content exceeding 13|% but not exceeding 30|% by weight</v>
      </c>
      <c r="E567" s="46" t="str">
        <f>IF(ISNA(VLOOKUP($A567, Table16[], 2, FALSE)), "", VLOOKUP($A567, Table16[], 2, FALSE))</f>
        <v>R061712 : amending Council Regulation (EC) No 747/2001 as regards Community tariff quotas for certain agricultural products originating in Turkey</v>
      </c>
      <c r="F567" s="59">
        <v>12274</v>
      </c>
      <c r="G567" s="60">
        <v>43101</v>
      </c>
      <c r="H567" s="60">
        <v>43465</v>
      </c>
      <c r="I567" s="61">
        <f>'quota master'!$H567-'quota master'!$G567+1</f>
        <v>365</v>
      </c>
      <c r="J567" s="61" t="str">
        <f>describe_period('quota master'!$I567, 'quota master'!$G567, 'quota master'!$H567)</f>
        <v>Annual</v>
      </c>
      <c r="K567" s="54">
        <v>1750000</v>
      </c>
      <c r="L567" s="62" t="s">
        <v>2</v>
      </c>
      <c r="M567" s="63">
        <v>3</v>
      </c>
      <c r="N567" s="62" t="s">
        <v>11</v>
      </c>
      <c r="O567" s="63">
        <v>90</v>
      </c>
      <c r="P567" s="46" t="s">
        <v>4</v>
      </c>
      <c r="Q567" s="46" t="s">
        <v>4</v>
      </c>
      <c r="R567" s="46" t="s">
        <v>122</v>
      </c>
      <c r="S567" s="46" t="s">
        <v>124</v>
      </c>
      <c r="T567" s="46" t="str">
        <f>LOWER('quota master'!$V567)</f>
        <v>jams, fruit jellies, marmalades, fruit or nut purã©e and fruit or nut pastes</v>
      </c>
      <c r="U567" s="46" t="str">
        <f>GetQuotaDescription('quota master'!$A567, 'quota master'!$B567, 'quota master'!$AB567, 'quota master'!$T567)</f>
        <v>FCFS Quota number 090208 for geography TR : Turkey on jams, fruit jellies, marmalades, fruit or nut purã©e and fruit or nut pastes</v>
      </c>
      <c r="V567" s="46" t="s">
        <v>1504</v>
      </c>
      <c r="W567" s="46" t="s">
        <v>4</v>
      </c>
      <c r="X567" s="46" t="s">
        <v>1498</v>
      </c>
      <c r="Y567" s="46" t="s">
        <v>1404</v>
      </c>
      <c r="Z567" s="54">
        <v>1750000</v>
      </c>
      <c r="AA567" s="46" t="s">
        <v>2</v>
      </c>
      <c r="AB567" s="46" t="s">
        <v>1399</v>
      </c>
      <c r="AC567" s="46" t="s">
        <v>1499</v>
      </c>
      <c r="AD567" s="46" t="s">
        <v>1492</v>
      </c>
      <c r="AE567" s="46" t="s">
        <v>1428</v>
      </c>
      <c r="AF567" s="47" t="s">
        <v>4</v>
      </c>
    </row>
    <row r="568" spans="1:32" ht="90" x14ac:dyDescent="0.25">
      <c r="A568" s="45" t="s">
        <v>132</v>
      </c>
      <c r="B568" s="46" t="str">
        <f>VLOOKUP($A568, Table5[], 2, FALSE)</f>
        <v>TR : Turkey</v>
      </c>
      <c r="C568" s="46" t="str">
        <f>IF(ISNA(VLOOKUP($A568, Table8[], 2, FALSE)), "", VLOOKUP($A568, Table8[], 2, FALSE))</f>
        <v/>
      </c>
      <c r="D568" s="46" t="str">
        <f>IF(ISNA(VLOOKUP($A568, Table10[], 2, FALSE)), "", VLOOKUP($A568, Table10[], 2, FALSE))</f>
        <v>2007913000 - With a sugar content exceeding 13|% but not exceeding 30|% by weight</v>
      </c>
      <c r="E568" s="46" t="str">
        <f>IF(ISNA(VLOOKUP($A568, Table16[], 2, FALSE)), "", VLOOKUP($A568, Table16[], 2, FALSE))</f>
        <v>R061712 : amending Council Regulation (EC) No 747/2001 as regards Community tariff quotas for certain agricultural products originating in Turkey</v>
      </c>
      <c r="F568" s="59">
        <v>12275</v>
      </c>
      <c r="G568" s="60">
        <v>43101</v>
      </c>
      <c r="H568" s="60">
        <v>43465</v>
      </c>
      <c r="I568" s="61">
        <f>'quota master'!$H568-'quota master'!$G568+1</f>
        <v>365</v>
      </c>
      <c r="J568" s="61" t="str">
        <f>describe_period('quota master'!$I568, 'quota master'!$G568, 'quota master'!$H568)</f>
        <v>Annual</v>
      </c>
      <c r="K568" s="54">
        <v>100000</v>
      </c>
      <c r="L568" s="62" t="s">
        <v>2</v>
      </c>
      <c r="M568" s="63">
        <v>3</v>
      </c>
      <c r="N568" s="62" t="s">
        <v>3</v>
      </c>
      <c r="O568" s="63">
        <v>90</v>
      </c>
      <c r="P568" s="46" t="s">
        <v>4</v>
      </c>
      <c r="Q568" s="46" t="s">
        <v>4</v>
      </c>
      <c r="R568" s="46" t="s">
        <v>120</v>
      </c>
      <c r="S568" s="46" t="s">
        <v>132</v>
      </c>
      <c r="T568" s="46" t="str">
        <f>LOWER('quota master'!$V568)</f>
        <v>jams, jellies, marmalades, puree and pastes, obtained by cooking, other than homogenised preparations, of citrus fruit, with a sugar content exceeding 13% but not exceeding 30% by weight</v>
      </c>
      <c r="U568" s="46" t="str">
        <f>GetQuotaDescription('quota master'!$A568, 'quota master'!$B568, 'quota master'!$AB568, 'quota master'!$T568)</f>
        <v>FCFS Quota number 090223 for geography TR : Turkey on jams, jellies, marmalades, puree and pastes, obtained by cooking, other than homogenised preparations, of citrus fruit, with a sugar content exceeding 13% but not exceeding 30% by weight</v>
      </c>
      <c r="V568" s="46" t="s">
        <v>1515</v>
      </c>
      <c r="W568" s="46" t="s">
        <v>4</v>
      </c>
      <c r="X568" s="46" t="s">
        <v>1498</v>
      </c>
      <c r="Y568" s="46" t="s">
        <v>1404</v>
      </c>
      <c r="Z568" s="54">
        <v>100000</v>
      </c>
      <c r="AA568" s="46" t="s">
        <v>2</v>
      </c>
      <c r="AB568" s="46" t="s">
        <v>1399</v>
      </c>
      <c r="AC568" s="46" t="s">
        <v>1499</v>
      </c>
      <c r="AD568" s="46" t="s">
        <v>1492</v>
      </c>
      <c r="AE568" s="46" t="s">
        <v>4</v>
      </c>
      <c r="AF568" s="47" t="s">
        <v>4</v>
      </c>
    </row>
    <row r="569" spans="1:32" ht="60" x14ac:dyDescent="0.25">
      <c r="A569" s="45" t="s">
        <v>504</v>
      </c>
      <c r="B569" s="46" t="str">
        <f>VLOOKUP($A569, Table5[], 2, FALSE)</f>
        <v>ZA : South Africa</v>
      </c>
      <c r="C569" s="46" t="str">
        <f>IF(ISNA(VLOOKUP($A569, Table8[], 2, FALSE)), "", VLOOKUP($A569, Table8[], 2, FALSE))</f>
        <v/>
      </c>
      <c r="D569" s="46" t="str">
        <f>IF(ISNA(VLOOKUP($A569, Table10[], 2, FALSE)), "", VLOOKUP($A569, Table10[], 2, FALSE))</f>
        <v>2007913000 - With a sugar content exceeding 13|% but not exceeding 30|% by weight</v>
      </c>
      <c r="E569" s="46" t="str">
        <f>IF(ISNA(VLOOKUP($A569, Table16[], 2, FALSE)), "", VLOOKUP($A569, Table16[], 2, FALSE))</f>
        <v>R162253 : opening and providing for the management of Union tariff quotas for certain agricultural and processed agricultural products originating in South Africa</v>
      </c>
      <c r="F569" s="59">
        <v>13112</v>
      </c>
      <c r="G569" s="60">
        <v>43101</v>
      </c>
      <c r="H569" s="60">
        <v>43465</v>
      </c>
      <c r="I569" s="61">
        <f>'quota master'!$H569-'quota master'!$G569+1</f>
        <v>365</v>
      </c>
      <c r="J569" s="61" t="str">
        <f>describe_period('quota master'!$I569, 'quota master'!$G569, 'quota master'!$H569)</f>
        <v>Annual</v>
      </c>
      <c r="K569" s="54">
        <v>100000</v>
      </c>
      <c r="L569" s="62" t="s">
        <v>2</v>
      </c>
      <c r="M569" s="63">
        <v>3</v>
      </c>
      <c r="N569" s="62" t="s">
        <v>3</v>
      </c>
      <c r="O569" s="63">
        <v>90</v>
      </c>
      <c r="P569" s="46" t="s">
        <v>4</v>
      </c>
      <c r="Q569" s="46" t="s">
        <v>4</v>
      </c>
      <c r="R569" s="46" t="s">
        <v>498</v>
      </c>
      <c r="S569" s="46" t="s">
        <v>504</v>
      </c>
      <c r="T569" s="46" t="str">
        <f>LOWER('quota master'!$V569)</f>
        <v xml:space="preserve">jams, jellies, marmalades, purã©e or pastes of citrus fruit, with a sugar content exceeding 13% but not exceeding 30% by weight </v>
      </c>
      <c r="U569" s="46" t="str">
        <f>GetQuotaDescription('quota master'!$A569, 'quota master'!$B569, 'quota master'!$AB569, 'quota master'!$T569)</f>
        <v xml:space="preserve">FCFS Quota number 091820 for geography ZA : South Africa on jams, jellies, marmalades, purã©e or pastes of citrus fruit, with a sugar content exceeding 13% but not exceeding 30% by weight </v>
      </c>
      <c r="V569" s="46" t="s">
        <v>1823</v>
      </c>
      <c r="W569" s="46" t="s">
        <v>4</v>
      </c>
      <c r="X569" s="46" t="s">
        <v>1817</v>
      </c>
      <c r="Y569" s="46" t="s">
        <v>1404</v>
      </c>
      <c r="Z569" s="54">
        <v>100000</v>
      </c>
      <c r="AA569" s="46" t="s">
        <v>2</v>
      </c>
      <c r="AB569" s="46" t="s">
        <v>1399</v>
      </c>
      <c r="AC569" s="46" t="s">
        <v>1499</v>
      </c>
      <c r="AD569" s="46" t="s">
        <v>1492</v>
      </c>
      <c r="AE569" s="46" t="s">
        <v>4</v>
      </c>
      <c r="AF569" s="47" t="s">
        <v>4</v>
      </c>
    </row>
    <row r="570" spans="1:32" ht="75" x14ac:dyDescent="0.25">
      <c r="A570" s="45" t="s">
        <v>133</v>
      </c>
      <c r="B570" s="46" t="str">
        <f>VLOOKUP($A570, Table5[], 2, FALSE)</f>
        <v>TR : Turkey</v>
      </c>
      <c r="C570" s="46" t="str">
        <f>IF(ISNA(VLOOKUP($A570, Table8[], 2, FALSE)), "", VLOOKUP($A570, Table8[], 2, FALSE))</f>
        <v/>
      </c>
      <c r="D570" s="46" t="str">
        <f>IF(ISNA(VLOOKUP($A570, Table10[], 2, FALSE)), "", VLOOKUP($A570, Table10[], 2, FALSE))</f>
        <v>2007993900 - Other</v>
      </c>
      <c r="E570" s="46" t="str">
        <f>IF(ISNA(VLOOKUP($A570, Table16[], 2, FALSE)), "", VLOOKUP($A570, Table16[], 2, FALSE))</f>
        <v>R061712 : amending Council Regulation (EC) No 747/2001 as regards Community tariff quotas for certain agricultural products originating in Turkey</v>
      </c>
      <c r="F570" s="59">
        <v>12276</v>
      </c>
      <c r="G570" s="60">
        <v>43101</v>
      </c>
      <c r="H570" s="60">
        <v>43465</v>
      </c>
      <c r="I570" s="61">
        <f>'quota master'!$H570-'quota master'!$G570+1</f>
        <v>365</v>
      </c>
      <c r="J570" s="61" t="str">
        <f>describe_period('quota master'!$I570, 'quota master'!$G570, 'quota master'!$H570)</f>
        <v>Annual</v>
      </c>
      <c r="K570" s="54">
        <v>100000</v>
      </c>
      <c r="L570" s="62" t="s">
        <v>2</v>
      </c>
      <c r="M570" s="63">
        <v>3</v>
      </c>
      <c r="N570" s="62" t="s">
        <v>11</v>
      </c>
      <c r="O570" s="63">
        <v>90</v>
      </c>
      <c r="P570" s="46" t="s">
        <v>4</v>
      </c>
      <c r="Q570" s="46" t="s">
        <v>4</v>
      </c>
      <c r="R570" s="46" t="s">
        <v>122</v>
      </c>
      <c r="S570" s="46" t="s">
        <v>133</v>
      </c>
      <c r="T570" s="46" t="str">
        <f>LOWER('quota master'!$V570)</f>
        <v>other preparations of fruit and nuts, obtained by cooking, with a sugar content exceeding 30% by weight, other than homogenised preparations</v>
      </c>
      <c r="U570" s="46" t="str">
        <f>GetQuotaDescription('quota master'!$A570, 'quota master'!$B570, 'quota master'!$AB570, 'quota master'!$T570)</f>
        <v>FCFS Quota number 090225 for geography TR : Turkey on other preparations of fruit and nuts, obtained by cooking, with a sugar content exceeding 30% by weight, other than homogenised preparations</v>
      </c>
      <c r="V570" s="46" t="s">
        <v>1516</v>
      </c>
      <c r="W570" s="46" t="s">
        <v>4</v>
      </c>
      <c r="X570" s="46" t="s">
        <v>1498</v>
      </c>
      <c r="Y570" s="46" t="s">
        <v>1404</v>
      </c>
      <c r="Z570" s="54">
        <v>100000</v>
      </c>
      <c r="AA570" s="46" t="s">
        <v>2</v>
      </c>
      <c r="AB570" s="46" t="s">
        <v>1399</v>
      </c>
      <c r="AC570" s="46" t="s">
        <v>1499</v>
      </c>
      <c r="AD570" s="46" t="s">
        <v>1492</v>
      </c>
      <c r="AE570" s="46" t="s">
        <v>4</v>
      </c>
      <c r="AF570" s="47" t="s">
        <v>4</v>
      </c>
    </row>
    <row r="571" spans="1:32" ht="409.5" x14ac:dyDescent="0.25">
      <c r="A571" s="45" t="s">
        <v>505</v>
      </c>
      <c r="B571" s="46" t="str">
        <f>VLOOKUP($A571, Table5[], 2, FALSE)</f>
        <v>ZA : South Africa</v>
      </c>
      <c r="C571" s="46" t="str">
        <f>IF(ISNA(VLOOKUP($A571, Table8[], 2, FALSE)), "", VLOOKUP($A571, Table8[], 2, FALSE))</f>
        <v/>
      </c>
      <c r="D571" s="46" t="str">
        <f>IF(ISNA(VLOOKUP($A571, Table10[], 2, FALSE)), "", VLOOKUP($A571, Table10[], 2, FALSE))</f>
        <v>2007993916 - Containing less than 70??% by weight of sugar_x000D_
2007993917 - Other_x000D_
2007993918 - Containing less than 70??% by weight of sugar_x000D_
2007993919 - Other_x000D_
2007993922 - Containing less than 70??% by weight of sugar_x000D_
2007993924 - Other_x000D_
2007993926 - Containing less than 70??% by weight of sugar_x000D_
2007993927 - Other_x000D_
2007993929 - Containing less than 70??% by weight of sugar_x000D_
2007993930 - Other_x000D_
2007993932 - Containing less than 70??% by weight of sugar_x000D_
2007993934 - Other_x000D_
2007993939 - Containing less than 70??% by weight of sugar_x000D_
2007993940 - Other_x000D_
2007993946 - Containing less than 70??% by weight of sugar_x000D_
2007993947 - Other_x000D_
2007993954 - Containing less than 70??% by weight of sugar_x000D_
2007993956 - Other_x000D_
2007995041 - Containing added sugar, in immediate packings of a net content exceeding 1|kg_x000D_
2007995042 - With a sugar content exceeding 15|% by weight_x000D_
2007995043 - Other_x000D_
2007995045 - Containing added sugar, in immediate packings of a net content exceeding 1|kg_x000D_
2007995047 - With a sugar content exceeding 15|% by weight_x000D_
2007995049 - Other_x000D_
2007995051 - Containing added sugar, in immediate packings of a net content exceeding 1|kg_x000D_
2007995052 - With a sugar content exceeding 15|% by weight_x000D_
2007995053 - Other_x000D_
2007995062 - Other_x000D_
2007995064 - Other_x000D_
2007995067 - Other_x000D_
2007999732 - Containing added sugar, in immediate packings of a net content exceeding 1|kg_x000D_
2007999733 - Containing added sugar, in immediate packings of a net content not exceeding 1|kg_x000D_
2007999735 - Not containing added sugar_x000D_
2007999737 - Containing added sugar, in immediate packings of a net content exceeding 1|kg_x000D_
2007999738 - Containing added sugar, in immediate packings of a net content not exceeding 1|kg_x000D_
2007999739 - Of 5|kg or more_x000D_
2007999740 - Of 4,5|kg or more_x000D_
2007999741 - Of less than 4,5|kg_x000D_
2007999742 - Containing added sugar_x000D_
2007999744 - Of 5|kg or more_x000D_
2007999746 - Of 4,5|kg or more_x000D_
2007999748 - Of less than 4,5|kg_x000D_
2007999752 - Other_x000D_
2007999757 - Other_x000D_
2007999762 - Other_x000D_
2008405100 - With a sugar content exceeding 13|% by weight_x000D_
2008405900 - Other_x000D_
2008407100 - With a sugar content exceeding 15|% by weight_x000D_
2008407900 - Other_x000D_
2008409000 - Not containing added sugar_x000D_
2008506100 - With a sugar content exceeding 13|% by weight_x000D_
2008506900 - Other_x000D_
2008507100 - With a sugar content exceeding 15|% by weight_x000D_
2008507900 - Other_x000D_
2008509200 - Of 5|kg or more_x000D_
2008509811 - Apricot halves_x000D_
2008509813 - Apricot pulp_x000D_
2008509815 - Flaked or powdered, whether or not containing starch_x000D_
2008509819 - Other_x000D_
2008509891 - Apricot halves_x000D_
2008509893 - Flaked or powdered, whether or not containing starch_x000D_
2008509899 - Other_x000D_
2008706100 - With a sugar content exceeding 13|% by weight_x000D_
2008706900 - Other_x000D_
2008707100 - With a sugar content exceeding 15|% by weight_x000D_
2008707900 - Other_x000D_
2008709200 - Of 5|kg or more_x000D_
2008709800 - Of less than 5|kg_x000D_
2008975900 - Other_x000D_
2008977400 - Other_x000D_
2008977800 - Other_x000D_
2008979800 - Other</v>
      </c>
      <c r="E571" s="46" t="str">
        <f>IF(ISNA(VLOOKUP($A571, Table16[], 2, FALSE)), "", VLOOKUP($A571, Table16[], 2, FALSE))</f>
        <v>R162253 : opening and providing for the management of Union tariff quotas for certain agricultural and processed agricultural products originating in South Africa</v>
      </c>
      <c r="F571" s="59">
        <v>13113</v>
      </c>
      <c r="G571" s="60">
        <v>43101</v>
      </c>
      <c r="H571" s="60">
        <v>43465</v>
      </c>
      <c r="I571" s="61">
        <f>'quota master'!$H571-'quota master'!$G571+1</f>
        <v>365</v>
      </c>
      <c r="J571" s="61" t="str">
        <f>describe_period('quota master'!$I571, 'quota master'!$G571, 'quota master'!$H571)</f>
        <v>Annual</v>
      </c>
      <c r="K571" s="54">
        <v>57156000</v>
      </c>
      <c r="L571" s="62" t="s">
        <v>2</v>
      </c>
      <c r="M571" s="63">
        <v>3</v>
      </c>
      <c r="N571" s="62" t="s">
        <v>3</v>
      </c>
      <c r="O571" s="63">
        <v>90</v>
      </c>
      <c r="P571" s="46" t="s">
        <v>4</v>
      </c>
      <c r="Q571" s="46" t="s">
        <v>4</v>
      </c>
      <c r="R571" s="46" t="s">
        <v>498</v>
      </c>
      <c r="S571" s="46" t="s">
        <v>505</v>
      </c>
      <c r="T571" s="46" t="str">
        <f>LOWER('quota master'!$V571)</f>
        <v>fruit purees of pears, apricots, peaches (incl. nectarines) or mixtures (excluding tropical fruit) obtained by sieving then brought to the boil in a vacuum, the texture and chemical composition of which have not been changed by the heat treatment; pears, apricots, peaches (incl. nectarines) or mixtures (excluding tropical fruit), prepared or preserved, not containing added spirit</v>
      </c>
      <c r="U571" s="46" t="str">
        <f>GetQuotaDescription('quota master'!$A571, 'quota master'!$B571, 'quota master'!$AB571, 'quota master'!$T571)</f>
        <v>FCFS Quota number 091822 for geography ZA : South Africa on fruit purees of pears, apricots, peaches (incl. nectarines) or mixtures (excluding tropical fruit) obtained by sieving then brought to the boil in a vacuum, the texture and chemical composition of which have not been changed by the heat treatment; pears, apricots, peaches (incl. nectarines) or mixtures (excluding tropical fruit), prepared or preserved, not containing added spirit</v>
      </c>
      <c r="V571" s="46" t="s">
        <v>7688</v>
      </c>
      <c r="W571" s="46" t="s">
        <v>4</v>
      </c>
      <c r="X571" s="46" t="s">
        <v>1817</v>
      </c>
      <c r="Y571" s="46" t="s">
        <v>1404</v>
      </c>
      <c r="Z571" s="54">
        <v>57156000</v>
      </c>
      <c r="AA571" s="46" t="s">
        <v>2</v>
      </c>
      <c r="AB571" s="46" t="s">
        <v>1399</v>
      </c>
      <c r="AC571" s="46" t="s">
        <v>1499</v>
      </c>
      <c r="AD571" s="46" t="s">
        <v>1492</v>
      </c>
      <c r="AE571" s="46" t="s">
        <v>4</v>
      </c>
      <c r="AF571" s="47" t="s">
        <v>4</v>
      </c>
    </row>
    <row r="572" spans="1:32" ht="105" x14ac:dyDescent="0.25">
      <c r="A572" s="45" t="s">
        <v>506</v>
      </c>
      <c r="B572" s="46" t="str">
        <f>VLOOKUP($A572, Table5[], 2, FALSE)</f>
        <v>ZA : South Africa</v>
      </c>
      <c r="C572" s="46" t="str">
        <f>IF(ISNA(VLOOKUP($A572, Table8[], 2, FALSE)), "", VLOOKUP($A572, Table8[], 2, FALSE))</f>
        <v/>
      </c>
      <c r="D572" s="46" t="str">
        <f>IF(ISNA(VLOOKUP($A572, Table10[], 2, FALSE)), "", VLOOKUP($A572, Table10[], 2, FALSE))</f>
        <v>2007993943 - Containing less than 70??% by weight of sugar_x000D_
2007993944 - Other_x000D_
2008977200 - Of tropical fruit (including mixtures containing by weight 50|% or more of tropical nuts and tropical fruit)</v>
      </c>
      <c r="E572" s="46" t="str">
        <f>IF(ISNA(VLOOKUP($A572, Table16[], 2, FALSE)), "", VLOOKUP($A572, Table16[], 2, FALSE))</f>
        <v>R162253 : opening and providing for the management of Union tariff quotas for certain agricultural and processed agricultural products originating in South Africa</v>
      </c>
      <c r="F572" s="59">
        <v>13114</v>
      </c>
      <c r="G572" s="60">
        <v>43101</v>
      </c>
      <c r="H572" s="60">
        <v>43465</v>
      </c>
      <c r="I572" s="61">
        <f>'quota master'!$H572-'quota master'!$G572+1</f>
        <v>365</v>
      </c>
      <c r="J572" s="61" t="str">
        <f>describe_period('quota master'!$I572, 'quota master'!$G572, 'quota master'!$H572)</f>
        <v>Annual</v>
      </c>
      <c r="K572" s="54">
        <v>3080000</v>
      </c>
      <c r="L572" s="62" t="s">
        <v>2</v>
      </c>
      <c r="M572" s="63">
        <v>3</v>
      </c>
      <c r="N572" s="62" t="s">
        <v>3</v>
      </c>
      <c r="O572" s="63">
        <v>90</v>
      </c>
      <c r="P572" s="46" t="s">
        <v>4</v>
      </c>
      <c r="Q572" s="46" t="s">
        <v>4</v>
      </c>
      <c r="R572" s="46" t="s">
        <v>498</v>
      </c>
      <c r="S572" s="46" t="s">
        <v>506</v>
      </c>
      <c r="T572" s="46" t="str">
        <f>LOWER('quota master'!$V572)</f>
        <v>fruit purees of tropical fruit obtained by sieving then brought to the boil in a vacuum, the texture and chemical composition of which have not been changed by the heat treatment; tropical fruit, prepared or preserved, not containing added spirit</v>
      </c>
      <c r="U572" s="46" t="str">
        <f>GetQuotaDescription('quota master'!$A572, 'quota master'!$B572, 'quota master'!$AB572, 'quota master'!$T572)</f>
        <v>FCFS Quota number 091824 for geography ZA : South Africa on fruit purees of tropical fruit obtained by sieving then brought to the boil in a vacuum, the texture and chemical composition of which have not been changed by the heat treatment; tropical fruit, prepared or preserved, not containing added spirit</v>
      </c>
      <c r="V572" s="46" t="s">
        <v>7689</v>
      </c>
      <c r="W572" s="46" t="s">
        <v>4</v>
      </c>
      <c r="X572" s="46" t="s">
        <v>1817</v>
      </c>
      <c r="Y572" s="46" t="s">
        <v>1404</v>
      </c>
      <c r="Z572" s="54">
        <v>3080000</v>
      </c>
      <c r="AA572" s="46" t="s">
        <v>2</v>
      </c>
      <c r="AB572" s="46" t="s">
        <v>1399</v>
      </c>
      <c r="AC572" s="46" t="s">
        <v>1499</v>
      </c>
      <c r="AD572" s="46" t="s">
        <v>1492</v>
      </c>
      <c r="AE572" s="46" t="s">
        <v>4</v>
      </c>
      <c r="AF572" s="47" t="s">
        <v>4</v>
      </c>
    </row>
    <row r="573" spans="1:32" ht="409.5" x14ac:dyDescent="0.25">
      <c r="A573" s="45" t="s">
        <v>71</v>
      </c>
      <c r="B573" s="46" t="str">
        <f>VLOOKUP($A573, Table5[], 2, FALSE)</f>
        <v>1011 : ERGA OMNES</v>
      </c>
      <c r="C573" s="46" t="str">
        <f>IF(ISNA(VLOOKUP($A573, Table8[], 2, FALSE)), "", VLOOKUP($A573, Table8[], 2, FALSE))</f>
        <v/>
      </c>
      <c r="D573" s="46" t="str">
        <f>IF(ISNA(VLOOKUP($A573, Table10[], 2, FALSE)), "", VLOOKUP($A573, Table10[], 2, FALSE))</f>
        <v>2008201100 - With a sugar content exceeding 17|% by weight_x000D_
2008201900 - Other_x000D_
2008203100 - With a sugar content exceeding 19|% by weight_x000D_
2008203900 - Other_x000D_
2008207100 - With a sugar content exceeding 19|% by weight_x000D_
2008301100 - Of an actual alcoholic strength by mass not exceeding 11,85|%|mas_x000D_
2008301900 - Other_x000D_
2008303100 - Of an actual alcoholic strength by mass not exceeding 11,85|%|mas_x000D_
2008303900 - Other_x000D_
2008307900 - Other_x000D_
2008307920 - Comminuted oranges and lemons_x000D_
2008401100 - Of an actual alcoholic strength by mass not exceeding 11,85|%|mas_x000D_
2008401900 - Other_x000D_
2008402100 - Of an actual alcoholic strength by mass not exceeding 11,85|%|mas_x000D_
2008402900 - Other_x000D_
2008403100 - With a sugar content exceeding 15|% by weight_x000D_
2008403900 - Other_x000D_
2008501100 - Of an actual alcoholic strength by mass not exceeding 11,85|%|mas_x000D_
2008501900 - Other_x000D_
2008503100 - Of an actual alcoholic strength by mass not exceeding 11,85|%|mas_x000D_
2008503900 - Other_x000D_
2008505100 - With a sugar content exceeding 15|% by weight_x000D_
2008505900 - Other_x000D_
2008507100 - With a sugar content exceeding 15|% by weight_x000D_
2008601100 - Of an actual alcoholic strength by mass not exceeding 11,85|%|mas_x000D_
2008601900 - Other_x000D_
2008603100 - Of an actual alcoholic strength by mass not exceeding 11,85|%|mas_x000D_
2008603900 - Other_x000D_
2008606000 - Not exceeding 1|kg_x000D_
2008701100 - Of an actual alcoholic strength by mass not exceeding 11,85|%|mas_x000D_
2008701900 - Other_x000D_
2008703100 - Of an actual alcoholic strength by mass not exceeding 11,85|%|mas_x000D_
2008703900 - Other_x000D_
2008705100 - With a sugar content exceeding 15|% by weight_x000D_
2008705900 - Other_x000D_
2008801100 - Of an actual alcoholic strength by mass not exceeding 11,85|%|mas_x000D_
2008801900 - Other_x000D_
2008803100 - Of an actual alcoholic strength by mass not exceeding 11,85|%|mas_x000D_
2008803900 - Other_x000D_
2008807000 - Containing added sugar, in immediate packings of a net content not exceeding 1|kg</v>
      </c>
      <c r="E573" s="46" t="str">
        <f>IF(ISNA(VLOOKUP($A573, Table16[], 2, FALSE)), "", VLOOKUP($A573, Table16[], 2, FALSE))</f>
        <v>R060973 : amending Regulation (EC) No 1831/96 opening and providing for the administration of Community tariff quotas bound under GATT for certain fruit and vegetables and processed fruit and vegetable products from 1996</v>
      </c>
      <c r="F573" s="59">
        <v>13177</v>
      </c>
      <c r="G573" s="60">
        <v>43101</v>
      </c>
      <c r="H573" s="60">
        <v>43465</v>
      </c>
      <c r="I573" s="61">
        <f>'quota master'!$H573-'quota master'!$G573+1</f>
        <v>365</v>
      </c>
      <c r="J573" s="61" t="str">
        <f>describe_period('quota master'!$I573, 'quota master'!$G573, 'quota master'!$H573)</f>
        <v>Annual</v>
      </c>
      <c r="K573" s="54">
        <v>2838000</v>
      </c>
      <c r="L573" s="62" t="s">
        <v>2</v>
      </c>
      <c r="M573" s="63">
        <v>3</v>
      </c>
      <c r="N573" s="62" t="s">
        <v>3</v>
      </c>
      <c r="O573" s="63">
        <v>90</v>
      </c>
      <c r="P573" s="46" t="s">
        <v>4</v>
      </c>
      <c r="Q573" s="46" t="s">
        <v>4</v>
      </c>
      <c r="R573" s="46" t="s">
        <v>16</v>
      </c>
      <c r="S573" s="46" t="s">
        <v>71</v>
      </c>
      <c r="T573" s="46" t="str">
        <f>LOWER('quota master'!$V573)</f>
        <v>preserved pineapple and other fruits</v>
      </c>
      <c r="U573" s="46" t="str">
        <f>GetQuotaDescription('quota master'!$A573, 'quota master'!$B573, 'quota master'!$AB573, 'quota master'!$T573)</f>
        <v>FCFS Quota number 090092 for geography 1011 : ERGA OMNES on preserved pineapple and other fruits</v>
      </c>
      <c r="V573" s="46" t="s">
        <v>1466</v>
      </c>
      <c r="W573" s="46" t="s">
        <v>4</v>
      </c>
      <c r="X573" s="46" t="s">
        <v>1397</v>
      </c>
      <c r="Y573" s="46" t="s">
        <v>1404</v>
      </c>
      <c r="Z573" s="54">
        <v>2838000</v>
      </c>
      <c r="AA573" s="46" t="s">
        <v>2</v>
      </c>
      <c r="AB573" s="46" t="s">
        <v>1399</v>
      </c>
      <c r="AC573" s="46" t="s">
        <v>1400</v>
      </c>
      <c r="AD573" s="46" t="s">
        <v>1401</v>
      </c>
      <c r="AE573" s="46" t="s">
        <v>1467</v>
      </c>
      <c r="AF573" s="47" t="s">
        <v>4</v>
      </c>
    </row>
    <row r="574" spans="1:32" ht="180" x14ac:dyDescent="0.25">
      <c r="A574" s="45" t="s">
        <v>126</v>
      </c>
      <c r="B574" s="46" t="str">
        <f>VLOOKUP($A574, Table5[], 2, FALSE)</f>
        <v>TR : Turkey</v>
      </c>
      <c r="C574" s="46" t="str">
        <f>IF(ISNA(VLOOKUP($A574, Table8[], 2, FALSE)), "", VLOOKUP($A574, Table8[], 2, FALSE))</f>
        <v/>
      </c>
      <c r="D574" s="46" t="str">
        <f>IF(ISNA(VLOOKUP($A574, Table10[], 2, FALSE)), "", VLOOKUP($A574, Table10[], 2, FALSE))</f>
        <v>2008301900 - Other_x000D_
2008501900 - Other_x000D_
2008505100 - With a sugar content exceeding 15|% by weight_x000D_
2008509200 - Of 5|kg or more_x000D_
2008509811 - Apricot halves_x000D_
2008509813 - Apricot pulp_x000D_
2008509815 - Flaked or powdered, whether or not containing starch_x000D_
2008509819 - Other_x000D_
2008601900 - Other_x000D_
2008701900 - Other_x000D_
2008705100 - With a sugar content exceeding 15|% by weight_x000D_
2008801900 - Other</v>
      </c>
      <c r="E574" s="46" t="str">
        <f>IF(ISNA(VLOOKUP($A574, Table16[], 2, FALSE)), "", VLOOKUP($A574, Table16[], 2, FALSE))</f>
        <v>R061712 : amending Council Regulation (EC) No 747/2001 as regards Community tariff quotas for certain agricultural products originating in Turkey</v>
      </c>
      <c r="F574" s="59">
        <v>12277</v>
      </c>
      <c r="G574" s="60">
        <v>43101</v>
      </c>
      <c r="H574" s="60">
        <v>43465</v>
      </c>
      <c r="I574" s="61">
        <f>'quota master'!$H574-'quota master'!$G574+1</f>
        <v>365</v>
      </c>
      <c r="J574" s="61" t="str">
        <f>describe_period('quota master'!$I574, 'quota master'!$G574, 'quota master'!$H574)</f>
        <v>Annual</v>
      </c>
      <c r="K574" s="54">
        <v>2100000</v>
      </c>
      <c r="L574" s="62" t="s">
        <v>2</v>
      </c>
      <c r="M574" s="63">
        <v>3</v>
      </c>
      <c r="N574" s="62" t="s">
        <v>3</v>
      </c>
      <c r="O574" s="63">
        <v>90</v>
      </c>
      <c r="P574" s="46" t="s">
        <v>4</v>
      </c>
      <c r="Q574" s="46" t="s">
        <v>4</v>
      </c>
      <c r="R574" s="46" t="s">
        <v>122</v>
      </c>
      <c r="S574" s="46" t="s">
        <v>126</v>
      </c>
      <c r="T574" s="46" t="str">
        <f>LOWER('quota master'!$V574)</f>
        <v>citrus fruit, apricots, cherries, peaches, including nectarines, and strawberries, otherwise prepared or preserved</v>
      </c>
      <c r="U574" s="46" t="str">
        <f>GetQuotaDescription('quota master'!$A574, 'quota master'!$B574, 'quota master'!$AB574, 'quota master'!$T574)</f>
        <v>FCFS Quota number 090212 for geography TR : Turkey on citrus fruit, apricots, cherries, peaches, including nectarines, and strawberries, otherwise prepared or preserved</v>
      </c>
      <c r="V574" s="46" t="s">
        <v>1507</v>
      </c>
      <c r="W574" s="46" t="s">
        <v>4</v>
      </c>
      <c r="X574" s="46" t="s">
        <v>1498</v>
      </c>
      <c r="Y574" s="46" t="s">
        <v>1404</v>
      </c>
      <c r="Z574" s="54">
        <v>2100000</v>
      </c>
      <c r="AA574" s="46" t="s">
        <v>2</v>
      </c>
      <c r="AB574" s="46" t="s">
        <v>1399</v>
      </c>
      <c r="AC574" s="46" t="s">
        <v>1499</v>
      </c>
      <c r="AD574" s="46" t="s">
        <v>1492</v>
      </c>
      <c r="AE574" s="46" t="s">
        <v>1408</v>
      </c>
      <c r="AF574" s="47" t="s">
        <v>4</v>
      </c>
    </row>
    <row r="575" spans="1:32" ht="75" x14ac:dyDescent="0.25">
      <c r="A575" s="45" t="s">
        <v>367</v>
      </c>
      <c r="B575" s="46" t="str">
        <f>VLOOKUP($A575, Table5[], 2, FALSE)</f>
        <v>TN : Tunisia</v>
      </c>
      <c r="C575" s="46" t="str">
        <f>IF(ISNA(VLOOKUP($A575, Table8[], 2, FALSE)), "", VLOOKUP($A575, Table8[], 2, FALSE))</f>
        <v/>
      </c>
      <c r="D575" s="46" t="str">
        <f>IF(ISNA(VLOOKUP($A575, Table10[], 2, FALSE)), "", VLOOKUP($A575, Table10[], 2, FALSE))</f>
        <v>2008509220 - Apricot pulp_x000D_
2008509813 - Apricot pulp</v>
      </c>
      <c r="E575" s="46" t="str">
        <f>IF(ISNA(VLOOKUP($A575, Table16[], 2, FALSE)), "", VLOOKUP($A575, Table16[], 2, FALSE))</f>
        <v>R010747 : providing for the management of Community tariff quotas and of reference quantities for products eligible for preferences by virtue of agreements withcertain Mediterranean countries and repealing Regulations (EC) No 1981/94 and (EC) No 934/95</v>
      </c>
      <c r="F575" s="59">
        <v>12196</v>
      </c>
      <c r="G575" s="60">
        <v>43101</v>
      </c>
      <c r="H575" s="60">
        <v>43465</v>
      </c>
      <c r="I575" s="61">
        <f>'quota master'!$H575-'quota master'!$G575+1</f>
        <v>365</v>
      </c>
      <c r="J575" s="61" t="str">
        <f>describe_period('quota master'!$I575, 'quota master'!$G575, 'quota master'!$H575)</f>
        <v>Annual</v>
      </c>
      <c r="K575" s="54">
        <v>5160000</v>
      </c>
      <c r="L575" s="62" t="s">
        <v>2</v>
      </c>
      <c r="M575" s="63">
        <v>3</v>
      </c>
      <c r="N575" s="62" t="s">
        <v>3</v>
      </c>
      <c r="O575" s="63">
        <v>90</v>
      </c>
      <c r="P575" s="46" t="s">
        <v>4</v>
      </c>
      <c r="Q575" s="46" t="s">
        <v>4</v>
      </c>
      <c r="R575" s="46" t="s">
        <v>366</v>
      </c>
      <c r="S575" s="46" t="s">
        <v>367</v>
      </c>
      <c r="T575" s="46" t="str">
        <f>LOWER('quota master'!$V575)</f>
        <v>apricot pulp, not containing added spirit or sugar, in immediate packings of a net content of 4,5 kg or more</v>
      </c>
      <c r="U575" s="46" t="str">
        <f>GetQuotaDescription('quota master'!$A575, 'quota master'!$B575, 'quota master'!$AB575, 'quota master'!$T575)</f>
        <v>FCFS Quota number 091203 for geography TN : Tunisia on apricot pulp, not containing added spirit or sugar, in immediate packings of a net content of 4,5 kg or more</v>
      </c>
      <c r="V575" s="46" t="s">
        <v>1709</v>
      </c>
      <c r="W575" s="46" t="s">
        <v>4</v>
      </c>
      <c r="X575" s="46" t="s">
        <v>1708</v>
      </c>
      <c r="Y575" s="46" t="s">
        <v>1404</v>
      </c>
      <c r="Z575" s="54">
        <v>5160000</v>
      </c>
      <c r="AA575" s="46" t="s">
        <v>2</v>
      </c>
      <c r="AB575" s="46" t="s">
        <v>1399</v>
      </c>
      <c r="AC575" s="46" t="s">
        <v>1499</v>
      </c>
      <c r="AD575" s="46" t="s">
        <v>1492</v>
      </c>
      <c r="AE575" s="46" t="s">
        <v>4</v>
      </c>
      <c r="AF575" s="47" t="s">
        <v>4</v>
      </c>
    </row>
    <row r="576" spans="1:32" ht="75" x14ac:dyDescent="0.25">
      <c r="A576" s="45" t="s">
        <v>553</v>
      </c>
      <c r="B576" s="46" t="str">
        <f>VLOOKUP($A576, Table5[], 2, FALSE)</f>
        <v>CL : Chile</v>
      </c>
      <c r="C576" s="46" t="str">
        <f>IF(ISNA(VLOOKUP($A576, Table8[], 2, FALSE)), "", VLOOKUP($A576, Table8[], 2, FALSE))</f>
        <v/>
      </c>
      <c r="D576" s="46" t="str">
        <f>IF(ISNA(VLOOKUP($A576, Table10[], 2, FALSE)), "", VLOOKUP($A576, Table10[], 2, FALSE))</f>
        <v>2008601900 - Other</v>
      </c>
      <c r="E576" s="46" t="str">
        <f>IF(ISNA(VLOOKUP($A576, Table16[], 2, FALSE)), "", VLOOKUP($A576, Table16[], 2, FALSE))</f>
        <v>R030312 : implementing for the Community the tariff provisions laid down in the Agreement establishing an association between the European Community and its Member States, of the one part, and the Republic of Chile, of the other part</v>
      </c>
      <c r="F576" s="59">
        <v>12763</v>
      </c>
      <c r="G576" s="60">
        <v>43101</v>
      </c>
      <c r="H576" s="60">
        <v>43465</v>
      </c>
      <c r="I576" s="61">
        <f>'quota master'!$H576-'quota master'!$G576+1</f>
        <v>365</v>
      </c>
      <c r="J576" s="61" t="str">
        <f>describe_period('quota master'!$I576, 'quota master'!$G576, 'quota master'!$H576)</f>
        <v>Annual</v>
      </c>
      <c r="K576" s="54">
        <v>1750000</v>
      </c>
      <c r="L576" s="62" t="s">
        <v>2</v>
      </c>
      <c r="M576" s="63">
        <v>3</v>
      </c>
      <c r="N576" s="62" t="s">
        <v>3</v>
      </c>
      <c r="O576" s="63">
        <v>90</v>
      </c>
      <c r="P576" s="46" t="s">
        <v>4</v>
      </c>
      <c r="Q576" s="46" t="s">
        <v>4</v>
      </c>
      <c r="R576" s="46" t="s">
        <v>546</v>
      </c>
      <c r="S576" s="46" t="s">
        <v>553</v>
      </c>
      <c r="T576" s="46" t="str">
        <f>LOWER('quota master'!$V576)</f>
        <v>cherries</v>
      </c>
      <c r="U576" s="46" t="str">
        <f>GetQuotaDescription('quota master'!$A576, 'quota master'!$B576, 'quota master'!$AB576, 'quota master'!$T576)</f>
        <v>FCFS Quota number 091928 for geography CL : Chile on cherries</v>
      </c>
      <c r="V576" s="46" t="s">
        <v>1661</v>
      </c>
      <c r="W576" s="46" t="s">
        <v>4</v>
      </c>
      <c r="X576" s="46" t="s">
        <v>1861</v>
      </c>
      <c r="Y576" s="46" t="s">
        <v>1404</v>
      </c>
      <c r="Z576" s="54">
        <v>1750000</v>
      </c>
      <c r="AA576" s="46" t="s">
        <v>2</v>
      </c>
      <c r="AB576" s="46" t="s">
        <v>1399</v>
      </c>
      <c r="AC576" s="46" t="s">
        <v>1499</v>
      </c>
      <c r="AD576" s="46" t="s">
        <v>1492</v>
      </c>
      <c r="AE576" s="46" t="s">
        <v>4</v>
      </c>
      <c r="AF576" s="47" t="s">
        <v>4</v>
      </c>
    </row>
    <row r="577" spans="1:32" ht="60" x14ac:dyDescent="0.25">
      <c r="A577" s="45" t="s">
        <v>644</v>
      </c>
      <c r="B577" s="46" t="str">
        <f>VLOOKUP($A577, Table5[], 2, FALSE)</f>
        <v>1011 : ERGA OMNES</v>
      </c>
      <c r="C577" s="46" t="str">
        <f>IF(ISNA(VLOOKUP($A577, Table8[], 2, FALSE)), "", VLOOKUP($A577, Table8[], 2, FALSE))</f>
        <v/>
      </c>
      <c r="D577" s="46" t="str">
        <f>IF(ISNA(VLOOKUP($A577, Table10[], 2, FALSE)), "", VLOOKUP($A577, Table10[], 2, FALSE))</f>
        <v>2008603930 - Sweet cherries containing added spirit, with a sugar content of not more than 9|% by weight, of a diameter of not more than 19,9|mm, with stones, for use in chocolate products</v>
      </c>
      <c r="E577" s="46" t="str">
        <f>IF(ISNA(VLOOKUP($A577, Table16[], 2, FALSE)), "", VLOOKUP($A577, Table16[], 2, FALSE))</f>
        <v>R162389 : amending Regulation (EU) No 1388/2013 opening and providing for the management of autonomous tariff quotas of the Union for certain agricultural and industrial products</v>
      </c>
      <c r="F577" s="59">
        <v>13298</v>
      </c>
      <c r="G577" s="60">
        <v>43101</v>
      </c>
      <c r="H577" s="60">
        <v>43465</v>
      </c>
      <c r="I577" s="61">
        <f>'quota master'!$H577-'quota master'!$G577+1</f>
        <v>365</v>
      </c>
      <c r="J577" s="61" t="str">
        <f>describe_period('quota master'!$I577, 'quota master'!$G577, 'quota master'!$H577)</f>
        <v>Annual</v>
      </c>
      <c r="K577" s="54">
        <v>1000000</v>
      </c>
      <c r="L577" s="62" t="s">
        <v>2</v>
      </c>
      <c r="M577" s="63">
        <v>3</v>
      </c>
      <c r="N577" s="62" t="s">
        <v>3</v>
      </c>
      <c r="O577" s="63">
        <v>90</v>
      </c>
      <c r="P577" s="46" t="s">
        <v>4</v>
      </c>
      <c r="Q577" s="46" t="s">
        <v>4</v>
      </c>
      <c r="R577" s="46" t="s">
        <v>563</v>
      </c>
      <c r="S577" s="46" t="s">
        <v>644</v>
      </c>
      <c r="T577" s="46" t="str">
        <f>LOWER('quota master'!$V577)</f>
        <v>sweet cherries</v>
      </c>
      <c r="U577" s="46" t="str">
        <f>GetQuotaDescription('quota master'!$A577, 'quota master'!$B577, 'quota master'!$AB577, 'quota master'!$T577)</f>
        <v>FCFS Quota number 092664 for geography 1011 : ERGA OMNES on sweet cherries</v>
      </c>
      <c r="V577" s="46" t="s">
        <v>7660</v>
      </c>
      <c r="W577" s="46" t="s">
        <v>4</v>
      </c>
      <c r="X577" s="46" t="s">
        <v>1397</v>
      </c>
      <c r="Y577" s="46" t="s">
        <v>1404</v>
      </c>
      <c r="Z577" s="54">
        <v>1000000</v>
      </c>
      <c r="AA577" s="46" t="s">
        <v>2</v>
      </c>
      <c r="AB577" s="46" t="s">
        <v>1399</v>
      </c>
      <c r="AC577" s="46" t="s">
        <v>1456</v>
      </c>
      <c r="AD577" s="46" t="s">
        <v>1900</v>
      </c>
      <c r="AE577" s="46" t="s">
        <v>4</v>
      </c>
      <c r="AF577" s="47" t="s">
        <v>4</v>
      </c>
    </row>
    <row r="578" spans="1:32" ht="75" x14ac:dyDescent="0.25">
      <c r="A578" s="45" t="s">
        <v>402</v>
      </c>
      <c r="B578" s="46" t="str">
        <f>VLOOKUP($A578, Table5[], 2, FALSE)</f>
        <v>IL : Israel</v>
      </c>
      <c r="C578" s="46" t="str">
        <f>IF(ISNA(VLOOKUP($A578, Table8[], 2, FALSE)), "", VLOOKUP($A578, Table8[], 2, FALSE))</f>
        <v/>
      </c>
      <c r="D578" s="46" t="str">
        <f>IF(ISNA(VLOOKUP($A578, Table10[], 2, FALSE)), "", VLOOKUP($A578, Table10[], 2, FALSE))</f>
        <v>2008707110 - In slices, deep fried</v>
      </c>
      <c r="E578" s="46" t="str">
        <f>IF(ISNA(VLOOKUP($A578, Table16[], 2, FALSE)), "", VLOOKUP($A578, Table16[], 2, FALSE))</f>
        <v>R091154 : amending Council Regulation (EC) No 747/2001 as regards Community tariff quotas for certain agricultural and processed agricultural products originating in Israel</v>
      </c>
      <c r="F578" s="59">
        <v>12260</v>
      </c>
      <c r="G578" s="60">
        <v>43101</v>
      </c>
      <c r="H578" s="60">
        <v>43465</v>
      </c>
      <c r="I578" s="61">
        <f>'quota master'!$H578-'quota master'!$G578+1</f>
        <v>365</v>
      </c>
      <c r="J578" s="61" t="str">
        <f>describe_period('quota master'!$I578, 'quota master'!$G578, 'quota master'!$H578)</f>
        <v>Annual</v>
      </c>
      <c r="K578" s="54">
        <v>112000</v>
      </c>
      <c r="L578" s="62" t="s">
        <v>2</v>
      </c>
      <c r="M578" s="63">
        <v>3</v>
      </c>
      <c r="N578" s="62" t="s">
        <v>3</v>
      </c>
      <c r="O578" s="63">
        <v>90</v>
      </c>
      <c r="P578" s="46" t="s">
        <v>4</v>
      </c>
      <c r="Q578" s="46" t="s">
        <v>4</v>
      </c>
      <c r="R578" s="46" t="s">
        <v>379</v>
      </c>
      <c r="S578" s="46" t="s">
        <v>402</v>
      </c>
      <c r="T578" s="46" t="str">
        <f>LOWER('quota master'!$V578)</f>
        <v>slices of peaches, fried in oil, not containing added spirit, with a sugar content exceeding 15 % by weight, in immediate packings of a net content not exceeding 1 kg</v>
      </c>
      <c r="U578" s="46" t="str">
        <f>GetQuotaDescription('quota master'!$A578, 'quota master'!$B578, 'quota master'!$AB578, 'quota master'!$T578)</f>
        <v>FCFS Quota number 091378 for geography IL : Israel on slices of peaches, fried in oil, not containing added spirit, with a sugar content exceeding 15 % by weight, in immediate packings of a net content not exceeding 1 kg</v>
      </c>
      <c r="V578" s="46" t="s">
        <v>1739</v>
      </c>
      <c r="W578" s="46" t="s">
        <v>4</v>
      </c>
      <c r="X578" s="46" t="s">
        <v>1717</v>
      </c>
      <c r="Y578" s="46" t="s">
        <v>1404</v>
      </c>
      <c r="Z578" s="54">
        <v>112000</v>
      </c>
      <c r="AA578" s="46" t="s">
        <v>2</v>
      </c>
      <c r="AB578" s="46" t="s">
        <v>1399</v>
      </c>
      <c r="AC578" s="46" t="s">
        <v>1499</v>
      </c>
      <c r="AD578" s="46" t="s">
        <v>1492</v>
      </c>
      <c r="AE578" s="46" t="s">
        <v>4</v>
      </c>
      <c r="AF578" s="47" t="s">
        <v>4</v>
      </c>
    </row>
    <row r="579" spans="1:32" ht="135" x14ac:dyDescent="0.25">
      <c r="A579" s="45" t="s">
        <v>374</v>
      </c>
      <c r="B579" s="46" t="str">
        <f>VLOOKUP($A579, Table5[], 2, FALSE)</f>
        <v>TN : Tunisia</v>
      </c>
      <c r="C579" s="46" t="str">
        <f>IF(ISNA(VLOOKUP($A579, Table8[], 2, FALSE)), "", VLOOKUP($A579, Table8[], 2, FALSE))</f>
        <v/>
      </c>
      <c r="D579" s="46" t="str">
        <f>IF(ISNA(VLOOKUP($A579, Table10[], 2, FALSE)), "", VLOOKUP($A579, Table10[], 2, FALSE))</f>
        <v>2008975100 - Of tropical fruit (including mixtures containing by weight 50|% or more of tropical nuts and tropical fruit)_x000D_
2008975900 - Other_x000D_
2008977200 - Of tropical fruit (including mixtures containing by weight 50|% or more of tropical nuts and tropical fruit)_x000D_
2008977400 - Other_x000D_
2008977600 - Of tropical fruit (including mixtures containing by weight 50|% or more of tropical nuts and tropical fruit)_x000D_
2008977800 - Other</v>
      </c>
      <c r="E579" s="46" t="str">
        <f>IF(ISNA(VLOOKUP($A579, Table16[], 2, FALSE)), "", VLOOKUP($A579, Table16[], 2, FALSE))</f>
        <v>R010747 : providing for the management of Community tariff quotas and of reference quantities for products eligible for preferences by virtue of agreements withcertain Mediterranean countries and repealing Regulations (EC) No 1981/94 and (EC) No 934/95</v>
      </c>
      <c r="F579" s="59">
        <v>12197</v>
      </c>
      <c r="G579" s="60">
        <v>43101</v>
      </c>
      <c r="H579" s="60">
        <v>43465</v>
      </c>
      <c r="I579" s="61">
        <f>'quota master'!$H579-'quota master'!$G579+1</f>
        <v>365</v>
      </c>
      <c r="J579" s="61" t="str">
        <f>describe_period('quota master'!$I579, 'quota master'!$G579, 'quota master'!$H579)</f>
        <v>Annual</v>
      </c>
      <c r="K579" s="54">
        <v>1000000</v>
      </c>
      <c r="L579" s="62" t="s">
        <v>2</v>
      </c>
      <c r="M579" s="63">
        <v>3</v>
      </c>
      <c r="N579" s="62" t="s">
        <v>3</v>
      </c>
      <c r="O579" s="63">
        <v>90</v>
      </c>
      <c r="P579" s="46" t="s">
        <v>4</v>
      </c>
      <c r="Q579" s="46" t="s">
        <v>4</v>
      </c>
      <c r="R579" s="46" t="s">
        <v>366</v>
      </c>
      <c r="S579" s="46" t="s">
        <v>374</v>
      </c>
      <c r="T579" s="46" t="str">
        <f>LOWER('quota master'!$V579)</f>
        <v>mixtures of fruit, not containing added spirit, containing added sugar</v>
      </c>
      <c r="U579" s="46" t="str">
        <f>GetQuotaDescription('quota master'!$A579, 'quota master'!$B579, 'quota master'!$AB579, 'quota master'!$T579)</f>
        <v>FCFS Quota number 091217 for geography TN : Tunisia on mixtures of fruit, not containing added spirit, containing added sugar</v>
      </c>
      <c r="V579" s="46" t="s">
        <v>1713</v>
      </c>
      <c r="W579" s="46" t="s">
        <v>4</v>
      </c>
      <c r="X579" s="46" t="s">
        <v>1708</v>
      </c>
      <c r="Y579" s="46" t="s">
        <v>1404</v>
      </c>
      <c r="Z579" s="54">
        <v>1000000</v>
      </c>
      <c r="AA579" s="46" t="s">
        <v>2</v>
      </c>
      <c r="AB579" s="46" t="s">
        <v>1399</v>
      </c>
      <c r="AC579" s="46" t="s">
        <v>1499</v>
      </c>
      <c r="AD579" s="46" t="s">
        <v>1492</v>
      </c>
      <c r="AE579" s="46" t="s">
        <v>4</v>
      </c>
      <c r="AF579" s="47" t="s">
        <v>4</v>
      </c>
    </row>
    <row r="580" spans="1:32" ht="180" x14ac:dyDescent="0.25">
      <c r="A580" s="45" t="s">
        <v>529</v>
      </c>
      <c r="B580" s="46" t="str">
        <f>VLOOKUP($A580, Table5[], 2, FALSE)</f>
        <v>MX : Mexico</v>
      </c>
      <c r="C580" s="46" t="str">
        <f>IF(ISNA(VLOOKUP($A580, Table8[], 2, FALSE)), "", VLOOKUP($A580, Table8[], 2, FALSE))</f>
        <v/>
      </c>
      <c r="D580" s="46" t="str">
        <f>IF(ISNA(VLOOKUP($A580, Table10[], 2, FALSE)), "", VLOOKUP($A580, Table10[], 2, FALSE))</f>
        <v>2008975100 - Of tropical fruit (including mixtures containing by weight 50|% or more of tropical nuts and tropical fruit)_x000D_
2008977400 - Other_x000D_
2008979200 - Of tropical fruit (including mixtures containing by weight 50|% or more of tropical nuts and tropical fruit)_x000D_
2008979300 - Other_x000D_
2008979400 - Of tropical fruit (including mixtures containing by weight 50|% or more of tropical nuts and tropical fruit)_x000D_
2008979600 - Other_x000D_
2008979700 - Of tropical fruit (including mixtures containing by weight 50|% or more of tropical nuts and tropical fruit)_x000D_
2008979800 - Other</v>
      </c>
      <c r="E580" s="46" t="str">
        <f>IF(ISNA(VLOOKUP($A580, Table16[], 2, FALSE)), "", VLOOKUP($A580, Table16[], 2, FALSE))</f>
        <v>R001362 : implementing for the Community the tariff provisions of Decision No 2/2000 of the Joint Council under the Interim Agreement on Trade and Trade-related matters between the European Community and the United Mexican States</v>
      </c>
      <c r="F580" s="59">
        <v>13098</v>
      </c>
      <c r="G580" s="60">
        <v>43282</v>
      </c>
      <c r="H580" s="60">
        <v>43646</v>
      </c>
      <c r="I580" s="61">
        <f>'quota master'!$H580-'quota master'!$G580+1</f>
        <v>365</v>
      </c>
      <c r="J580" s="61" t="str">
        <f>describe_period('quota master'!$I580, 'quota master'!$G580, 'quota master'!$H580)</f>
        <v>Annual</v>
      </c>
      <c r="K580" s="54">
        <v>1500000</v>
      </c>
      <c r="L580" s="62" t="s">
        <v>2</v>
      </c>
      <c r="M580" s="63">
        <v>3</v>
      </c>
      <c r="N580" s="62" t="s">
        <v>3</v>
      </c>
      <c r="O580" s="63">
        <v>90</v>
      </c>
      <c r="P580" s="46" t="s">
        <v>4</v>
      </c>
      <c r="Q580" s="46" t="s">
        <v>4</v>
      </c>
      <c r="R580" s="46" t="s">
        <v>511</v>
      </c>
      <c r="S580" s="46" t="s">
        <v>529</v>
      </c>
      <c r="T580" s="46" t="str">
        <f>LOWER('quota master'!$V580)</f>
        <v>mixtures of fruit, prepared or preserved</v>
      </c>
      <c r="U580" s="46" t="str">
        <f>GetQuotaDescription('quota master'!$A580, 'quota master'!$B580, 'quota master'!$AB580, 'quota master'!$T580)</f>
        <v>FCFS Quota number 091861 for geography MX : Mexico on mixtures of fruit, prepared or preserved</v>
      </c>
      <c r="V580" s="46" t="s">
        <v>1844</v>
      </c>
      <c r="W580" s="46" t="s">
        <v>4</v>
      </c>
      <c r="X580" s="46" t="s">
        <v>1828</v>
      </c>
      <c r="Y580" s="46" t="s">
        <v>1421</v>
      </c>
      <c r="Z580" s="54">
        <v>1500000</v>
      </c>
      <c r="AA580" s="46" t="s">
        <v>2</v>
      </c>
      <c r="AB580" s="46" t="s">
        <v>1399</v>
      </c>
      <c r="AC580" s="46" t="s">
        <v>1836</v>
      </c>
      <c r="AD580" s="46" t="s">
        <v>1492</v>
      </c>
      <c r="AE580" s="46" t="s">
        <v>4</v>
      </c>
      <c r="AF580" s="47" t="s">
        <v>4</v>
      </c>
    </row>
    <row r="581" spans="1:32" ht="150" x14ac:dyDescent="0.25">
      <c r="A581" s="45" t="s">
        <v>530</v>
      </c>
      <c r="B581" s="46" t="str">
        <f>VLOOKUP($A581, Table5[], 2, FALSE)</f>
        <v>MX : Mexico</v>
      </c>
      <c r="C581" s="46" t="str">
        <f>IF(ISNA(VLOOKUP($A581, Table8[], 2, FALSE)), "", VLOOKUP($A581, Table8[], 2, FALSE))</f>
        <v/>
      </c>
      <c r="D581" s="46" t="str">
        <f>IF(ISNA(VLOOKUP($A581, Table10[], 2, FALSE)), "", VLOOKUP($A581, Table10[], 2, FALSE))</f>
        <v>2009111100 - Of a value not exceeding ???|30|per 100|kg net weight_x000D_
2009111900 - Other_x000D_
2009119100 - Of a value not exceeding ???|30|per 100|kg net weight and with an added sugar content exceeding 30|% by weight_x000D_
2009120000 - Not frozen, of a Brix value not exceeding 20_x000D_
2009191100 - Of a value not exceeding ???|30|per 100|kg net weight_x000D_
2009191900 - Other_x000D_
2009199100 - Of a value not exceeding ???|30|per 100|kg net weight and with an added sugar content exceeding 30|% by weight_x000D_
2009199800 - Other</v>
      </c>
      <c r="E581" s="46" t="str">
        <f>IF(ISNA(VLOOKUP($A581, Table16[], 2, FALSE)), "", VLOOKUP($A581, Table16[], 2, FALSE))</f>
        <v>R001362 : implementing for the Community the tariff provisions of Decision No 2/2000 of the Joint Council under the Interim Agreement on Trade and Trade-related matters between the European Community and the United Mexican States</v>
      </c>
      <c r="F581" s="59">
        <v>13099</v>
      </c>
      <c r="G581" s="60">
        <v>43282</v>
      </c>
      <c r="H581" s="60">
        <v>43646</v>
      </c>
      <c r="I581" s="61">
        <f>'quota master'!$H581-'quota master'!$G581+1</f>
        <v>365</v>
      </c>
      <c r="J581" s="61" t="str">
        <f>describe_period('quota master'!$I581, 'quota master'!$G581, 'quota master'!$H581)</f>
        <v>Annual</v>
      </c>
      <c r="K581" s="54">
        <v>1000000</v>
      </c>
      <c r="L581" s="62" t="s">
        <v>2</v>
      </c>
      <c r="M581" s="63">
        <v>3</v>
      </c>
      <c r="N581" s="62" t="s">
        <v>3</v>
      </c>
      <c r="O581" s="63">
        <v>90</v>
      </c>
      <c r="P581" s="46" t="s">
        <v>4</v>
      </c>
      <c r="Q581" s="46" t="s">
        <v>4</v>
      </c>
      <c r="R581" s="46" t="s">
        <v>511</v>
      </c>
      <c r="S581" s="46" t="s">
        <v>530</v>
      </c>
      <c r="T581" s="46" t="str">
        <f>LOWER('quota master'!$V581)</f>
        <v>orange juice, unfermented</v>
      </c>
      <c r="U581" s="46" t="str">
        <f>GetQuotaDescription('quota master'!$A581, 'quota master'!$B581, 'quota master'!$AB581, 'quota master'!$T581)</f>
        <v>FCFS Quota number 091863 for geography MX : Mexico on orange juice, unfermented</v>
      </c>
      <c r="V581" s="46" t="s">
        <v>1845</v>
      </c>
      <c r="W581" s="46" t="s">
        <v>4</v>
      </c>
      <c r="X581" s="46" t="s">
        <v>1828</v>
      </c>
      <c r="Y581" s="46" t="s">
        <v>1421</v>
      </c>
      <c r="Z581" s="54">
        <v>1000000</v>
      </c>
      <c r="AA581" s="46" t="s">
        <v>2</v>
      </c>
      <c r="AB581" s="46" t="s">
        <v>1399</v>
      </c>
      <c r="AC581" s="46" t="s">
        <v>1836</v>
      </c>
      <c r="AD581" s="46" t="s">
        <v>1492</v>
      </c>
      <c r="AE581" s="46" t="s">
        <v>4</v>
      </c>
      <c r="AF581" s="47" t="s">
        <v>4</v>
      </c>
    </row>
    <row r="582" spans="1:32" ht="360" x14ac:dyDescent="0.25">
      <c r="A582" s="45" t="s">
        <v>72</v>
      </c>
      <c r="B582" s="46" t="str">
        <f>VLOOKUP($A582, Table5[], 2, FALSE)</f>
        <v>1011 : ERGA OMNES</v>
      </c>
      <c r="C582" s="46" t="str">
        <f>IF(ISNA(VLOOKUP($A582, Table8[], 2, FALSE)), "", VLOOKUP($A582, Table8[], 2, FALSE))</f>
        <v/>
      </c>
      <c r="D582" s="46" t="str">
        <f>IF(ISNA(VLOOKUP($A582, Table10[], 2, FALSE)), "", VLOOKUP($A582, Table10[], 2, FALSE))</f>
        <v>2009111100 - Of a value not exceeding ???|30|per 100|kg net weight_x000D_
2009111900 - Other_x000D_
2009191100 - Of a value not exceeding ???|30|per 100|kg net weight_x000D_
2009191900 - Other_x000D_
2009291100 - Of a value not exceeding ???|30|per 100|kg net weight_x000D_
2009291900 - Other_x000D_
2009391100 - Of a value not exceeding ???|30|per 100|kg net weight_x000D_
2009391900 - Other_x000D_
2009491100 - Of a value not exceeding ???|30|per 100|kg net weight_x000D_
2009491900 - Other_x000D_
2009791100 - Of a value not exceeding ???|22|per 100|kg net weight_x000D_
2009791900 - Other_x000D_
2009811100 - Of a value not exceeding ???|30|per 100|kg net weight_x000D_
2009811900 - Other_x000D_
2009891100 - Of a value not exceeding ???|22|per 100|kg net weight_x000D_
2009891900 - Other_x000D_
2009893400 - Juices of tropical fruit_x000D_
2009893500 - Other_x000D_
2009893600 - Juices of tropical fruit_x000D_
2009893800 - Other_x000D_
2009901100 - Of a value not exceeding ???|22|per 100|kg net weight_x000D_
2009901900 - Other_x000D_
2009902100 - Of a value not exceeding ???|30|per 100|kg net weight_x000D_
2009902900 - Other</v>
      </c>
      <c r="E582" s="46" t="str">
        <f>IF(ISNA(VLOOKUP($A582, Table16[], 2, FALSE)), "", VLOOKUP($A582, Table16[], 2, FALSE))</f>
        <v>R060973 : amending Regulation (EC) No 1831/96 opening and providing for the administration of Community tariff quotas bound under GATT for certain fruit and vegetables and processed fruit and vegetable products from 1996</v>
      </c>
      <c r="F582" s="59">
        <v>13178</v>
      </c>
      <c r="G582" s="60">
        <v>43101</v>
      </c>
      <c r="H582" s="60">
        <v>43465</v>
      </c>
      <c r="I582" s="61">
        <f>'quota master'!$H582-'quota master'!$G582+1</f>
        <v>365</v>
      </c>
      <c r="J582" s="61" t="str">
        <f>describe_period('quota master'!$I582, 'quota master'!$G582, 'quota master'!$H582)</f>
        <v>Annual</v>
      </c>
      <c r="K582" s="54">
        <v>7044000</v>
      </c>
      <c r="L582" s="62" t="s">
        <v>2</v>
      </c>
      <c r="M582" s="63">
        <v>3</v>
      </c>
      <c r="N582" s="62" t="s">
        <v>11</v>
      </c>
      <c r="O582" s="63">
        <v>90</v>
      </c>
      <c r="P582" s="46" t="s">
        <v>4</v>
      </c>
      <c r="Q582" s="46" t="s">
        <v>4</v>
      </c>
      <c r="R582" s="46" t="s">
        <v>16</v>
      </c>
      <c r="S582" s="46" t="s">
        <v>72</v>
      </c>
      <c r="T582" s="46" t="str">
        <f>LOWER('quota master'!$V582)</f>
        <v>fruit juices</v>
      </c>
      <c r="U582" s="46" t="str">
        <f>GetQuotaDescription('quota master'!$A582, 'quota master'!$B582, 'quota master'!$AB582, 'quota master'!$T582)</f>
        <v>FCFS Quota number 090093 for geography 1011 : ERGA OMNES on fruit juices</v>
      </c>
      <c r="V582" s="46" t="s">
        <v>1468</v>
      </c>
      <c r="W582" s="46" t="s">
        <v>4</v>
      </c>
      <c r="X582" s="46" t="s">
        <v>1397</v>
      </c>
      <c r="Y582" s="46" t="s">
        <v>1404</v>
      </c>
      <c r="Z582" s="54">
        <v>7044000</v>
      </c>
      <c r="AA582" s="46" t="s">
        <v>2</v>
      </c>
      <c r="AB582" s="46" t="s">
        <v>1399</v>
      </c>
      <c r="AC582" s="46" t="s">
        <v>1400</v>
      </c>
      <c r="AD582" s="46" t="s">
        <v>1401</v>
      </c>
      <c r="AE582" s="46" t="s">
        <v>1467</v>
      </c>
      <c r="AF582" s="47" t="s">
        <v>4</v>
      </c>
    </row>
    <row r="583" spans="1:32" ht="409.5" x14ac:dyDescent="0.25">
      <c r="A583" s="45" t="s">
        <v>128</v>
      </c>
      <c r="B583" s="46" t="str">
        <f>VLOOKUP($A583, Table5[], 2, FALSE)</f>
        <v>TR : Turkey</v>
      </c>
      <c r="C583" s="46" t="str">
        <f>IF(ISNA(VLOOKUP($A583, Table8[], 2, FALSE)), "", VLOOKUP($A583, Table8[], 2, FALSE))</f>
        <v/>
      </c>
      <c r="D583" s="46" t="str">
        <f>IF(ISNA(VLOOKUP($A583, Table10[], 2, FALSE)), "", VLOOKUP($A583, Table10[], 2, FALSE))</f>
        <v>2009111100 - Of a value not exceeding ???|30|per 100|kg net weight_x000D_
2009119100 - Of a value not exceeding ???|30|per 100|kg net weight and with an added sugar content exceeding 30|% by weight_x000D_
2009191100 - Of a value not exceeding ???|30|per 100|kg net weight_x000D_
2009199100 - Of a value not exceeding ???|30|per 100|kg net weight and with an added sugar content exceeding 30|% by weight_x000D_
2009291100 - Of a value not exceeding ???|30|per 100|kg net weight_x000D_
2009299100 - Of a value not exceeding ???|30|per 100|kg net weight and with an added sugar content exceeding 30|% by weight_x000D_
2009391100 - Of a value not exceeding ???|30|per 100|kg net weight_x000D_
2009395100 - With an added sugar content exceeding 30|% by weight_x000D_
2009399100 - With an added sugar content exceeding 30|% by weight_x000D_
2009619000 - Of a value not exceeding ???|18|per 100|kg net weight_x000D_
2009691100 - Of a value not exceeding ???|22|per 100|kg net weight_x000D_
2009697900 - Other_x000D_
2009699000 - Other_x000D_
2009811100 - Of a value not exceeding ???|30|per 100|kg net weight_x000D_
2009815100 - With an added sugar content exceeding 30|% by weight_x000D_
2009891100 - Of a value not exceeding ???|22|per 100|kg net weight_x000D_
2009893400 - Juices of tropical fruit_x000D_
2009893500 - Other_x000D_
2009896100 - With an added sugar content exceeding 30|% by weight_x000D_
2009898500 - Juices of tropical fruit_x000D_
2009898600 - Other_x000D_
2009901100 - Of a value not exceeding ???|22|per 100|kg net weight_x000D_
2009902100 - Of a value not exceeding ???|30|per 100|kg net weight_x000D_
2009903100 - Of a value not exceeding ???|18|per 100|kg net weight and with an added sugar content exceeding 30|% by weight_x000D_
2009907100 - With an added sugar content exceeding 30|% by weight_x000D_
2009909200 - Mixtures of juices of tropical fruit_x000D_
2009909400 - Other</v>
      </c>
      <c r="E583" s="46" t="str">
        <f>IF(ISNA(VLOOKUP($A583, Table16[], 2, FALSE)), "", VLOOKUP($A583, Table16[], 2, FALSE))</f>
        <v>R061712 : amending Council Regulation (EC) No 747/2001 as regards Community tariff quotas for certain agricultural products originating in Turkey</v>
      </c>
      <c r="F583" s="59">
        <v>12278</v>
      </c>
      <c r="G583" s="60">
        <v>43101</v>
      </c>
      <c r="H583" s="60">
        <v>43465</v>
      </c>
      <c r="I583" s="61">
        <f>'quota master'!$H583-'quota master'!$G583+1</f>
        <v>365</v>
      </c>
      <c r="J583" s="61" t="str">
        <f>describe_period('quota master'!$I583, 'quota master'!$G583, 'quota master'!$H583)</f>
        <v>Annual</v>
      </c>
      <c r="K583" s="54">
        <v>3400000</v>
      </c>
      <c r="L583" s="62" t="s">
        <v>2</v>
      </c>
      <c r="M583" s="63">
        <v>3</v>
      </c>
      <c r="N583" s="62" t="s">
        <v>3</v>
      </c>
      <c r="O583" s="63">
        <v>90</v>
      </c>
      <c r="P583" s="46" t="s">
        <v>4</v>
      </c>
      <c r="Q583" s="46" t="s">
        <v>4</v>
      </c>
      <c r="R583" s="46" t="s">
        <v>120</v>
      </c>
      <c r="S583" s="46" t="s">
        <v>128</v>
      </c>
      <c r="T583" s="46" t="str">
        <f>LOWER('quota master'!$V583)</f>
        <v>fruit juices (including grape must) and vegetable juices, unfermented and not containing added spirit</v>
      </c>
      <c r="U583" s="46" t="str">
        <f>GetQuotaDescription('quota master'!$A583, 'quota master'!$B583, 'quota master'!$AB583, 'quota master'!$T583)</f>
        <v>FCFS Quota number 090214 for geography TR : Turkey on fruit juices (including grape must) and vegetable juices, unfermented and not containing added spirit</v>
      </c>
      <c r="V583" s="46" t="s">
        <v>1510</v>
      </c>
      <c r="W583" s="46" t="s">
        <v>4</v>
      </c>
      <c r="X583" s="46" t="s">
        <v>1498</v>
      </c>
      <c r="Y583" s="46" t="s">
        <v>1404</v>
      </c>
      <c r="Z583" s="54">
        <v>3400000</v>
      </c>
      <c r="AA583" s="46" t="s">
        <v>2</v>
      </c>
      <c r="AB583" s="46" t="s">
        <v>1399</v>
      </c>
      <c r="AC583" s="46" t="s">
        <v>1499</v>
      </c>
      <c r="AD583" s="46" t="s">
        <v>1492</v>
      </c>
      <c r="AE583" s="46" t="s">
        <v>1428</v>
      </c>
      <c r="AF583" s="47" t="s">
        <v>4</v>
      </c>
    </row>
    <row r="584" spans="1:32" ht="285" x14ac:dyDescent="0.25">
      <c r="A584" s="45" t="s">
        <v>386</v>
      </c>
      <c r="B584" s="46" t="str">
        <f>VLOOKUP($A584, Table5[], 2, FALSE)</f>
        <v>IL : Israel</v>
      </c>
      <c r="C584" s="46" t="str">
        <f>IF(ISNA(VLOOKUP($A584, Table8[], 2, FALSE)), "", VLOOKUP($A584, Table8[], 2, FALSE))</f>
        <v/>
      </c>
      <c r="D584" s="46" t="str">
        <f>IF(ISNA(VLOOKUP($A584, Table10[], 2, FALSE)), "", VLOOKUP($A584, Table10[], 2, FALSE))</f>
        <v>2009111111 - With an added sugar content not exceeding 30|% by weight_x000D_
2009111119 - Other_x000D_
2009111910 - In containers of two litres or less_x000D_
2009119110 - In containers of two litres or less_x000D_
2009119911 - with a degree of concentration higher than 20!o! brix_x000D_
2009119919 - Other_x000D_
2009119992 - with a degree of concentration higher than 20!o! brix_x000D_
2009119994 - Other_x000D_
2009120010 - In containers of two litres or less_x000D_
2009191121 - With an added sugar content not exceeding 30|% by weight_x000D_
2009191129 - Other_x000D_
2009191131 - With an added sugar content not exceeding 30|% by weight_x000D_
2009191139 - Other_x000D_
2009191911 - powdered_x000D_
2009191919 - Other_x000D_
2009199111 - powdered_x000D_
2009199119 - Other_x000D_
2009199811 - powdered_x000D_
2009199819 - Other</v>
      </c>
      <c r="E584" s="46" t="str">
        <f>IF(ISNA(VLOOKUP($A584, Table16[], 2, FALSE)), "", VLOOKUP($A584, Table16[], 2, FALSE))</f>
        <v>R091154 : amending Council Regulation (EC) No 747/2001 as regards Community tariff quotas for certain agricultural and processed agricultural products originating in Israel</v>
      </c>
      <c r="F584" s="59">
        <v>12262</v>
      </c>
      <c r="G584" s="60">
        <v>43101</v>
      </c>
      <c r="H584" s="60">
        <v>43465</v>
      </c>
      <c r="I584" s="61">
        <f>'quota master'!$H584-'quota master'!$G584+1</f>
        <v>365</v>
      </c>
      <c r="J584" s="61" t="str">
        <f>describe_period('quota master'!$I584, 'quota master'!$G584, 'quota master'!$H584)</f>
        <v>Annual</v>
      </c>
      <c r="K584" s="54">
        <v>21280000</v>
      </c>
      <c r="L584" s="62" t="s">
        <v>2</v>
      </c>
      <c r="M584" s="63">
        <v>3</v>
      </c>
      <c r="N584" s="62" t="s">
        <v>3</v>
      </c>
      <c r="O584" s="63">
        <v>90</v>
      </c>
      <c r="P584" s="46" t="s">
        <v>4</v>
      </c>
      <c r="Q584" s="46" t="s">
        <v>4</v>
      </c>
      <c r="R584" s="46" t="s">
        <v>379</v>
      </c>
      <c r="S584" s="46" t="s">
        <v>386</v>
      </c>
      <c r="T584" s="46" t="str">
        <f>LOWER('quota master'!$V584)</f>
        <v>orange juice</v>
      </c>
      <c r="U584" s="46" t="str">
        <f>GetQuotaDescription('quota master'!$A584, 'quota master'!$B584, 'quota master'!$AB584, 'quota master'!$T584)</f>
        <v>FCFS Quota number 091333 for geography IL : Israel on orange juice</v>
      </c>
      <c r="V584" s="46" t="s">
        <v>1723</v>
      </c>
      <c r="W584" s="46" t="s">
        <v>385</v>
      </c>
      <c r="X584" s="46" t="s">
        <v>1717</v>
      </c>
      <c r="Y584" s="46" t="s">
        <v>1404</v>
      </c>
      <c r="Z584" s="54">
        <v>21280000</v>
      </c>
      <c r="AA584" s="46" t="s">
        <v>2</v>
      </c>
      <c r="AB584" s="46" t="s">
        <v>1399</v>
      </c>
      <c r="AC584" s="46" t="s">
        <v>1499</v>
      </c>
      <c r="AD584" s="46" t="s">
        <v>1492</v>
      </c>
      <c r="AE584" s="46" t="s">
        <v>4</v>
      </c>
      <c r="AF584" s="47" t="s">
        <v>4</v>
      </c>
    </row>
    <row r="585" spans="1:32" ht="255" x14ac:dyDescent="0.25">
      <c r="A585" s="45" t="s">
        <v>385</v>
      </c>
      <c r="B585" s="46" t="str">
        <f>VLOOKUP($A585, Table5[], 2, FALSE)</f>
        <v>IL : Israel</v>
      </c>
      <c r="C585" s="46" t="str">
        <f>IF(ISNA(VLOOKUP($A585, Table8[], 2, FALSE)), "", VLOOKUP($A585, Table8[], 2, FALSE))</f>
        <v/>
      </c>
      <c r="D585" s="46" t="str">
        <f>IF(ISNA(VLOOKUP($A585, Table10[], 2, FALSE)), "", VLOOKUP($A585, Table10[], 2, FALSE))</f>
        <v>2009111191 - With an added sugar content not exceeding 30|% by weight_x000D_
2009111199 - Other_x000D_
2009111990 - Other_x000D_
2009119190 - Other_x000D_
2009119996 - with a degree of concentration higher than 20!o! brix_x000D_
2009119998 - Other_x000D_
2009120090 - Other_x000D_
2009191151 - With an added sugar content not exceeding 30|% by weight_x000D_
2009191159 - Other_x000D_
2009191171 - With an added sugar content not exceeding 30|% by weight_x000D_
2009191179 - Other_x000D_
2009191991 - powdered_x000D_
2009191999 - Other_x000D_
2009199191 - powdered_x000D_
2009199199 - Other_x000D_
2009199891 - powdered_x000D_
2009199899 - Other</v>
      </c>
      <c r="E585" s="46" t="str">
        <f>IF(ISNA(VLOOKUP($A585, Table16[], 2, FALSE)), "", VLOOKUP($A585, Table16[], 2, FALSE))</f>
        <v>R091154 : amending Council Regulation (EC) No 747/2001 as regards Community tariff quotas for certain agricultural and processed agricultural products originating in Israel</v>
      </c>
      <c r="F585" s="59">
        <v>12261</v>
      </c>
      <c r="G585" s="60">
        <v>43101</v>
      </c>
      <c r="H585" s="60">
        <v>43465</v>
      </c>
      <c r="I585" s="61">
        <f>'quota master'!$H585-'quota master'!$G585+1</f>
        <v>365</v>
      </c>
      <c r="J585" s="61" t="str">
        <f>describe_period('quota master'!$I585, 'quota master'!$G585, 'quota master'!$H585)</f>
        <v>Annual</v>
      </c>
      <c r="K585" s="54">
        <v>35000000</v>
      </c>
      <c r="L585" s="62" t="s">
        <v>2</v>
      </c>
      <c r="M585" s="63">
        <v>3</v>
      </c>
      <c r="N585" s="62" t="s">
        <v>3</v>
      </c>
      <c r="O585" s="63">
        <v>90</v>
      </c>
      <c r="P585" s="46" t="s">
        <v>4</v>
      </c>
      <c r="Q585" s="46" t="s">
        <v>4</v>
      </c>
      <c r="R585" s="46" t="s">
        <v>379</v>
      </c>
      <c r="S585" s="46" t="s">
        <v>385</v>
      </c>
      <c r="T585" s="46" t="str">
        <f>LOWER('quota master'!$V585)</f>
        <v>orange juice</v>
      </c>
      <c r="U585" s="46" t="str">
        <f>GetQuotaDescription('quota master'!$A585, 'quota master'!$B585, 'quota master'!$AB585, 'quota master'!$T585)</f>
        <v>FCFS Quota number 091331 for geography IL : Israel on orange juice</v>
      </c>
      <c r="V585" s="46" t="s">
        <v>1723</v>
      </c>
      <c r="W585" s="46" t="s">
        <v>4</v>
      </c>
      <c r="X585" s="46" t="s">
        <v>1717</v>
      </c>
      <c r="Y585" s="46" t="s">
        <v>1404</v>
      </c>
      <c r="Z585" s="54">
        <v>35000000</v>
      </c>
      <c r="AA585" s="46" t="s">
        <v>2</v>
      </c>
      <c r="AB585" s="46" t="s">
        <v>1399</v>
      </c>
      <c r="AC585" s="46" t="s">
        <v>1499</v>
      </c>
      <c r="AD585" s="46" t="s">
        <v>1492</v>
      </c>
      <c r="AE585" s="46" t="s">
        <v>4</v>
      </c>
      <c r="AF585" s="47" t="s">
        <v>4</v>
      </c>
    </row>
    <row r="586" spans="1:32" ht="60" x14ac:dyDescent="0.25">
      <c r="A586" s="45" t="s">
        <v>507</v>
      </c>
      <c r="B586" s="46" t="str">
        <f>VLOOKUP($A586, Table5[], 2, FALSE)</f>
        <v>ZA : South Africa</v>
      </c>
      <c r="C586" s="46" t="str">
        <f>IF(ISNA(VLOOKUP($A586, Table8[], 2, FALSE)), "", VLOOKUP($A586, Table8[], 2, FALSE))</f>
        <v/>
      </c>
      <c r="D586" s="46" t="str">
        <f>IF(ISNA(VLOOKUP($A586, Table10[], 2, FALSE)), "", VLOOKUP($A586, Table10[], 2, FALSE))</f>
        <v>2009119900 - Other</v>
      </c>
      <c r="E586" s="46" t="str">
        <f>IF(ISNA(VLOOKUP($A586, Table16[], 2, FALSE)), "", VLOOKUP($A586, Table16[], 2, FALSE))</f>
        <v>R162253 : opening and providing for the management of Union tariff quotas for certain agricultural and processed agricultural products originating in South Africa</v>
      </c>
      <c r="F586" s="59">
        <v>13115</v>
      </c>
      <c r="G586" s="60">
        <v>43101</v>
      </c>
      <c r="H586" s="60">
        <v>43465</v>
      </c>
      <c r="I586" s="61">
        <f>'quota master'!$H586-'quota master'!$G586+1</f>
        <v>365</v>
      </c>
      <c r="J586" s="61" t="str">
        <f>describe_period('quota master'!$I586, 'quota master'!$G586, 'quota master'!$H586)</f>
        <v>Annual</v>
      </c>
      <c r="K586" s="54">
        <v>1078000</v>
      </c>
      <c r="L586" s="62" t="s">
        <v>2</v>
      </c>
      <c r="M586" s="63">
        <v>3</v>
      </c>
      <c r="N586" s="62" t="s">
        <v>11</v>
      </c>
      <c r="O586" s="63">
        <v>90</v>
      </c>
      <c r="P586" s="46" t="s">
        <v>4</v>
      </c>
      <c r="Q586" s="46" t="s">
        <v>4</v>
      </c>
      <c r="R586" s="46" t="s">
        <v>498</v>
      </c>
      <c r="S586" s="46" t="s">
        <v>507</v>
      </c>
      <c r="T586" s="46" t="str">
        <f>LOWER('quota master'!$V586)</f>
        <v>frozen orange juice</v>
      </c>
      <c r="U586" s="46" t="str">
        <f>GetQuotaDescription('quota master'!$A586, 'quota master'!$B586, 'quota master'!$AB586, 'quota master'!$T586)</f>
        <v>FCFS Quota number 091826 for geography ZA : South Africa on frozen orange juice</v>
      </c>
      <c r="V586" s="46" t="s">
        <v>1824</v>
      </c>
      <c r="W586" s="46" t="s">
        <v>4</v>
      </c>
      <c r="X586" s="46" t="s">
        <v>1817</v>
      </c>
      <c r="Y586" s="46" t="s">
        <v>1404</v>
      </c>
      <c r="Z586" s="54">
        <v>1078000</v>
      </c>
      <c r="AA586" s="46" t="s">
        <v>2</v>
      </c>
      <c r="AB586" s="46" t="s">
        <v>1399</v>
      </c>
      <c r="AC586" s="46" t="s">
        <v>1499</v>
      </c>
      <c r="AD586" s="46" t="s">
        <v>1492</v>
      </c>
      <c r="AE586" s="46" t="s">
        <v>4</v>
      </c>
      <c r="AF586" s="47" t="s">
        <v>4</v>
      </c>
    </row>
    <row r="587" spans="1:32" ht="75" x14ac:dyDescent="0.25">
      <c r="A587" s="45" t="s">
        <v>18</v>
      </c>
      <c r="B587" s="46" t="str">
        <f>VLOOKUP($A587, Table5[], 2, FALSE)</f>
        <v>1011 : ERGA OMNES</v>
      </c>
      <c r="C587" s="46" t="str">
        <f>IF(ISNA(VLOOKUP($A587, Table8[], 2, FALSE)), "", VLOOKUP($A587, Table8[], 2, FALSE))</f>
        <v/>
      </c>
      <c r="D587" s="46" t="str">
        <f>IF(ISNA(VLOOKUP($A587, Table10[], 2, FALSE)), "", VLOOKUP($A587, Table10[], 2, FALSE))</f>
        <v>2009119911 - with a degree of concentration higher than 20!o! brix_x000D_
2009119919 - Other</v>
      </c>
      <c r="E587" s="46" t="str">
        <f>IF(ISNA(VLOOKUP($A587, Table16[], 2, FALSE)), "", VLOOKUP($A587, Table16[], 2, FALSE))</f>
        <v>R961831 : opening and providing for the administration of Community tariff quotas bound under GAIT for certain fruit and vegetables and processed fruit and vegetable products from 1996</v>
      </c>
      <c r="F587" s="59">
        <v>13181</v>
      </c>
      <c r="G587" s="60">
        <v>43101</v>
      </c>
      <c r="H587" s="60">
        <v>43465</v>
      </c>
      <c r="I587" s="61">
        <f>'quota master'!$H587-'quota master'!$G587+1</f>
        <v>365</v>
      </c>
      <c r="J587" s="61" t="str">
        <f>describe_period('quota master'!$I587, 'quota master'!$G587, 'quota master'!$H587)</f>
        <v>Annual</v>
      </c>
      <c r="K587" s="54">
        <v>1500000</v>
      </c>
      <c r="L587" s="62" t="s">
        <v>2</v>
      </c>
      <c r="M587" s="63">
        <v>3</v>
      </c>
      <c r="N587" s="62" t="s">
        <v>3</v>
      </c>
      <c r="O587" s="63">
        <v>90</v>
      </c>
      <c r="P587" s="46" t="s">
        <v>4</v>
      </c>
      <c r="Q587" s="46" t="s">
        <v>4</v>
      </c>
      <c r="R587" s="46" t="s">
        <v>16</v>
      </c>
      <c r="S587" s="46" t="s">
        <v>18</v>
      </c>
      <c r="T587" s="46" t="s">
        <v>7129</v>
      </c>
      <c r="U587" s="46" t="str">
        <f>GetQuotaDescription('quota master'!$A587, 'quota master'!$B587, 'quota master'!$AB587, 'quota master'!$T587)</f>
        <v>FCFS Quota number 090033 for geography 1011 : ERGA OMNES on orange juice commodities</v>
      </c>
      <c r="V587" s="46" t="s">
        <v>1410</v>
      </c>
      <c r="W587" s="46" t="s">
        <v>4</v>
      </c>
      <c r="X587" s="46" t="s">
        <v>1397</v>
      </c>
      <c r="Y587" s="46" t="s">
        <v>1404</v>
      </c>
      <c r="Z587" s="54">
        <v>1500000</v>
      </c>
      <c r="AA587" s="46" t="s">
        <v>2</v>
      </c>
      <c r="AB587" s="46" t="s">
        <v>1399</v>
      </c>
      <c r="AC587" s="46" t="s">
        <v>1400</v>
      </c>
      <c r="AD587" s="46" t="s">
        <v>1401</v>
      </c>
      <c r="AE587" s="46" t="s">
        <v>1408</v>
      </c>
      <c r="AF587" s="47" t="s">
        <v>4</v>
      </c>
    </row>
    <row r="588" spans="1:32" ht="75" x14ac:dyDescent="0.25">
      <c r="A588" s="45" t="s">
        <v>531</v>
      </c>
      <c r="B588" s="46" t="str">
        <f>VLOOKUP($A588, Table5[], 2, FALSE)</f>
        <v>MX : Mexico</v>
      </c>
      <c r="C588" s="46" t="str">
        <f>IF(ISNA(VLOOKUP($A588, Table8[], 2, FALSE)), "", VLOOKUP($A588, Table8[], 2, FALSE))</f>
        <v/>
      </c>
      <c r="D588" s="46" t="str">
        <f>IF(ISNA(VLOOKUP($A588, Table10[], 2, FALSE)), "", VLOOKUP($A588, Table10[], 2, FALSE))</f>
        <v>2009119911 - with a degree of concentration higher than 20!o! brix_x000D_
2009119992 - with a degree of concentration higher than 20!o! brix_x000D_
2009119996 - with a degree of concentration higher than 20!o! brix</v>
      </c>
      <c r="E588" s="46" t="str">
        <f>IF(ISNA(VLOOKUP($A588, Table16[], 2, FALSE)), "", VLOOKUP($A588, Table16[], 2, FALSE))</f>
        <v>R001362 : implementing for the Community the tariff provisions of Decision No 2/2000 of the Joint Council under the Interim Agreement on Trade and Trade-related matters between the European Community and the United Mexican States</v>
      </c>
      <c r="F588" s="59">
        <v>13100</v>
      </c>
      <c r="G588" s="60">
        <v>43282</v>
      </c>
      <c r="H588" s="60">
        <v>43646</v>
      </c>
      <c r="I588" s="61">
        <f>'quota master'!$H588-'quota master'!$G588+1</f>
        <v>365</v>
      </c>
      <c r="J588" s="61" t="str">
        <f>describe_period('quota master'!$I588, 'quota master'!$G588, 'quota master'!$H588)</f>
        <v>Annual</v>
      </c>
      <c r="K588" s="54">
        <v>30000000</v>
      </c>
      <c r="L588" s="62" t="s">
        <v>2</v>
      </c>
      <c r="M588" s="63">
        <v>3</v>
      </c>
      <c r="N588" s="62" t="s">
        <v>3</v>
      </c>
      <c r="O588" s="63">
        <v>90</v>
      </c>
      <c r="P588" s="46" t="s">
        <v>4</v>
      </c>
      <c r="Q588" s="46" t="s">
        <v>4</v>
      </c>
      <c r="R588" s="46" t="s">
        <v>511</v>
      </c>
      <c r="S588" s="46" t="s">
        <v>531</v>
      </c>
      <c r="T588" s="46" t="str">
        <f>LOWER('quota master'!$V588)</f>
        <v>orange juice, frozen</v>
      </c>
      <c r="U588" s="46" t="str">
        <f>GetQuotaDescription('quota master'!$A588, 'quota master'!$B588, 'quota master'!$AB588, 'quota master'!$T588)</f>
        <v>FCFS Quota number 091865 for geography MX : Mexico on orange juice, frozen</v>
      </c>
      <c r="V588" s="46" t="s">
        <v>1846</v>
      </c>
      <c r="W588" s="46" t="s">
        <v>4</v>
      </c>
      <c r="X588" s="46" t="s">
        <v>1828</v>
      </c>
      <c r="Y588" s="46" t="s">
        <v>1421</v>
      </c>
      <c r="Z588" s="54">
        <v>30000000</v>
      </c>
      <c r="AA588" s="46" t="s">
        <v>2</v>
      </c>
      <c r="AB588" s="46" t="s">
        <v>1399</v>
      </c>
      <c r="AC588" s="46" t="s">
        <v>1499</v>
      </c>
      <c r="AD588" s="46" t="s">
        <v>1492</v>
      </c>
      <c r="AE588" s="46" t="s">
        <v>4</v>
      </c>
      <c r="AF588" s="47" t="s">
        <v>4</v>
      </c>
    </row>
    <row r="589" spans="1:32" ht="165" x14ac:dyDescent="0.25">
      <c r="A589" s="45" t="s">
        <v>532</v>
      </c>
      <c r="B589" s="46" t="str">
        <f>VLOOKUP($A589, Table5[], 2, FALSE)</f>
        <v>MX : Mexico</v>
      </c>
      <c r="C589" s="46" t="str">
        <f>IF(ISNA(VLOOKUP($A589, Table8[], 2, FALSE)), "", VLOOKUP($A589, Table8[], 2, FALSE))</f>
        <v/>
      </c>
      <c r="D589" s="46" t="str">
        <f>IF(ISNA(VLOOKUP($A589, Table10[], 2, FALSE)), "", VLOOKUP($A589, Table10[], 2, FALSE))</f>
        <v>2009419210 - powdered_x000D_
2009419220 - Pineapple juice: ??? not from concentrate, ??? of the genus Ananas, ??? of a Brix value of 11 or more but not more than 16, used in the manufacture of products of drink industry_x000D_
2009419230 - Other_x000D_
2009419900 - Not containing added sugar_x000D_
2009491100 - Of a value not exceeding ???|30|per 100|kg net weight_x000D_
2009491900 - Other_x000D_
2009493000 - Of a value exceeding ???|30|per 100|kg net weight, containing added sugar_x000D_
2009499100 - With an added sugar content exceeding 30|% by weight_x000D_
2009499900 - Not containing added sugar</v>
      </c>
      <c r="E589" s="46" t="str">
        <f>IF(ISNA(VLOOKUP($A589, Table16[], 2, FALSE)), "", VLOOKUP($A589, Table16[], 2, FALSE))</f>
        <v>R001362 : implementing for the Community the tariff provisions of Decision No 2/2000 of the Joint Council under the Interim Agreement on Trade and Trade-related matters between the European Community and the United Mexican States</v>
      </c>
      <c r="F589" s="59">
        <v>13101</v>
      </c>
      <c r="G589" s="60">
        <v>43282</v>
      </c>
      <c r="H589" s="60">
        <v>43646</v>
      </c>
      <c r="I589" s="61">
        <f>'quota master'!$H589-'quota master'!$G589+1</f>
        <v>365</v>
      </c>
      <c r="J589" s="61" t="str">
        <f>describe_period('quota master'!$I589, 'quota master'!$G589, 'quota master'!$H589)</f>
        <v>Annual</v>
      </c>
      <c r="K589" s="54">
        <v>2500000</v>
      </c>
      <c r="L589" s="62" t="s">
        <v>2</v>
      </c>
      <c r="M589" s="63">
        <v>3</v>
      </c>
      <c r="N589" s="62" t="s">
        <v>3</v>
      </c>
      <c r="O589" s="63">
        <v>90</v>
      </c>
      <c r="P589" s="46" t="s">
        <v>4</v>
      </c>
      <c r="Q589" s="46" t="s">
        <v>4</v>
      </c>
      <c r="R589" s="46" t="s">
        <v>511</v>
      </c>
      <c r="S589" s="46" t="s">
        <v>532</v>
      </c>
      <c r="T589" s="46" t="str">
        <f>LOWER('quota master'!$V589)</f>
        <v>pineapple juice</v>
      </c>
      <c r="U589" s="46" t="str">
        <f>GetQuotaDescription('quota master'!$A589, 'quota master'!$B589, 'quota master'!$AB589, 'quota master'!$T589)</f>
        <v>FCFS Quota number 091867 for geography MX : Mexico on pineapple juice</v>
      </c>
      <c r="V589" s="46" t="s">
        <v>1847</v>
      </c>
      <c r="W589" s="46" t="s">
        <v>4</v>
      </c>
      <c r="X589" s="46" t="s">
        <v>1828</v>
      </c>
      <c r="Y589" s="46" t="s">
        <v>1421</v>
      </c>
      <c r="Z589" s="54">
        <v>2500000</v>
      </c>
      <c r="AA589" s="46" t="s">
        <v>2</v>
      </c>
      <c r="AB589" s="46" t="s">
        <v>1399</v>
      </c>
      <c r="AC589" s="46" t="s">
        <v>1499</v>
      </c>
      <c r="AD589" s="46" t="s">
        <v>1492</v>
      </c>
      <c r="AE589" s="46" t="s">
        <v>4</v>
      </c>
      <c r="AF589" s="47" t="s">
        <v>4</v>
      </c>
    </row>
    <row r="590" spans="1:32" ht="60" x14ac:dyDescent="0.25">
      <c r="A590" s="45" t="s">
        <v>329</v>
      </c>
      <c r="B590" s="46" t="str">
        <f>VLOOKUP($A590, Table5[], 2, FALSE)</f>
        <v>DZ : Algeria</v>
      </c>
      <c r="C590" s="46" t="str">
        <f>IF(ISNA(VLOOKUP($A590, Table8[], 2, FALSE)), "", VLOOKUP($A590, Table8[], 2, FALSE))</f>
        <v/>
      </c>
      <c r="D590" s="46" t="str">
        <f>IF(ISNA(VLOOKUP($A590, Table10[], 2, FALSE)), "", VLOOKUP($A590, Table10[], 2, FALSE))</f>
        <v>2009500000 - Tomato juice</v>
      </c>
      <c r="E590" s="46" t="str">
        <f>IF(ISNA(VLOOKUP($A590, Table16[], 2, FALSE)), "", VLOOKUP($A590, Table16[], 2, FALSE))</f>
        <v>R051460 : amending Council Regulation (EC) No 747/2001 as regards Community tariff quotas and reference quantities for certain products originating in Algeria</v>
      </c>
      <c r="F590" s="59">
        <v>12179</v>
      </c>
      <c r="G590" s="60">
        <v>43101</v>
      </c>
      <c r="H590" s="60">
        <v>43465</v>
      </c>
      <c r="I590" s="61">
        <f>'quota master'!$H590-'quota master'!$G590+1</f>
        <v>365</v>
      </c>
      <c r="J590" s="61" t="str">
        <f>describe_period('quota master'!$I590, 'quota master'!$G590, 'quota master'!$H590)</f>
        <v>Annual</v>
      </c>
      <c r="K590" s="54">
        <v>200000</v>
      </c>
      <c r="L590" s="62" t="s">
        <v>2</v>
      </c>
      <c r="M590" s="63">
        <v>3</v>
      </c>
      <c r="N590" s="62" t="s">
        <v>3</v>
      </c>
      <c r="O590" s="63">
        <v>90</v>
      </c>
      <c r="P590" s="46" t="s">
        <v>4</v>
      </c>
      <c r="Q590" s="46" t="s">
        <v>4</v>
      </c>
      <c r="R590" s="46" t="s">
        <v>317</v>
      </c>
      <c r="S590" s="46" t="s">
        <v>329</v>
      </c>
      <c r="T590" s="46" t="str">
        <f>LOWER('quota master'!$V590)</f>
        <v>tomato juice</v>
      </c>
      <c r="U590" s="46" t="str">
        <f>GetQuotaDescription('quota master'!$A590, 'quota master'!$B590, 'quota master'!$AB590, 'quota master'!$T590)</f>
        <v>FCFS Quota number 091013 for geography DZ : Algeria on tomato juice</v>
      </c>
      <c r="V590" s="46" t="s">
        <v>1677</v>
      </c>
      <c r="W590" s="46" t="s">
        <v>4</v>
      </c>
      <c r="X590" s="46" t="s">
        <v>1663</v>
      </c>
      <c r="Y590" s="46" t="s">
        <v>1404</v>
      </c>
      <c r="Z590" s="54">
        <v>200000</v>
      </c>
      <c r="AA590" s="46" t="s">
        <v>2</v>
      </c>
      <c r="AB590" s="46" t="s">
        <v>1399</v>
      </c>
      <c r="AC590" s="46" t="s">
        <v>1499</v>
      </c>
      <c r="AD590" s="46" t="s">
        <v>1492</v>
      </c>
      <c r="AE590" s="46" t="s">
        <v>4</v>
      </c>
      <c r="AF590" s="47" t="s">
        <v>4</v>
      </c>
    </row>
    <row r="591" spans="1:32" ht="60" x14ac:dyDescent="0.25">
      <c r="A591" s="45" t="s">
        <v>818</v>
      </c>
      <c r="B591" s="46" t="str">
        <f>VLOOKUP($A591, Table5[], 2, FALSE)</f>
        <v>MD : Moldova, Republic of</v>
      </c>
      <c r="C591" s="46" t="str">
        <f>IF(ISNA(VLOOKUP($A591, Table8[], 2, FALSE)), "", VLOOKUP($A591, Table8[], 2, FALSE))</f>
        <v/>
      </c>
      <c r="D591" s="46" t="str">
        <f>IF(ISNA(VLOOKUP($A591, Table10[], 2, FALSE)), "", VLOOKUP($A591, Table10[], 2, FALSE))</f>
        <v>2009611000 - Of a value exceeding ???|18|per 100|kg net weight_x000D_
2009691900 - Other_x000D_
2009695100 - Concentrated_x000D_
2009695900 - Other</v>
      </c>
      <c r="E591" s="46" t="str">
        <f>IF(ISNA(VLOOKUP($A591, Table16[], 2, FALSE)), "", VLOOKUP($A591, Table16[], 2, FALSE))</f>
        <v>R140988 : opening and providing for the management of Union tariff quotas for agricultural products originating in the Republic of Moldova</v>
      </c>
      <c r="F591" s="59">
        <v>12756</v>
      </c>
      <c r="G591" s="60">
        <v>43101</v>
      </c>
      <c r="H591" s="60">
        <v>43465</v>
      </c>
      <c r="I591" s="61">
        <f>'quota master'!$H591-'quota master'!$G591+1</f>
        <v>365</v>
      </c>
      <c r="J591" s="61" t="str">
        <f>describe_period('quota master'!$I591, 'quota master'!$G591, 'quota master'!$H591)</f>
        <v>Annual</v>
      </c>
      <c r="K591" s="54">
        <v>500000</v>
      </c>
      <c r="L591" s="62" t="s">
        <v>2</v>
      </c>
      <c r="M591" s="63">
        <v>3</v>
      </c>
      <c r="N591" s="62" t="s">
        <v>3</v>
      </c>
      <c r="O591" s="63">
        <v>90</v>
      </c>
      <c r="P591" s="46" t="s">
        <v>4</v>
      </c>
      <c r="Q591" s="46" t="s">
        <v>4</v>
      </c>
      <c r="R591" s="46" t="s">
        <v>813</v>
      </c>
      <c r="S591" s="46" t="s">
        <v>818</v>
      </c>
      <c r="T591" s="46" t="str">
        <f>LOWER('quota master'!$V591)</f>
        <v>grape juice (including grape must)</v>
      </c>
      <c r="U591" s="46" t="str">
        <f>GetQuotaDescription('quota master'!$A591, 'quota master'!$B591, 'quota master'!$AB591, 'quota master'!$T591)</f>
        <v>FCFS Quota number 096805 for geography MD : Moldova, Republic of on grape juice (including grape must)</v>
      </c>
      <c r="V591" s="46" t="s">
        <v>7729</v>
      </c>
      <c r="W591" s="46" t="s">
        <v>4</v>
      </c>
      <c r="X591" s="46" t="s">
        <v>1913</v>
      </c>
      <c r="Y591" s="46" t="s">
        <v>1404</v>
      </c>
      <c r="Z591" s="54">
        <v>500000</v>
      </c>
      <c r="AA591" s="46" t="s">
        <v>2</v>
      </c>
      <c r="AB591" s="46" t="s">
        <v>1399</v>
      </c>
      <c r="AC591" s="46" t="s">
        <v>1499</v>
      </c>
      <c r="AD591" s="46" t="s">
        <v>1492</v>
      </c>
      <c r="AE591" s="46" t="s">
        <v>4</v>
      </c>
      <c r="AF591" s="47" t="s">
        <v>4</v>
      </c>
    </row>
    <row r="592" spans="1:32" ht="75" x14ac:dyDescent="0.25">
      <c r="A592" s="45" t="s">
        <v>809</v>
      </c>
      <c r="B592" s="46" t="str">
        <f>VLOOKUP($A592, Table5[], 2, FALSE)</f>
        <v>UA : Ukraine</v>
      </c>
      <c r="C592" s="46" t="str">
        <f>IF(ISNA(VLOOKUP($A592, Table8[], 2, FALSE)), "", VLOOKUP($A592, Table8[], 2, FALSE))</f>
        <v/>
      </c>
      <c r="D592" s="46" t="str">
        <f>IF(ISNA(VLOOKUP($A592, Table10[], 2, FALSE)), "", VLOOKUP($A592, Table10[], 2, FALSE))</f>
        <v>2009619000 - Of a value not exceeding ???|18|per 100|kg net weight_x000D_
2009691100 - Of a value not exceeding ???|22|per 100|kg net weight_x000D_
2009697100 - Concentrated_x000D_
2009697900 - Other_x000D_
2009699000 - Other</v>
      </c>
      <c r="E592" s="46" t="str">
        <f>IF(ISNA(VLOOKUP($A592, Table16[], 2, FALSE)), "", VLOOKUP($A592, Table16[], 2, FALSE))</f>
        <v>R171566 : on the introduction of temporary autonomous trade measures for Ukraine supplementing the trade concessions available under the Association Agreement</v>
      </c>
      <c r="F592" s="59">
        <v>13124</v>
      </c>
      <c r="G592" s="60">
        <v>43374</v>
      </c>
      <c r="H592" s="60">
        <v>43738</v>
      </c>
      <c r="I592" s="61">
        <f>'quota master'!$H592-'quota master'!$G592+1</f>
        <v>365</v>
      </c>
      <c r="J592" s="61" t="str">
        <f>describe_period('quota master'!$I592, 'quota master'!$G592, 'quota master'!$H592)</f>
        <v>Annual</v>
      </c>
      <c r="K592" s="54">
        <v>500000</v>
      </c>
      <c r="L592" s="62" t="s">
        <v>2</v>
      </c>
      <c r="M592" s="63">
        <v>3</v>
      </c>
      <c r="N592" s="62" t="s">
        <v>3</v>
      </c>
      <c r="O592" s="63">
        <v>90</v>
      </c>
      <c r="P592" s="46" t="s">
        <v>4</v>
      </c>
      <c r="Q592" s="46" t="s">
        <v>4</v>
      </c>
      <c r="R592" s="46" t="s">
        <v>806</v>
      </c>
      <c r="S592" s="46" t="s">
        <v>809</v>
      </c>
      <c r="T592" s="46" t="str">
        <f>LOWER('quota master'!$V592)</f>
        <v>grape juice (including grape must)</v>
      </c>
      <c r="U592" s="46" t="str">
        <f>GetQuotaDescription('quota master'!$A592, 'quota master'!$B592, 'quota master'!$AB592, 'quota master'!$T592)</f>
        <v>FCFS Quota number 096753 for geography UA : Ukraine on grape juice (including grape must)</v>
      </c>
      <c r="V592" s="46" t="s">
        <v>7729</v>
      </c>
      <c r="W592" s="46" t="s">
        <v>4</v>
      </c>
      <c r="X592" s="46" t="s">
        <v>1907</v>
      </c>
      <c r="Y592" s="46" t="s">
        <v>1910</v>
      </c>
      <c r="Z592" s="54">
        <v>500000</v>
      </c>
      <c r="AA592" s="46" t="s">
        <v>2</v>
      </c>
      <c r="AB592" s="46" t="s">
        <v>1399</v>
      </c>
      <c r="AC592" s="46" t="s">
        <v>1911</v>
      </c>
      <c r="AD592" s="46" t="s">
        <v>1900</v>
      </c>
      <c r="AE592" s="46" t="s">
        <v>4</v>
      </c>
      <c r="AF592" s="47" t="s">
        <v>4</v>
      </c>
    </row>
    <row r="593" spans="1:32" ht="105" x14ac:dyDescent="0.25">
      <c r="A593" s="45" t="s">
        <v>793</v>
      </c>
      <c r="B593" s="46" t="str">
        <f>VLOOKUP($A593, Table5[], 2, FALSE)</f>
        <v>UA : Ukraine</v>
      </c>
      <c r="C593" s="46" t="str">
        <f>IF(ISNA(VLOOKUP($A593, Table8[], 2, FALSE)), "", VLOOKUP($A593, Table8[], 2, FALSE))</f>
        <v/>
      </c>
      <c r="D593" s="46" t="str">
        <f>IF(ISNA(VLOOKUP($A593, Table10[], 2, FALSE)), "", VLOOKUP($A593, Table10[], 2, FALSE))</f>
        <v>2009619000 - Of a value not exceeding ???|18|per 100|kg net weight_x000D_
2009691100 - Of a value not exceeding ???|22|per 100|kg net weight_x000D_
2009697100 - Concentrated_x000D_
2009697900 - Other_x000D_
2009699000 - Other_x000D_
2009710000 - Of a Brix value not exceeding 20_x000D_
2009790000 - Other</v>
      </c>
      <c r="E593" s="46" t="str">
        <f>IF(ISNA(VLOOKUP($A593, Table16[], 2, FALSE)), "", VLOOKUP($A593, Table16[], 2, FALSE))</f>
        <v>R152405 : opening and providing for the management of EU tariff quotas for agricultural products originating in Ukraine</v>
      </c>
      <c r="F593" s="59">
        <v>13141</v>
      </c>
      <c r="G593" s="60">
        <v>43101</v>
      </c>
      <c r="H593" s="60">
        <v>43465</v>
      </c>
      <c r="I593" s="61">
        <f>'quota master'!$H593-'quota master'!$G593+1</f>
        <v>365</v>
      </c>
      <c r="J593" s="61" t="str">
        <f>describe_period('quota master'!$I593, 'quota master'!$G593, 'quota master'!$H593)</f>
        <v>Annual</v>
      </c>
      <c r="K593" s="54">
        <v>14000000</v>
      </c>
      <c r="L593" s="62" t="s">
        <v>2</v>
      </c>
      <c r="M593" s="63">
        <v>3</v>
      </c>
      <c r="N593" s="62" t="s">
        <v>11</v>
      </c>
      <c r="O593" s="63">
        <v>90</v>
      </c>
      <c r="P593" s="46" t="s">
        <v>4</v>
      </c>
      <c r="Q593" s="46" t="s">
        <v>4</v>
      </c>
      <c r="R593" s="46" t="s">
        <v>778</v>
      </c>
      <c r="S593" s="46" t="s">
        <v>793</v>
      </c>
      <c r="T593" s="46" t="str">
        <f>LOWER('quota master'!$V593)</f>
        <v>fruit juices (including grape must) and vegetable juices, unfermented and not containing added spirit, whether or not containing added sugar or other sweetening matter</v>
      </c>
      <c r="U593" s="46" t="str">
        <f>GetQuotaDescription('quota master'!$A593, 'quota master'!$B593, 'quota master'!$AB593, 'quota master'!$T593)</f>
        <v>FCFS Quota number 096715 for geography UA : Ukraine on fruit juices (including grape must) and vegetable juices, unfermented and not containing added spirit, whether or not containing added sugar or other sweetening matter</v>
      </c>
      <c r="V593" s="46" t="s">
        <v>7717</v>
      </c>
      <c r="W593" s="46" t="s">
        <v>4</v>
      </c>
      <c r="X593" s="46" t="s">
        <v>1907</v>
      </c>
      <c r="Y593" s="46" t="s">
        <v>1404</v>
      </c>
      <c r="Z593" s="54">
        <v>14000000</v>
      </c>
      <c r="AA593" s="46" t="s">
        <v>2</v>
      </c>
      <c r="AB593" s="46" t="s">
        <v>1399</v>
      </c>
      <c r="AC593" s="46" t="s">
        <v>1499</v>
      </c>
      <c r="AD593" s="46" t="s">
        <v>1492</v>
      </c>
      <c r="AE593" s="46" t="s">
        <v>4</v>
      </c>
      <c r="AF593" s="47" t="s">
        <v>4</v>
      </c>
    </row>
    <row r="594" spans="1:32" ht="150" x14ac:dyDescent="0.25">
      <c r="A594" s="45" t="s">
        <v>45</v>
      </c>
      <c r="B594" s="46" t="str">
        <f>VLOOKUP($A594, Table5[], 2, FALSE)</f>
        <v>1011 : ERGA OMNES</v>
      </c>
      <c r="C594" s="46" t="str">
        <f>IF(ISNA(VLOOKUP($A594, Table8[], 2, FALSE)), "", VLOOKUP($A594, Table8[], 2, FALSE))</f>
        <v/>
      </c>
      <c r="D594" s="46" t="str">
        <f>IF(ISNA(VLOOKUP($A594, Table10[], 2, FALSE)), "", VLOOKUP($A594, Table10[], 2, FALSE))</f>
        <v>2009619010 - for the production of grape juice and/or non-wine sector products such as non-alcoholic drinks, jams and sauces_x000D_
2009691111 - With an added sugar content not exceeding 30|% by weight_x000D_
2009691119 - Other_x000D_
2009691910 - for the production of grape juice and/or non-wine sector products such as non-alcoholic drinks, jams and sauces_x000D_
2009695110 - for the production of grape juice and/or non-wine sector products such as non-alcoholic drinks, jams and sauces_x000D_
2009699020 - for the production of grape juice and/or non-wine sector products such as non-alcoholic drinks, jams and sauces</v>
      </c>
      <c r="E594" s="46" t="str">
        <f>IF(ISNA(VLOOKUP($A594, Table16[], 2, FALSE)), "", VLOOKUP($A594, Table16[], 2, FALSE))</f>
        <v>R031472 : opening and providing for the management of a Community tariff quota for grape juice and must as from the 2003/2004 marketing year</v>
      </c>
      <c r="F594" s="59">
        <v>13209</v>
      </c>
      <c r="G594" s="60">
        <v>43344</v>
      </c>
      <c r="H594" s="60">
        <v>43708</v>
      </c>
      <c r="I594" s="61">
        <f>'quota master'!$H594-'quota master'!$G594+1</f>
        <v>365</v>
      </c>
      <c r="J594" s="61" t="str">
        <f>describe_period('quota master'!$I594, 'quota master'!$G594, 'quota master'!$H594)</f>
        <v>Annual</v>
      </c>
      <c r="K594" s="54">
        <v>14029000</v>
      </c>
      <c r="L594" s="62" t="s">
        <v>2</v>
      </c>
      <c r="M594" s="63">
        <v>3</v>
      </c>
      <c r="N594" s="62" t="s">
        <v>3</v>
      </c>
      <c r="O594" s="63">
        <v>90</v>
      </c>
      <c r="P594" s="46" t="s">
        <v>4</v>
      </c>
      <c r="Q594" s="46" t="s">
        <v>4</v>
      </c>
      <c r="R594" s="46" t="s">
        <v>46</v>
      </c>
      <c r="S594" s="46" t="s">
        <v>45</v>
      </c>
      <c r="T594" s="46" t="str">
        <f>LOWER('quota master'!$V594)</f>
        <v>grape juice and must</v>
      </c>
      <c r="U594" s="46" t="str">
        <f>GetQuotaDescription('quota master'!$A594, 'quota master'!$B594, 'quota master'!$AB594, 'quota master'!$T594)</f>
        <v>FCFS Quota number 090067 for geography 1011 : ERGA OMNES on grape juice and must</v>
      </c>
      <c r="V594" s="46" t="s">
        <v>1446</v>
      </c>
      <c r="W594" s="46" t="s">
        <v>4</v>
      </c>
      <c r="X594" s="46" t="s">
        <v>1397</v>
      </c>
      <c r="Y594" s="46" t="s">
        <v>1447</v>
      </c>
      <c r="Z594" s="54">
        <v>14029000</v>
      </c>
      <c r="AA594" s="46" t="s">
        <v>2</v>
      </c>
      <c r="AB594" s="46" t="s">
        <v>1399</v>
      </c>
      <c r="AC594" s="46" t="s">
        <v>1400</v>
      </c>
      <c r="AD594" s="46" t="s">
        <v>1401</v>
      </c>
      <c r="AE594" s="46" t="s">
        <v>4</v>
      </c>
      <c r="AF594" s="47" t="s">
        <v>4</v>
      </c>
    </row>
    <row r="595" spans="1:32" ht="90" x14ac:dyDescent="0.25">
      <c r="A595" s="45" t="s">
        <v>508</v>
      </c>
      <c r="B595" s="46" t="str">
        <f>VLOOKUP($A595, Table5[], 2, FALSE)</f>
        <v>ZA : South Africa</v>
      </c>
      <c r="C595" s="46" t="str">
        <f>IF(ISNA(VLOOKUP($A595, Table8[], 2, FALSE)), "", VLOOKUP($A595, Table8[], 2, FALSE))</f>
        <v/>
      </c>
      <c r="D595" s="46" t="str">
        <f>IF(ISNA(VLOOKUP($A595, Table10[], 2, FALSE)), "", VLOOKUP($A595, Table10[], 2, FALSE))</f>
        <v>2009710000 - Of a Brix value not exceeding 20_x000D_
2009791100 - Of a value not exceeding ???|22|per 100|kg net weight_x000D_
2009791900 - Other_x000D_
2009793000 - Of a value exceeding ???|18|per 100|kg net weight, containing added sugar_x000D_
2009799100 - With an added sugar content exceeding 30|% by weight_x000D_
2009799800 - Other</v>
      </c>
      <c r="E595" s="46" t="str">
        <f>IF(ISNA(VLOOKUP($A595, Table16[], 2, FALSE)), "", VLOOKUP($A595, Table16[], 2, FALSE))</f>
        <v>R162253 : opening and providing for the management of Union tariff quotas for certain agricultural and processed agricultural products originating in South Africa</v>
      </c>
      <c r="F595" s="59">
        <v>13116</v>
      </c>
      <c r="G595" s="60">
        <v>43101</v>
      </c>
      <c r="H595" s="60">
        <v>43465</v>
      </c>
      <c r="I595" s="61">
        <f>'quota master'!$H595-'quota master'!$G595+1</f>
        <v>365</v>
      </c>
      <c r="J595" s="61" t="str">
        <f>describe_period('quota master'!$I595, 'quota master'!$G595, 'quota master'!$H595)</f>
        <v>Annual</v>
      </c>
      <c r="K595" s="54">
        <v>3712000</v>
      </c>
      <c r="L595" s="62" t="s">
        <v>2</v>
      </c>
      <c r="M595" s="63">
        <v>3</v>
      </c>
      <c r="N595" s="62" t="s">
        <v>3</v>
      </c>
      <c r="O595" s="63">
        <v>90</v>
      </c>
      <c r="P595" s="46" t="s">
        <v>4</v>
      </c>
      <c r="Q595" s="46" t="s">
        <v>4</v>
      </c>
      <c r="R595" s="46" t="s">
        <v>498</v>
      </c>
      <c r="S595" s="46" t="s">
        <v>508</v>
      </c>
      <c r="T595" s="46" t="str">
        <f>LOWER('quota master'!$V595)</f>
        <v>apple juice</v>
      </c>
      <c r="U595" s="46" t="str">
        <f>GetQuotaDescription('quota master'!$A595, 'quota master'!$B595, 'quota master'!$AB595, 'quota master'!$T595)</f>
        <v>FCFS Quota number 091829 for geography ZA : South Africa on apple juice</v>
      </c>
      <c r="V595" s="46" t="s">
        <v>1825</v>
      </c>
      <c r="W595" s="46" t="s">
        <v>4</v>
      </c>
      <c r="X595" s="46" t="s">
        <v>1817</v>
      </c>
      <c r="Y595" s="46" t="s">
        <v>1404</v>
      </c>
      <c r="Z595" s="54">
        <v>3712000</v>
      </c>
      <c r="AA595" s="46" t="s">
        <v>2</v>
      </c>
      <c r="AB595" s="46" t="s">
        <v>1399</v>
      </c>
      <c r="AC595" s="46" t="s">
        <v>1499</v>
      </c>
      <c r="AD595" s="46" t="s">
        <v>1492</v>
      </c>
      <c r="AE595" s="46" t="s">
        <v>4</v>
      </c>
      <c r="AF595" s="47" t="s">
        <v>4</v>
      </c>
    </row>
    <row r="596" spans="1:32" ht="210" x14ac:dyDescent="0.25">
      <c r="A596" s="45" t="s">
        <v>330</v>
      </c>
      <c r="B596" s="46" t="str">
        <f>VLOOKUP($A596, Table5[], 2, FALSE)</f>
        <v>DZ : Algeria</v>
      </c>
      <c r="C596" s="46" t="str">
        <f>IF(ISNA(VLOOKUP($A596, Table8[], 2, FALSE)), "", VLOOKUP($A596, Table8[], 2, FALSE))</f>
        <v/>
      </c>
      <c r="D596" s="46" t="str">
        <f>IF(ISNA(VLOOKUP($A596, Table10[], 2, FALSE)), "", VLOOKUP($A596, Table10[], 2, FALSE))</f>
        <v>2009893521 - With an added sugar content not exceeding 30|% by weight_x000D_
2009893529 - Other_x000D_
2009893531 - With an added sugar content not exceeding 30|% by weight_x000D_
2009893539 - Other_x000D_
2009893811 - powdered_x000D_
2009893819 - Other_x000D_
2009897911 - powdered_x000D_
2009897919 - Other_x000D_
2009898611 - powdered_x000D_
2009898619 - Other_x000D_
2009898911 - powdered_x000D_
2009898919 - Other_x000D_
2009899915 - Apricot juice_x000D_
2009899992 - Apricot juice</v>
      </c>
      <c r="E596" s="46" t="str">
        <f>IF(ISNA(VLOOKUP($A596, Table16[], 2, FALSE)), "", VLOOKUP($A596, Table16[], 2, FALSE))</f>
        <v>R051460 : amending Council Regulation (EC) No 747/2001 as regards Community tariff quotas and reference quantities for certain products originating in Algeria</v>
      </c>
      <c r="F596" s="59">
        <v>12180</v>
      </c>
      <c r="G596" s="60">
        <v>43101</v>
      </c>
      <c r="H596" s="60">
        <v>43465</v>
      </c>
      <c r="I596" s="61">
        <f>'quota master'!$H596-'quota master'!$G596+1</f>
        <v>365</v>
      </c>
      <c r="J596" s="61" t="str">
        <f>describe_period('quota master'!$I596, 'quota master'!$G596, 'quota master'!$H596)</f>
        <v>Annual</v>
      </c>
      <c r="K596" s="54">
        <v>200000</v>
      </c>
      <c r="L596" s="62" t="s">
        <v>2</v>
      </c>
      <c r="M596" s="63">
        <v>3</v>
      </c>
      <c r="N596" s="62" t="s">
        <v>3</v>
      </c>
      <c r="O596" s="63">
        <v>90</v>
      </c>
      <c r="P596" s="46" t="s">
        <v>4</v>
      </c>
      <c r="Q596" s="46" t="s">
        <v>4</v>
      </c>
      <c r="R596" s="46" t="s">
        <v>317</v>
      </c>
      <c r="S596" s="46" t="s">
        <v>330</v>
      </c>
      <c r="T596" s="46" t="str">
        <f>LOWER('quota master'!$V596)</f>
        <v>apricot juice</v>
      </c>
      <c r="U596" s="46" t="str">
        <f>GetQuotaDescription('quota master'!$A596, 'quota master'!$B596, 'quota master'!$AB596, 'quota master'!$T596)</f>
        <v>FCFS Quota number 091014 for geography DZ : Algeria on apricot juice</v>
      </c>
      <c r="V596" s="46" t="s">
        <v>1678</v>
      </c>
      <c r="W596" s="46" t="s">
        <v>4</v>
      </c>
      <c r="X596" s="46" t="s">
        <v>1663</v>
      </c>
      <c r="Y596" s="46" t="s">
        <v>1404</v>
      </c>
      <c r="Z596" s="54">
        <v>200000</v>
      </c>
      <c r="AA596" s="46" t="s">
        <v>2</v>
      </c>
      <c r="AB596" s="46" t="s">
        <v>1399</v>
      </c>
      <c r="AC596" s="46" t="s">
        <v>1499</v>
      </c>
      <c r="AD596" s="46" t="s">
        <v>1492</v>
      </c>
      <c r="AE596" s="46" t="s">
        <v>4</v>
      </c>
      <c r="AF596" s="47" t="s">
        <v>4</v>
      </c>
    </row>
    <row r="597" spans="1:32" ht="120" x14ac:dyDescent="0.25">
      <c r="A597" s="45" t="s">
        <v>403</v>
      </c>
      <c r="B597" s="46" t="str">
        <f>VLOOKUP($A597, Table5[], 2, FALSE)</f>
        <v>IL : Israel</v>
      </c>
      <c r="C597" s="46" t="str">
        <f>IF(ISNA(VLOOKUP($A597, Table8[], 2, FALSE)), "", VLOOKUP($A597, Table8[], 2, FALSE))</f>
        <v/>
      </c>
      <c r="D597" s="46" t="str">
        <f>IF(ISNA(VLOOKUP($A597, Table10[], 2, FALSE)), "", VLOOKUP($A597, Table10[], 2, FALSE))</f>
        <v>2009902111 - With an added sugar content not exceeding 30|% by weight_x000D_
2009902119 - Other_x000D_
2009902920 - Mixtures of citrus juices_x000D_
2009905130 - Mixtures of citrus juices_x000D_
2009905939 - Mixtures of citrus juices_x000D_
2009909420 - Mixtures of citrus juices_x000D_
2009909620 - Mixtures of citrus juices_x000D_
2009909820 - Mixtures of citrus juices</v>
      </c>
      <c r="E597" s="46" t="str">
        <f>IF(ISNA(VLOOKUP($A597, Table16[], 2, FALSE)), "", VLOOKUP($A597, Table16[], 2, FALSE))</f>
        <v>R091154 : amending Council Regulation (EC) No 747/2001 as regards Community tariff quotas for certain agricultural and processed agricultural products originating in Israel</v>
      </c>
      <c r="F597" s="59">
        <v>12263</v>
      </c>
      <c r="G597" s="60">
        <v>43101</v>
      </c>
      <c r="H597" s="60">
        <v>43465</v>
      </c>
      <c r="I597" s="61">
        <f>'quota master'!$H597-'quota master'!$G597+1</f>
        <v>365</v>
      </c>
      <c r="J597" s="61" t="str">
        <f>describe_period('quota master'!$I597, 'quota master'!$G597, 'quota master'!$H597)</f>
        <v>Annual</v>
      </c>
      <c r="K597" s="54">
        <v>19656000</v>
      </c>
      <c r="L597" s="62" t="s">
        <v>2</v>
      </c>
      <c r="M597" s="63">
        <v>3</v>
      </c>
      <c r="N597" s="62" t="s">
        <v>3</v>
      </c>
      <c r="O597" s="63">
        <v>90</v>
      </c>
      <c r="P597" s="46" t="s">
        <v>4</v>
      </c>
      <c r="Q597" s="46" t="s">
        <v>4</v>
      </c>
      <c r="R597" s="46" t="s">
        <v>379</v>
      </c>
      <c r="S597" s="46" t="s">
        <v>403</v>
      </c>
      <c r="T597" s="46" t="str">
        <f>LOWER('quota master'!$V597)</f>
        <v>mixtures of citrus juices</v>
      </c>
      <c r="U597" s="46" t="str">
        <f>GetQuotaDescription('quota master'!$A597, 'quota master'!$B597, 'quota master'!$AB597, 'quota master'!$T597)</f>
        <v>FCFS Quota number 091379 for geography IL : Israel on mixtures of citrus juices</v>
      </c>
      <c r="V597" s="46" t="s">
        <v>1740</v>
      </c>
      <c r="W597" s="46" t="s">
        <v>4</v>
      </c>
      <c r="X597" s="46" t="s">
        <v>1717</v>
      </c>
      <c r="Y597" s="46" t="s">
        <v>1404</v>
      </c>
      <c r="Z597" s="54">
        <v>19656000</v>
      </c>
      <c r="AA597" s="46" t="s">
        <v>2</v>
      </c>
      <c r="AB597" s="46" t="s">
        <v>1399</v>
      </c>
      <c r="AC597" s="46" t="s">
        <v>1499</v>
      </c>
      <c r="AD597" s="46" t="s">
        <v>1492</v>
      </c>
      <c r="AE597" s="46" t="s">
        <v>4</v>
      </c>
      <c r="AF597" s="47" t="s">
        <v>4</v>
      </c>
    </row>
    <row r="598" spans="1:32" ht="75" x14ac:dyDescent="0.25">
      <c r="A598" s="45" t="s">
        <v>487</v>
      </c>
      <c r="B598" s="46" t="str">
        <f>VLOOKUP($A598, Table5[], 2, FALSE)</f>
        <v>EG : Egypt</v>
      </c>
      <c r="C598" s="46" t="str">
        <f>IF(ISNA(VLOOKUP($A598, Table8[], 2, FALSE)), "", VLOOKUP($A598, Table8[], 2, FALSE))</f>
        <v/>
      </c>
      <c r="D598" s="46" t="str">
        <f>IF(ISNA(VLOOKUP($A598, Table10[], 2, FALSE)), "", VLOOKUP($A598, Table10[], 2, FALSE))</f>
        <v>2101129892 - Containing 70|% or more by weight of sucrose (including invert sugar expressed as sucrose) or isoglucose expressed as sucrose</v>
      </c>
      <c r="E598" s="46" t="str">
        <f>IF(ISNA(VLOOKUP($A598, Table16[], 2, FALSE)), "", VLOOKUP($A598,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98" s="59">
        <v>12213</v>
      </c>
      <c r="G598" s="60">
        <v>43101</v>
      </c>
      <c r="H598" s="60">
        <v>43465</v>
      </c>
      <c r="I598" s="61">
        <f>'quota master'!$H598-'quota master'!$G598+1</f>
        <v>365</v>
      </c>
      <c r="J598" s="61" t="str">
        <f>describe_period('quota master'!$I598, 'quota master'!$G598, 'quota master'!$H598)</f>
        <v>Annual</v>
      </c>
      <c r="K598" s="54">
        <v>1611000</v>
      </c>
      <c r="L598" s="62" t="s">
        <v>2</v>
      </c>
      <c r="M598" s="63">
        <v>3</v>
      </c>
      <c r="N598" s="62" t="s">
        <v>3</v>
      </c>
      <c r="O598" s="63">
        <v>90</v>
      </c>
      <c r="P598" s="46" t="s">
        <v>4</v>
      </c>
      <c r="Q598" s="46" t="s">
        <v>4</v>
      </c>
      <c r="R598" s="46" t="s">
        <v>484</v>
      </c>
      <c r="S598" s="46" t="s">
        <v>487</v>
      </c>
      <c r="T598" s="46" t="str">
        <f>LOWER('quota master'!$V598)</f>
        <v>preparations with a basis of coffee, containig 70% or more by weight of sucrose/isoglucose</v>
      </c>
      <c r="U598" s="46" t="str">
        <f>GetQuotaDescription('quota master'!$A598, 'quota master'!$B598, 'quota master'!$AB598, 'quota master'!$T598)</f>
        <v>FCFS Quota number 091791 for geography EG : Egypt on preparations with a basis of coffee, containig 70% or more by weight of sucrose/isoglucose</v>
      </c>
      <c r="V598" s="46" t="s">
        <v>1808</v>
      </c>
      <c r="W598" s="46" t="s">
        <v>4</v>
      </c>
      <c r="X598" s="46" t="s">
        <v>1797</v>
      </c>
      <c r="Y598" s="46" t="s">
        <v>1404</v>
      </c>
      <c r="Z598" s="54">
        <v>1611000</v>
      </c>
      <c r="AA598" s="46" t="s">
        <v>2</v>
      </c>
      <c r="AB598" s="46" t="s">
        <v>1399</v>
      </c>
      <c r="AC598" s="46" t="s">
        <v>1499</v>
      </c>
      <c r="AD598" s="46" t="s">
        <v>1492</v>
      </c>
      <c r="AE598" s="46" t="s">
        <v>4</v>
      </c>
      <c r="AF598" s="47" t="s">
        <v>4</v>
      </c>
    </row>
    <row r="599" spans="1:32" ht="75" x14ac:dyDescent="0.25">
      <c r="A599" s="45" t="s">
        <v>488</v>
      </c>
      <c r="B599" s="46" t="str">
        <f>VLOOKUP($A599, Table5[], 2, FALSE)</f>
        <v>EG : Egypt</v>
      </c>
      <c r="C599" s="46" t="str">
        <f>IF(ISNA(VLOOKUP($A599, Table8[], 2, FALSE)), "", VLOOKUP($A599, Table8[], 2, FALSE))</f>
        <v/>
      </c>
      <c r="D599" s="46" t="str">
        <f>IF(ISNA(VLOOKUP($A599, Table10[], 2, FALSE)), "", VLOOKUP($A599, Table10[], 2, FALSE))</f>
        <v>2101209885 - Containing 70|% or more by weight of sucrose (including invert sugar expressed as sucrose) or isoglucose expressed as sucrose</v>
      </c>
      <c r="E599" s="46" t="str">
        <f>IF(ISNA(VLOOKUP($A599, Table16[], 2, FALSE)), "", VLOOKUP($A599,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599" s="59">
        <v>12214</v>
      </c>
      <c r="G599" s="60">
        <v>43101</v>
      </c>
      <c r="H599" s="60">
        <v>43465</v>
      </c>
      <c r="I599" s="61">
        <f>'quota master'!$H599-'quota master'!$G599+1</f>
        <v>365</v>
      </c>
      <c r="J599" s="61" t="str">
        <f>describe_period('quota master'!$I599, 'quota master'!$G599, 'quota master'!$H599)</f>
        <v>Annual</v>
      </c>
      <c r="K599" s="54">
        <v>638000</v>
      </c>
      <c r="L599" s="62" t="s">
        <v>2</v>
      </c>
      <c r="M599" s="63">
        <v>3</v>
      </c>
      <c r="N599" s="62" t="s">
        <v>3</v>
      </c>
      <c r="O599" s="63">
        <v>90</v>
      </c>
      <c r="P599" s="46" t="s">
        <v>4</v>
      </c>
      <c r="Q599" s="46" t="s">
        <v>4</v>
      </c>
      <c r="R599" s="46" t="s">
        <v>484</v>
      </c>
      <c r="S599" s="46" t="s">
        <v>488</v>
      </c>
      <c r="T599" s="46" t="str">
        <f>LOWER('quota master'!$V599)</f>
        <v>preparations with a basis of tea or mate, containing 70% or more by weight of sucrose/isoglucose</v>
      </c>
      <c r="U599" s="46" t="str">
        <f>GetQuotaDescription('quota master'!$A599, 'quota master'!$B599, 'quota master'!$AB599, 'quota master'!$T599)</f>
        <v>FCFS Quota number 091792 for geography EG : Egypt on preparations with a basis of tea or mate, containing 70% or more by weight of sucrose/isoglucose</v>
      </c>
      <c r="V599" s="46" t="s">
        <v>1809</v>
      </c>
      <c r="W599" s="46" t="s">
        <v>4</v>
      </c>
      <c r="X599" s="46" t="s">
        <v>1797</v>
      </c>
      <c r="Y599" s="46" t="s">
        <v>1404</v>
      </c>
      <c r="Z599" s="54">
        <v>638000</v>
      </c>
      <c r="AA599" s="46" t="s">
        <v>2</v>
      </c>
      <c r="AB599" s="46" t="s">
        <v>1399</v>
      </c>
      <c r="AC599" s="46" t="s">
        <v>1499</v>
      </c>
      <c r="AD599" s="46" t="s">
        <v>1492</v>
      </c>
      <c r="AE599" s="46" t="s">
        <v>4</v>
      </c>
      <c r="AF599" s="47" t="s">
        <v>4</v>
      </c>
    </row>
    <row r="600" spans="1:32" ht="60" x14ac:dyDescent="0.25">
      <c r="A600" s="45" t="s">
        <v>509</v>
      </c>
      <c r="B600" s="46" t="str">
        <f>VLOOKUP($A600, Table5[], 2, FALSE)</f>
        <v>ZA : South Africa</v>
      </c>
      <c r="C600" s="46" t="str">
        <f>IF(ISNA(VLOOKUP($A600, Table8[], 2, FALSE)), "", VLOOKUP($A600, Table8[], 2, FALSE))</f>
        <v/>
      </c>
      <c r="D600" s="46" t="str">
        <f>IF(ISNA(VLOOKUP($A600, Table10[], 2, FALSE)), "", VLOOKUP($A600, Table10[], 2, FALSE))</f>
        <v>2102109000 - Other</v>
      </c>
      <c r="E600" s="46" t="str">
        <f>IF(ISNA(VLOOKUP($A600, Table16[], 2, FALSE)), "", VLOOKUP($A600, Table16[], 2, FALSE))</f>
        <v>R162253 : opening and providing for the management of Union tariff quotas for certain agricultural and processed agricultural products originating in South Africa</v>
      </c>
      <c r="F600" s="59">
        <v>13117</v>
      </c>
      <c r="G600" s="60">
        <v>43101</v>
      </c>
      <c r="H600" s="60">
        <v>43465</v>
      </c>
      <c r="I600" s="61">
        <f>'quota master'!$H600-'quota master'!$G600+1</f>
        <v>365</v>
      </c>
      <c r="J600" s="61" t="str">
        <f>describe_period('quota master'!$I600, 'quota master'!$G600, 'quota master'!$H600)</f>
        <v>Annual</v>
      </c>
      <c r="K600" s="54">
        <v>350000</v>
      </c>
      <c r="L600" s="62" t="s">
        <v>2</v>
      </c>
      <c r="M600" s="63">
        <v>3</v>
      </c>
      <c r="N600" s="62" t="s">
        <v>3</v>
      </c>
      <c r="O600" s="63">
        <v>90</v>
      </c>
      <c r="P600" s="46" t="s">
        <v>4</v>
      </c>
      <c r="Q600" s="46" t="s">
        <v>4</v>
      </c>
      <c r="R600" s="46" t="s">
        <v>498</v>
      </c>
      <c r="S600" s="46" t="s">
        <v>509</v>
      </c>
      <c r="T600" s="46" t="str">
        <f>LOWER('quota master'!$V600)</f>
        <v>active yeasts, other than culture yeast and baker's yeast</v>
      </c>
      <c r="U600" s="46" t="str">
        <f>GetQuotaDescription('quota master'!$A600, 'quota master'!$B600, 'quota master'!$AB600, 'quota master'!$T600)</f>
        <v>FCFS Quota number 091830 for geography ZA : South Africa on active yeasts, other than culture yeast and baker's yeast</v>
      </c>
      <c r="V600" s="46" t="s">
        <v>1826</v>
      </c>
      <c r="W600" s="46" t="s">
        <v>4</v>
      </c>
      <c r="X600" s="46" t="s">
        <v>1817</v>
      </c>
      <c r="Y600" s="46" t="s">
        <v>1404</v>
      </c>
      <c r="Z600" s="54">
        <v>350000</v>
      </c>
      <c r="AA600" s="46" t="s">
        <v>2</v>
      </c>
      <c r="AB600" s="46" t="s">
        <v>1399</v>
      </c>
      <c r="AC600" s="46" t="s">
        <v>1499</v>
      </c>
      <c r="AD600" s="46" t="s">
        <v>1492</v>
      </c>
      <c r="AE600" s="46" t="s">
        <v>4</v>
      </c>
      <c r="AF600" s="47" t="s">
        <v>4</v>
      </c>
    </row>
    <row r="601" spans="1:32" ht="45" x14ac:dyDescent="0.25">
      <c r="A601" s="45" t="s">
        <v>999</v>
      </c>
      <c r="B601" s="46" t="str">
        <f>VLOOKUP($A601, Table5[], 2, FALSE)</f>
        <v>PE : Peru</v>
      </c>
      <c r="C601" s="46" t="str">
        <f>IF(ISNA(VLOOKUP($A601, Table8[], 2, FALSE)), "", VLOOKUP($A601, Table8[], 2, FALSE))</f>
        <v/>
      </c>
      <c r="D601" s="46" t="str">
        <f>IF(ISNA(VLOOKUP($A601, Table10[], 2, FALSE)), "", VLOOKUP($A601, Table10[], 2, FALSE))</f>
        <v>2105000000 - Ice cream and other edible ice, whether or not containing cocoa</v>
      </c>
      <c r="E601" s="46" t="str">
        <f>IF(ISNA(VLOOKUP($A601, Table16[], 2, FALSE)), "", VLOOKUP($A601, Table16[], 2, FALSE))</f>
        <v>R130405 : opening and providing for the administration of Union tariff quotas for agricultural products originating in Peru</v>
      </c>
      <c r="F601" s="59">
        <v>12524</v>
      </c>
      <c r="G601" s="60">
        <v>43101</v>
      </c>
      <c r="H601" s="60">
        <v>43465</v>
      </c>
      <c r="I601" s="61">
        <f>'quota master'!$H601-'quota master'!$G601+1</f>
        <v>365</v>
      </c>
      <c r="J601" s="61" t="str">
        <f>describe_period('quota master'!$I601, 'quota master'!$G601, 'quota master'!$H601)</f>
        <v>Annual</v>
      </c>
      <c r="K601" s="54">
        <v>225000</v>
      </c>
      <c r="L601" s="62" t="s">
        <v>2</v>
      </c>
      <c r="M601" s="63">
        <v>3</v>
      </c>
      <c r="N601" s="62" t="s">
        <v>3</v>
      </c>
      <c r="O601" s="63">
        <v>90</v>
      </c>
      <c r="P601" s="46" t="s">
        <v>4</v>
      </c>
      <c r="Q601" s="46" t="s">
        <v>4</v>
      </c>
      <c r="R601" s="46" t="s">
        <v>994</v>
      </c>
      <c r="S601" s="46" t="s">
        <v>999</v>
      </c>
      <c r="T601" s="46" t="str">
        <f>LOWER('quota master'!$V601)</f>
        <v>ice cream and other edible ice, whether or not containing cocoa</v>
      </c>
      <c r="U601" s="46" t="str">
        <f>GetQuotaDescription('quota master'!$A601, 'quota master'!$B601, 'quota master'!$AB601, 'quota master'!$T601)</f>
        <v>FCFS Quota number 097215 for geography PE : Peru on ice cream and other edible ice, whether or not containing cocoa</v>
      </c>
      <c r="V601" s="46" t="s">
        <v>1921</v>
      </c>
      <c r="W601" s="46" t="s">
        <v>4</v>
      </c>
      <c r="X601" s="46" t="s">
        <v>1917</v>
      </c>
      <c r="Y601" s="46" t="s">
        <v>1404</v>
      </c>
      <c r="Z601" s="54">
        <v>225000</v>
      </c>
      <c r="AA601" s="46" t="s">
        <v>2</v>
      </c>
      <c r="AB601" s="46" t="s">
        <v>1399</v>
      </c>
      <c r="AC601" s="46" t="s">
        <v>1499</v>
      </c>
      <c r="AD601" s="46" t="s">
        <v>1492</v>
      </c>
      <c r="AE601" s="46" t="s">
        <v>4</v>
      </c>
      <c r="AF601" s="47" t="s">
        <v>4</v>
      </c>
    </row>
    <row r="602" spans="1:32" ht="75" x14ac:dyDescent="0.25">
      <c r="A602" s="45" t="s">
        <v>150</v>
      </c>
      <c r="B602" s="46" t="str">
        <f>VLOOKUP($A602, Table5[], 2, FALSE)</f>
        <v>TR : Turkey</v>
      </c>
      <c r="C602" s="46" t="str">
        <f>IF(ISNA(VLOOKUP($A602, Table8[], 2, FALSE)), "", VLOOKUP($A602, Table8[], 2, FALSE))</f>
        <v/>
      </c>
      <c r="D602" s="46" t="str">
        <f>IF(ISNA(VLOOKUP($A602, Table10[], 2, FALSE)), "", VLOOKUP($A602, Table10[], 2, FALSE))</f>
        <v>2106108000 - Other_x000D_
2106909800 - Other</v>
      </c>
      <c r="E602" s="46" t="str">
        <f>IF(ISNA(VLOOKUP($A602, Table16[], 2, FALSE)), "", VLOOKUP($A602, Table16[], 2, FALSE))</f>
        <v>R070816 : opening annual tariff quotas for the importation from Turkey of certain goods resulting from the processing of agricultural products covered by Council Regulation (EC) No 3448/93</v>
      </c>
      <c r="F602" s="59">
        <v>12608</v>
      </c>
      <c r="G602" s="60">
        <v>43101</v>
      </c>
      <c r="H602" s="60">
        <v>43465</v>
      </c>
      <c r="I602" s="61">
        <f>'quota master'!$H602-'quota master'!$G602+1</f>
        <v>365</v>
      </c>
      <c r="J602" s="61" t="str">
        <f>describe_period('quota master'!$I602, 'quota master'!$G602, 'quota master'!$H602)</f>
        <v>Annual</v>
      </c>
      <c r="K602" s="54">
        <v>4000000</v>
      </c>
      <c r="L602" s="62" t="s">
        <v>2</v>
      </c>
      <c r="M602" s="63">
        <v>3</v>
      </c>
      <c r="N602" s="62" t="s">
        <v>3</v>
      </c>
      <c r="O602" s="63">
        <v>90</v>
      </c>
      <c r="P602" s="46" t="s">
        <v>4</v>
      </c>
      <c r="Q602" s="46" t="s">
        <v>4</v>
      </c>
      <c r="R602" s="46" t="s">
        <v>137</v>
      </c>
      <c r="S602" s="46" t="s">
        <v>150</v>
      </c>
      <c r="T602" s="46" t="str">
        <f>LOWER('quota master'!$V602)</f>
        <v>food preparations not elsewhere specified or included:
protein concentrates and textured protein substances</v>
      </c>
      <c r="U602" s="46" t="str">
        <f>GetQuotaDescription('quota master'!$A602, 'quota master'!$B602, 'quota master'!$AB602, 'quota master'!$T602)</f>
        <v>FCFS Quota number 090242 for geography TR : Turkey on food preparations not elsewhere specified or included:
protein concentrates and textured protein substances</v>
      </c>
      <c r="V602" s="46" t="s">
        <v>1530</v>
      </c>
      <c r="W602" s="46" t="s">
        <v>4</v>
      </c>
      <c r="X602" s="46" t="s">
        <v>1498</v>
      </c>
      <c r="Y602" s="46" t="s">
        <v>1404</v>
      </c>
      <c r="Z602" s="54">
        <v>4000000</v>
      </c>
      <c r="AA602" s="46" t="s">
        <v>2</v>
      </c>
      <c r="AB602" s="46" t="s">
        <v>1399</v>
      </c>
      <c r="AC602" s="46" t="s">
        <v>1519</v>
      </c>
      <c r="AD602" s="46" t="s">
        <v>1492</v>
      </c>
      <c r="AE602" s="46" t="s">
        <v>4</v>
      </c>
      <c r="AF602" s="47" t="s">
        <v>4</v>
      </c>
    </row>
    <row r="603" spans="1:32" ht="60" x14ac:dyDescent="0.25">
      <c r="A603" s="45" t="s">
        <v>784</v>
      </c>
      <c r="B603" s="46" t="str">
        <f>VLOOKUP($A603, Table5[], 2, FALSE)</f>
        <v>UA : Ukraine</v>
      </c>
      <c r="C603" s="46" t="str">
        <f>IF(ISNA(VLOOKUP($A603, Table8[], 2, FALSE)), "", VLOOKUP($A603, Table8[], 2, FALSE))</f>
        <v/>
      </c>
      <c r="D603" s="46" t="str">
        <f>IF(ISNA(VLOOKUP($A603, Table10[], 2, FALSE)), "", VLOOKUP($A603, Table10[], 2, FALSE))</f>
        <v>2106903000 - Isoglucose syrups_x000D_
2106905500 - Glucose syrup and maltodextrine syrup_x000D_
2106905900 - Other</v>
      </c>
      <c r="E603" s="46" t="str">
        <f>IF(ISNA(VLOOKUP($A603, Table16[], 2, FALSE)), "", VLOOKUP($A603, Table16[], 2, FALSE))</f>
        <v>R152405 : opening and providing for the management of EU tariff quotas for agricultural products originating in Ukraine</v>
      </c>
      <c r="F603" s="59">
        <v>13132</v>
      </c>
      <c r="G603" s="60">
        <v>43101</v>
      </c>
      <c r="H603" s="60">
        <v>43465</v>
      </c>
      <c r="I603" s="61">
        <f>'quota master'!$H603-'quota master'!$G603+1</f>
        <v>365</v>
      </c>
      <c r="J603" s="61" t="str">
        <f>describe_period('quota master'!$I603, 'quota master'!$G603, 'quota master'!$H603)</f>
        <v>Annual</v>
      </c>
      <c r="K603" s="54">
        <v>2000000</v>
      </c>
      <c r="L603" s="62" t="s">
        <v>2</v>
      </c>
      <c r="M603" s="63">
        <v>3</v>
      </c>
      <c r="N603" s="62" t="s">
        <v>3</v>
      </c>
      <c r="O603" s="63">
        <v>90</v>
      </c>
      <c r="P603" s="46" t="s">
        <v>4</v>
      </c>
      <c r="Q603" s="46" t="s">
        <v>4</v>
      </c>
      <c r="R603" s="46" t="s">
        <v>778</v>
      </c>
      <c r="S603" s="46" t="s">
        <v>784</v>
      </c>
      <c r="T603" s="46" t="str">
        <f>LOWER('quota master'!$V603)</f>
        <v>glucose syrups</v>
      </c>
      <c r="U603" s="46" t="str">
        <f>GetQuotaDescription('quota master'!$A603, 'quota master'!$B603, 'quota master'!$AB603, 'quota master'!$T603)</f>
        <v>FCFS Quota number 096706 for geography UA : Ukraine on glucose syrups</v>
      </c>
      <c r="V603" s="46" t="s">
        <v>7712</v>
      </c>
      <c r="W603" s="46" t="s">
        <v>4</v>
      </c>
      <c r="X603" s="46" t="s">
        <v>1907</v>
      </c>
      <c r="Y603" s="46" t="s">
        <v>1404</v>
      </c>
      <c r="Z603" s="54">
        <v>2000000</v>
      </c>
      <c r="AA603" s="46" t="s">
        <v>2</v>
      </c>
      <c r="AB603" s="46" t="s">
        <v>1399</v>
      </c>
      <c r="AC603" s="46" t="s">
        <v>1499</v>
      </c>
      <c r="AD603" s="46" t="s">
        <v>1492</v>
      </c>
      <c r="AE603" s="46" t="s">
        <v>4</v>
      </c>
      <c r="AF603" s="47" t="s">
        <v>4</v>
      </c>
    </row>
    <row r="604" spans="1:32" ht="75" x14ac:dyDescent="0.25">
      <c r="A604" s="45" t="s">
        <v>489</v>
      </c>
      <c r="B604" s="46" t="str">
        <f>VLOOKUP($A604, Table5[], 2, FALSE)</f>
        <v>EG : Egypt</v>
      </c>
      <c r="C604" s="46" t="str">
        <f>IF(ISNA(VLOOKUP($A604, Table8[], 2, FALSE)), "", VLOOKUP($A604, Table8[], 2, FALSE))</f>
        <v/>
      </c>
      <c r="D604" s="46" t="str">
        <f>IF(ISNA(VLOOKUP($A604, Table10[], 2, FALSE)), "", VLOOKUP($A604, Table10[], 2, FALSE))</f>
        <v>2106905910 - Containing 70|% or more by weight of sucrose (including invert sugar expressed as sucrose) or isoglucose expressed as sucrose</v>
      </c>
      <c r="E604" s="46" t="str">
        <f>IF(ISNA(VLOOKUP($A604, Table16[], 2, FALSE)), "", VLOOKUP($A604,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604" s="59">
        <v>12215</v>
      </c>
      <c r="G604" s="60">
        <v>43101</v>
      </c>
      <c r="H604" s="60">
        <v>43465</v>
      </c>
      <c r="I604" s="61">
        <f>'quota master'!$H604-'quota master'!$G604+1</f>
        <v>365</v>
      </c>
      <c r="J604" s="61" t="str">
        <f>describe_period('quota master'!$I604, 'quota master'!$G604, 'quota master'!$H604)</f>
        <v>Annual</v>
      </c>
      <c r="K604" s="54">
        <v>638000</v>
      </c>
      <c r="L604" s="62" t="s">
        <v>2</v>
      </c>
      <c r="M604" s="63">
        <v>3</v>
      </c>
      <c r="N604" s="62" t="s">
        <v>3</v>
      </c>
      <c r="O604" s="63">
        <v>90</v>
      </c>
      <c r="P604" s="46" t="s">
        <v>4</v>
      </c>
      <c r="Q604" s="46" t="s">
        <v>4</v>
      </c>
      <c r="R604" s="46" t="s">
        <v>484</v>
      </c>
      <c r="S604" s="46" t="s">
        <v>489</v>
      </c>
      <c r="T604" s="46" t="str">
        <f>LOWER('quota master'!$V604)</f>
        <v>other flavoured or coloured sugar syrups (excluded isoglucose, lactose, glucose and maltodextrine syrups), containing 70% or more by weight of sucrose/isoglucose</v>
      </c>
      <c r="U604" s="46" t="str">
        <f>GetQuotaDescription('quota master'!$A604, 'quota master'!$B604, 'quota master'!$AB604, 'quota master'!$T604)</f>
        <v>FCFS Quota number 091793 for geography EG : Egypt on other flavoured or coloured sugar syrups (excluded isoglucose, lactose, glucose and maltodextrine syrups), containing 70% or more by weight of sucrose/isoglucose</v>
      </c>
      <c r="V604" s="46" t="s">
        <v>1810</v>
      </c>
      <c r="W604" s="46" t="s">
        <v>4</v>
      </c>
      <c r="X604" s="46" t="s">
        <v>1797</v>
      </c>
      <c r="Y604" s="46" t="s">
        <v>1404</v>
      </c>
      <c r="Z604" s="54">
        <v>638000</v>
      </c>
      <c r="AA604" s="46" t="s">
        <v>2</v>
      </c>
      <c r="AB604" s="46" t="s">
        <v>1399</v>
      </c>
      <c r="AC604" s="46" t="s">
        <v>1499</v>
      </c>
      <c r="AD604" s="46" t="s">
        <v>1492</v>
      </c>
      <c r="AE604" s="46" t="s">
        <v>4</v>
      </c>
      <c r="AF604" s="47" t="s">
        <v>4</v>
      </c>
    </row>
    <row r="605" spans="1:32" ht="45" x14ac:dyDescent="0.25">
      <c r="A605" s="45" t="s">
        <v>65</v>
      </c>
      <c r="B605" s="46" t="str">
        <f>VLOOKUP($A605, Table5[], 2, FALSE)</f>
        <v>1011 : ERGA OMNES</v>
      </c>
      <c r="C605" s="46" t="str">
        <f>IF(ISNA(VLOOKUP($A605, Table8[], 2, FALSE)), "", VLOOKUP($A605, Table8[], 2, FALSE))</f>
        <v/>
      </c>
      <c r="D605" s="46" t="str">
        <f>IF(ISNA(VLOOKUP($A605, Table10[], 2, FALSE)), "", VLOOKUP($A605, Table10[], 2, FALSE))</f>
        <v>2106909800 - Other</v>
      </c>
      <c r="E605" s="46" t="str">
        <f>IF(ISNA(VLOOKUP($A605, Table16[], 2, FALSE)), "", VLOOKUP($A605, Table16[], 2, FALSE))</f>
        <v>R060928 : amending Council Regulation (EC) No 32/2000 as regards certain new Community tariff quotas bound in GATT</v>
      </c>
      <c r="F605" s="59">
        <v>12827</v>
      </c>
      <c r="G605" s="60">
        <v>43101</v>
      </c>
      <c r="H605" s="60">
        <v>43465</v>
      </c>
      <c r="I605" s="61">
        <f>'quota master'!$H605-'quota master'!$G605+1</f>
        <v>365</v>
      </c>
      <c r="J605" s="61" t="str">
        <f>describe_period('quota master'!$I605, 'quota master'!$G605, 'quota master'!$H605)</f>
        <v>Annual</v>
      </c>
      <c r="K605" s="54">
        <v>921000</v>
      </c>
      <c r="L605" s="62" t="s">
        <v>2</v>
      </c>
      <c r="M605" s="63">
        <v>3</v>
      </c>
      <c r="N605" s="62" t="s">
        <v>11</v>
      </c>
      <c r="O605" s="63">
        <v>90</v>
      </c>
      <c r="P605" s="46" t="s">
        <v>4</v>
      </c>
      <c r="Q605" s="46" t="s">
        <v>4</v>
      </c>
      <c r="R605" s="46" t="s">
        <v>61</v>
      </c>
      <c r="S605" s="46" t="s">
        <v>65</v>
      </c>
      <c r="T605" s="46" t="str">
        <f>LOWER('quota master'!$V605)</f>
        <v>other food preparations</v>
      </c>
      <c r="U605" s="46" t="str">
        <f>GetQuotaDescription('quota master'!$A605, 'quota master'!$B605, 'quota master'!$AB605, 'quota master'!$T605)</f>
        <v>FCFS Quota number 090088 for geography 1011 : ERGA OMNES on other food preparations</v>
      </c>
      <c r="V605" s="46" t="s">
        <v>1462</v>
      </c>
      <c r="W605" s="46" t="s">
        <v>4</v>
      </c>
      <c r="X605" s="46" t="s">
        <v>1397</v>
      </c>
      <c r="Y605" s="46" t="s">
        <v>1404</v>
      </c>
      <c r="Z605" s="54">
        <v>921000</v>
      </c>
      <c r="AA605" s="46" t="s">
        <v>2</v>
      </c>
      <c r="AB605" s="46" t="s">
        <v>1399</v>
      </c>
      <c r="AC605" s="46" t="s">
        <v>1400</v>
      </c>
      <c r="AD605" s="46" t="s">
        <v>1401</v>
      </c>
      <c r="AE605" s="46" t="s">
        <v>1428</v>
      </c>
      <c r="AF605" s="47" t="s">
        <v>4</v>
      </c>
    </row>
    <row r="606" spans="1:32" ht="90" x14ac:dyDescent="0.25">
      <c r="A606" s="45" t="s">
        <v>77</v>
      </c>
      <c r="B606" s="46" t="str">
        <f>VLOOKUP($A606, Table5[], 2, FALSE)</f>
        <v>US : United States of America</v>
      </c>
      <c r="C606" s="46" t="str">
        <f>IF(ISNA(VLOOKUP($A606, Table8[], 2, FALSE)), "", VLOOKUP($A606, Table8[], 2, FALSE))</f>
        <v/>
      </c>
      <c r="D606" s="46" t="str">
        <f>IF(ISNA(VLOOKUP($A606, Table10[], 2, FALSE)), "", VLOOKUP($A606, Table10[], 2, FALSE))</f>
        <v>2106909800 - Other</v>
      </c>
      <c r="E606" s="46" t="str">
        <f>IF(ISNA(VLOOKUP($A606, Table16[], 2, FALSE)), "", VLOOKUP($A606, Table16[], 2, FALSE))</f>
        <v>R130624 : amending Annex I to Council Regulation (EC) No 32/2000 as regards a new tariff quota of the Union bound in GATT for food preparations not elsewhere specified or included, allocated to the United States of America</v>
      </c>
      <c r="F606" s="59">
        <v>12829</v>
      </c>
      <c r="G606" s="60">
        <v>43282</v>
      </c>
      <c r="H606" s="60">
        <v>43646</v>
      </c>
      <c r="I606" s="61">
        <f>'quota master'!$H606-'quota master'!$G606+1</f>
        <v>365</v>
      </c>
      <c r="J606" s="61" t="str">
        <f>describe_period('quota master'!$I606, 'quota master'!$G606, 'quota master'!$H606)</f>
        <v>Annual</v>
      </c>
      <c r="K606" s="54">
        <v>1550000</v>
      </c>
      <c r="L606" s="62" t="s">
        <v>2</v>
      </c>
      <c r="M606" s="63">
        <v>3</v>
      </c>
      <c r="N606" s="62" t="s">
        <v>3</v>
      </c>
      <c r="O606" s="63">
        <v>90</v>
      </c>
      <c r="P606" s="46" t="s">
        <v>4</v>
      </c>
      <c r="Q606" s="46" t="s">
        <v>4</v>
      </c>
      <c r="R606" s="46" t="s">
        <v>78</v>
      </c>
      <c r="S606" s="46" t="s">
        <v>77</v>
      </c>
      <c r="T606" s="46" t="str">
        <f>LOWER('quota master'!$V606)</f>
        <v xml:space="preserve">other food preparations not elsewhere specified or included </v>
      </c>
      <c r="U606" s="46" t="str">
        <f>GetQuotaDescription('quota master'!$A606, 'quota master'!$B606, 'quota master'!$AB606, 'quota master'!$T606)</f>
        <v xml:space="preserve">FCFS Quota number 090096 for geography US : United States of America on other food preparations not elsewhere specified or included </v>
      </c>
      <c r="V606" s="46" t="s">
        <v>1473</v>
      </c>
      <c r="W606" s="46" t="s">
        <v>4</v>
      </c>
      <c r="X606" s="46" t="s">
        <v>1465</v>
      </c>
      <c r="Y606" s="46" t="s">
        <v>1421</v>
      </c>
      <c r="Z606" s="54">
        <v>1550000</v>
      </c>
      <c r="AA606" s="46" t="s">
        <v>2</v>
      </c>
      <c r="AB606" s="46" t="s">
        <v>1399</v>
      </c>
      <c r="AC606" s="46" t="s">
        <v>1400</v>
      </c>
      <c r="AD606" s="46" t="s">
        <v>1401</v>
      </c>
      <c r="AE606" s="46" t="s">
        <v>1428</v>
      </c>
      <c r="AF606" s="47" t="s">
        <v>1474</v>
      </c>
    </row>
    <row r="607" spans="1:32" ht="60" x14ac:dyDescent="0.25">
      <c r="A607" s="45" t="s">
        <v>800</v>
      </c>
      <c r="B607" s="46" t="str">
        <f>VLOOKUP($A607, Table5[], 2, FALSE)</f>
        <v>UA : Ukraine</v>
      </c>
      <c r="C607" s="46" t="str">
        <f>IF(ISNA(VLOOKUP($A607, Table8[], 2, FALSE)), "", VLOOKUP($A607, Table8[], 2, FALSE))</f>
        <v/>
      </c>
      <c r="D607" s="46" t="str">
        <f>IF(ISNA(VLOOKUP($A607, Table10[], 2, FALSE)), "", VLOOKUP($A607, Table10[], 2, FALSE))</f>
        <v>2106909800 - Other</v>
      </c>
      <c r="E607" s="46" t="str">
        <f>IF(ISNA(VLOOKUP($A607, Table16[], 2, FALSE)), "", VLOOKUP($A607, Table16[], 2, FALSE))</f>
        <v>R152405 : opening and providing for the management of EU tariff quotas for agricultural products originating in Ukraine</v>
      </c>
      <c r="F607" s="59">
        <v>13148</v>
      </c>
      <c r="G607" s="60">
        <v>43101</v>
      </c>
      <c r="H607" s="60">
        <v>43465</v>
      </c>
      <c r="I607" s="61">
        <f>'quota master'!$H607-'quota master'!$G607+1</f>
        <v>365</v>
      </c>
      <c r="J607" s="61" t="str">
        <f>describe_period('quota master'!$I607, 'quota master'!$G607, 'quota master'!$H607)</f>
        <v>Annual</v>
      </c>
      <c r="K607" s="54">
        <v>2000000</v>
      </c>
      <c r="L607" s="62" t="s">
        <v>2</v>
      </c>
      <c r="M607" s="63">
        <v>3</v>
      </c>
      <c r="N607" s="62" t="s">
        <v>3</v>
      </c>
      <c r="O607" s="63">
        <v>90</v>
      </c>
      <c r="P607" s="46" t="s">
        <v>4</v>
      </c>
      <c r="Q607" s="46" t="s">
        <v>4</v>
      </c>
      <c r="R607" s="46" t="s">
        <v>778</v>
      </c>
      <c r="S607" s="46" t="s">
        <v>800</v>
      </c>
      <c r="T607" s="46" t="str">
        <f>LOWER('quota master'!$V607)</f>
        <v>miscellaneous edible preparations</v>
      </c>
      <c r="U607" s="46" t="str">
        <f>GetQuotaDescription('quota master'!$A607, 'quota master'!$B607, 'quota master'!$AB607, 'quota master'!$T607)</f>
        <v>FCFS Quota number 096722 for geography UA : Ukraine on miscellaneous edible preparations</v>
      </c>
      <c r="V607" s="46" t="s">
        <v>7722</v>
      </c>
      <c r="W607" s="46" t="s">
        <v>4</v>
      </c>
      <c r="X607" s="46" t="s">
        <v>1907</v>
      </c>
      <c r="Y607" s="46" t="s">
        <v>1404</v>
      </c>
      <c r="Z607" s="54">
        <v>2000000</v>
      </c>
      <c r="AA607" s="46" t="s">
        <v>2</v>
      </c>
      <c r="AB607" s="46" t="s">
        <v>1399</v>
      </c>
      <c r="AC607" s="46" t="s">
        <v>1499</v>
      </c>
      <c r="AD607" s="46" t="s">
        <v>1492</v>
      </c>
      <c r="AE607" s="46" t="s">
        <v>4</v>
      </c>
      <c r="AF607" s="47" t="s">
        <v>4</v>
      </c>
    </row>
    <row r="608" spans="1:32" ht="75" x14ac:dyDescent="0.25">
      <c r="A608" s="45" t="s">
        <v>490</v>
      </c>
      <c r="B608" s="46" t="str">
        <f>VLOOKUP($A608, Table5[], 2, FALSE)</f>
        <v>EG : Egypt</v>
      </c>
      <c r="C608" s="46" t="str">
        <f>IF(ISNA(VLOOKUP($A608, Table8[], 2, FALSE)), "", VLOOKUP($A608, Table8[], 2, FALSE))</f>
        <v/>
      </c>
      <c r="D608" s="46" t="str">
        <f>IF(ISNA(VLOOKUP($A608, Table10[], 2, FALSE)), "", VLOOKUP($A608, Table10[], 2, FALSE))</f>
        <v>2106909826 - Of a kind used in drink industries containing 70% or more by weight of sucrose/isosucrose_x000D_
2106909834 - Of a kind used in drink industries containing 70% or more by weight of sucrose/isosucrose_x000D_
2106909853 - Of a kind used in drink industries</v>
      </c>
      <c r="E608" s="46" t="str">
        <f>IF(ISNA(VLOOKUP($A608, Table16[], 2, FALSE)), "", VLOOKUP($A608,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608" s="59">
        <v>12216</v>
      </c>
      <c r="G608" s="60">
        <v>43101</v>
      </c>
      <c r="H608" s="60">
        <v>43465</v>
      </c>
      <c r="I608" s="61">
        <f>'quota master'!$H608-'quota master'!$G608+1</f>
        <v>365</v>
      </c>
      <c r="J608" s="61" t="str">
        <f>describe_period('quota master'!$I608, 'quota master'!$G608, 'quota master'!$H608)</f>
        <v>Annual</v>
      </c>
      <c r="K608" s="54">
        <v>1611000</v>
      </c>
      <c r="L608" s="62" t="s">
        <v>2</v>
      </c>
      <c r="M608" s="63">
        <v>3</v>
      </c>
      <c r="N608" s="62" t="s">
        <v>3</v>
      </c>
      <c r="O608" s="63">
        <v>90</v>
      </c>
      <c r="P608" s="46" t="s">
        <v>4</v>
      </c>
      <c r="Q608" s="46" t="s">
        <v>4</v>
      </c>
      <c r="R608" s="46" t="s">
        <v>484</v>
      </c>
      <c r="S608" s="46" t="s">
        <v>490</v>
      </c>
      <c r="T608" s="46" t="str">
        <f>LOWER('quota master'!$V608)</f>
        <v>other food preparations not elsewhere specifiedn or included, of a kind used in drink industries, containing 70% or more by weight of sucrose/isoglucose</v>
      </c>
      <c r="U608" s="46" t="str">
        <f>GetQuotaDescription('quota master'!$A608, 'quota master'!$B608, 'quota master'!$AB608, 'quota master'!$T608)</f>
        <v>FCFS Quota number 091794 for geography EG : Egypt on other food preparations not elsewhere specifiedn or included, of a kind used in drink industries, containing 70% or more by weight of sucrose/isoglucose</v>
      </c>
      <c r="V608" s="46" t="s">
        <v>1811</v>
      </c>
      <c r="W608" s="46" t="s">
        <v>4</v>
      </c>
      <c r="X608" s="46" t="s">
        <v>1797</v>
      </c>
      <c r="Y608" s="46" t="s">
        <v>1404</v>
      </c>
      <c r="Z608" s="54">
        <v>1611000</v>
      </c>
      <c r="AA608" s="46" t="s">
        <v>2</v>
      </c>
      <c r="AB608" s="46" t="s">
        <v>1399</v>
      </c>
      <c r="AC608" s="46" t="s">
        <v>1499</v>
      </c>
      <c r="AD608" s="46" t="s">
        <v>1492</v>
      </c>
      <c r="AE608" s="46" t="s">
        <v>4</v>
      </c>
      <c r="AF608" s="47" t="s">
        <v>4</v>
      </c>
    </row>
    <row r="609" spans="1:32" ht="135" x14ac:dyDescent="0.25">
      <c r="A609" s="45" t="s">
        <v>187</v>
      </c>
      <c r="B609" s="46" t="str">
        <f>VLOOKUP($A609, Table5[], 2, FALSE)</f>
        <v>NO : Norway</v>
      </c>
      <c r="C609" s="46" t="str">
        <f>IF(ISNA(VLOOKUP($A609, Table8[], 2, FALSE)), "", VLOOKUP($A609, Table8[], 2, FALSE))</f>
        <v/>
      </c>
      <c r="D609" s="46" t="str">
        <f>IF(ISNA(VLOOKUP($A609, Table10[], 2, FALSE)), "", VLOOKUP($A609, Table10[], 2, FALSE))</f>
        <v>2202100000 - Waters, including mineral waters and aerated waters, containing added sugar or other sweetening matter or flavoured_x000D_
2202910010 - Containing sugar (sucrose or invert sugar)_x000D_
2202991111 - Fruit juice or vegetable juice diluted with water or aerated_x000D_
2202991119 - Other_x000D_
2202991511 - Fruit juice or vegetable juice diluted with water or aerated_x000D_
2202991519 - Other_x000D_
2202991911 - Fruit juice or vegetable juice diluted with water or aerated_x000D_
2202991919 - Other</v>
      </c>
      <c r="E609" s="46" t="str">
        <f>IF(ISNA(VLOOKUP($A609, Table16[], 2, FALSE)), "", VLOOKUP($A609, Table16[], 2, FALSE))</f>
        <v>R172310 : opening a tariff quota for the year 2018 for the import into the Union of certain goods originating in Norway resulting from the processing of agricultural products covered by Regulation (EU) No 510/2014 of the European Parliament and of the Council</v>
      </c>
      <c r="F609" s="59">
        <v>13405</v>
      </c>
      <c r="G609" s="60">
        <v>43101</v>
      </c>
      <c r="H609" s="60">
        <v>43465</v>
      </c>
      <c r="I609" s="61">
        <f>'quota master'!$H609-'quota master'!$G609+1</f>
        <v>365</v>
      </c>
      <c r="J609" s="61" t="str">
        <f>describe_period('quota master'!$I609, 'quota master'!$G609, 'quota master'!$H609)</f>
        <v>Annual</v>
      </c>
      <c r="K609" s="54">
        <v>19033000</v>
      </c>
      <c r="L609" s="62" t="s">
        <v>75</v>
      </c>
      <c r="M609" s="63">
        <v>3</v>
      </c>
      <c r="N609" s="62" t="s">
        <v>3</v>
      </c>
      <c r="O609" s="63">
        <v>90</v>
      </c>
      <c r="P609" s="46" t="s">
        <v>4</v>
      </c>
      <c r="Q609" s="46" t="s">
        <v>4</v>
      </c>
      <c r="R609" s="46" t="s">
        <v>188</v>
      </c>
      <c r="S609" s="46" t="s">
        <v>187</v>
      </c>
      <c r="T609" s="46" t="str">
        <f>LOWER('quota master'!$V609)</f>
        <v>waters, ..., and other non-alcoholic beverages ...</v>
      </c>
      <c r="U609" s="46" t="str">
        <f>GetQuotaDescription('quota master'!$A609, 'quota master'!$B609, 'quota master'!$AB609, 'quota master'!$T609)</f>
        <v>FCFS Quota number 090709 for geography NO : Norway on waters, ..., and other non-alcoholic beverages ...</v>
      </c>
      <c r="V609" s="46" t="s">
        <v>1558</v>
      </c>
      <c r="W609" s="46" t="s">
        <v>4</v>
      </c>
      <c r="X609" s="46" t="s">
        <v>1550</v>
      </c>
      <c r="Y609" s="46" t="s">
        <v>1404</v>
      </c>
      <c r="Z609" s="54">
        <v>19033000</v>
      </c>
      <c r="AA609" s="46" t="s">
        <v>75</v>
      </c>
      <c r="AB609" s="46" t="s">
        <v>1399</v>
      </c>
      <c r="AC609" s="46" t="s">
        <v>1499</v>
      </c>
      <c r="AD609" s="46" t="s">
        <v>1492</v>
      </c>
      <c r="AE609" s="46" t="s">
        <v>4</v>
      </c>
      <c r="AF609" s="47" t="s">
        <v>4</v>
      </c>
    </row>
    <row r="610" spans="1:32" ht="409.5" x14ac:dyDescent="0.25">
      <c r="A610" s="45" t="s">
        <v>404</v>
      </c>
      <c r="B610" s="46" t="str">
        <f>VLOOKUP($A610, Table5[], 2, FALSE)</f>
        <v>IL : Israel</v>
      </c>
      <c r="C610" s="46" t="str">
        <f>IF(ISNA(VLOOKUP($A610, Table8[], 2, FALSE)), "", VLOOKUP($A610, Table8[], 2, FALSE))</f>
        <v/>
      </c>
      <c r="D610" s="46" t="str">
        <f>IF(ISNA(VLOOKUP($A610, Table10[], 2, FALSE)), "", VLOOKUP($A610, Table10[], 2, FALSE))</f>
        <v>2204100000 - Sparkling wine_x000D_
2204210600 - With a protected designation of origin (PDO)_x000D_
2204210700 - With a protected geographical indication (PGI)_x000D_
2204210800 - Other varietal wines_x000D_
2204210900 - Other_x000D_
2204219300 - White_x000D_
2204219400 - Other_x000D_
2204219500 - White_x000D_
2204219600 - Other_x000D_
2204219700 - White_x000D_
2204219800 - Other_x000D_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2204229400 - Other_x000D_
2204229500 - White_x000D_
2204229600 - Other_x000D_
2204229700 - White_x000D_
2204229800 - Other_x000D_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2204299400 - Other_x000D_
2204299500 - White_x000D_
2204299600 - Other_x000D_
2204299700 - White_x000D_
2204299800 - Other_x000D_
2204301000 - In fermentation or with fermentation arrested otherwise than by the addition of alcohol_x000D_
2204309200 - Concentrated_x000D_
2204309400 - Other_x000D_
2204309600 - Concentrated_x000D_
2204309800 - Other</v>
      </c>
      <c r="E610" s="46" t="str">
        <f>IF(ISNA(VLOOKUP($A610, Table16[], 2, FALSE)), "", VLOOKUP($A610, Table16[], 2, FALSE))</f>
        <v>R091154 : amending Council Regulation (EC) No 747/2001 as regards Community tariff quotas for certain agricultural and processed agricultural products originating in Israel</v>
      </c>
      <c r="F610" s="59">
        <v>12264</v>
      </c>
      <c r="G610" s="60">
        <v>43101</v>
      </c>
      <c r="H610" s="60">
        <v>43465</v>
      </c>
      <c r="I610" s="61">
        <f>'quota master'!$H610-'quota master'!$G610+1</f>
        <v>365</v>
      </c>
      <c r="J610" s="61" t="str">
        <f>describe_period('quota master'!$I610, 'quota master'!$G610, 'quota master'!$H610)</f>
        <v>Annual</v>
      </c>
      <c r="K610" s="54">
        <v>621200</v>
      </c>
      <c r="L610" s="62" t="s">
        <v>75</v>
      </c>
      <c r="M610" s="63">
        <v>3</v>
      </c>
      <c r="N610" s="62" t="s">
        <v>11</v>
      </c>
      <c r="O610" s="63">
        <v>90</v>
      </c>
      <c r="P610" s="46" t="s">
        <v>4</v>
      </c>
      <c r="Q610" s="46" t="s">
        <v>4</v>
      </c>
      <c r="R610" s="46" t="s">
        <v>379</v>
      </c>
      <c r="S610" s="46" t="s">
        <v>404</v>
      </c>
      <c r="T610" s="46" t="str">
        <f>LOWER('quota master'!$V610)</f>
        <v>wine of fresh grapes, including fortified wines; grape must other than that of heading 2009</v>
      </c>
      <c r="U610" s="46" t="str">
        <f>GetQuotaDescription('quota master'!$A610, 'quota master'!$B610, 'quota master'!$AB610, 'quota master'!$T610)</f>
        <v>FCFS Quota number 091380 for geography IL : Israel on wine of fresh grapes, including fortified wines; grape must other than that of heading 2009</v>
      </c>
      <c r="V610" s="46" t="s">
        <v>1741</v>
      </c>
      <c r="W610" s="46" t="s">
        <v>4</v>
      </c>
      <c r="X610" s="46" t="s">
        <v>1717</v>
      </c>
      <c r="Y610" s="46" t="s">
        <v>1404</v>
      </c>
      <c r="Z610" s="54">
        <v>621200</v>
      </c>
      <c r="AA610" s="46" t="s">
        <v>75</v>
      </c>
      <c r="AB610" s="46" t="s">
        <v>1399</v>
      </c>
      <c r="AC610" s="46" t="s">
        <v>1499</v>
      </c>
      <c r="AD610" s="46" t="s">
        <v>1492</v>
      </c>
      <c r="AE610" s="46" t="s">
        <v>4</v>
      </c>
      <c r="AF610" s="47" t="s">
        <v>4</v>
      </c>
    </row>
    <row r="611" spans="1:32" ht="409.5" x14ac:dyDescent="0.25">
      <c r="A611" s="45" t="s">
        <v>319</v>
      </c>
      <c r="B611" s="46" t="str">
        <f>VLOOKUP($A611, Table5[], 2, FALSE)</f>
        <v>DZ : Algeria</v>
      </c>
      <c r="C611" s="46" t="str">
        <f>IF(ISNA(VLOOKUP($A611, Table8[], 2, FALSE)), "", VLOOKUP($A611, Table8[], 2, FALSE))</f>
        <v/>
      </c>
      <c r="D611" s="46" t="str">
        <f>IF(ISNA(VLOOKUP($A611, Table10[], 2, FALSE)), "", VLOOKUP($A611,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2204219311 - A??n Bessem-Bouira, M??d??a, Coteaux du Zaccar, Dahra, Coteaux de Mascara, Monts du Tessalah, Coteaux de Tlemcen_x000D_
2204219319 - Other_x000D_
2204219321 - A??n Bessem-Bouira, M??d??a, Coteaux du Zaccar, Dahra, Coteaux de Mascara, Monts du Tessalah, Coteaux de Tlemcen_x000D_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2204219411 - A??n Bessem-Bouira, M??d??a, Coteaux du Zaccar, Dahra, Coteaux de Mascara, Monts du Tessalah, Coteaux de Tlemcen_x000D_
2204219419 - Other_x000D_
2204219421 - A??n Bessem-Bouira, M??d??a, Coteaux du Zaccar, Dahra, Coteaux de Mascara, Monts du Tessalah, Coteaux de Tlemcen_x000D_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2204219511 - Of an actual alcoholic strength by volume not exceeding 13|% vol_x000D_
2204219521 - Of an actual alcoholic strength by volume exceeding 13|% vol but not exceeding 15|% vol_x000D_
2204219531 - Of an actual alcoholic strength by volume exceeding 15|% vol but not exceeding 18|% vol_x000D_
2204219541 - Of an actual alcoholic strength by volume exceeding 18|% vol but not exceeding 22|% vol_x000D_
2204219551 - Of an actual alcoholic strength by volume exceeding 22|% vol_x000D_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2204219711 - Of an actual alcoholic strength by volume not exceeding 13|% vol_x000D_
2204219721 - Of an actual alcoholic strength by volume exceeding 13|% vol but not exceeding 15|% vol_x000D_
2204219731 - Of an actual alcoholic strength by volume exceeding 15|% vol but not exceeding 18|% vol_x000D_
2204219741 - Of an actual alcoholic strength by volume exceeding 18|% vol but not exceeding 22|% vol_x000D_
2204219751 - Of an actual alcoholic strength by volume exceeding 22|% vol_x000D_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v>
      </c>
      <c r="E611" s="46" t="str">
        <f>IF(ISNA(VLOOKUP($A611, Table16[], 2, FALSE)), "", VLOOKUP($A611, Table16[], 2, FALSE))</f>
        <v>R051460 : amending Council Regulation (EC) No 747/2001 as regards Community tariff quotas and reference quantities for certain products originating in Algeria</v>
      </c>
      <c r="F611" s="59">
        <v>12182</v>
      </c>
      <c r="G611" s="60">
        <v>43101</v>
      </c>
      <c r="H611" s="60">
        <v>43465</v>
      </c>
      <c r="I611" s="61">
        <f>'quota master'!$H611-'quota master'!$G611+1</f>
        <v>365</v>
      </c>
      <c r="J611" s="61" t="str">
        <f>describe_period('quota master'!$I611, 'quota master'!$G611, 'quota master'!$H611)</f>
        <v>Annual</v>
      </c>
      <c r="K611" s="54">
        <v>22400000</v>
      </c>
      <c r="L611" s="62" t="s">
        <v>75</v>
      </c>
      <c r="M611" s="63">
        <v>3</v>
      </c>
      <c r="N611" s="62" t="s">
        <v>3</v>
      </c>
      <c r="O611" s="63">
        <v>90</v>
      </c>
      <c r="P611" s="46" t="s">
        <v>4</v>
      </c>
      <c r="Q611" s="46" t="s">
        <v>4</v>
      </c>
      <c r="R611" s="46" t="s">
        <v>317</v>
      </c>
      <c r="S611" s="46" t="s">
        <v>319</v>
      </c>
      <c r="T611" s="46" t="str">
        <f>LOWER('quota master'!$V611)</f>
        <v>other sparkling wine
other wine of fresh grapes</v>
      </c>
      <c r="U611" s="46" t="str">
        <f>GetQuotaDescription('quota master'!$A611, 'quota master'!$B611, 'quota master'!$AB611, 'quota master'!$T611)</f>
        <v>FCFS Quota number 091003 for geography DZ : Algeria on other sparkling wine
other wine of fresh grapes</v>
      </c>
      <c r="V611" s="46" t="s">
        <v>1666</v>
      </c>
      <c r="W611" s="46" t="s">
        <v>4</v>
      </c>
      <c r="X611" s="46" t="s">
        <v>1663</v>
      </c>
      <c r="Y611" s="46" t="s">
        <v>1404</v>
      </c>
      <c r="Z611" s="54">
        <v>22400000</v>
      </c>
      <c r="AA611" s="46" t="s">
        <v>75</v>
      </c>
      <c r="AB611" s="46" t="s">
        <v>1399</v>
      </c>
      <c r="AC611" s="46" t="s">
        <v>1499</v>
      </c>
      <c r="AD611" s="46" t="s">
        <v>1492</v>
      </c>
      <c r="AE611" s="46" t="s">
        <v>4</v>
      </c>
      <c r="AF611" s="47" t="s">
        <v>4</v>
      </c>
    </row>
    <row r="612" spans="1:32" ht="409.5" x14ac:dyDescent="0.25">
      <c r="A612" s="45" t="s">
        <v>370</v>
      </c>
      <c r="B612" s="46" t="str">
        <f>VLOOKUP($A612, Table5[], 2, FALSE)</f>
        <v>TN : Tunisia</v>
      </c>
      <c r="C612" s="46" t="str">
        <f>IF(ISNA(VLOOKUP($A612, Table8[], 2, FALSE)), "", VLOOKUP($A612, Table8[], 2, FALSE))</f>
        <v/>
      </c>
      <c r="D612" s="46" t="str">
        <f>IF(ISNA(VLOOKUP($A612, Table10[], 2, FALSE)), "", VLOOKUP($A612,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2204219313 - Coteaux d'Utique, Kelibia, Thibar, Mornag_x000D_
2204219319 - Other_x000D_
2204219323 - Coteaux d'Utique, Kelibia, Thibar, Mornag_x000D_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2204219413 - Coteaux de Tebourba, Coteaux d'Utique, Sidi-Salem, Thibar, Mornag, grand cru Mornag_x000D_
2204219419 - Other_x000D_
2204219423 - Coteaux de Tebourba, Coteaux d'Utique, Sidi-Salem, Thibar, Mornag, grand cru Mornag_x000D_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2204219511 - Of an actual alcoholic strength by volume not exceeding 13|% vol_x000D_
2204219521 - Of an actual alcoholic strength by volume exceeding 13|% vol but not exceeding 15|% vol_x000D_
2204219531 - Of an actual alcoholic strength by volume exceeding 15|% vol but not exceeding 18|% vol_x000D_
2204219541 - Of an actual alcoholic strength by volume exceeding 18|% vol but not exceeding 22|% vol_x000D_
2204219551 - Of an actual alcoholic strength by volume exceeding 22|% vol_x000D_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2204219711 - Of an actual alcoholic strength by volume not exceeding 13|% vol_x000D_
2204219721 - Of an actual alcoholic strength by volume exceeding 13|% vol but not exceeding 15|% vol_x000D_
2204219731 - Of an actual alcoholic strength by volume exceeding 15|% vol but not exceeding 18|% vol_x000D_
2204219741 - Of an actual alcoholic strength by volume exceeding 18|% vol but not exceeding 22|% vol_x000D_
2204219751 - Of an actual alcoholic strength by volume exceeding 22|% vol_x000D_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2204229310 - Of an actual alcoholic strength by volume not exceeding 13|% vol_x000D_
2204229320 - Of an actual alcoholic strength by volume exceeding 13|% vol but not exceeding 15|% vol_x000D_
2204229330 - Of an actual alcoholic strength by volume exceeding 15|% vol but not exceeding 18|% vol_x000D_
2204229340 - Of an actual alcoholic strength by volume exceeding 18|% vol but not exceeding 22|% vol_x000D_
2204229390 - Of an actual alcoholic strength by volume exceeding 22|% vol_x000D_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2204229510 - Of an actual alcoholic strength by volume not exceeding 13|% vol_x000D_
2204229520 - Of an actual alcoholic strength by volume exceeding 13|% vol but not exceeding 15|% vol_x000D_
2204229530 - Of an actual alcoholic strength by volume exceeding 15|% vol but not exceeding 18|% vol_x000D_
2204229540 - Of an actual alcoholic strength by volume exceeding 18|% vol but not exceeding 22|% vol_x000D_
2204229590 - Of an actual alcoholic strength by volume exceeding 22|% vol_x000D_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2204229710 - Of an actual alcoholic strength by volume not exceeding 13|% vol_x000D_
2204229720 - Of an actual alcoholic strength by volume exceeding 13|% vol but not exceeding 15|% vol_x000D_
2204229730 - Of an actual alcoholic strength by volume exceeding 15|% vol but not exceeding 18|% vol_x000D_
2204229740 - Of an actual alcoholic strength by volume exceeding 18|% vol but not exceeding 22|% vol_x000D_
2204229790 - Of an actual alcoholic strength by volume exceeding 22|% vol_x000D_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2204299310 - Of an actual alcoholic strength by volume not exceeding 13|% vol_x000D_
2204299320 - Of an actual alcoholic strength by volume exceeding 13|% vol but not exceeding 15|% vol_x000D_
2204299330 - Of an actual alcoholic strength by volume exceeding 15|% vol but not exceeding 18|% vol_x000D_
2204299340 - Of an actual alcoholic strength by volume exceeding 18|% vol but not exceeding 22|% vol_x000D_
2204299390 - Of an actual alcoholic strength by volume exceeding 22|% vol_x000D_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2204299510 - Of an actual alcoholic strength by volume not exceeding 13|% vol_x000D_
2204299520 - Of an actual alcoholic strength by volume exceeding 13|% vol but not exceeding 15|% vol_x000D_
2204299530 - Of an actual alcoholic strength by volume exceeding 15|% vol but not exceeding 18|% vol_x000D_
2204299540 - Of an actual alcoholic strength by volume exceeding 18|% vol but not exceeding 22|% vol_x000D_
2204299590 - Of an actual alcoholic strength by volume exceeding 22|% vol_x000D_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2204299710 - Of an actual alcoholic strength by volume not exceeding 13|% vol_x000D_
2204299720 - Of an actual alcoholic strength by volume exceeding 13|% vol but not exceeding 15|% vol_x000D_
2204299730 - Of an actual alcoholic strength by volume exceeding 15|% vol but not exceeding 18|% vol_x000D_
2204299740 - Of an actual alcoholic strength by volume exceeding 18|% vol but not exceeding 22|% vol_x000D_
2204299790 - Of an actual alcoholic strength by volume exceeding 22|% vol_x000D_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v>
      </c>
      <c r="E612" s="46" t="str">
        <f>IF(ISNA(VLOOKUP($A612, Table16[], 2, FALSE)), "", VLOOKUP($A612, Table16[], 2, FALSE))</f>
        <v>R010747 : providing for the management of Community tariff quotas and of reference quantities for products eligible for preferences by virtue of agreements withcertain Mediterranean countries and repealing Regulations (EC) No 1981/94 and (EC) No 934/95</v>
      </c>
      <c r="F612" s="59">
        <v>12199</v>
      </c>
      <c r="G612" s="60">
        <v>43101</v>
      </c>
      <c r="H612" s="60">
        <v>43465</v>
      </c>
      <c r="I612" s="61">
        <f>'quota master'!$H612-'quota master'!$G612+1</f>
        <v>365</v>
      </c>
      <c r="J612" s="61" t="str">
        <f>describe_period('quota master'!$I612, 'quota master'!$G612, 'quota master'!$H612)</f>
        <v>Annual</v>
      </c>
      <c r="K612" s="54">
        <v>17920000</v>
      </c>
      <c r="L612" s="62" t="s">
        <v>75</v>
      </c>
      <c r="M612" s="63">
        <v>3</v>
      </c>
      <c r="N612" s="62" t="s">
        <v>3</v>
      </c>
      <c r="O612" s="63">
        <v>90</v>
      </c>
      <c r="P612" s="46" t="s">
        <v>4</v>
      </c>
      <c r="Q612" s="46" t="s">
        <v>4</v>
      </c>
      <c r="R612" s="46" t="s">
        <v>366</v>
      </c>
      <c r="S612" s="46" t="s">
        <v>370</v>
      </c>
      <c r="T612" s="46" t="str">
        <f>LOWER('quota master'!$V612)</f>
        <v>other sparkling wine
other wine of fresh grapes</v>
      </c>
      <c r="U612" s="46" t="str">
        <f>GetQuotaDescription('quota master'!$A612, 'quota master'!$B612, 'quota master'!$AB612, 'quota master'!$T612)</f>
        <v>FCFS Quota number 091209 for geography TN : Tunisia on other sparkling wine
other wine of fresh grapes</v>
      </c>
      <c r="V612" s="46" t="s">
        <v>1666</v>
      </c>
      <c r="W612" s="46" t="s">
        <v>4</v>
      </c>
      <c r="X612" s="46" t="s">
        <v>1708</v>
      </c>
      <c r="Y612" s="46" t="s">
        <v>1404</v>
      </c>
      <c r="Z612" s="54">
        <v>17920000</v>
      </c>
      <c r="AA612" s="46" t="s">
        <v>75</v>
      </c>
      <c r="AB612" s="46" t="s">
        <v>1399</v>
      </c>
      <c r="AC612" s="46" t="s">
        <v>1499</v>
      </c>
      <c r="AD612" s="46" t="s">
        <v>1492</v>
      </c>
      <c r="AE612" s="46" t="s">
        <v>4</v>
      </c>
      <c r="AF612" s="47" t="s">
        <v>4</v>
      </c>
    </row>
    <row r="613" spans="1:32" ht="409.5" x14ac:dyDescent="0.25">
      <c r="A613" s="45" t="s">
        <v>418</v>
      </c>
      <c r="B613" s="46" t="str">
        <f>VLOOKUP($A613, Table5[], 2, FALSE)</f>
        <v>AL : Albania</v>
      </c>
      <c r="C613" s="46" t="str">
        <f>IF(ISNA(VLOOKUP($A613, Table8[], 2, FALSE)), "", VLOOKUP($A613, Table8[], 2, FALSE))</f>
        <v/>
      </c>
      <c r="D613" s="46" t="str">
        <f>IF(ISNA(VLOOKUP($A613, Table10[], 2, FALSE)), "", VLOOKUP($A613,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v>
      </c>
      <c r="E613" s="46" t="str">
        <f>IF(ISNA(VLOOKUP($A613, Table16[], 2, FALSE)), "", VLOOKUP($A613, Table16[], 2, FALSE))</f>
        <v>R061742 : opening and providing for the administration of Community tariff quotas for wines originating in the Republic of Albania</v>
      </c>
      <c r="F613" s="59">
        <v>13220</v>
      </c>
      <c r="G613" s="60">
        <v>43101</v>
      </c>
      <c r="H613" s="60">
        <v>43465</v>
      </c>
      <c r="I613" s="61">
        <f>'quota master'!$H613-'quota master'!$G613+1</f>
        <v>365</v>
      </c>
      <c r="J613" s="61" t="str">
        <f>describe_period('quota master'!$I613, 'quota master'!$G613, 'quota master'!$H613)</f>
        <v>Annual</v>
      </c>
      <c r="K613" s="54">
        <v>500000</v>
      </c>
      <c r="L613" s="62" t="s">
        <v>75</v>
      </c>
      <c r="M613" s="63">
        <v>3</v>
      </c>
      <c r="N613" s="62" t="s">
        <v>3</v>
      </c>
      <c r="O613" s="63">
        <v>90</v>
      </c>
      <c r="P613" s="46" t="s">
        <v>4</v>
      </c>
      <c r="Q613" s="46" t="s">
        <v>4</v>
      </c>
      <c r="R613" s="46" t="s">
        <v>419</v>
      </c>
      <c r="S613" s="46" t="s">
        <v>418</v>
      </c>
      <c r="T613" s="46" t="str">
        <f>LOWER('quota master'!$V613)</f>
        <v>quality sparkling wine, other than champagne or asti spumante</v>
      </c>
      <c r="U613" s="46" t="str">
        <f>GetQuotaDescription('quota master'!$A613, 'quota master'!$B613, 'quota master'!$AB613, 'quota master'!$T613)</f>
        <v>FCFS Quota number 091512 for geography AL : Albania on quality sparkling wine, other than champagne or asti spumante</v>
      </c>
      <c r="V613" s="46" t="s">
        <v>1755</v>
      </c>
      <c r="W613" s="46" t="s">
        <v>4</v>
      </c>
      <c r="X613" s="46" t="s">
        <v>1746</v>
      </c>
      <c r="Y613" s="46" t="s">
        <v>1404</v>
      </c>
      <c r="Z613" s="54">
        <v>500000</v>
      </c>
      <c r="AA613" s="46" t="s">
        <v>75</v>
      </c>
      <c r="AB613" s="46" t="s">
        <v>1399</v>
      </c>
      <c r="AC613" s="46" t="s">
        <v>1499</v>
      </c>
      <c r="AD613" s="46" t="s">
        <v>1492</v>
      </c>
      <c r="AE613" s="46" t="s">
        <v>4</v>
      </c>
      <c r="AF613" s="47" t="s">
        <v>4</v>
      </c>
    </row>
    <row r="614" spans="1:32" ht="409.5" x14ac:dyDescent="0.25">
      <c r="A614" s="45" t="s">
        <v>421</v>
      </c>
      <c r="B614" s="46" t="str">
        <f>VLOOKUP($A614, Table5[], 2, FALSE)</f>
        <v>ME : Montenegro</v>
      </c>
      <c r="C614" s="46" t="str">
        <f>IF(ISNA(VLOOKUP($A614, Table8[], 2, FALSE)), "", VLOOKUP($A614, Table8[], 2, FALSE))</f>
        <v/>
      </c>
      <c r="D614" s="46" t="str">
        <f>IF(ISNA(VLOOKUP($A614, Table10[], 2, FALSE)), "", VLOOKUP($A614,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v>
      </c>
      <c r="E614" s="46" t="str">
        <f>IF(ISNA(VLOOKUP($A614, Table16[], 2, FALSE)), "", VLOOKUP($A614, Table16[], 2, FALSE))</f>
        <v>R080053 : opening and providing for the administration of Community tariff quotas for wines originating in the Republic of Montenegro</v>
      </c>
      <c r="F614" s="59">
        <v>13242</v>
      </c>
      <c r="G614" s="60">
        <v>43101</v>
      </c>
      <c r="H614" s="60">
        <v>43465</v>
      </c>
      <c r="I614" s="61">
        <f>'quota master'!$H614-'quota master'!$G614+1</f>
        <v>365</v>
      </c>
      <c r="J614" s="61" t="str">
        <f>describe_period('quota master'!$I614, 'quota master'!$G614, 'quota master'!$H614)</f>
        <v>Annual</v>
      </c>
      <c r="K614" s="54">
        <v>1600000</v>
      </c>
      <c r="L614" s="62" t="s">
        <v>75</v>
      </c>
      <c r="M614" s="63">
        <v>3</v>
      </c>
      <c r="N614" s="62" t="s">
        <v>3</v>
      </c>
      <c r="O614" s="63">
        <v>90</v>
      </c>
      <c r="P614" s="46" t="s">
        <v>4</v>
      </c>
      <c r="Q614" s="46" t="s">
        <v>4</v>
      </c>
      <c r="R614" s="46" t="s">
        <v>422</v>
      </c>
      <c r="S614" s="46" t="s">
        <v>421</v>
      </c>
      <c r="T614" s="46" t="str">
        <f>LOWER('quota master'!$V614)</f>
        <v>quality sparkling wine, other than champagne or asti spumante
other wine of fresh grapes, in containers holding 2 litres or less</v>
      </c>
      <c r="U614" s="46" t="str">
        <f>GetQuotaDescription('quota master'!$A614, 'quota master'!$B614, 'quota master'!$AB614, 'quota master'!$T614)</f>
        <v>FCFS Quota number 091514 for geography ME : Montenegro on quality sparkling wine, other than champagne or asti spumante
other wine of fresh grapes, in containers holding 2 litres or less</v>
      </c>
      <c r="V614" s="46" t="s">
        <v>1757</v>
      </c>
      <c r="W614" s="46" t="s">
        <v>4</v>
      </c>
      <c r="X614" s="46" t="s">
        <v>1758</v>
      </c>
      <c r="Y614" s="46" t="s">
        <v>1404</v>
      </c>
      <c r="Z614" s="54">
        <v>1600000</v>
      </c>
      <c r="AA614" s="46" t="s">
        <v>75</v>
      </c>
      <c r="AB614" s="46" t="s">
        <v>1399</v>
      </c>
      <c r="AC614" s="46" t="s">
        <v>1499</v>
      </c>
      <c r="AD614" s="46" t="s">
        <v>1492</v>
      </c>
      <c r="AE614" s="46" t="s">
        <v>4</v>
      </c>
      <c r="AF614" s="47" t="s">
        <v>4</v>
      </c>
    </row>
    <row r="615" spans="1:32" ht="409.5" x14ac:dyDescent="0.25">
      <c r="A615" s="45" t="s">
        <v>430</v>
      </c>
      <c r="B615" s="46" t="str">
        <f>VLOOKUP($A615, Table5[], 2, FALSE)</f>
        <v>XS : Serbia</v>
      </c>
      <c r="C615" s="46" t="str">
        <f>IF(ISNA(VLOOKUP($A615, Table8[], 2, FALSE)), "", VLOOKUP($A615, Table8[], 2, FALSE))</f>
        <v/>
      </c>
      <c r="D615" s="46" t="str">
        <f>IF(ISNA(VLOOKUP($A615, Table10[], 2, FALSE)), "", VLOOKUP($A615,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v>
      </c>
      <c r="E615" s="46" t="str">
        <f>IF(ISNA(VLOOKUP($A615, Table16[], 2, FALSE)), "", VLOOKUP($A615, Table16[], 2, FALSE))</f>
        <v>R110059 : opening and providing for the administration of Union tariff quotas for wines originating in the Republic of Serbia</v>
      </c>
      <c r="F615" s="59">
        <v>13249</v>
      </c>
      <c r="G615" s="60">
        <v>43101</v>
      </c>
      <c r="H615" s="60">
        <v>43465</v>
      </c>
      <c r="I615" s="61">
        <f>'quota master'!$H615-'quota master'!$G615+1</f>
        <v>365</v>
      </c>
      <c r="J615" s="61" t="str">
        <f>describe_period('quota master'!$I615, 'quota master'!$G615, 'quota master'!$H615)</f>
        <v>Annual</v>
      </c>
      <c r="K615" s="54">
        <v>5500000</v>
      </c>
      <c r="L615" s="62" t="s">
        <v>75</v>
      </c>
      <c r="M615" s="63">
        <v>3</v>
      </c>
      <c r="N615" s="62" t="s">
        <v>3</v>
      </c>
      <c r="O615" s="63">
        <v>90</v>
      </c>
      <c r="P615" s="46" t="s">
        <v>4</v>
      </c>
      <c r="Q615" s="46" t="s">
        <v>4</v>
      </c>
      <c r="R615" s="46" t="s">
        <v>431</v>
      </c>
      <c r="S615" s="46" t="s">
        <v>430</v>
      </c>
      <c r="T615" s="46" t="str">
        <f>LOWER('quota master'!$V615)</f>
        <v>quality sparkling wine other than champagne; other wines in containers of 2 liters or less - serbia</v>
      </c>
      <c r="U615" s="46" t="str">
        <f>GetQuotaDescription('quota master'!$A615, 'quota master'!$B615, 'quota master'!$AB615, 'quota master'!$T615)</f>
        <v>FCFS Quota number 091526 for geography XS : Serbia on quality sparkling wine other than champagne; other wines in containers of 2 liters or less - serbia</v>
      </c>
      <c r="V615" s="46" t="s">
        <v>1763</v>
      </c>
      <c r="W615" s="46" t="s">
        <v>4</v>
      </c>
      <c r="X615" s="46" t="s">
        <v>1764</v>
      </c>
      <c r="Y615" s="46" t="s">
        <v>1404</v>
      </c>
      <c r="Z615" s="54">
        <v>5500000</v>
      </c>
      <c r="AA615" s="46" t="s">
        <v>75</v>
      </c>
      <c r="AB615" s="46" t="s">
        <v>1399</v>
      </c>
      <c r="AC615" s="46" t="s">
        <v>1499</v>
      </c>
      <c r="AD615" s="46" t="s">
        <v>1492</v>
      </c>
      <c r="AE615" s="46" t="s">
        <v>4</v>
      </c>
      <c r="AF615" s="47" t="s">
        <v>4</v>
      </c>
    </row>
    <row r="616" spans="1:32" ht="409.5" x14ac:dyDescent="0.25">
      <c r="A616" s="45" t="s">
        <v>433</v>
      </c>
      <c r="B616" s="46" t="str">
        <f>VLOOKUP($A616, Table5[], 2, FALSE)</f>
        <v>BA : Bosnia and Herzegovina</v>
      </c>
      <c r="C616" s="46" t="str">
        <f>IF(ISNA(VLOOKUP($A616, Table8[], 2, FALSE)), "", VLOOKUP($A616, Table8[], 2, FALSE))</f>
        <v/>
      </c>
      <c r="D616" s="46" t="str">
        <f>IF(ISNA(VLOOKUP($A616, Table10[], 2, FALSE)), "", VLOOKUP($A616,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v>
      </c>
      <c r="E616" s="46" t="str">
        <f>IF(ISNA(VLOOKUP($A616, Table16[], 2, FALSE)), "", VLOOKUP($A616, Table16[], 2, FALSE))</f>
        <v>R110343 : opening and providing for the administration of Union tariff quotas for wines originating in Bosnia and Herzegovina</v>
      </c>
      <c r="F616" s="59">
        <v>13240</v>
      </c>
      <c r="G616" s="60">
        <v>43101</v>
      </c>
      <c r="H616" s="60">
        <v>43465</v>
      </c>
      <c r="I616" s="61">
        <f>'quota master'!$H616-'quota master'!$G616+1</f>
        <v>365</v>
      </c>
      <c r="J616" s="61" t="str">
        <f>describe_period('quota master'!$I616, 'quota master'!$G616, 'quota master'!$H616)</f>
        <v>Annual</v>
      </c>
      <c r="K616" s="54">
        <v>2550000</v>
      </c>
      <c r="L616" s="62" t="s">
        <v>75</v>
      </c>
      <c r="M616" s="63">
        <v>3</v>
      </c>
      <c r="N616" s="62" t="s">
        <v>3</v>
      </c>
      <c r="O616" s="63">
        <v>90</v>
      </c>
      <c r="P616" s="46" t="s">
        <v>4</v>
      </c>
      <c r="Q616" s="46" t="s">
        <v>4</v>
      </c>
      <c r="R616" s="46" t="s">
        <v>434</v>
      </c>
      <c r="S616" s="46" t="s">
        <v>433</v>
      </c>
      <c r="T616" s="46" t="str">
        <f>LOWER('quota master'!$V616)</f>
        <v xml:space="preserve">quality sparkling wine, other than champagne or asti spumante; other wine of fresh grapes, in containers holding 2 litres or less </v>
      </c>
      <c r="U616" s="46" t="str">
        <f>GetQuotaDescription('quota master'!$A616, 'quota master'!$B616, 'quota master'!$AB616, 'quota master'!$T616)</f>
        <v xml:space="preserve">FCFS Quota number 091528 for geography BA : Bosnia and Herzegovina on quality sparkling wine, other than champagne or asti spumante; other wine of fresh grapes, in containers holding 2 litres or less </v>
      </c>
      <c r="V616" s="46" t="s">
        <v>1766</v>
      </c>
      <c r="W616" s="46" t="s">
        <v>4</v>
      </c>
      <c r="X616" s="46" t="s">
        <v>1767</v>
      </c>
      <c r="Y616" s="46" t="s">
        <v>1404</v>
      </c>
      <c r="Z616" s="54">
        <v>2550000</v>
      </c>
      <c r="AA616" s="46" t="s">
        <v>75</v>
      </c>
      <c r="AB616" s="46" t="s">
        <v>1399</v>
      </c>
      <c r="AC616" s="46" t="s">
        <v>1499</v>
      </c>
      <c r="AD616" s="46" t="s">
        <v>1492</v>
      </c>
      <c r="AE616" s="46" t="s">
        <v>4</v>
      </c>
      <c r="AF616" s="47" t="s">
        <v>4</v>
      </c>
    </row>
    <row r="617" spans="1:32" ht="409.5" x14ac:dyDescent="0.25">
      <c r="A617" s="45" t="s">
        <v>441</v>
      </c>
      <c r="B617" s="46" t="str">
        <f>VLOOKUP($A617, Table5[], 2, FALSE)</f>
        <v>MK : Macedonia (Former Yugoslav Republic of)</v>
      </c>
      <c r="C617" s="46" t="str">
        <f>IF(ISNA(VLOOKUP($A617, Table8[], 2, FALSE)), "", VLOOKUP($A617, Table8[], 2, FALSE))</f>
        <v/>
      </c>
      <c r="D617" s="46" t="str">
        <f>IF(ISNA(VLOOKUP($A617, Table10[], 2, FALSE)), "", VLOOKUP($A617,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v>
      </c>
      <c r="E617" s="46" t="str">
        <f>IF(ISNA(VLOOKUP($A617, Table16[], 2, FALSE)), "", VLOOKUP($A617, Table16[], 2, FALSE))</f>
        <v>R012597 : opening and providing for the administration of Community tariff quotas for certain wines originating in the Republic of Croatia, in the former Yugoslav Republic of Macedonia and in the Republic of Slovenia</v>
      </c>
      <c r="F617" s="59">
        <v>13255</v>
      </c>
      <c r="G617" s="60">
        <v>43101</v>
      </c>
      <c r="H617" s="60">
        <v>43465</v>
      </c>
      <c r="I617" s="61">
        <f>'quota master'!$H617-'quota master'!$G617+1</f>
        <v>365</v>
      </c>
      <c r="J617" s="61" t="str">
        <f>describe_period('quota master'!$I617, 'quota master'!$G617, 'quota master'!$H617)</f>
        <v>Annual</v>
      </c>
      <c r="K617" s="54">
        <v>11500000</v>
      </c>
      <c r="L617" s="62" t="s">
        <v>75</v>
      </c>
      <c r="M617" s="63">
        <v>3</v>
      </c>
      <c r="N617" s="62" t="s">
        <v>3</v>
      </c>
      <c r="O617" s="63">
        <v>90</v>
      </c>
      <c r="P617" s="46" t="s">
        <v>4</v>
      </c>
      <c r="Q617" s="46" t="s">
        <v>4</v>
      </c>
      <c r="R617" s="46" t="s">
        <v>442</v>
      </c>
      <c r="S617" s="46" t="s">
        <v>441</v>
      </c>
      <c r="T617" s="46" t="str">
        <f>LOWER('quota master'!$V617)</f>
        <v>sparkling wine, other than champagne and than asti spumante. other wine of fresh grape in containers &lt;= 2 litres</v>
      </c>
      <c r="U617" s="46" t="str">
        <f>GetQuotaDescription('quota master'!$A617, 'quota master'!$B617, 'quota master'!$AB617, 'quota master'!$T617)</f>
        <v>FCFS Quota number 091558 for geography MK : Macedonia (Former Yugoslav Republic of) on sparkling wine, other than champagne and than asti spumante. other wine of fresh grape in containers &lt;= 2 litres</v>
      </c>
      <c r="V617" s="46" t="s">
        <v>1770</v>
      </c>
      <c r="W617" s="46" t="s">
        <v>4</v>
      </c>
      <c r="X617" s="46" t="s">
        <v>1771</v>
      </c>
      <c r="Y617" s="46" t="s">
        <v>1404</v>
      </c>
      <c r="Z617" s="54">
        <v>11500000</v>
      </c>
      <c r="AA617" s="46" t="s">
        <v>75</v>
      </c>
      <c r="AB617" s="46" t="s">
        <v>1399</v>
      </c>
      <c r="AC617" s="46" t="s">
        <v>1499</v>
      </c>
      <c r="AD617" s="46" t="s">
        <v>1492</v>
      </c>
      <c r="AE617" s="46" t="s">
        <v>4</v>
      </c>
      <c r="AF617" s="47" t="s">
        <v>4</v>
      </c>
    </row>
    <row r="618" spans="1:32" ht="409.5" x14ac:dyDescent="0.25">
      <c r="A618" s="45" t="s">
        <v>450</v>
      </c>
      <c r="B618" s="46" t="str">
        <f>VLOOKUP($A618, Table5[], 2, FALSE)</f>
        <v>XK : Kosovo (As defined by United Nations Security Council Resolution 1244 of 10 June 1999)</v>
      </c>
      <c r="C618" s="46" t="str">
        <f>IF(ISNA(VLOOKUP($A618, Table8[], 2, FALSE)), "", VLOOKUP($A618, Table8[], 2, FALSE))</f>
        <v/>
      </c>
      <c r="D618" s="46" t="str">
        <f>IF(ISNA(VLOOKUP($A618, Table10[], 2, FALSE)), "", VLOOKUP($A618, Table10[], 2, FALSE))</f>
        <v>2204109300 - Other_x000D_
2204109400 - With a protected geographical indication (PGI)_x000D_
2204109600 - Other varietal wines_x000D_
2204109800 - Other_x000D_
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v>
      </c>
      <c r="E618" s="46" t="str">
        <f>IF(ISNA(VLOOKUP($A618, Table16[], 2, FALSE)), "", VLOOKUP($A618, Table16[], 2, FALSE))</f>
        <v>R171466 : on opening and providing for the administration of Union tariff quotas for wines originating in Kosovo *</v>
      </c>
      <c r="F618" s="59">
        <v>13233</v>
      </c>
      <c r="G618" s="60">
        <v>43101</v>
      </c>
      <c r="H618" s="60">
        <v>43465</v>
      </c>
      <c r="I618" s="61">
        <f>'quota master'!$H618-'quota master'!$G618+1</f>
        <v>365</v>
      </c>
      <c r="J618" s="61" t="str">
        <f>describe_period('quota master'!$I618, 'quota master'!$G618, 'quota master'!$H618)</f>
        <v>Annual</v>
      </c>
      <c r="K618" s="54">
        <v>1000000</v>
      </c>
      <c r="L618" s="62" t="s">
        <v>75</v>
      </c>
      <c r="M618" s="63">
        <v>3</v>
      </c>
      <c r="N618" s="62" t="s">
        <v>3</v>
      </c>
      <c r="O618" s="63">
        <v>90</v>
      </c>
      <c r="P618" s="46" t="s">
        <v>4</v>
      </c>
      <c r="Q618" s="46" t="s">
        <v>4</v>
      </c>
      <c r="R618" s="46" t="s">
        <v>448</v>
      </c>
      <c r="S618" s="46" t="s">
        <v>450</v>
      </c>
      <c r="T618" s="46" t="str">
        <f>LOWER('quota master'!$V618)</f>
        <v>quality sparkling wine; wine of fresh grapes, in containers holding 2 litres or less</v>
      </c>
      <c r="U618" s="46" t="str">
        <f>GetQuotaDescription('quota master'!$A618, 'quota master'!$B618, 'quota master'!$AB618, 'quota master'!$T618)</f>
        <v>FCFS Quota number 091572 for geography XK : Kosovo (As defined by United Nations Security Council Resolution 1244 of 10 June 1999) on quality sparkling wine; wine of fresh grapes, in containers holding 2 litres or less</v>
      </c>
      <c r="V618" s="46" t="s">
        <v>1774</v>
      </c>
      <c r="W618" s="46" t="s">
        <v>4</v>
      </c>
      <c r="X618" s="46" t="s">
        <v>1753</v>
      </c>
      <c r="Y618" s="46" t="s">
        <v>1404</v>
      </c>
      <c r="Z618" s="54">
        <v>1000000</v>
      </c>
      <c r="AA618" s="46" t="s">
        <v>75</v>
      </c>
      <c r="AB618" s="46" t="s">
        <v>1399</v>
      </c>
      <c r="AC618" s="46" t="s">
        <v>1499</v>
      </c>
      <c r="AD618" s="46" t="s">
        <v>1492</v>
      </c>
      <c r="AE618" s="46" t="s">
        <v>4</v>
      </c>
      <c r="AF618" s="47" t="s">
        <v>4</v>
      </c>
    </row>
    <row r="619" spans="1:32" ht="409.5" x14ac:dyDescent="0.25">
      <c r="A619" s="45" t="s">
        <v>447</v>
      </c>
      <c r="B619" s="46" t="str">
        <f>VLOOKUP($A619, Table5[], 2, FALSE)</f>
        <v>XK : Kosovo (As defined by United Nations Security Council Resolution 1244 of 10 June 1999)</v>
      </c>
      <c r="C619" s="46" t="str">
        <f>IF(ISNA(VLOOKUP($A619, Table8[], 2, FALSE)), "", VLOOKUP($A619, Table8[], 2, FALSE))</f>
        <v/>
      </c>
      <c r="D619" s="46" t="str">
        <f>IF(ISNA(VLOOKUP($A619, Table10[], 2, FALSE)), "", VLOOKUP($A619, Table10[], 2, FALSE))</f>
        <v>2204210600 - With a protected designation of origin (PDO)_x000D_
2204210700 - With a protected geographical indication (PGI)_x000D_
2204210800 - Other varietal wines_x000D_
2204210900 - Other_x000D_
2204219319 - Other_x000D_
2204219329 - Other_x000D_
2204219331 - Of an actual alcoholic strength by volume exceeding 15|% vol but not exceeding 18|% vol_x000D_
2204219341 - Of an actual alcoholic strength by volume exceeding 18|% vol but not exceeding 22|% vol_x000D_
2204219351 - Of an actual alcoholic strength by volume exceeding 22|% vol_x000D_
2204219419 - Other_x000D_
2204219429 - Other_x000D_
2204219431 - Of an actual alcoholic strength by volume exceeding 15|% vol but not exceeding 18|% vol_x000D_
2204219441 - Of an actual alcoholic strength by volume exceeding 18|% vol but not exceeding 22|% vol_x000D_
2204219451 - Of an actual alcoholic strength by volume exceeding 22|% vol_x000D_
2204219500 - White_x000D_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2204219641 - Of an actual alcoholic strength by volume exceeding 18|% vol but not exceeding 22|% vol_x000D_
2204219651 - Of an actual alcoholic strength by volume exceeding 22|% vol_x000D_
2204219700 - White_x000D_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2204219841 - Of an actual alcoholic strength by volume exceeding 18|% vol but not exceeding 22|% vol_x000D_
2204219851 - Of an actual alcoholic strength by volume exceeding 22|% vol_x000D_
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2204229700 - White_x000D_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v>
      </c>
      <c r="E619" s="46" t="str">
        <f>IF(ISNA(VLOOKUP($A619, Table16[], 2, FALSE)), "", VLOOKUP($A619, Table16[], 2, FALSE))</f>
        <v>R171466 : on opening and providing for the administration of Union tariff quotas for wines originating in Kosovo *</v>
      </c>
      <c r="F619" s="59">
        <v>13232</v>
      </c>
      <c r="G619" s="60">
        <v>43101</v>
      </c>
      <c r="H619" s="60">
        <v>43465</v>
      </c>
      <c r="I619" s="61">
        <f>'quota master'!$H619-'quota master'!$G619+1</f>
        <v>365</v>
      </c>
      <c r="J619" s="61" t="str">
        <f>describe_period('quota master'!$I619, 'quota master'!$G619, 'quota master'!$H619)</f>
        <v>Annual</v>
      </c>
      <c r="K619" s="54">
        <v>4000000</v>
      </c>
      <c r="L619" s="62" t="s">
        <v>75</v>
      </c>
      <c r="M619" s="63">
        <v>3</v>
      </c>
      <c r="N619" s="62" t="s">
        <v>3</v>
      </c>
      <c r="O619" s="63">
        <v>90</v>
      </c>
      <c r="P619" s="46" t="s">
        <v>4</v>
      </c>
      <c r="Q619" s="46" t="s">
        <v>4</v>
      </c>
      <c r="R619" s="46" t="s">
        <v>448</v>
      </c>
      <c r="S619" s="46" t="s">
        <v>447</v>
      </c>
      <c r="T619" s="46" t="str">
        <f>LOWER('quota master'!$V619)</f>
        <v>wine of fresh grapes</v>
      </c>
      <c r="U619" s="46" t="str">
        <f>GetQuotaDescription('quota master'!$A619, 'quota master'!$B619, 'quota master'!$AB619, 'quota master'!$T619)</f>
        <v>FCFS Quota number 091570 for geography XK : Kosovo (As defined by United Nations Security Council Resolution 1244 of 10 June 1999) on wine of fresh grapes</v>
      </c>
      <c r="V619" s="46" t="s">
        <v>1773</v>
      </c>
      <c r="W619" s="46" t="s">
        <v>4</v>
      </c>
      <c r="X619" s="46" t="s">
        <v>1753</v>
      </c>
      <c r="Y619" s="46" t="s">
        <v>1404</v>
      </c>
      <c r="Z619" s="54">
        <v>4000000</v>
      </c>
      <c r="AA619" s="46" t="s">
        <v>75</v>
      </c>
      <c r="AB619" s="46" t="s">
        <v>1399</v>
      </c>
      <c r="AC619" s="46" t="s">
        <v>1499</v>
      </c>
      <c r="AD619" s="46" t="s">
        <v>1492</v>
      </c>
      <c r="AE619" s="46" t="s">
        <v>4</v>
      </c>
      <c r="AF619" s="47" t="s">
        <v>4</v>
      </c>
    </row>
    <row r="620" spans="1:32" ht="270" x14ac:dyDescent="0.25">
      <c r="A620" s="45" t="s">
        <v>79</v>
      </c>
      <c r="B620" s="46" t="str">
        <f>VLOOKUP($A620, Table5[], 2, FALSE)</f>
        <v>1011 : ERGA OMNES</v>
      </c>
      <c r="C620" s="46" t="str">
        <f>IF(ISNA(VLOOKUP($A620, Table8[], 2, FALSE)), "", VLOOKUP($A620, Table8[], 2, FALSE))</f>
        <v/>
      </c>
      <c r="D620" s="46" t="str">
        <f>IF(ISNA(VLOOKUP($A620, Table10[], 2, FALSE)), "", VLOOKUP($A620, Table10[], 2, FALSE))</f>
        <v>2204219311 - A??n Bessem-Bouira, M??d??a, Coteaux du Zaccar, Dahra, Coteaux de Mascara, Monts du Tessalah, Coteaux de Tlemcen_x000D_
2204219312 - Berkane, Sa??s, Beni M'Tir, Guerrouane, Zemmour, Zennata_x000D_
2204219313 - Coteaux d'Utique, Kelibia, Thibar, Mornag_x000D_
2204219319 - Other_x000D_
2204219411 - A??n Bessem-Bouira, M??d??a, Coteaux du Zaccar, Dahra, Coteaux de Mascara, Monts du Tessalah, Coteaux de Tlemcen_x000D_
2204219412 - Berkane, Sa??s, Beni M'Tir, Guerrouane, Zemmour, Zennata_x000D_
2204219413 - Coteaux de Tebourba, Coteaux d'Utique, Sidi-Salem, Thibar, Mornag, grand cru Mornag_x000D_
2204219419 - Other_x000D_
2204219461 - Of an actual alcoholic strength by volume not exceeding 13|% vol_x000D_
2204219511 - Of an actual alcoholic strength by volume not exceeding 13|% vol_x000D_
2204219611 - Of an actual alcoholic strength by volume not exceeding 13|% vol_x000D_
2204219661 - Of an actual alcoholic strength by volume not exceeding 13|% vol_x000D_
2204219711 - Of an actual alcoholic strength by volume not exceeding 13|% vol_x000D_
2204219811 - Of an actual alcoholic strength by volume not exceeding 13|% vol_x000D_
2204219861 - Of an actual alcoholic strength by volume not exceeding 13|% vol</v>
      </c>
      <c r="E620" s="46" t="str">
        <f>IF(ISNA(VLOOKUP($A620, Table16[], 2, FALSE)), "", VLOOKUP($A620, Table16[], 2, FALSE))</f>
        <v>R070218 : opening and providing for the administration of Community tariff quotas for wines</v>
      </c>
      <c r="F620" s="59">
        <v>13206</v>
      </c>
      <c r="G620" s="60">
        <v>43101</v>
      </c>
      <c r="H620" s="60">
        <v>43465</v>
      </c>
      <c r="I620" s="61">
        <f>'quota master'!$H620-'quota master'!$G620+1</f>
        <v>365</v>
      </c>
      <c r="J620" s="61" t="str">
        <f>describe_period('quota master'!$I620, 'quota master'!$G620, 'quota master'!$H620)</f>
        <v>Annual</v>
      </c>
      <c r="K620" s="54">
        <v>4000000</v>
      </c>
      <c r="L620" s="62" t="s">
        <v>75</v>
      </c>
      <c r="M620" s="63">
        <v>3</v>
      </c>
      <c r="N620" s="62" t="s">
        <v>11</v>
      </c>
      <c r="O620" s="63">
        <v>90</v>
      </c>
      <c r="P620" s="46" t="s">
        <v>4</v>
      </c>
      <c r="Q620" s="46" t="s">
        <v>4</v>
      </c>
      <c r="R620" s="46" t="s">
        <v>76</v>
      </c>
      <c r="S620" s="46" t="s">
        <v>79</v>
      </c>
      <c r="T620" s="46" t="s">
        <v>7138</v>
      </c>
      <c r="U620" s="46" t="str">
        <f>GetQuotaDescription('quota master'!$A620, 'quota master'!$B620, 'quota master'!$AB620, 'quota master'!$T620)</f>
        <v>FCFS Quota number 090097 for geography 1011 : ERGA OMNES on North African wines</v>
      </c>
      <c r="V620" s="46" t="s">
        <v>7138</v>
      </c>
      <c r="W620" s="46" t="s">
        <v>4</v>
      </c>
      <c r="X620" s="46" t="s">
        <v>1397</v>
      </c>
      <c r="Y620" s="46" t="s">
        <v>1404</v>
      </c>
      <c r="Z620" s="54">
        <v>4000000</v>
      </c>
      <c r="AA620" s="46" t="s">
        <v>75</v>
      </c>
      <c r="AB620" s="46" t="s">
        <v>1399</v>
      </c>
      <c r="AC620" s="46" t="s">
        <v>1400</v>
      </c>
      <c r="AD620" s="46" t="s">
        <v>1401</v>
      </c>
      <c r="AE620" s="46" t="s">
        <v>1472</v>
      </c>
      <c r="AF620" s="47" t="s">
        <v>4</v>
      </c>
    </row>
    <row r="621" spans="1:32" ht="120" x14ac:dyDescent="0.25">
      <c r="A621" s="45" t="s">
        <v>316</v>
      </c>
      <c r="B621" s="46" t="str">
        <f>VLOOKUP($A621, Table5[], 2, FALSE)</f>
        <v>DZ : Algeria</v>
      </c>
      <c r="C621" s="46" t="str">
        <f>IF(ISNA(VLOOKUP($A621, Table8[], 2, FALSE)), "", VLOOKUP($A621, Table8[], 2, FALSE))</f>
        <v/>
      </c>
      <c r="D621" s="46" t="str">
        <f>IF(ISNA(VLOOKUP($A621, Table10[], 2, FALSE)), "", VLOOKUP($A621, Table10[], 2, FALSE))</f>
        <v>2204219311 - A??n Bessem-Bouira, M??d??a, Coteaux du Zaccar, Dahra, Coteaux de Mascara, Monts du Tessalah, Coteaux de Tlemcen_x000D_
2204219321 - A??n Bessem-Bouira, M??d??a, Coteaux du Zaccar, Dahra, Coteaux de Mascara, Monts du Tessalah, Coteaux de Tlemcen_x000D_
2204219411 - A??n Bessem-Bouira, M??d??a, Coteaux du Zaccar, Dahra, Coteaux de Mascara, Monts du Tessalah, Coteaux de Tlemcen_x000D_
2204219421 - A??n Bessem-Bouira, M??d??a, Coteaux du Zaccar, Dahra, Coteaux de Mascara, Monts du Tessalah, Coteaux de Tlemcen</v>
      </c>
      <c r="E621" s="46" t="str">
        <f>IF(ISNA(VLOOKUP($A621, Table16[], 2, FALSE)), "", VLOOKUP($A621, Table16[], 2, FALSE))</f>
        <v>R051460 : amending Council Regulation (EC) No 747/2001 as regards Community tariff quotas and reference quantities for certain products originating in Algeria</v>
      </c>
      <c r="F621" s="59">
        <v>12181</v>
      </c>
      <c r="G621" s="60">
        <v>43101</v>
      </c>
      <c r="H621" s="60">
        <v>43465</v>
      </c>
      <c r="I621" s="61">
        <f>'quota master'!$H621-'quota master'!$G621+1</f>
        <v>365</v>
      </c>
      <c r="J621" s="61" t="str">
        <f>describe_period('quota master'!$I621, 'quota master'!$G621, 'quota master'!$H621)</f>
        <v>Annual</v>
      </c>
      <c r="K621" s="54">
        <v>22400000</v>
      </c>
      <c r="L621" s="62" t="s">
        <v>75</v>
      </c>
      <c r="M621" s="63">
        <v>3</v>
      </c>
      <c r="N621" s="62" t="s">
        <v>3</v>
      </c>
      <c r="O621" s="63">
        <v>90</v>
      </c>
      <c r="P621" s="46" t="s">
        <v>4</v>
      </c>
      <c r="Q621" s="46" t="s">
        <v>4</v>
      </c>
      <c r="R621" s="46" t="s">
        <v>317</v>
      </c>
      <c r="S621" s="46" t="s">
        <v>316</v>
      </c>
      <c r="T621" s="46" t="str">
        <f>LOWER('quota master'!$V621)</f>
        <v>wines entitled to one of the following designations of origin: ain bessem-bouira, medea, coteaux du zaccar, dahra, coteaux de mascara, monts du tessalah, coteaux de tlemcen, of an actual alcoholic strength by volume not exceeding 15% vol, in containers holding 2 l or less</v>
      </c>
      <c r="U621" s="46" t="str">
        <f>GetQuotaDescription('quota master'!$A621, 'quota master'!$B621, 'quota master'!$AB621, 'quota master'!$T621)</f>
        <v>FCFS Quota number 091001 for geography DZ : Algeria on wines entitled to one of the following designations of origin: ain bessem-bouira, medea, coteaux du zaccar, dahra, coteaux de mascara, monts du tessalah, coteaux de tlemcen, of an actual alcoholic strength by volume not exceeding 15% vol, in containers holding 2 l or less</v>
      </c>
      <c r="V621" s="46" t="s">
        <v>1662</v>
      </c>
      <c r="W621" s="46" t="s">
        <v>4</v>
      </c>
      <c r="X621" s="46" t="s">
        <v>1663</v>
      </c>
      <c r="Y621" s="46" t="s">
        <v>1404</v>
      </c>
      <c r="Z621" s="54">
        <v>22400000</v>
      </c>
      <c r="AA621" s="46" t="s">
        <v>75</v>
      </c>
      <c r="AB621" s="46" t="s">
        <v>1399</v>
      </c>
      <c r="AC621" s="46" t="s">
        <v>1499</v>
      </c>
      <c r="AD621" s="46" t="s">
        <v>1492</v>
      </c>
      <c r="AE621" s="46" t="s">
        <v>4</v>
      </c>
      <c r="AF621" s="47" t="s">
        <v>4</v>
      </c>
    </row>
    <row r="622" spans="1:32" ht="105" x14ac:dyDescent="0.25">
      <c r="A622" s="45" t="s">
        <v>368</v>
      </c>
      <c r="B622" s="46" t="str">
        <f>VLOOKUP($A622, Table5[], 2, FALSE)</f>
        <v>TN : Tunisia</v>
      </c>
      <c r="C622" s="46" t="str">
        <f>IF(ISNA(VLOOKUP($A622, Table8[], 2, FALSE)), "", VLOOKUP($A622, Table8[], 2, FALSE))</f>
        <v/>
      </c>
      <c r="D622" s="46" t="str">
        <f>IF(ISNA(VLOOKUP($A622, Table10[], 2, FALSE)), "", VLOOKUP($A622, Table10[], 2, FALSE))</f>
        <v>2204219313 - Coteaux d'Utique, Kelibia, Thibar, Mornag_x000D_
2204219323 - Coteaux d'Utique, Kelibia, Thibar, Mornag_x000D_
2204219413 - Coteaux de Tebourba, Coteaux d'Utique, Sidi-Salem, Thibar, Mornag, grand cru Mornag_x000D_
2204219423 - Coteaux de Tebourba, Coteaux d'Utique, Sidi-Salem, Thibar, Mornag, grand cru Mornag</v>
      </c>
      <c r="E622" s="46" t="str">
        <f>IF(ISNA(VLOOKUP($A622, Table16[], 2, FALSE)), "", VLOOKUP($A622, Table16[], 2, FALSE))</f>
        <v>R010747 : providing for the management of Community tariff quotas and of reference quantities for products eligible for preferences by virtue of agreements withcertain Mediterranean countries and repealing Regulations (EC) No 1981/94 and (EC) No 934/95</v>
      </c>
      <c r="F622" s="59">
        <v>12198</v>
      </c>
      <c r="G622" s="60">
        <v>43101</v>
      </c>
      <c r="H622" s="60">
        <v>43465</v>
      </c>
      <c r="I622" s="61">
        <f>'quota master'!$H622-'quota master'!$G622+1</f>
        <v>365</v>
      </c>
      <c r="J622" s="61" t="str">
        <f>describe_period('quota master'!$I622, 'quota master'!$G622, 'quota master'!$H622)</f>
        <v>Annual</v>
      </c>
      <c r="K622" s="54">
        <v>5600000</v>
      </c>
      <c r="L622" s="62" t="s">
        <v>75</v>
      </c>
      <c r="M622" s="63">
        <v>3</v>
      </c>
      <c r="N622" s="62" t="s">
        <v>3</v>
      </c>
      <c r="O622" s="63">
        <v>90</v>
      </c>
      <c r="P622" s="46" t="s">
        <v>4</v>
      </c>
      <c r="Q622" s="46" t="s">
        <v>4</v>
      </c>
      <c r="R622" s="46" t="s">
        <v>366</v>
      </c>
      <c r="S622" s="46" t="s">
        <v>368</v>
      </c>
      <c r="T622" s="46" t="str">
        <f>LOWER('quota master'!$V622)</f>
        <v>wines entitled to one of the following designations of origin: coteaux de tebourda, coteaux d'utique, sidi-salem, kelibia, thibar, mornag, grand cru mornag, of an actual alcoholic strength by volume of 15% vol or less and in containers holding 2 l or less</v>
      </c>
      <c r="U622" s="46" t="str">
        <f>GetQuotaDescription('quota master'!$A622, 'quota master'!$B622, 'quota master'!$AB622, 'quota master'!$T622)</f>
        <v>FCFS Quota number 091205 for geography TN : Tunisia on wines entitled to one of the following designations of origin: coteaux de tebourda, coteaux d'utique, sidi-salem, kelibia, thibar, mornag, grand cru mornag, of an actual alcoholic strength by volume of 15% vol or less and in containers holding 2 l or less</v>
      </c>
      <c r="V622" s="46" t="s">
        <v>1710</v>
      </c>
      <c r="W622" s="46" t="s">
        <v>4</v>
      </c>
      <c r="X622" s="46" t="s">
        <v>1708</v>
      </c>
      <c r="Y622" s="46" t="s">
        <v>1404</v>
      </c>
      <c r="Z622" s="54">
        <v>5600000</v>
      </c>
      <c r="AA622" s="46" t="s">
        <v>75</v>
      </c>
      <c r="AB622" s="46" t="s">
        <v>1399</v>
      </c>
      <c r="AC622" s="46" t="s">
        <v>1499</v>
      </c>
      <c r="AD622" s="46" t="s">
        <v>1492</v>
      </c>
      <c r="AE622" s="46" t="s">
        <v>4</v>
      </c>
      <c r="AF622" s="47" t="s">
        <v>4</v>
      </c>
    </row>
    <row r="623" spans="1:32" ht="409.5" x14ac:dyDescent="0.25">
      <c r="A623" s="45" t="s">
        <v>542</v>
      </c>
      <c r="B623" s="46" t="str">
        <f>VLOOKUP($A623, Table5[], 2, FALSE)</f>
        <v>ZA : South Africa</v>
      </c>
      <c r="C623" s="46" t="str">
        <f>IF(ISNA(VLOOKUP($A623, Table8[], 2, FALSE)), "", VLOOKUP($A623, Table8[], 2, FALSE))</f>
        <v/>
      </c>
      <c r="D623" s="46" t="str">
        <f>IF(ISNA(VLOOKUP($A623, Table10[], 2, FALSE)), "", VLOOKUP($A623, Table10[], 2, FALSE))</f>
        <v>2204219319 - Other_x000D_
2204219329 - Other_x000D_
2204219331 - Of an actual alcoholic strength by volume exceeding 15|% vol but not exceeding 18|% vol_x000D_
2204219419 - Other_x000D_
2204219429 - Other_x000D_
2204219431 - Of an actual alcoholic strength by volume exceeding 15|% vol but not exceeding 18|% vol_x000D_
2204219461 - Of an actual alcoholic strength by volume not exceeding 13|% vol_x000D_
2204219471 - Of an actual alcoholic strength by volume exceeding 13|% vol but not exceeding 15|% vol_x000D_
2204219481 - Of an actual alcoholic strength by volume exceeding 15|% vol but not exceeding 18|% vol_x000D_
2204219511 - Of an actual alcoholic strength by volume not exceeding 13|% vol_x000D_
2204219521 - Of an actual alcoholic strength by volume exceeding 13|% vol but not exceeding 15|% vol_x000D_
2204219531 - Of an actual alcoholic strength by volume exceeding 15|% vol but not exceeding 18|% vol_x000D_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2204219661 - Of an actual alcoholic strength by volume not exceeding 13|% vol_x000D_
2204219671 - Of an actual alcoholic strength by volume exceeding 13|% vol but not exceeding 15|% vol_x000D_
2204219681 - Of an actual alcoholic strength by volume exceeding 15|% vol but not exceeding 18|% vol_x000D_
2204219711 - Of an actual alcoholic strength by volume not exceeding 13|% vol_x000D_
2204219721 - Of an actual alcoholic strength by volume exceeding 13|% vol but not exceeding 15|% vol_x000D_
2204219731 - Of an actual alcoholic strength by volume exceeding 15|% vol but not exceeding 18|% vol_x000D_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2204219861 - Of an actual alcoholic strength by volume not exceeding 13|% vol_x000D_
2204219871 - Of an actual alcoholic strength by volume exceeding 13|% vol but not exceeding 15|% vol_x000D_
2204219881 - Of an actual alcoholic strength by volume exceeding 15|% vol but not exceeding 18|% vol_x000D_
2204229310 - Of an actual alcoholic strength by volume not exceeding 13|% vol_x000D_
2204229320 - Of an actual alcoholic strength by volume exceeding 13|% vol but not exceeding 15|% vol_x000D_
2204229330 - Of an actual alcoholic strength by volume exceeding 15|% vol but not exceeding 18|% vol_x000D_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2204229461 - Of an actual alcoholic strength by volume not exceeding 13|% vol_x000D_
2204229471 - Of an actual alcoholic strength by volume exceeding 13|% vol but not exceeding 15|% vol_x000D_
2204229481 - Of an actual alcoholic strength by volume exceeding 15|% vol but not exceeding 18|% vol_x000D_
2204229510 - Of an actual alcoholic strength by volume not exceeding 13|% vol_x000D_
2204229520 - Of an actual alcoholic strength by volume exceeding 13|% vol but not exceeding 15|% vol_x000D_
2204229530 - Of an actual alcoholic strength by volume exceeding 15|% vol but not exceeding 18|% vol_x000D_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2204229661 - Of an actual alcoholic strength by volume not exceeding 13|% vol_x000D_
2204229671 - Of an actual alcoholic strength by volume exceeding 13|% vol but not exceeding 15|% vol_x000D_
2204229681 - Of an actual alcoholic strength by volume exceeding 15|% vol but not exceeding 18|% vol_x000D_
2204229710 - Of an actual alcoholic strength by volume not exceeding 13|% vol_x000D_
2204229720 - Of an actual alcoholic strength by volume exceeding 13|% vol but not exceeding 15|% vol_x000D_
2204229730 - Of an actual alcoholic strength by volume exceeding 15|% vol but not exceeding 18|% vol_x000D_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2204229861 - Of an actual alcoholic strength by volume not exceeding 13|% vol_x000D_
2204229871 - Of an actual alcoholic strength by volume exceeding 13|% vol but not exceeding 15|% vol_x000D_
2204229881 - Of an actual alcoholic strength by volume exceeding 15|% vol but not exceeding 18|% vol_x000D_
2204299310 - Of an actual alcoholic strength by volume not exceeding 13|% vol_x000D_
2204299320 - Of an actual alcoholic strength by volume exceeding 13|% vol but not exceeding 15|% vol_x000D_
2204299330 - Of an actual alcoholic strength by volume exceeding 15|% vol but not exceeding 18|% vol_x000D_
2204299421 - Of an actual alcoholic strength by volume exceeding 13|% vol but not exceeding 15|% vol_x000D_
2204299431 - Of an actual alcoholic strength by volume exceeding 15|% vol but not exceeding 18|% vol_x000D_
2204299471 - Of an actual alcoholic strength by volume exceeding 13|% vol but not exceeding 15|% vol_x000D_
2204299481 - Of an actual alcoholic strength by volume exceeding 15|% vol but not exceeding 18|% vol_x000D_
2204299510 - Of an actual alcoholic strength by volume not exceeding 13|% vol_x000D_
2204299520 - Of an actual alcoholic strength by volume exceeding 13|% vol but not exceeding 15|% vol_x000D_
2204299530 - Of an actual alcoholic strength by volume exceeding 15|% vol but not exceeding 18|% vol_x000D_
2204299621 - Of an actual alcoholic strength by volume exceeding 13|% vol but not exceeding 15|% vol_x000D_
2204299631 - Of an actual alcoholic strength by volume exceeding 15|% vol but not exceeding 18|% vol_x000D_
2204299671 - Of an actual alcoholic strength by volume exceeding 13|% vol but not exceeding 15|% vol_x000D_
2204299681 - Of an actual alcoholic strength by volume exceeding 15|% vol but not exceeding 18|% vol_x000D_
2204299710 - Of an actual alcoholic strength by volume not exceeding 13|% vol_x000D_
2204299720 - Of an actual alcoholic strength by volume exceeding 13|% vol but not exceeding 15|% vol_x000D_
2204299730 - Of an actual alcoholic strength by volume exceeding 15|% vol but not exceeding 18|% vol_x000D_
2204299821 - Of an actual alcoholic strength by volume exceeding 13|% vol but not exceeding 15|% vol_x000D_
2204299831 - Of an actual alcoholic strength by volume exceeding 15|% vol but not exceeding 18|% vol_x000D_
2204299871 - Of an actual alcoholic strength by volume exceeding 13|% vol but not exceeding 15|% vol_x000D_
2204299881 - Of an actual alcoholic strength by volume exceeding 15|% vol but not exceeding 18|% vol</v>
      </c>
      <c r="E623" s="46" t="str">
        <f>IF(ISNA(VLOOKUP($A623, Table16[], 2, FALSE)), "", VLOOKUP($A623, Table16[], 2, FALSE))</f>
        <v>R162253 : opening and providing for the management of Union tariff quotas for certain agricultural and processed agricultural products originating in South Africa</v>
      </c>
      <c r="F623" s="59">
        <v>13118</v>
      </c>
      <c r="G623" s="60">
        <v>43101</v>
      </c>
      <c r="H623" s="60">
        <v>43465</v>
      </c>
      <c r="I623" s="61">
        <f>'quota master'!$H623-'quota master'!$G623+1</f>
        <v>365</v>
      </c>
      <c r="J623" s="61" t="str">
        <f>describe_period('quota master'!$I623, 'quota master'!$G623, 'quota master'!$H623)</f>
        <v>Annual</v>
      </c>
      <c r="K623" s="54">
        <v>78482600</v>
      </c>
      <c r="L623" s="62" t="s">
        <v>75</v>
      </c>
      <c r="M623" s="63">
        <v>3</v>
      </c>
      <c r="N623" s="62" t="s">
        <v>3</v>
      </c>
      <c r="O623" s="63">
        <v>90</v>
      </c>
      <c r="P623" s="46" t="s">
        <v>4</v>
      </c>
      <c r="Q623" s="46" t="s">
        <v>4</v>
      </c>
      <c r="R623" s="46" t="s">
        <v>498</v>
      </c>
      <c r="S623" s="46" t="s">
        <v>542</v>
      </c>
      <c r="T623" s="46" t="str">
        <f>LOWER('quota master'!$V623)</f>
        <v>wines, in containers holding 2 litres or less, of an actual alcoholic strength by volume not exceeding 18% vol. 
from 1.9 to 31.12 each year, this tariff quota is also available for wines, in any volume of container, of an actual alcoholic strength by volume not exceeding 18 % vol</v>
      </c>
      <c r="U623" s="46" t="str">
        <f>GetQuotaDescription('quota master'!$A623, 'quota master'!$B623, 'quota master'!$AB623, 'quota master'!$T623)</f>
        <v>FCFS Quota number 091892 for geography ZA : South Africa on wines, in containers holding 2 litres or less, of an actual alcoholic strength by volume not exceeding 18% vol. 
from 1.9 to 31.12 each year, this tariff quota is also available for wines, in any volume of container, of an actual alcoholic strength by volume not exceeding 18 % vol</v>
      </c>
      <c r="V623" s="46" t="s">
        <v>1858</v>
      </c>
      <c r="W623" s="46" t="s">
        <v>4</v>
      </c>
      <c r="X623" s="46" t="s">
        <v>1817</v>
      </c>
      <c r="Y623" s="46" t="s">
        <v>1404</v>
      </c>
      <c r="Z623" s="54">
        <v>78482600</v>
      </c>
      <c r="AA623" s="46" t="s">
        <v>75</v>
      </c>
      <c r="AB623" s="46" t="s">
        <v>1399</v>
      </c>
      <c r="AC623" s="46" t="s">
        <v>1499</v>
      </c>
      <c r="AD623" s="46" t="s">
        <v>1492</v>
      </c>
      <c r="AE623" s="46" t="s">
        <v>1472</v>
      </c>
      <c r="AF623" s="47" t="s">
        <v>4</v>
      </c>
    </row>
    <row r="624" spans="1:32" ht="409.5" x14ac:dyDescent="0.25">
      <c r="A624" s="45" t="s">
        <v>543</v>
      </c>
      <c r="B624" s="46" t="str">
        <f>VLOOKUP($A624, Table5[], 2, FALSE)</f>
        <v>ZA : South Africa</v>
      </c>
      <c r="C624" s="46" t="str">
        <f>IF(ISNA(VLOOKUP($A624, Table8[], 2, FALSE)), "", VLOOKUP($A624, Table8[], 2, FALSE))</f>
        <v/>
      </c>
      <c r="D624" s="46" t="str">
        <f>IF(ISNA(VLOOKUP($A624, Table10[], 2, FALSE)), "", VLOOKUP($A624, Table10[], 2, FALSE))</f>
        <v>2204219319 - Other_x000D_
2204219329 - Other_x000D_
2204219331 - Of an actual alcoholic strength by volume exceeding 15|% vol but not exceeding 18|% vol_x000D_
2204219419 - Other_x000D_
2204219429 - Other_x000D_
2204219431 - Of an actual alcoholic strength by volume exceeding 15|% vol but not exceeding 18|% vol_x000D_
2204219461 - Of an actual alcoholic strength by volume not exceeding 13|% vol_x000D_
2204219471 - Of an actual alcoholic strength by volume exceeding 13|% vol but not exceeding 15|% vol_x000D_
2204219481 - Of an actual alcoholic strength by volume exceeding 15|% vol but not exceeding 18|% vol_x000D_
2204219511 - Of an actual alcoholic strength by volume not exceeding 13|% vol_x000D_
2204219521 - Of an actual alcoholic strength by volume exceeding 13|% vol but not exceeding 15|% vol_x000D_
2204219531 - Of an actual alcoholic strength by volume exceeding 15|% vol but not exceeding 18|% vol_x000D_
2204219611 - Of an actual alcoholic strength by volume not exceeding 13|% vol_x000D_
2204219621 - Of an actual alcoholic strength by volume exceeding 13|% vol but not exceeding 15|% vol_x000D_
2204219631 - Of an actual alcoholic strength by volume exceeding 15|% vol but not exceeding 18|% vol_x000D_
2204219661 - Of an actual alcoholic strength by volume not exceeding 13|% vol_x000D_
2204219671 - Of an actual alcoholic strength by volume exceeding 13|% vol but not exceeding 15|% vol_x000D_
2204219681 - Of an actual alcoholic strength by volume exceeding 15|% vol but not exceeding 18|% vol_x000D_
2204219711 - Of an actual alcoholic strength by volume not exceeding 13|% vol_x000D_
2204219721 - Of an actual alcoholic strength by volume exceeding 13|% vol but not exceeding 15|% vol_x000D_
2204219731 - Of an actual alcoholic strength by volume exceeding 15|% vol but not exceeding 18|% vol_x000D_
2204219811 - Of an actual alcoholic strength by volume not exceeding 13|% vol_x000D_
2204219821 - Of an actual alcoholic strength by volume exceeding 13|% vol but not exceeding 15|% vol_x000D_
2204219831 - Of an actual alcoholic strength by volume exceeding 15|% vol but not exceeding 18|% vol_x000D_
2204219861 - Of an actual alcoholic strength by volume not exceeding 13|% vol_x000D_
2204219871 - Of an actual alcoholic strength by volume exceeding 13|% vol but not exceeding 15|% vol_x000D_
2204219881 - Of an actual alcoholic strength by volume exceeding 15|% vol but not exceeding 18|% vol_x000D_
2204229310 - Of an actual alcoholic strength by volume not exceeding 13|% vol_x000D_
2204229320 - Of an actual alcoholic strength by volume exceeding 13|% vol but not exceeding 15|% vol_x000D_
2204229330 - Of an actual alcoholic strength by volume exceeding 15|% vol but not exceeding 18|% vol_x000D_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2204229461 - Of an actual alcoholic strength by volume not exceeding 13|% vol_x000D_
2204229471 - Of an actual alcoholic strength by volume exceeding 13|% vol but not exceeding 15|% vol_x000D_
2204229481 - Of an actual alcoholic strength by volume exceeding 15|% vol but not exceeding 18|% vol_x000D_
2204229510 - Of an actual alcoholic strength by volume not exceeding 13|% vol_x000D_
2204229520 - Of an actual alcoholic strength by volume exceeding 13|% vol but not exceeding 15|% vol_x000D_
2204229530 - Of an actual alcoholic strength by volume exceeding 15|% vol but not exceeding 18|% vol_x000D_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2204229661 - Of an actual alcoholic strength by volume not exceeding 13|% vol_x000D_
2204229671 - Of an actual alcoholic strength by volume exceeding 13|% vol but not exceeding 15|% vol_x000D_
2204229681 - Of an actual alcoholic strength by volume exceeding 15|% vol but not exceeding 18|% vol_x000D_
2204229710 - Of an actual alcoholic strength by volume not exceeding 13|% vol_x000D_
2204229720 - Of an actual alcoholic strength by volume exceeding 13|% vol but not exceeding 15|% vol_x000D_
2204229730 - Of an actual alcoholic strength by volume exceeding 15|% vol but not exceeding 18|% vol_x000D_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2204229861 - Of an actual alcoholic strength by volume not exceeding 13|% vol_x000D_
2204229871 - Of an actual alcoholic strength by volume exceeding 13|% vol but not exceeding 15|% vol_x000D_
2204229881 - Of an actual alcoholic strength by volume exceeding 15|% vol but not exceeding 18|% vol_x000D_
2204299310 - Of an actual alcoholic strength by volume not exceeding 13|% vol_x000D_
2204299320 - Of an actual alcoholic strength by volume exceeding 13|% vol but not exceeding 15|% vol_x000D_
2204299330 - Of an actual alcoholic strength by volume exceeding 15|% vol but not exceeding 18|% vol_x000D_
2204299421 - Of an actual alcoholic strength by volume exceeding 13|% vol but not exceeding 15|% vol_x000D_
2204299431 - Of an actual alcoholic strength by volume exceeding 15|% vol but not exceeding 18|% vol_x000D_
2204299471 - Of an actual alcoholic strength by volume exceeding 13|% vol but not exceeding 15|% vol_x000D_
2204299481 - Of an actual alcoholic strength by volume exceeding 15|% vol but not exceeding 18|% vol_x000D_
2204299510 - Of an actual alcoholic strength by volume not exceeding 13|% vol_x000D_
2204299520 - Of an actual alcoholic strength by volume exceeding 13|% vol but not exceeding 15|% vol_x000D_
2204299530 - Of an actual alcoholic strength by volume exceeding 15|% vol but not exceeding 18|% vol_x000D_
2204299621 - Of an actual alcoholic strength by volume exceeding 13|% vol but not exceeding 15|% vol_x000D_
2204299631 - Of an actual alcoholic strength by volume exceeding 15|% vol but not exceeding 18|% vol_x000D_
2204299671 - Of an actual alcoholic strength by volume exceeding 13|% vol but not exceeding 15|% vol_x000D_
2204299681 - Of an actual alcoholic strength by volume exceeding 15|% vol but not exceeding 18|% vol_x000D_
2204299710 - Of an actual alcoholic strength by volume not exceeding 13|% vol_x000D_
2204299720 - Of an actual alcoholic strength by volume exceeding 13|% vol but not exceeding 15|% vol_x000D_
2204299730 - Of an actual alcoholic strength by volume exceeding 15|% vol but not exceeding 18|% vol_x000D_
2204299821 - Of an actual alcoholic strength by volume exceeding 13|% vol but not exceeding 15|% vol_x000D_
2204299831 - Of an actual alcoholic strength by volume exceeding 15|% vol but not exceeding 18|% vol_x000D_
2204299871 - Of an actual alcoholic strength by volume exceeding 13|% vol but not exceeding 15|% vol_x000D_
2204299881 - Of an actual alcoholic strength by volume exceeding 15|% vol but not exceeding 18|% vol</v>
      </c>
      <c r="E624" s="46" t="str">
        <f>IF(ISNA(VLOOKUP($A624, Table16[], 2, FALSE)), "", VLOOKUP($A624, Table16[], 2, FALSE))</f>
        <v>R162253 : opening and providing for the management of Union tariff quotas for certain agricultural and processed agricultural products originating in South Africa</v>
      </c>
      <c r="F624" s="59">
        <v>13119</v>
      </c>
      <c r="G624" s="60">
        <v>43101</v>
      </c>
      <c r="H624" s="60">
        <v>43465</v>
      </c>
      <c r="I624" s="61">
        <f>'quota master'!$H624-'quota master'!$G624+1</f>
        <v>365</v>
      </c>
      <c r="J624" s="61" t="str">
        <f>describe_period('quota master'!$I624, 'quota master'!$G624, 'quota master'!$H624)</f>
        <v>Annual</v>
      </c>
      <c r="K624" s="54">
        <v>33635400</v>
      </c>
      <c r="L624" s="62" t="s">
        <v>75</v>
      </c>
      <c r="M624" s="63">
        <v>3</v>
      </c>
      <c r="N624" s="62" t="s">
        <v>11</v>
      </c>
      <c r="O624" s="63">
        <v>90</v>
      </c>
      <c r="P624" s="46" t="s">
        <v>4</v>
      </c>
      <c r="Q624" s="46" t="s">
        <v>4</v>
      </c>
      <c r="R624" s="46" t="s">
        <v>498</v>
      </c>
      <c r="S624" s="46" t="s">
        <v>543</v>
      </c>
      <c r="T624" s="46" t="str">
        <f>LOWER('quota master'!$V624)</f>
        <v>wines of an actual alcoholic strength by volume not exceeding 18% vol.</v>
      </c>
      <c r="U624" s="46" t="str">
        <f>GetQuotaDescription('quota master'!$A624, 'quota master'!$B624, 'quota master'!$AB624, 'quota master'!$T624)</f>
        <v>FCFS Quota number 091893 for geography ZA : South Africa on wines of an actual alcoholic strength by volume not exceeding 18% vol.</v>
      </c>
      <c r="V624" s="46" t="s">
        <v>1859</v>
      </c>
      <c r="W624" s="46" t="s">
        <v>4</v>
      </c>
      <c r="X624" s="46" t="s">
        <v>1817</v>
      </c>
      <c r="Y624" s="46" t="s">
        <v>1404</v>
      </c>
      <c r="Z624" s="54">
        <v>33635400</v>
      </c>
      <c r="AA624" s="46" t="s">
        <v>75</v>
      </c>
      <c r="AB624" s="46" t="s">
        <v>1399</v>
      </c>
      <c r="AC624" s="46" t="s">
        <v>1499</v>
      </c>
      <c r="AD624" s="46" t="s">
        <v>1492</v>
      </c>
      <c r="AE624" s="46" t="s">
        <v>1472</v>
      </c>
      <c r="AF624" s="47" t="s">
        <v>4</v>
      </c>
    </row>
    <row r="625" spans="1:32" ht="409.5" x14ac:dyDescent="0.25">
      <c r="A625" s="45" t="s">
        <v>436</v>
      </c>
      <c r="B625" s="46" t="str">
        <f>VLOOKUP($A625, Table5[], 2, FALSE)</f>
        <v>AL : Albania_x000D_
BA : Bosnia and Herzegovina_x000D_
ME : Montenegro_x000D_
MK : Macedonia (Former Yugoslav Republic of)_x000D_
XK : Kosovo (As defined by United Nations Security Council Resolution 1244 of 10 June 1999)_x000D_
XS : Serbia</v>
      </c>
      <c r="C625" s="46" t="str">
        <f>IF(ISNA(VLOOKUP($A625, Table8[], 2, FALSE)), "", VLOOKUP($A625, Table8[], 2, FALSE))</f>
        <v/>
      </c>
      <c r="D625" s="46" t="str">
        <f>IF(ISNA(VLOOKUP($A625, Table10[], 2, FALSE)), "", VLOOKUP($A625, Table10[], 2, FALSE))</f>
        <v>2204219319 - Other_x000D_
2204219329 - Other_x000D_
2204219419 - Other_x000D_
2204219429 - Other_x000D_
2204219511 - Of an actual alcoholic strength by volume not exceeding 13|% vol_x000D_
2204219521 - Of an actual alcoholic strength by volume exceeding 13|% vol but not exceeding 15|% vol_x000D_
2204219611 - Of an actual alcoholic strength by volume not exceeding 13|% vol_x000D_
2204219621 - Of an actual alcoholic strength by volume exceeding 13|% vol but not exceeding 15|% vol_x000D_
2204219711 - Of an actual alcoholic strength by volume not exceeding 13|% vol_x000D_
2204219721 - Of an actual alcoholic strength by volume exceeding 13|% vol but not exceeding 15|% vol_x000D_
2204219811 - Of an actual alcoholic strength by volume not exceeding 13|% vol_x000D_
2204219821 - Of an actual alcoholic strength by volume exceeding 13|% vol but not exceeding 15|% vol_x000D_
2204229310 - Of an actual alcoholic strength by volume not exceeding 13|% vol_x000D_
2204229320 - Of an actual alcoholic strength by volume exceeding 13|% vol but not exceeding 15|% vol_x000D_
2204229411 - Of an actual alcoholic strength by volume not exceeding 13|% vol_x000D_
2204229421 - Of an actual alcoholic strength by volume exceeding 13|% vol but not exceeding 15|% vol_x000D_
2204229510 - Of an actual alcoholic strength by volume not exceeding 13|% vol_x000D_
2204229520 - Of an actual alcoholic strength by volume exceeding 13|% vol but not exceeding 15|% vol_x000D_
2204229611 - Of an actual alcoholic strength by volume not exceeding 13|% vol_x000D_
2204229621 - Of an actual alcoholic strength by volume exceeding 13|% vol but not exceeding 15|% vol_x000D_
2204229710 - Of an actual alcoholic strength by volume not exceeding 13|% vol_x000D_
2204229720 - Of an actual alcoholic strength by volume exceeding 13|% vol but not exceeding 15|% vol_x000D_
2204229811 - Of an actual alcoholic strength by volume not exceeding 13|% vol_x000D_
2204229821 - Of an actual alcoholic strength by volume exceeding 13|% vol but not exceeding 15|% vol_x000D_
2204299310 - Of an actual alcoholic strength by volume not exceeding 13|% vol_x000D_
2204299320 - Of an actual alcoholic strength by volume exceeding 13|% vol but not exceeding 15|% vol_x000D_
2204299411 - Of an actual alcoholic strength by volume not exceeding 13|% vol_x000D_
2204299421 - Of an actual alcoholic strength by volume exceeding 13|% vol but not exceeding 15|% vol_x000D_
2204299510 - Of an actual alcoholic strength by volume not exceeding 13|% vol_x000D_
2204299520 - Of an actual alcoholic strength by volume exceeding 13|% vol but not exceeding 15|% vol_x000D_
2204299611 - Of an actual alcoholic strength by volume not exceeding 13|% vol_x000D_
2204299621 - Of an actual alcoholic strength by volume exceeding 13|% vol but not exceeding 15|% vol_x000D_
2204299710 - Of an actual alcoholic strength by volume not exceeding 13|% vol_x000D_
2204299720 - Of an actual alcoholic strength by volume exceeding 13|% vol but not exceeding 15|% vol_x000D_
2204299811 - Of an actual alcoholic strength by volume not exceeding 13|% vol_x000D_
2204299821 - Of an actual alcoholic strength by volume exceeding 13|% vol but not exceeding 15|% vol</v>
      </c>
      <c r="E625" s="46" t="str">
        <f>IF(ISNA(VLOOKUP($A625, Table16[], 2, FALSE)), "", VLOOKUP($A625, Table16[], 2, FALSE))</f>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c r="F625" s="59">
        <v>13254</v>
      </c>
      <c r="G625" s="60">
        <v>43101</v>
      </c>
      <c r="H625" s="60">
        <v>43465</v>
      </c>
      <c r="I625" s="61">
        <f>'quota master'!$H625-'quota master'!$G625+1</f>
        <v>365</v>
      </c>
      <c r="J625" s="61" t="str">
        <f>describe_period('quota master'!$I625, 'quota master'!$G625, 'quota master'!$H625)</f>
        <v>Annual</v>
      </c>
      <c r="K625" s="54">
        <v>3000000</v>
      </c>
      <c r="L625" s="62" t="s">
        <v>75</v>
      </c>
      <c r="M625" s="63">
        <v>3</v>
      </c>
      <c r="N625" s="62" t="s">
        <v>3</v>
      </c>
      <c r="O625" s="63">
        <v>90</v>
      </c>
      <c r="P625" s="46" t="s">
        <v>4</v>
      </c>
      <c r="Q625" s="46" t="s">
        <v>4</v>
      </c>
      <c r="R625" s="46" t="s">
        <v>437</v>
      </c>
      <c r="S625" s="46" t="s">
        <v>436</v>
      </c>
      <c r="T625" s="46" t="str">
        <f>LOWER('quota master'!$V625)</f>
        <v>wine of fresh grapes, of an actual alcoholic strength by volume not exceeding 15 % vol, other than sparkling wine</v>
      </c>
      <c r="U625" s="46" t="str">
        <f>GetQuotaDescription('quota master'!$A625, 'quota master'!$B625, 'quota master'!$AB625, 'quota master'!$T625)</f>
        <v>FCFS Quota number 091530 for geography AL : Albania, BA : Bosnia and Herzegovina, ME : Montenegro, MK : Macedonia (Former Yugoslav Republic of), XK : Kosovo (As defined by United Nations Security Council Resolution 1244 of 10 June 1999), XS : Serbia on wine of fresh grapes, of an actual alcoholic strength by volume not exceeding 15 % vol, other than sparkling wine</v>
      </c>
      <c r="V625" s="46" t="s">
        <v>1769</v>
      </c>
      <c r="W625" s="46" t="s">
        <v>4</v>
      </c>
      <c r="X625" s="46" t="s">
        <v>1746</v>
      </c>
      <c r="Y625" s="46" t="s">
        <v>1404</v>
      </c>
      <c r="Z625" s="54">
        <v>3000000</v>
      </c>
      <c r="AA625" s="46" t="s">
        <v>75</v>
      </c>
      <c r="AB625" s="46" t="s">
        <v>1399</v>
      </c>
      <c r="AC625" s="46" t="s">
        <v>1499</v>
      </c>
      <c r="AD625" s="46" t="s">
        <v>1492</v>
      </c>
      <c r="AE625" s="46" t="s">
        <v>4</v>
      </c>
      <c r="AF625" s="47" t="s">
        <v>4</v>
      </c>
    </row>
    <row r="626" spans="1:32" ht="409.5" x14ac:dyDescent="0.25">
      <c r="A626" s="45" t="s">
        <v>445</v>
      </c>
      <c r="B626" s="46" t="str">
        <f>VLOOKUP($A626, Table5[], 2, FALSE)</f>
        <v>XK : Kosovo (As defined by United Nations Security Council Resolution 1244 of 10 June 1999)</v>
      </c>
      <c r="C626" s="46" t="str">
        <f>IF(ISNA(VLOOKUP($A626, Table8[], 2, FALSE)), "", VLOOKUP($A626, Table8[], 2, FALSE))</f>
        <v/>
      </c>
      <c r="D626" s="46" t="str">
        <f>IF(ISNA(VLOOKUP($A626, Table10[], 2, FALSE)), "", VLOOKUP($A626, Table10[], 2, FALSE))</f>
        <v>2204219319 - Other_x000D_
2204219329 - Other_x000D_
2204219419 - Other_x000D_
2204219429 - Other_x000D_
2204219511 - Of an actual alcoholic strength by volume not exceeding 13|% vol_x000D_
2204219521 - Of an actual alcoholic strength by volume exceeding 13|% vol but not exceeding 15|% vol_x000D_
2204219611 - Of an actual alcoholic strength by volume not exceeding 13|% vol_x000D_
2204219621 - Of an actual alcoholic strength by volume exceeding 13|% vol but not exceeding 15|% vol_x000D_
2204219711 - Of an actual alcoholic strength by volume not exceeding 13|% vol_x000D_
2204219721 - Of an actual alcoholic strength by volume exceeding 13|% vol but not exceeding 15|% vol_x000D_
2204219811 - Of an actual alcoholic strength by volume not exceeding 13|% vol_x000D_
2204219821 - Of an actual alcoholic strength by volume exceeding 13|% vol but not exceeding 15|% vol_x000D_
2204229310 - Of an actual alcoholic strength by volume not exceeding 13|% vol_x000D_
2204229320 - Of an actual alcoholic strength by volume exceeding 13|% vol but not exceeding 15|% vol_x000D_
2204229411 - Of an actual alcoholic strength by volume not exceeding 13|% vol_x000D_
2204229421 - Of an actual alcoholic strength by volume exceeding 13|% vol but not exceeding 15|% vol_x000D_
2204229510 - Of an actual alcoholic strength by volume not exceeding 13|% vol_x000D_
2204229520 - Of an actual alcoholic strength by volume exceeding 13|% vol but not exceeding 15|% vol_x000D_
2204229611 - Of an actual alcoholic strength by volume not exceeding 13|% vol_x000D_
2204229621 - Of an actual alcoholic strength by volume exceeding 13|% vol but not exceeding 15|% vol_x000D_
2204229710 - Of an actual alcoholic strength by volume not exceeding 13|% vol_x000D_
2204229720 - Of an actual alcoholic strength by volume exceeding 13|% vol but not exceeding 15|% vol_x000D_
2204229811 - Of an actual alcoholic strength by volume not exceeding 13|% vol_x000D_
2204229821 - Of an actual alcoholic strength by volume exceeding 13|% vol but not exceeding 15|% vol_x000D_
2204299310 - Of an actual alcoholic strength by volume not exceeding 13|% vol_x000D_
2204299320 - Of an actual alcoholic strength by volume exceeding 13|% vol but not exceeding 15|% vol_x000D_
2204299411 - Of an actual alcoholic strength by volume not exceeding 13|% vol_x000D_
2204299421 - Of an actual alcoholic strength by volume exceeding 13|% vol but not exceeding 15|% vol_x000D_
2204299510 - Of an actual alcoholic strength by volume not exceeding 13|% vol_x000D_
2204299520 - Of an actual alcoholic strength by volume exceeding 13|% vol but not exceeding 15|% vol_x000D_
2204299611 - Of an actual alcoholic strength by volume not exceeding 13|% vol_x000D_
2204299621 - Of an actual alcoholic strength by volume exceeding 13|% vol but not exceeding 15|% vol_x000D_
2204299710 - Of an actual alcoholic strength by volume not exceeding 13|% vol_x000D_
2204299720 - Of an actual alcoholic strength by volume exceeding 13|% vol but not exceeding 15|% vol_x000D_
2204299811 - Of an actual alcoholic strength by volume not exceeding 13|% vol_x000D_
2204299821 - Of an actual alcoholic strength by volume exceeding 13|% vol but not exceeding 15|% vol</v>
      </c>
      <c r="E626" s="46" t="str">
        <f>IF(ISNA(VLOOKUP($A626, Table16[], 2, FALSE)), "", VLOOKUP($A626, Table16[], 2, FALSE))</f>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c r="F626" s="59">
        <v>13404</v>
      </c>
      <c r="G626" s="60">
        <v>43101</v>
      </c>
      <c r="H626" s="60">
        <v>43465</v>
      </c>
      <c r="I626" s="61">
        <f>'quota master'!$H626-'quota master'!$G626+1</f>
        <v>365</v>
      </c>
      <c r="J626" s="61" t="str">
        <f>describe_period('quota master'!$I626, 'quota master'!$G626, 'quota master'!$H626)</f>
        <v>Annual</v>
      </c>
      <c r="K626" s="54">
        <v>0</v>
      </c>
      <c r="L626" s="62" t="s">
        <v>75</v>
      </c>
      <c r="M626" s="63">
        <v>3</v>
      </c>
      <c r="N626" s="62" t="s">
        <v>3</v>
      </c>
      <c r="O626" s="63">
        <v>90</v>
      </c>
      <c r="P626" s="46" t="s">
        <v>4</v>
      </c>
      <c r="Q626" s="46" t="s">
        <v>4</v>
      </c>
      <c r="R626" s="46" t="s">
        <v>446</v>
      </c>
      <c r="S626" s="46" t="s">
        <v>445</v>
      </c>
      <c r="T626" s="46" t="str">
        <f>LOWER('quota master'!$V626)</f>
        <v>wine of fresh grapes, of an actual alcoholic strength by volume not exceeding 15 % vol, other than sparkling wine</v>
      </c>
      <c r="U626" s="46" t="str">
        <f>GetQuotaDescription('quota master'!$A626, 'quota master'!$B626, 'quota master'!$AB626, 'quota master'!$T626)</f>
        <v>FCFS Quota number 091560 for geography XK : Kosovo (As defined by United Nations Security Council Resolution 1244 of 10 June 1999) on wine of fresh grapes, of an actual alcoholic strength by volume not exceeding 15 % vol, other than sparkling wine</v>
      </c>
      <c r="V626" s="46" t="s">
        <v>1769</v>
      </c>
      <c r="W626" s="46" t="s">
        <v>4</v>
      </c>
      <c r="X626" s="46" t="s">
        <v>1753</v>
      </c>
      <c r="Y626" s="46" t="s">
        <v>1404</v>
      </c>
      <c r="Z626" s="54">
        <v>0</v>
      </c>
      <c r="AA626" s="46" t="s">
        <v>75</v>
      </c>
      <c r="AB626" s="46" t="s">
        <v>1399</v>
      </c>
      <c r="AC626" s="46" t="s">
        <v>1499</v>
      </c>
      <c r="AD626" s="46" t="s">
        <v>1492</v>
      </c>
      <c r="AE626" s="46" t="s">
        <v>4</v>
      </c>
      <c r="AF626" s="47" t="s">
        <v>4</v>
      </c>
    </row>
    <row r="627" spans="1:32" ht="409.5" x14ac:dyDescent="0.25">
      <c r="A627" s="45" t="s">
        <v>420</v>
      </c>
      <c r="B627" s="46" t="str">
        <f>VLOOKUP($A627, Table5[], 2, FALSE)</f>
        <v>AL : Albania</v>
      </c>
      <c r="C627" s="46" t="str">
        <f>IF(ISNA(VLOOKUP($A627, Table8[], 2, FALSE)), "", VLOOKUP($A627, Table8[], 2, FALSE))</f>
        <v/>
      </c>
      <c r="D627" s="46" t="str">
        <f>IF(ISNA(VLOOKUP($A627, Table10[], 2, FALSE)), "", VLOOKUP($A627, Table10[], 2, FALSE))</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2204229700 - White_x000D_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v>
      </c>
      <c r="E627" s="46" t="str">
        <f>IF(ISNA(VLOOKUP($A627, Table16[], 2, FALSE)), "", VLOOKUP($A627, Table16[], 2, FALSE))</f>
        <v>R061742 : opening and providing for the administration of Community tariff quotas for wines originating in the Republic of Albania</v>
      </c>
      <c r="F627" s="59">
        <v>13221</v>
      </c>
      <c r="G627" s="60">
        <v>43101</v>
      </c>
      <c r="H627" s="60">
        <v>43465</v>
      </c>
      <c r="I627" s="61">
        <f>'quota master'!$H627-'quota master'!$G627+1</f>
        <v>365</v>
      </c>
      <c r="J627" s="61" t="str">
        <f>describe_period('quota master'!$I627, 'quota master'!$G627, 'quota master'!$H627)</f>
        <v>Annual</v>
      </c>
      <c r="K627" s="54">
        <v>200000</v>
      </c>
      <c r="L627" s="62" t="s">
        <v>75</v>
      </c>
      <c r="M627" s="63">
        <v>3</v>
      </c>
      <c r="N627" s="62" t="s">
        <v>3</v>
      </c>
      <c r="O627" s="63">
        <v>90</v>
      </c>
      <c r="P627" s="46" t="s">
        <v>4</v>
      </c>
      <c r="Q627" s="46" t="s">
        <v>4</v>
      </c>
      <c r="R627" s="46" t="s">
        <v>419</v>
      </c>
      <c r="S627" s="46" t="s">
        <v>420</v>
      </c>
      <c r="T627" s="46" t="str">
        <f>LOWER('quota master'!$V627)</f>
        <v>other wines of fresh grapes, in containers holding more than 2 liters - al</v>
      </c>
      <c r="U627" s="46" t="str">
        <f>GetQuotaDescription('quota master'!$A627, 'quota master'!$B627, 'quota master'!$AB627, 'quota master'!$T627)</f>
        <v>FCFS Quota number 091513 for geography AL : Albania on other wines of fresh grapes, in containers holding more than 2 liters - al</v>
      </c>
      <c r="V627" s="46" t="s">
        <v>1756</v>
      </c>
      <c r="W627" s="46" t="s">
        <v>4</v>
      </c>
      <c r="X627" s="46" t="s">
        <v>1746</v>
      </c>
      <c r="Y627" s="46" t="s">
        <v>1404</v>
      </c>
      <c r="Z627" s="54">
        <v>200000</v>
      </c>
      <c r="AA627" s="46" t="s">
        <v>75</v>
      </c>
      <c r="AB627" s="46" t="s">
        <v>1399</v>
      </c>
      <c r="AC627" s="46" t="s">
        <v>1499</v>
      </c>
      <c r="AD627" s="46" t="s">
        <v>1492</v>
      </c>
      <c r="AE627" s="46" t="s">
        <v>4</v>
      </c>
      <c r="AF627" s="47" t="s">
        <v>4</v>
      </c>
    </row>
    <row r="628" spans="1:32" ht="409.5" x14ac:dyDescent="0.25">
      <c r="A628" s="45" t="s">
        <v>432</v>
      </c>
      <c r="B628" s="46" t="str">
        <f>VLOOKUP($A628, Table5[], 2, FALSE)</f>
        <v>XS : Serbia</v>
      </c>
      <c r="C628" s="46" t="str">
        <f>IF(ISNA(VLOOKUP($A628, Table8[], 2, FALSE)), "", VLOOKUP($A628, Table8[], 2, FALSE))</f>
        <v/>
      </c>
      <c r="D628" s="46" t="str">
        <f>IF(ISNA(VLOOKUP($A628, Table10[], 2, FALSE)), "", VLOOKUP($A628, Table10[], 2, FALSE))</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2204229700 - White_x000D_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v>
      </c>
      <c r="E628" s="46" t="str">
        <f>IF(ISNA(VLOOKUP($A628, Table16[], 2, FALSE)), "", VLOOKUP($A628, Table16[], 2, FALSE))</f>
        <v>R110059 : opening and providing for the administration of Union tariff quotas for wines originating in the Republic of Serbia</v>
      </c>
      <c r="F628" s="59">
        <v>13250</v>
      </c>
      <c r="G628" s="60">
        <v>43101</v>
      </c>
      <c r="H628" s="60">
        <v>43465</v>
      </c>
      <c r="I628" s="61">
        <f>'quota master'!$H628-'quota master'!$G628+1</f>
        <v>365</v>
      </c>
      <c r="J628" s="61" t="str">
        <f>describe_period('quota master'!$I628, 'quota master'!$G628, 'quota master'!$H628)</f>
        <v>Annual</v>
      </c>
      <c r="K628" s="54">
        <v>1230000</v>
      </c>
      <c r="L628" s="62" t="s">
        <v>75</v>
      </c>
      <c r="M628" s="63">
        <v>3</v>
      </c>
      <c r="N628" s="62" t="s">
        <v>3</v>
      </c>
      <c r="O628" s="63">
        <v>90</v>
      </c>
      <c r="P628" s="46" t="s">
        <v>4</v>
      </c>
      <c r="Q628" s="46" t="s">
        <v>4</v>
      </c>
      <c r="R628" s="46" t="s">
        <v>431</v>
      </c>
      <c r="S628" s="46" t="s">
        <v>432</v>
      </c>
      <c r="T628" s="46" t="str">
        <f>LOWER('quota master'!$V628)</f>
        <v>other wines of fresh grapes in containers holding more than 2 litres</v>
      </c>
      <c r="U628" s="46" t="str">
        <f>GetQuotaDescription('quota master'!$A628, 'quota master'!$B628, 'quota master'!$AB628, 'quota master'!$T628)</f>
        <v>FCFS Quota number 091527 for geography XS : Serbia on other wines of fresh grapes in containers holding more than 2 litres</v>
      </c>
      <c r="V628" s="46" t="s">
        <v>1765</v>
      </c>
      <c r="W628" s="46" t="s">
        <v>4</v>
      </c>
      <c r="X628" s="46" t="s">
        <v>1764</v>
      </c>
      <c r="Y628" s="46" t="s">
        <v>1404</v>
      </c>
      <c r="Z628" s="54">
        <v>1230000</v>
      </c>
      <c r="AA628" s="46" t="s">
        <v>75</v>
      </c>
      <c r="AB628" s="46" t="s">
        <v>1399</v>
      </c>
      <c r="AC628" s="46" t="s">
        <v>1499</v>
      </c>
      <c r="AD628" s="46" t="s">
        <v>1492</v>
      </c>
      <c r="AE628" s="46" t="s">
        <v>4</v>
      </c>
      <c r="AF628" s="47" t="s">
        <v>4</v>
      </c>
    </row>
    <row r="629" spans="1:32" ht="409.5" x14ac:dyDescent="0.25">
      <c r="A629" s="45" t="s">
        <v>435</v>
      </c>
      <c r="B629" s="46" t="str">
        <f>VLOOKUP($A629, Table5[], 2, FALSE)</f>
        <v>BA : Bosnia and Herzegovina</v>
      </c>
      <c r="C629" s="46" t="str">
        <f>IF(ISNA(VLOOKUP($A629, Table8[], 2, FALSE)), "", VLOOKUP($A629, Table8[], 2, FALSE))</f>
        <v/>
      </c>
      <c r="D629" s="46" t="str">
        <f>IF(ISNA(VLOOKUP($A629, Table10[], 2, FALSE)), "", VLOOKUP($A629, Table10[], 2, FALSE))</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2204229700 - White_x000D_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v>
      </c>
      <c r="E629" s="46" t="str">
        <f>IF(ISNA(VLOOKUP($A629, Table16[], 2, FALSE)), "", VLOOKUP($A629, Table16[], 2, FALSE))</f>
        <v>R110343 : opening and providing for the administration of Union tariff quotas for wines originating in Bosnia and Herzegovina</v>
      </c>
      <c r="F629" s="59">
        <v>13241</v>
      </c>
      <c r="G629" s="60">
        <v>43101</v>
      </c>
      <c r="H629" s="60">
        <v>43465</v>
      </c>
      <c r="I629" s="61">
        <f>'quota master'!$H629-'quota master'!$G629+1</f>
        <v>365</v>
      </c>
      <c r="J629" s="61" t="str">
        <f>describe_period('quota master'!$I629, 'quota master'!$G629, 'quota master'!$H629)</f>
        <v>Annual</v>
      </c>
      <c r="K629" s="54">
        <v>1510000</v>
      </c>
      <c r="L629" s="62" t="s">
        <v>75</v>
      </c>
      <c r="M629" s="63">
        <v>3</v>
      </c>
      <c r="N629" s="62" t="s">
        <v>3</v>
      </c>
      <c r="O629" s="63">
        <v>90</v>
      </c>
      <c r="P629" s="46" t="s">
        <v>4</v>
      </c>
      <c r="Q629" s="46" t="s">
        <v>4</v>
      </c>
      <c r="R629" s="46" t="s">
        <v>434</v>
      </c>
      <c r="S629" s="46" t="s">
        <v>435</v>
      </c>
      <c r="T629" s="46" t="str">
        <f>LOWER('quota master'!$V629)</f>
        <v>other wine of fresh grapes, in containers holding more than 2 litres</v>
      </c>
      <c r="U629" s="46" t="str">
        <f>GetQuotaDescription('quota master'!$A629, 'quota master'!$B629, 'quota master'!$AB629, 'quota master'!$T629)</f>
        <v>FCFS Quota number 091529 for geography BA : Bosnia and Herzegovina on other wine of fresh grapes, in containers holding more than 2 litres</v>
      </c>
      <c r="V629" s="46" t="s">
        <v>1768</v>
      </c>
      <c r="W629" s="46" t="s">
        <v>4</v>
      </c>
      <c r="X629" s="46" t="s">
        <v>1767</v>
      </c>
      <c r="Y629" s="46" t="s">
        <v>1404</v>
      </c>
      <c r="Z629" s="54">
        <v>1510000</v>
      </c>
      <c r="AA629" s="46" t="s">
        <v>75</v>
      </c>
      <c r="AB629" s="46" t="s">
        <v>1399</v>
      </c>
      <c r="AC629" s="46" t="s">
        <v>1499</v>
      </c>
      <c r="AD629" s="46" t="s">
        <v>1492</v>
      </c>
      <c r="AE629" s="46" t="s">
        <v>4</v>
      </c>
      <c r="AF629" s="47" t="s">
        <v>4</v>
      </c>
    </row>
    <row r="630" spans="1:32" ht="409.5" x14ac:dyDescent="0.25">
      <c r="A630" s="45" t="s">
        <v>443</v>
      </c>
      <c r="B630" s="46" t="str">
        <f>VLOOKUP($A630, Table5[], 2, FALSE)</f>
        <v>MK : Macedonia (Former Yugoslav Republic of)</v>
      </c>
      <c r="C630" s="46" t="str">
        <f>IF(ISNA(VLOOKUP($A630, Table8[], 2, FALSE)), "", VLOOKUP($A630, Table8[], 2, FALSE))</f>
        <v/>
      </c>
      <c r="D630" s="46" t="str">
        <f>IF(ISNA(VLOOKUP($A630, Table10[], 2, FALSE)), "", VLOOKUP($A630, Table10[], 2, FALSE))</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2204229300 - White_x000D_
2204229411 - Of an actual alcoholic strength by volume not exceeding 13|% vol_x000D_
2204229421 - Of an actual alcoholic strength by volume exceeding 13|% vol but not exceeding 15|% vol_x000D_
2204229431 - Of an actual alcoholic strength by volume exceeding 15|% vol but not exceeding 18|% vol_x000D_
2204229441 - Of an actual alcoholic strength by volume exceeding 18|% vol but not exceeding 22|% vol_x000D_
2204229451 - Of an actual alcoholic strength by volume exceeding 22|% vol_x000D_
2204229500 - White_x000D_
2204229611 - Of an actual alcoholic strength by volume not exceeding 13|% vol_x000D_
2204229621 - Of an actual alcoholic strength by volume exceeding 13|% vol but not exceeding 15|% vol_x000D_
2204229631 - Of an actual alcoholic strength by volume exceeding 15|% vol but not exceeding 18|% vol_x000D_
2204229641 - Of an actual alcoholic strength by volume exceeding 18|% vol but not exceeding 22|% vol_x000D_
2204229651 - Of an actual alcoholic strength by volume exceeding 22|% vol_x000D_
2204229700 - White_x000D_
2204229811 - Of an actual alcoholic strength by volume not exceeding 13|% vol_x000D_
2204229821 - Of an actual alcoholic strength by volume exceeding 13|% vol but not exceeding 15|% vol_x000D_
2204229831 - Of an actual alcoholic strength by volume exceeding 15|% vol but not exceeding 18|% vol_x000D_
2204229841 - Of an actual alcoholic strength by volume exceeding 18|% vol but not exceeding 22|% vol_x000D_
2204229851 - Of an actual alcoholic strength by volume exceeding 22|% vol_x000D_
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20|??C_x000D_
2204299300 - White_x000D_
2204299411 - Of an actual alcoholic strength by volume not exceeding 13|% vol_x000D_
2204299421 - Of an actual alcoholic strength by volume exceeding 13|% vol but not exceeding 15|% vol_x000D_
2204299431 - Of an actual alcoholic strength by volume exceeding 15|% vol but not exceeding 18|% vol_x000D_
2204299441 - Of an actual alcoholic strength by volume exceeding 18|% vol but not exceeding 22|% vol_x000D_
2204299451 - Of an actual alcoholic strength by volume exceeding 22|% vol_x000D_
2204299500 - White_x000D_
2204299611 - Of an actual alcoholic strength by volume not exceeding 13|% vol_x000D_
2204299621 - Of an actual alcoholic strength by volume exceeding 13|% vol but not exceeding 15|% vol_x000D_
2204299631 - Of an actual alcoholic strength by volume exceeding 15|% vol but not exceeding 18|% vol_x000D_
2204299641 - Of an actual alcoholic strength by volume exceeding 18|% vol but not exceeding 22|% vol_x000D_
2204299651 - Of an actual alcoholic strength by volume exceeding 22|% vol_x000D_
2204299700 - White_x000D_
2204299811 - Of an actual alcoholic strength by volume not exceeding 13|% vol_x000D_
2204299821 - Of an actual alcoholic strength by volume exceeding 13|% vol but not exceeding 15|% vol_x000D_
2204299831 - Of an actual alcoholic strength by volume exceeding 15|% vol but not exceeding 18|% vol_x000D_
2204299841 - Of an actual alcoholic strength by volume exceeding 18|% vol but not exceeding 22|% vol_x000D_
2204299851 - Of an actual alcoholic strength by volume exceeding 22|% vol</v>
      </c>
      <c r="E630" s="46" t="str">
        <f>IF(ISNA(VLOOKUP($A630, Table16[], 2, FALSE)), "", VLOOKUP($A630, Table16[], 2, FALSE))</f>
        <v>R012597 : opening and providing for the administration of Community tariff quotas for certain wines originating in the Republic of Croatia, in the former Yugoslav Republic of Macedonia and in the Republic of Slovenia</v>
      </c>
      <c r="F630" s="59">
        <v>13256</v>
      </c>
      <c r="G630" s="60">
        <v>43101</v>
      </c>
      <c r="H630" s="60">
        <v>43465</v>
      </c>
      <c r="I630" s="61">
        <f>'quota master'!$H630-'quota master'!$G630+1</f>
        <v>365</v>
      </c>
      <c r="J630" s="61" t="str">
        <f>describe_period('quota master'!$I630, 'quota master'!$G630, 'quota master'!$H630)</f>
        <v>Annual</v>
      </c>
      <c r="K630" s="54">
        <v>36500000</v>
      </c>
      <c r="L630" s="62" t="s">
        <v>75</v>
      </c>
      <c r="M630" s="63">
        <v>3</v>
      </c>
      <c r="N630" s="62" t="s">
        <v>3</v>
      </c>
      <c r="O630" s="63">
        <v>90</v>
      </c>
      <c r="P630" s="46" t="s">
        <v>4</v>
      </c>
      <c r="Q630" s="46" t="s">
        <v>4</v>
      </c>
      <c r="R630" s="46" t="s">
        <v>444</v>
      </c>
      <c r="S630" s="46" t="s">
        <v>443</v>
      </c>
      <c r="T630" s="46" t="str">
        <f>LOWER('quota master'!$V630)</f>
        <v>other wine of fresh grapes, in containers &gt; 2 litres</v>
      </c>
      <c r="U630" s="46" t="str">
        <f>GetQuotaDescription('quota master'!$A630, 'quota master'!$B630, 'quota master'!$AB630, 'quota master'!$T630)</f>
        <v>FCFS Quota number 091559 for geography MK : Macedonia (Former Yugoslav Republic of) on other wine of fresh grapes, in containers &gt; 2 litres</v>
      </c>
      <c r="V630" s="46" t="s">
        <v>1772</v>
      </c>
      <c r="W630" s="46" t="s">
        <v>4</v>
      </c>
      <c r="X630" s="46" t="s">
        <v>1771</v>
      </c>
      <c r="Y630" s="46" t="s">
        <v>1404</v>
      </c>
      <c r="Z630" s="54">
        <v>36500000</v>
      </c>
      <c r="AA630" s="46" t="s">
        <v>75</v>
      </c>
      <c r="AB630" s="46" t="s">
        <v>1399</v>
      </c>
      <c r="AC630" s="46" t="s">
        <v>1499</v>
      </c>
      <c r="AD630" s="46" t="s">
        <v>1492</v>
      </c>
      <c r="AE630" s="46" t="s">
        <v>4</v>
      </c>
      <c r="AF630" s="47" t="s">
        <v>4</v>
      </c>
    </row>
    <row r="631" spans="1:32" ht="270" x14ac:dyDescent="0.25">
      <c r="A631" s="45" t="s">
        <v>74</v>
      </c>
      <c r="B631" s="46" t="str">
        <f>VLOOKUP($A631, Table5[], 2, FALSE)</f>
        <v>1011 : ERGA OMNES</v>
      </c>
      <c r="C631" s="46" t="str">
        <f>IF(ISNA(VLOOKUP($A631, Table8[], 2, FALSE)), "", VLOOKUP($A631, Table8[], 2, FALSE))</f>
        <v/>
      </c>
      <c r="D631" s="46" t="str">
        <f>IF(ISNA(VLOOKUP($A631, Table10[], 2, FALSE)), "", VLOOKUP($A631, Table10[], 2, FALSE))</f>
        <v>2204229310 - Of an actual alcoholic strength by volume not exceeding 13|% vol_x000D_
2204229411 - Of an actual alcoholic strength by volume not exceeding 13|% vol_x000D_
2204229461 - Of an actual alcoholic strength by volume not exceeding 13|% vol_x000D_
2204229510 - Of an actual alcoholic strength by volume not exceeding 13|% vol_x000D_
2204229611 - Of an actual alcoholic strength by volume not exceeding 13|% vol_x000D_
2204229661 - Of an actual alcoholic strength by volume not exceeding 13|% vol_x000D_
2204229710 - Of an actual alcoholic strength by volume not exceeding 13|% vol_x000D_
2204229811 - Of an actual alcoholic strength by volume not exceeding 13|% vol_x000D_
2204229861 - Of an actual alcoholic strength by volume not exceeding 13|% vol_x000D_
2204299310 - Of an actual alcoholic strength by volume not exceeding 13|% vol_x000D_
2204299411 - Of an actual alcoholic strength by volume not exceeding 13|% vol_x000D_
2204299461 - Of an actual alcoholic strength by volume not exceeding 13|% vol_x000D_
2204299510 - Of an actual alcoholic strength by volume not exceeding 13|% vol_x000D_
2204299611 - Of an actual alcoholic strength by volume not exceeding 13|% vol_x000D_
2204299661 - Of an actual alcoholic strength by volume not exceeding 13|% vol_x000D_
2204299710 - Of an actual alcoholic strength by volume not exceeding 13|% vol_x000D_
2204299811 - Of an actual alcoholic strength by volume not exceeding 13|% vol_x000D_
2204299861 - Of an actual alcoholic strength by volume not exceeding 13|% vol</v>
      </c>
      <c r="E631" s="46" t="str">
        <f>IF(ISNA(VLOOKUP($A631, Table16[], 2, FALSE)), "", VLOOKUP($A631, Table16[], 2, FALSE))</f>
        <v>R070218 : opening and providing for the administration of Community tariff quotas for wines</v>
      </c>
      <c r="F631" s="59">
        <v>13207</v>
      </c>
      <c r="G631" s="60">
        <v>43101</v>
      </c>
      <c r="H631" s="60">
        <v>43465</v>
      </c>
      <c r="I631" s="61">
        <f>'quota master'!$H631-'quota master'!$G631+1</f>
        <v>365</v>
      </c>
      <c r="J631" s="61" t="str">
        <f>describe_period('quota master'!$I631, 'quota master'!$G631, 'quota master'!$H631)</f>
        <v>Annual</v>
      </c>
      <c r="K631" s="54">
        <v>2000000</v>
      </c>
      <c r="L631" s="62" t="s">
        <v>75</v>
      </c>
      <c r="M631" s="63">
        <v>3</v>
      </c>
      <c r="N631" s="62" t="s">
        <v>11</v>
      </c>
      <c r="O631" s="63">
        <v>90</v>
      </c>
      <c r="P631" s="46" t="s">
        <v>4</v>
      </c>
      <c r="Q631" s="46" t="s">
        <v>4</v>
      </c>
      <c r="R631" s="46" t="s">
        <v>76</v>
      </c>
      <c r="S631" s="46" t="s">
        <v>74</v>
      </c>
      <c r="T631" s="46" t="str">
        <f>LOWER('quota master'!$V631)</f>
        <v xml:space="preserve">wine </v>
      </c>
      <c r="U631" s="46" t="str">
        <f>GetQuotaDescription('quota master'!$A631, 'quota master'!$B631, 'quota master'!$AB631, 'quota master'!$T631)</f>
        <v xml:space="preserve">FCFS Quota number 090095 for geography 1011 : ERGA OMNES on wine </v>
      </c>
      <c r="V631" s="46" t="s">
        <v>1471</v>
      </c>
      <c r="W631" s="46" t="s">
        <v>4</v>
      </c>
      <c r="X631" s="46" t="s">
        <v>1397</v>
      </c>
      <c r="Y631" s="46" t="s">
        <v>1404</v>
      </c>
      <c r="Z631" s="54">
        <v>2000000</v>
      </c>
      <c r="AA631" s="46" t="s">
        <v>75</v>
      </c>
      <c r="AB631" s="46" t="s">
        <v>1399</v>
      </c>
      <c r="AC631" s="46" t="s">
        <v>1400</v>
      </c>
      <c r="AD631" s="46" t="s">
        <v>1401</v>
      </c>
      <c r="AE631" s="46" t="s">
        <v>1472</v>
      </c>
      <c r="AF631" s="47" t="s">
        <v>4</v>
      </c>
    </row>
    <row r="632" spans="1:32" ht="45" x14ac:dyDescent="0.25">
      <c r="A632" s="45" t="s">
        <v>80</v>
      </c>
      <c r="B632" s="46" t="str">
        <f>VLOOKUP($A632, Table5[], 2, FALSE)</f>
        <v>1011 : ERGA OMNES</v>
      </c>
      <c r="C632" s="46" t="str">
        <f>IF(ISNA(VLOOKUP($A632, Table8[], 2, FALSE)), "", VLOOKUP($A632, Table8[], 2, FALSE))</f>
        <v/>
      </c>
      <c r="D632" s="46" t="str">
        <f>IF(ISNA(VLOOKUP($A632, Table10[], 2, FALSE)), "", VLOOKUP($A632, Table10[], 2, FALSE))</f>
        <v>2205901000 - Of an actual alcoholic strength by volume of 18|%|vol or less</v>
      </c>
      <c r="E632" s="46" t="str">
        <f>IF(ISNA(VLOOKUP($A632, Table16[], 2, FALSE)), "", VLOOKUP($A632, Table16[], 2, FALSE))</f>
        <v>R071518 : opening and providing for the administration of a tariff quota for vermouth</v>
      </c>
      <c r="F632" s="59">
        <v>13208</v>
      </c>
      <c r="G632" s="60">
        <v>43101</v>
      </c>
      <c r="H632" s="60">
        <v>43465</v>
      </c>
      <c r="I632" s="61">
        <f>'quota master'!$H632-'quota master'!$G632+1</f>
        <v>365</v>
      </c>
      <c r="J632" s="61" t="str">
        <f>describe_period('quota master'!$I632, 'quota master'!$G632, 'quota master'!$H632)</f>
        <v>Annual</v>
      </c>
      <c r="K632" s="54">
        <v>1381000</v>
      </c>
      <c r="L632" s="62" t="s">
        <v>75</v>
      </c>
      <c r="M632" s="63">
        <v>3</v>
      </c>
      <c r="N632" s="62" t="s">
        <v>3</v>
      </c>
      <c r="O632" s="63">
        <v>90</v>
      </c>
      <c r="P632" s="46" t="s">
        <v>4</v>
      </c>
      <c r="Q632" s="46" t="s">
        <v>4</v>
      </c>
      <c r="R632" s="46" t="s">
        <v>81</v>
      </c>
      <c r="S632" s="46" t="s">
        <v>80</v>
      </c>
      <c r="T632" s="46" t="str">
        <f>LOWER('quota master'!$V632)</f>
        <v>vermouth</v>
      </c>
      <c r="U632" s="46" t="str">
        <f>GetQuotaDescription('quota master'!$A632, 'quota master'!$B632, 'quota master'!$AB632, 'quota master'!$T632)</f>
        <v>FCFS Quota number 090098 for geography 1011 : ERGA OMNES on vermouth</v>
      </c>
      <c r="V632" s="46" t="s">
        <v>1475</v>
      </c>
      <c r="W632" s="46" t="s">
        <v>4</v>
      </c>
      <c r="X632" s="46" t="s">
        <v>1397</v>
      </c>
      <c r="Y632" s="46" t="s">
        <v>1404</v>
      </c>
      <c r="Z632" s="54">
        <v>1381000</v>
      </c>
      <c r="AA632" s="46" t="s">
        <v>75</v>
      </c>
      <c r="AB632" s="46" t="s">
        <v>1399</v>
      </c>
      <c r="AC632" s="46" t="s">
        <v>1400</v>
      </c>
      <c r="AD632" s="46" t="s">
        <v>1401</v>
      </c>
      <c r="AE632" s="46" t="s">
        <v>1472</v>
      </c>
      <c r="AF632" s="47" t="s">
        <v>4</v>
      </c>
    </row>
    <row r="633" spans="1:32" ht="75" x14ac:dyDescent="0.25">
      <c r="A633" s="45" t="s">
        <v>544</v>
      </c>
      <c r="B633" s="46" t="str">
        <f>VLOOKUP($A633, Table5[], 2, FALSE)</f>
        <v>ZA : South Africa</v>
      </c>
      <c r="C633" s="46" t="str">
        <f>IF(ISNA(VLOOKUP($A633, Table8[], 2, FALSE)), "", VLOOKUP($A633, Table8[], 2, FALSE))</f>
        <v/>
      </c>
      <c r="D633" s="46" t="str">
        <f>IF(ISNA(VLOOKUP($A633, Table10[], 2, FALSE)), "", VLOOKUP($A633, Table10[], 2, FALSE))</f>
        <v>2207000000 - Undenatured ethyl alcohol of an alcoholic strength by volume of 80|%|vol or higher; ethyl alcohol and other spirits, denatured, of any strength</v>
      </c>
      <c r="E633" s="46" t="str">
        <f>IF(ISNA(VLOOKUP($A633, Table16[], 2, FALSE)), "", VLOOKUP($A633, Table16[], 2, FALSE))</f>
        <v>R162253 : opening and providing for the management of Union tariff quotas for certain agricultural and processed agricultural products originating in South Africa</v>
      </c>
      <c r="F633" s="59">
        <v>13120</v>
      </c>
      <c r="G633" s="60">
        <v>43101</v>
      </c>
      <c r="H633" s="60">
        <v>43465</v>
      </c>
      <c r="I633" s="61">
        <f>'quota master'!$H633-'quota master'!$G633+1</f>
        <v>365</v>
      </c>
      <c r="J633" s="61" t="str">
        <f>describe_period('quota master'!$I633, 'quota master'!$G633, 'quota master'!$H633)</f>
        <v>Annual</v>
      </c>
      <c r="K633" s="54">
        <v>80000000</v>
      </c>
      <c r="L633" s="62" t="s">
        <v>2</v>
      </c>
      <c r="M633" s="63">
        <v>3</v>
      </c>
      <c r="N633" s="62" t="s">
        <v>3</v>
      </c>
      <c r="O633" s="63">
        <v>90</v>
      </c>
      <c r="P633" s="46" t="s">
        <v>4</v>
      </c>
      <c r="Q633" s="46" t="s">
        <v>4</v>
      </c>
      <c r="R633" s="46" t="s">
        <v>498</v>
      </c>
      <c r="S633" s="46" t="s">
        <v>544</v>
      </c>
      <c r="T633" s="46" t="str">
        <f>LOWER('quota master'!$V633)</f>
        <v>undenatured ethyl alcohol of an alcoholic strength by volume of 80% vol. or higher; ethyl alcohol and other spirits, denatured, of any strength</v>
      </c>
      <c r="U633" s="46" t="str">
        <f>GetQuotaDescription('quota master'!$A633, 'quota master'!$B633, 'quota master'!$AB633, 'quota master'!$T633)</f>
        <v>FCFS Quota number 091894 for geography ZA : South Africa on undenatured ethyl alcohol of an alcoholic strength by volume of 80% vol. or higher; ethyl alcohol and other spirits, denatured, of any strength</v>
      </c>
      <c r="V633" s="46" t="s">
        <v>1860</v>
      </c>
      <c r="W633" s="46" t="s">
        <v>4</v>
      </c>
      <c r="X633" s="46" t="s">
        <v>1817</v>
      </c>
      <c r="Y633" s="46" t="s">
        <v>1404</v>
      </c>
      <c r="Z633" s="54">
        <v>80000000</v>
      </c>
      <c r="AA633" s="46" t="s">
        <v>2</v>
      </c>
      <c r="AB633" s="46" t="s">
        <v>1399</v>
      </c>
      <c r="AC633" s="46" t="s">
        <v>1499</v>
      </c>
      <c r="AD633" s="46" t="s">
        <v>1492</v>
      </c>
      <c r="AE633" s="46" t="s">
        <v>4</v>
      </c>
      <c r="AF633" s="47" t="s">
        <v>4</v>
      </c>
    </row>
    <row r="634" spans="1:32" ht="75" x14ac:dyDescent="0.25">
      <c r="A634" s="45" t="s">
        <v>801</v>
      </c>
      <c r="B634" s="46" t="str">
        <f>VLOOKUP($A634, Table5[], 2, FALSE)</f>
        <v>UA : Ukraine</v>
      </c>
      <c r="C634" s="46" t="str">
        <f>IF(ISNA(VLOOKUP($A634, Table8[], 2, FALSE)), "", VLOOKUP($A634, Table8[], 2, FALSE))</f>
        <v/>
      </c>
      <c r="D634" s="46" t="str">
        <f>IF(ISNA(VLOOKUP($A634, Table10[], 2, FALSE)), "", VLOOKUP($A634, Table10[], 2, FALSE))</f>
        <v>2207100000 - Undenatured ethyl alcohol of an alcoholic strength by volume of 80|%|vol or higher_x000D_
2207200000 - Ethyl alcohol and other spirits, denatured, of any strength_x000D_
2208909100 - 2|litres or less_x000D_
2208909900 - More than 2|litres</v>
      </c>
      <c r="E634" s="46" t="str">
        <f>IF(ISNA(VLOOKUP($A634, Table16[], 2, FALSE)), "", VLOOKUP($A634, Table16[], 2, FALSE))</f>
        <v>R152405 : opening and providing for the management of EU tariff quotas for agricultural products originating in Ukraine</v>
      </c>
      <c r="F634" s="59">
        <v>13149</v>
      </c>
      <c r="G634" s="60">
        <v>43101</v>
      </c>
      <c r="H634" s="60">
        <v>43465</v>
      </c>
      <c r="I634" s="61">
        <f>'quota master'!$H634-'quota master'!$G634+1</f>
        <v>365</v>
      </c>
      <c r="J634" s="61" t="str">
        <f>describe_period('quota master'!$I634, 'quota master'!$G634, 'quota master'!$H634)</f>
        <v>Annual</v>
      </c>
      <c r="K634" s="54">
        <v>56200000</v>
      </c>
      <c r="L634" s="62" t="s">
        <v>2</v>
      </c>
      <c r="M634" s="63">
        <v>3</v>
      </c>
      <c r="N634" s="62" t="s">
        <v>3</v>
      </c>
      <c r="O634" s="63">
        <v>90</v>
      </c>
      <c r="P634" s="46" t="s">
        <v>4</v>
      </c>
      <c r="Q634" s="46" t="s">
        <v>4</v>
      </c>
      <c r="R634" s="46" t="s">
        <v>778</v>
      </c>
      <c r="S634" s="46" t="s">
        <v>801</v>
      </c>
      <c r="T634" s="46" t="str">
        <f>LOWER('quota master'!$V634)</f>
        <v>ethyl alcohol</v>
      </c>
      <c r="U634" s="46" t="str">
        <f>GetQuotaDescription('quota master'!$A634, 'quota master'!$B634, 'quota master'!$AB634, 'quota master'!$T634)</f>
        <v>FCFS Quota number 096723 for geography UA : Ukraine on ethyl alcohol</v>
      </c>
      <c r="V634" s="46" t="s">
        <v>7723</v>
      </c>
      <c r="W634" s="46" t="s">
        <v>4</v>
      </c>
      <c r="X634" s="46" t="s">
        <v>1907</v>
      </c>
      <c r="Y634" s="46" t="s">
        <v>1404</v>
      </c>
      <c r="Z634" s="54">
        <v>56200000</v>
      </c>
      <c r="AA634" s="46" t="s">
        <v>2</v>
      </c>
      <c r="AB634" s="46" t="s">
        <v>1399</v>
      </c>
      <c r="AC634" s="46" t="s">
        <v>1499</v>
      </c>
      <c r="AD634" s="46" t="s">
        <v>1492</v>
      </c>
      <c r="AE634" s="46" t="s">
        <v>4</v>
      </c>
      <c r="AF634" s="47" t="s">
        <v>4</v>
      </c>
    </row>
    <row r="635" spans="1:32" ht="90" x14ac:dyDescent="0.25">
      <c r="A635" s="45" t="s">
        <v>244</v>
      </c>
      <c r="B635" s="46" t="str">
        <f>VLOOKUP($A635, Table5[], 2, FALSE)</f>
        <v>NO : Norway</v>
      </c>
      <c r="C635" s="46" t="str">
        <f>IF(ISNA(VLOOKUP($A635, Table8[], 2, FALSE)), "", VLOOKUP($A635, Table8[], 2, FALSE))</f>
        <v/>
      </c>
      <c r="D635" s="46" t="str">
        <f>IF(ISNA(VLOOKUP($A635, Table10[], 2, FALSE)), "", VLOOKUP($A635, Table10[], 2, FALSE))</f>
        <v>2207100090 - Other</v>
      </c>
      <c r="E635" s="46" t="str">
        <f>IF(ISNA(VLOOKUP($A635, Table16[], 2, FALSE)), "", VLOOKUP($A635, Table16[], 2, FALSE))</f>
        <v>R080065 : opening tariff quotas for 2008 and for the following years for imports into the European Community of certain goods originating in Norway resulting from the processing of agricultural products covered by Council Regulation (EC) No 3448/93</v>
      </c>
      <c r="F635" s="59">
        <v>13054</v>
      </c>
      <c r="G635" s="60">
        <v>43101</v>
      </c>
      <c r="H635" s="60">
        <v>43465</v>
      </c>
      <c r="I635" s="61">
        <f>'quota master'!$H635-'quota master'!$G635+1</f>
        <v>365</v>
      </c>
      <c r="J635" s="61" t="str">
        <f>describe_period('quota master'!$I635, 'quota master'!$G635, 'quota master'!$H635)</f>
        <v>Annual</v>
      </c>
      <c r="K635" s="54">
        <v>16400000</v>
      </c>
      <c r="L635" s="62" t="s">
        <v>75</v>
      </c>
      <c r="M635" s="63">
        <v>3</v>
      </c>
      <c r="N635" s="62" t="s">
        <v>3</v>
      </c>
      <c r="O635" s="63">
        <v>90</v>
      </c>
      <c r="P635" s="46" t="s">
        <v>4</v>
      </c>
      <c r="Q635" s="46" t="s">
        <v>4</v>
      </c>
      <c r="R635" s="46" t="s">
        <v>245</v>
      </c>
      <c r="S635" s="46" t="s">
        <v>244</v>
      </c>
      <c r="T635" s="46" t="str">
        <f>LOWER('quota master'!$V635)</f>
        <v>alcool ethylique non denature</v>
      </c>
      <c r="U635" s="46" t="str">
        <f>GetQuotaDescription('quota master'!$A635, 'quota master'!$B635, 'quota master'!$AB635, 'quota master'!$T635)</f>
        <v>FCFS Quota number 090771 for geography NO : Norway on alcool ethylique non denature</v>
      </c>
      <c r="V635" s="46" t="s">
        <v>1613</v>
      </c>
      <c r="W635" s="46" t="s">
        <v>4</v>
      </c>
      <c r="X635" s="46" t="s">
        <v>1550</v>
      </c>
      <c r="Y635" s="46" t="s">
        <v>1404</v>
      </c>
      <c r="Z635" s="54">
        <v>16400000</v>
      </c>
      <c r="AA635" s="46" t="s">
        <v>75</v>
      </c>
      <c r="AB635" s="46" t="s">
        <v>1399</v>
      </c>
      <c r="AC635" s="46" t="s">
        <v>1499</v>
      </c>
      <c r="AD635" s="46" t="s">
        <v>1492</v>
      </c>
      <c r="AE635" s="46" t="s">
        <v>4</v>
      </c>
      <c r="AF635" s="47" t="s">
        <v>4</v>
      </c>
    </row>
    <row r="636" spans="1:32" ht="90" x14ac:dyDescent="0.25">
      <c r="A636" s="45" t="s">
        <v>246</v>
      </c>
      <c r="B636" s="46" t="str">
        <f>VLOOKUP($A636, Table5[], 2, FALSE)</f>
        <v>NO : Norway</v>
      </c>
      <c r="C636" s="46" t="str">
        <f>IF(ISNA(VLOOKUP($A636, Table8[], 2, FALSE)), "", VLOOKUP($A636, Table8[], 2, FALSE))</f>
        <v/>
      </c>
      <c r="D636" s="46" t="str">
        <f>IF(ISNA(VLOOKUP($A636, Table10[], 2, FALSE)), "", VLOOKUP($A636, Table10[], 2, FALSE))</f>
        <v>2207200090 - Other</v>
      </c>
      <c r="E636" s="46" t="str">
        <f>IF(ISNA(VLOOKUP($A636, Table16[], 2, FALSE)), "", VLOOKUP($A636, Table16[], 2, FALSE))</f>
        <v>R080065 : opening tariff quotas for 2008 and for the following years for imports into the European Community of certain goods originating in Norway resulting from the processing of agricultural products covered by Council Regulation (EC) No 3448/93</v>
      </c>
      <c r="F636" s="59">
        <v>13055</v>
      </c>
      <c r="G636" s="60">
        <v>43101</v>
      </c>
      <c r="H636" s="60">
        <v>43465</v>
      </c>
      <c r="I636" s="61">
        <f>'quota master'!$H636-'quota master'!$G636+1</f>
        <v>365</v>
      </c>
      <c r="J636" s="61" t="str">
        <f>describe_period('quota master'!$I636, 'quota master'!$G636, 'quota master'!$H636)</f>
        <v>Annual</v>
      </c>
      <c r="K636" s="54">
        <v>1434000</v>
      </c>
      <c r="L636" s="62" t="s">
        <v>75</v>
      </c>
      <c r="M636" s="63">
        <v>3</v>
      </c>
      <c r="N636" s="62" t="s">
        <v>3</v>
      </c>
      <c r="O636" s="63">
        <v>90</v>
      </c>
      <c r="P636" s="46" t="s">
        <v>4</v>
      </c>
      <c r="Q636" s="46" t="s">
        <v>4</v>
      </c>
      <c r="R636" s="46" t="s">
        <v>245</v>
      </c>
      <c r="S636" s="46" t="s">
        <v>246</v>
      </c>
      <c r="T636" s="46" t="str">
        <f>LOWER('quota master'!$V636)</f>
        <v>alcool ethyl,eaux de vie denat</v>
      </c>
      <c r="U636" s="46" t="str">
        <f>GetQuotaDescription('quota master'!$A636, 'quota master'!$B636, 'quota master'!$AB636, 'quota master'!$T636)</f>
        <v>FCFS Quota number 090772 for geography NO : Norway on alcool ethyl,eaux de vie denat</v>
      </c>
      <c r="V636" s="46" t="s">
        <v>1614</v>
      </c>
      <c r="W636" s="46" t="s">
        <v>4</v>
      </c>
      <c r="X636" s="46" t="s">
        <v>1550</v>
      </c>
      <c r="Y636" s="46" t="s">
        <v>1404</v>
      </c>
      <c r="Z636" s="54">
        <v>1434000</v>
      </c>
      <c r="AA636" s="46" t="s">
        <v>75</v>
      </c>
      <c r="AB636" s="46" t="s">
        <v>1399</v>
      </c>
      <c r="AC636" s="46" t="s">
        <v>1499</v>
      </c>
      <c r="AD636" s="46" t="s">
        <v>1492</v>
      </c>
      <c r="AE636" s="46" t="s">
        <v>4</v>
      </c>
      <c r="AF636" s="47" t="s">
        <v>4</v>
      </c>
    </row>
    <row r="637" spans="1:32" ht="60" x14ac:dyDescent="0.25">
      <c r="A637" s="45" t="s">
        <v>1007</v>
      </c>
      <c r="B637" s="46" t="str">
        <f>VLOOKUP($A637, Table5[], 2, FALSE)</f>
        <v>PE : Peru</v>
      </c>
      <c r="C637" s="46" t="str">
        <f>IF(ISNA(VLOOKUP($A637, Table8[], 2, FALSE)), "", VLOOKUP($A637, Table8[], 2, FALSE))</f>
        <v/>
      </c>
      <c r="D637" s="46" t="str">
        <f>IF(ISNA(VLOOKUP($A637, Table10[], 2, FALSE)), "", VLOOKUP($A637, Table10[], 2, FALSE))</f>
        <v>2208405100 - Rum with a content of volatile substances other than ethyl and methyl alcohol equal to or exceeding 225|grams per hectolitre of pure alcohol (with a 10|% tolerance)_x000D_
2208409900 - Other</v>
      </c>
      <c r="E637" s="46" t="str">
        <f>IF(ISNA(VLOOKUP($A637, Table16[], 2, FALSE)), "", VLOOKUP($A637, Table16[], 2, FALSE))</f>
        <v>R130405 : opening and providing for the administration of Union tariff quotas for agricultural products originating in Peru</v>
      </c>
      <c r="F637" s="59">
        <v>12532</v>
      </c>
      <c r="G637" s="60">
        <v>43101</v>
      </c>
      <c r="H637" s="60">
        <v>43465</v>
      </c>
      <c r="I637" s="61">
        <f>'quota master'!$H637-'quota master'!$G637+1</f>
        <v>365</v>
      </c>
      <c r="J637" s="61" t="str">
        <f>describe_period('quota master'!$I637, 'quota master'!$G637, 'quota master'!$H637)</f>
        <v>Annual</v>
      </c>
      <c r="K637" s="54">
        <v>150000</v>
      </c>
      <c r="L637" s="62" t="s">
        <v>1008</v>
      </c>
      <c r="M637" s="63">
        <v>3</v>
      </c>
      <c r="N637" s="62" t="s">
        <v>3</v>
      </c>
      <c r="O637" s="63">
        <v>90</v>
      </c>
      <c r="P637" s="46" t="s">
        <v>4</v>
      </c>
      <c r="Q637" s="46" t="s">
        <v>4</v>
      </c>
      <c r="R637" s="46" t="s">
        <v>994</v>
      </c>
      <c r="S637" s="46" t="s">
        <v>1007</v>
      </c>
      <c r="T637" s="46" t="str">
        <f>LOWER('quota master'!$V637)</f>
        <v>rum and other spirits obtained by distilling fermented sugar-cane products, in containers holding more than 2 litres</v>
      </c>
      <c r="U637" s="46" t="str">
        <f>GetQuotaDescription('quota master'!$A637, 'quota master'!$B637, 'quota master'!$AB637, 'quota master'!$T637)</f>
        <v>FCFS Quota number 097223 for geography PE : Peru on rum and other spirits obtained by distilling fermented sugar-cane products, in containers holding more than 2 litres</v>
      </c>
      <c r="V637" s="46" t="s">
        <v>1929</v>
      </c>
      <c r="W637" s="46" t="s">
        <v>4</v>
      </c>
      <c r="X637" s="46" t="s">
        <v>1917</v>
      </c>
      <c r="Y637" s="46" t="s">
        <v>1404</v>
      </c>
      <c r="Z637" s="54">
        <v>150000</v>
      </c>
      <c r="AA637" s="46" t="s">
        <v>1008</v>
      </c>
      <c r="AB637" s="46" t="s">
        <v>1399</v>
      </c>
      <c r="AC637" s="46" t="s">
        <v>1499</v>
      </c>
      <c r="AD637" s="46" t="s">
        <v>1492</v>
      </c>
      <c r="AE637" s="46" t="s">
        <v>4</v>
      </c>
      <c r="AF637" s="47" t="s">
        <v>4</v>
      </c>
    </row>
    <row r="638" spans="1:32" ht="60" x14ac:dyDescent="0.25">
      <c r="A638" s="45" t="s">
        <v>1017</v>
      </c>
      <c r="B638" s="46" t="str">
        <f>VLOOKUP($A638, Table5[], 2, FALSE)</f>
        <v>CO : Colombia</v>
      </c>
      <c r="C638" s="46" t="str">
        <f>IF(ISNA(VLOOKUP($A638, Table8[], 2, FALSE)), "", VLOOKUP($A638, Table8[], 2, FALSE))</f>
        <v/>
      </c>
      <c r="D638" s="46" t="str">
        <f>IF(ISNA(VLOOKUP($A638, Table10[], 2, FALSE)), "", VLOOKUP($A638, Table10[], 2, FALSE))</f>
        <v>2208405100 - Rum with a content of volatile substances other than ethyl and methyl alcohol equal to or exceeding 225|grams per hectolitre of pure alcohol (with a 10|% tolerance)_x000D_
2208409900 - Other</v>
      </c>
      <c r="E638" s="46" t="str">
        <f>IF(ISNA(VLOOKUP($A638, Table16[], 2, FALSE)), "", VLOOKUP($A638, Table16[], 2, FALSE))</f>
        <v>R130741 : opening and providing for the administration of Union tariff quotas for agricultural products originating in Colombia</v>
      </c>
      <c r="F638" s="59">
        <v>12551</v>
      </c>
      <c r="G638" s="60">
        <v>43101</v>
      </c>
      <c r="H638" s="60">
        <v>43465</v>
      </c>
      <c r="I638" s="61">
        <f>'quota master'!$H638-'quota master'!$G638+1</f>
        <v>365</v>
      </c>
      <c r="J638" s="61" t="str">
        <f>describe_period('quota master'!$I638, 'quota master'!$G638, 'quota master'!$H638)</f>
        <v>Annual</v>
      </c>
      <c r="K638" s="54">
        <v>200000</v>
      </c>
      <c r="L638" s="62" t="s">
        <v>1008</v>
      </c>
      <c r="M638" s="63">
        <v>3</v>
      </c>
      <c r="N638" s="62" t="s">
        <v>3</v>
      </c>
      <c r="O638" s="63">
        <v>90</v>
      </c>
      <c r="P638" s="46" t="s">
        <v>4</v>
      </c>
      <c r="Q638" s="46" t="s">
        <v>4</v>
      </c>
      <c r="R638" s="46" t="s">
        <v>1015</v>
      </c>
      <c r="S638" s="46" t="s">
        <v>1017</v>
      </c>
      <c r="T638" s="46" t="str">
        <f>LOWER('quota master'!$V638)</f>
        <v>rum and other spirits obtained by distilling fermented sugar-cane products, in containers holding more than 2 litres</v>
      </c>
      <c r="U638" s="46" t="str">
        <f>GetQuotaDescription('quota master'!$A638, 'quota master'!$B638, 'quota master'!$AB638, 'quota master'!$T638)</f>
        <v>FCFS Quota number 097232 for geography CO : Colombia on rum and other spirits obtained by distilling fermented sugar-cane products, in containers holding more than 2 litres</v>
      </c>
      <c r="V638" s="46" t="s">
        <v>1929</v>
      </c>
      <c r="W638" s="46" t="s">
        <v>4</v>
      </c>
      <c r="X638" s="46" t="s">
        <v>1936</v>
      </c>
      <c r="Y638" s="46" t="s">
        <v>1404</v>
      </c>
      <c r="Z638" s="54">
        <v>200000</v>
      </c>
      <c r="AA638" s="46" t="s">
        <v>1008</v>
      </c>
      <c r="AB638" s="46" t="s">
        <v>1399</v>
      </c>
      <c r="AC638" s="46" t="s">
        <v>1499</v>
      </c>
      <c r="AD638" s="46" t="s">
        <v>1492</v>
      </c>
      <c r="AE638" s="46" t="s">
        <v>4</v>
      </c>
      <c r="AF638" s="47" t="s">
        <v>4</v>
      </c>
    </row>
    <row r="639" spans="1:32" ht="60" x14ac:dyDescent="0.25">
      <c r="A639" s="45" t="s">
        <v>1028</v>
      </c>
      <c r="B639" s="46" t="str">
        <f>VLOOKUP($A639, Table5[], 2, FALSE)</f>
        <v>2200 : Central America</v>
      </c>
      <c r="C639" s="46" t="str">
        <f>IF(ISNA(VLOOKUP($A639, Table8[], 2, FALSE)), "", VLOOKUP($A639, Table8[], 2, FALSE))</f>
        <v>PA (Panama) excluded from 2200 (Central America)</v>
      </c>
      <c r="D639" s="46" t="str">
        <f>IF(ISNA(VLOOKUP($A639, Table10[], 2, FALSE)), "", VLOOKUP($A639, Table10[], 2, FALSE))</f>
        <v>2208405100 - Rum with a content of volatile substances other than ethyl and methyl alcohol equal to or exceeding 225|grams per hectolitre of pure alcohol (with a 10|% tolerance)_x000D_
2208409900 - Other</v>
      </c>
      <c r="E639" s="46" t="str">
        <f>IF(ISNA(VLOOKUP($A639, Table16[], 2, FALSE)), "", VLOOKUP($A639, Table16[], 2, FALSE))</f>
        <v>R130924 : opening and providing for the management of Union tariff quotas for agricultural products originating in Central America</v>
      </c>
      <c r="F639" s="59">
        <v>12375</v>
      </c>
      <c r="G639" s="60">
        <v>43101</v>
      </c>
      <c r="H639" s="60">
        <v>43465</v>
      </c>
      <c r="I639" s="61">
        <f>'quota master'!$H639-'quota master'!$G639+1</f>
        <v>365</v>
      </c>
      <c r="J639" s="61" t="str">
        <f>describe_period('quota master'!$I639, 'quota master'!$G639, 'quota master'!$H639)</f>
        <v>Annual</v>
      </c>
      <c r="K639" s="54">
        <v>850000</v>
      </c>
      <c r="L639" s="62" t="s">
        <v>1008</v>
      </c>
      <c r="M639" s="63">
        <v>3</v>
      </c>
      <c r="N639" s="62" t="s">
        <v>3</v>
      </c>
      <c r="O639" s="63">
        <v>90</v>
      </c>
      <c r="P639" s="46" t="s">
        <v>4</v>
      </c>
      <c r="Q639" s="46" t="s">
        <v>4</v>
      </c>
      <c r="R639" s="46" t="s">
        <v>1024</v>
      </c>
      <c r="S639" s="46" t="s">
        <v>1028</v>
      </c>
      <c r="T639" s="46" t="str">
        <f>LOWER('quota master'!$V639)</f>
        <v>rum and other spirits obtained by distilling fermented sugar-cane products, in containers holding more than 2 litres</v>
      </c>
      <c r="U639" s="46" t="str">
        <f>GetQuotaDescription('quota master'!$A639, 'quota master'!$B639, 'quota master'!$AB639, 'quota master'!$T639)</f>
        <v>FCFS Quota number 097304 for geography 2200 : Central America on rum and other spirits obtained by distilling fermented sugar-cane products, in containers holding more than 2 litres</v>
      </c>
      <c r="V639" s="46" t="s">
        <v>1929</v>
      </c>
      <c r="W639" s="46" t="s">
        <v>4</v>
      </c>
      <c r="X639" s="46" t="s">
        <v>1915</v>
      </c>
      <c r="Y639" s="46" t="s">
        <v>1404</v>
      </c>
      <c r="Z639" s="54">
        <v>850000</v>
      </c>
      <c r="AA639" s="46" t="s">
        <v>1008</v>
      </c>
      <c r="AB639" s="46" t="s">
        <v>1399</v>
      </c>
      <c r="AC639" s="46" t="s">
        <v>1499</v>
      </c>
      <c r="AD639" s="46" t="s">
        <v>1492</v>
      </c>
      <c r="AE639" s="46" t="s">
        <v>4</v>
      </c>
      <c r="AF639" s="47" t="s">
        <v>4</v>
      </c>
    </row>
    <row r="640" spans="1:32" ht="60" x14ac:dyDescent="0.25">
      <c r="A640" s="45" t="s">
        <v>1032</v>
      </c>
      <c r="B640" s="46" t="str">
        <f>VLOOKUP($A640, Table5[], 2, FALSE)</f>
        <v>PA : Panama</v>
      </c>
      <c r="C640" s="46" t="str">
        <f>IF(ISNA(VLOOKUP($A640, Table8[], 2, FALSE)), "", VLOOKUP($A640, Table8[], 2, FALSE))</f>
        <v/>
      </c>
      <c r="D640" s="46" t="str">
        <f>IF(ISNA(VLOOKUP($A640, Table10[], 2, FALSE)), "", VLOOKUP($A640, Table10[], 2, FALSE))</f>
        <v>2208405100 - Rum with a content of volatile substances other than ethyl and methyl alcohol equal to or exceeding 225|grams per hectolitre of pure alcohol (with a 10|% tolerance)_x000D_
2208409900 - Other</v>
      </c>
      <c r="E640" s="46" t="str">
        <f>IF(ISNA(VLOOKUP($A640, Table16[], 2, FALSE)), "", VLOOKUP($A640, Table16[], 2, FALSE))</f>
        <v>R130923 : opening and providing for the management of Union tariff quotas for agricultural products originating in Panama</v>
      </c>
      <c r="F640" s="59">
        <v>12449</v>
      </c>
      <c r="G640" s="60">
        <v>43101</v>
      </c>
      <c r="H640" s="60">
        <v>43465</v>
      </c>
      <c r="I640" s="61">
        <f>'quota master'!$H640-'quota master'!$G640+1</f>
        <v>365</v>
      </c>
      <c r="J640" s="61" t="str">
        <f>describe_period('quota master'!$I640, 'quota master'!$G640, 'quota master'!$H640)</f>
        <v>Annual</v>
      </c>
      <c r="K640" s="54">
        <v>125000</v>
      </c>
      <c r="L640" s="62" t="s">
        <v>1008</v>
      </c>
      <c r="M640" s="63">
        <v>3</v>
      </c>
      <c r="N640" s="62" t="s">
        <v>3</v>
      </c>
      <c r="O640" s="63">
        <v>90</v>
      </c>
      <c r="P640" s="46" t="s">
        <v>4</v>
      </c>
      <c r="Q640" s="46" t="s">
        <v>4</v>
      </c>
      <c r="R640" s="46" t="s">
        <v>1033</v>
      </c>
      <c r="S640" s="46" t="s">
        <v>1032</v>
      </c>
      <c r="T640" s="46" t="str">
        <f>LOWER('quota master'!$V640)</f>
        <v>rum and other spirits obtained by distilling fermented sugar-cane products, in containers holding more than 2 litres</v>
      </c>
      <c r="U640" s="46" t="str">
        <f>GetQuotaDescription('quota master'!$A640, 'quota master'!$B640, 'quota master'!$AB640, 'quota master'!$T640)</f>
        <v>FCFS Quota number 097310 for geography PA : Panama on rum and other spirits obtained by distilling fermented sugar-cane products, in containers holding more than 2 litres</v>
      </c>
      <c r="V640" s="46" t="s">
        <v>1929</v>
      </c>
      <c r="W640" s="46" t="s">
        <v>4</v>
      </c>
      <c r="X640" s="46" t="s">
        <v>1945</v>
      </c>
      <c r="Y640" s="46" t="s">
        <v>1404</v>
      </c>
      <c r="Z640" s="54">
        <v>125000</v>
      </c>
      <c r="AA640" s="46" t="s">
        <v>1008</v>
      </c>
      <c r="AB640" s="46" t="s">
        <v>1399</v>
      </c>
      <c r="AC640" s="46" t="s">
        <v>1499</v>
      </c>
      <c r="AD640" s="46" t="s">
        <v>1492</v>
      </c>
      <c r="AE640" s="46" t="s">
        <v>4</v>
      </c>
      <c r="AF640" s="47" t="s">
        <v>4</v>
      </c>
    </row>
    <row r="641" spans="1:32" ht="135" x14ac:dyDescent="0.25">
      <c r="A641" s="45" t="s">
        <v>1061</v>
      </c>
      <c r="B641" s="46" t="str">
        <f>VLOOKUP($A641, Table5[], 2, FALSE)</f>
        <v>EC : Ecuador</v>
      </c>
      <c r="C641" s="46" t="str">
        <f>IF(ISNA(VLOOKUP($A641, Table8[], 2, FALSE)), "", VLOOKUP($A641, Table8[], 2, FALSE))</f>
        <v/>
      </c>
      <c r="D641" s="46" t="str">
        <f>IF(ISNA(VLOOKUP($A641, Table10[], 2, FALSE)), "", VLOOKUP($A641, Table10[], 2, FALSE))</f>
        <v>2208405100 - Rum with a content of volatile substances other than ethyl and methyl alcohol equal to or exceeding 225|grams per hectolitre of pure alcohol (with a 10|% tolerance)_x000D_
2208409900 - Other</v>
      </c>
      <c r="E641" s="46" t="str">
        <f>IF(ISNA(VLOOKUP($A641, Table16[], 2, FALSE)), "", VLOOKUP($A641, Table16[], 2, FALSE))</f>
        <v>R170754 : opening and providing for the management of Union tariff quotas for certain agricultural and processed agricultural products originating in Ecuador</v>
      </c>
      <c r="F641" s="59">
        <v>12566</v>
      </c>
      <c r="G641" s="60">
        <v>43101</v>
      </c>
      <c r="H641" s="60">
        <v>43465</v>
      </c>
      <c r="I641" s="61">
        <f>'quota master'!$H641-'quota master'!$G641+1</f>
        <v>365</v>
      </c>
      <c r="J641" s="61" t="str">
        <f>describe_period('quota master'!$I641, 'quota master'!$G641, 'quota master'!$H641)</f>
        <v>Annual</v>
      </c>
      <c r="K641" s="54">
        <v>26000</v>
      </c>
      <c r="L641" s="62" t="s">
        <v>75</v>
      </c>
      <c r="M641" s="63">
        <v>3</v>
      </c>
      <c r="N641" s="62" t="s">
        <v>3</v>
      </c>
      <c r="O641" s="63">
        <v>90</v>
      </c>
      <c r="P641" s="46" t="s">
        <v>4</v>
      </c>
      <c r="Q641" s="46" t="s">
        <v>4</v>
      </c>
      <c r="R641" s="46" t="s">
        <v>1052</v>
      </c>
      <c r="S641" s="46" t="s">
        <v>1061</v>
      </c>
      <c r="T641" s="46" t="str">
        <f>LOWER('quota master'!$V641)</f>
        <v>rum with a content of volatile substances other than ethyl and methyl alcohol equal to or exceeding 225 grams per hectolitre of pure alcohol (with a 10 % tolerance), in containers holding more than 2 litres
rum, in containers holding more than 2 litres, of a value not exceeding eur 2 per litre of pure alcohol</v>
      </c>
      <c r="U641" s="46" t="str">
        <f>GetQuotaDescription('quota master'!$A641, 'quota master'!$B641, 'quota master'!$AB641, 'quota master'!$T641)</f>
        <v>FCFS Quota number 097534 for geography EC : Ecuador on rum with a content of volatile substances other than ethyl and methyl alcohol equal to or exceeding 225 grams per hectolitre of pure alcohol (with a 10 % tolerance), in containers holding more than 2 litres
rum, in containers holding more than 2 litres, of a value not exceeding eur 2 per litre of pure alcohol</v>
      </c>
      <c r="V641" s="46" t="s">
        <v>1956</v>
      </c>
      <c r="W641" s="46" t="s">
        <v>4</v>
      </c>
      <c r="X641" s="46" t="s">
        <v>1948</v>
      </c>
      <c r="Y641" s="46" t="s">
        <v>1404</v>
      </c>
      <c r="Z641" s="54">
        <v>26000</v>
      </c>
      <c r="AA641" s="46" t="s">
        <v>75</v>
      </c>
      <c r="AB641" s="46" t="s">
        <v>1399</v>
      </c>
      <c r="AC641" s="46" t="s">
        <v>1499</v>
      </c>
      <c r="AD641" s="46" t="s">
        <v>1492</v>
      </c>
      <c r="AE641" s="46" t="s">
        <v>4</v>
      </c>
      <c r="AF641" s="47" t="s">
        <v>4</v>
      </c>
    </row>
    <row r="642" spans="1:32" ht="120" x14ac:dyDescent="0.25">
      <c r="A642" s="45" t="s">
        <v>789</v>
      </c>
      <c r="B642" s="46" t="str">
        <f>VLOOKUP($A642, Table5[], 2, FALSE)</f>
        <v>UA : Ukraine</v>
      </c>
      <c r="C642" s="46" t="str">
        <f>IF(ISNA(VLOOKUP($A642, Table8[], 2, FALSE)), "", VLOOKUP($A642, Table8[], 2, FALSE))</f>
        <v/>
      </c>
      <c r="D642" s="46" t="str">
        <f>IF(ISNA(VLOOKUP($A642, Table10[], 2, FALSE)), "", VLOOKUP($A642, Table10[], 2, FALSE))</f>
        <v>2302100000 - Of maize (corn)_x000D_
2302300000 - Of wheat_x000D_
2302401000 -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weight_x000D_
2302409000 - Other_x000D_
2303101100 - Exceeding 40|% by weight</v>
      </c>
      <c r="E642" s="46" t="str">
        <f>IF(ISNA(VLOOKUP($A642, Table16[], 2, FALSE)), "", VLOOKUP($A642, Table16[], 2, FALSE))</f>
        <v>R152405 : opening and providing for the management of EU tariff quotas for agricultural products originating in Ukraine</v>
      </c>
      <c r="F642" s="59">
        <v>13137</v>
      </c>
      <c r="G642" s="60">
        <v>43101</v>
      </c>
      <c r="H642" s="60">
        <v>43465</v>
      </c>
      <c r="I642" s="61">
        <f>'quota master'!$H642-'quota master'!$G642+1</f>
        <v>365</v>
      </c>
      <c r="J642" s="61" t="str">
        <f>describe_period('quota master'!$I642, 'quota master'!$G642, 'quota master'!$H642)</f>
        <v>Annual</v>
      </c>
      <c r="K642" s="54">
        <v>19000000</v>
      </c>
      <c r="L642" s="62" t="s">
        <v>2</v>
      </c>
      <c r="M642" s="63">
        <v>3</v>
      </c>
      <c r="N642" s="62" t="s">
        <v>3</v>
      </c>
      <c r="O642" s="63">
        <v>90</v>
      </c>
      <c r="P642" s="46" t="s">
        <v>4</v>
      </c>
      <c r="Q642" s="46" t="s">
        <v>4</v>
      </c>
      <c r="R642" s="46" t="s">
        <v>778</v>
      </c>
      <c r="S642" s="46" t="s">
        <v>789</v>
      </c>
      <c r="T642" s="46" t="str">
        <f>LOWER('quota master'!$V642)</f>
        <v>bran, sharps and other residues, whether or not in the form of pellets, derived from the sifting, milling or other working of cereals or of leguminous plants</v>
      </c>
      <c r="U642" s="46" t="str">
        <f>GetQuotaDescription('quota master'!$A642, 'quota master'!$B642, 'quota master'!$AB642, 'quota master'!$T642)</f>
        <v>FCFS Quota number 096711 for geography UA : Ukraine on bran, sharps and other residues, whether or not in the form of pellets, derived from the sifting, milling or other working of cereals or of leguminous plants</v>
      </c>
      <c r="V642" s="46" t="s">
        <v>7716</v>
      </c>
      <c r="W642" s="46" t="s">
        <v>4</v>
      </c>
      <c r="X642" s="46" t="s">
        <v>1907</v>
      </c>
      <c r="Y642" s="46" t="s">
        <v>1404</v>
      </c>
      <c r="Z642" s="54">
        <v>19000000</v>
      </c>
      <c r="AA642" s="46" t="s">
        <v>2</v>
      </c>
      <c r="AB642" s="46" t="s">
        <v>1399</v>
      </c>
      <c r="AC642" s="46" t="s">
        <v>1499</v>
      </c>
      <c r="AD642" s="46" t="s">
        <v>1492</v>
      </c>
      <c r="AE642" s="46" t="s">
        <v>4</v>
      </c>
      <c r="AF642" s="47" t="s">
        <v>4</v>
      </c>
    </row>
    <row r="643" spans="1:32" ht="150" x14ac:dyDescent="0.25">
      <c r="A643" s="45" t="s">
        <v>51</v>
      </c>
      <c r="B643" s="46" t="str">
        <f>VLOOKUP($A643, Table5[], 2, FALSE)</f>
        <v>1008 : All third countries</v>
      </c>
      <c r="C643" s="46" t="str">
        <f>IF(ISNA(VLOOKUP($A643, Table8[], 2, FALSE)), "", VLOOKUP($A643, Table8[], 2, FALSE))</f>
        <v/>
      </c>
      <c r="D643" s="46" t="str">
        <f>IF(ISNA(VLOOKUP($A643, Table10[], 2, FALSE)), "", VLOOKUP($A643, Table10[], 2, FALSE))</f>
        <v>2302301000 -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weight_x000D_
2302309000 - Other_x000D_
2302401000 -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weight_x000D_
2302409000 - Other</v>
      </c>
      <c r="E643" s="46" t="str">
        <f>IF(ISNA(VLOOKUP($A643, Table16[], 2, FALSE)), "", VLOOKUP($A643, Table16[], 2, FALSE))</f>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c r="F643" s="59">
        <v>12772</v>
      </c>
      <c r="G643" s="60">
        <v>43101</v>
      </c>
      <c r="H643" s="60">
        <v>43465</v>
      </c>
      <c r="I643" s="61">
        <f>'quota master'!$H643-'quota master'!$G643+1</f>
        <v>365</v>
      </c>
      <c r="J643" s="61" t="str">
        <f>describe_period('quota master'!$I643, 'quota master'!$G643, 'quota master'!$H643)</f>
        <v>Annual</v>
      </c>
      <c r="K643" s="54">
        <v>475000000</v>
      </c>
      <c r="L643" s="62" t="s">
        <v>2</v>
      </c>
      <c r="M643" s="63">
        <v>3</v>
      </c>
      <c r="N643" s="62" t="s">
        <v>3</v>
      </c>
      <c r="O643" s="63">
        <v>90</v>
      </c>
      <c r="P643" s="46" t="s">
        <v>4</v>
      </c>
      <c r="Q643" s="46" t="s">
        <v>4</v>
      </c>
      <c r="R643" s="46" t="s">
        <v>52</v>
      </c>
      <c r="S643" s="46" t="s">
        <v>51</v>
      </c>
      <c r="T643" s="46" t="str">
        <f>LOWER('quota master'!$V643)</f>
        <v>brans, sharps and other residues of wheat and cereals other than maize and rice</v>
      </c>
      <c r="U643" s="46" t="str">
        <f>GetQuotaDescription('quota master'!$A643, 'quota master'!$B643, 'quota master'!$AB643, 'quota master'!$T643)</f>
        <v>FCFS Quota number 090072 for geography 1008 : All third countries on brans, sharps and other residues of wheat and cereals other than maize and rice</v>
      </c>
      <c r="V643" s="46" t="s">
        <v>1451</v>
      </c>
      <c r="W643" s="46" t="s">
        <v>4</v>
      </c>
      <c r="X643" s="46" t="s">
        <v>1420</v>
      </c>
      <c r="Y643" s="46" t="s">
        <v>1404</v>
      </c>
      <c r="Z643" s="54">
        <v>475000000</v>
      </c>
      <c r="AA643" s="46" t="s">
        <v>2</v>
      </c>
      <c r="AB643" s="46" t="s">
        <v>1399</v>
      </c>
      <c r="AC643" s="46" t="s">
        <v>1400</v>
      </c>
      <c r="AD643" s="46" t="s">
        <v>1401</v>
      </c>
      <c r="AE643" s="46" t="s">
        <v>4</v>
      </c>
      <c r="AF643" s="47" t="s">
        <v>4</v>
      </c>
    </row>
    <row r="644" spans="1:32" ht="45" x14ac:dyDescent="0.25">
      <c r="A644" s="45" t="s">
        <v>68</v>
      </c>
      <c r="B644" s="46" t="str">
        <f>VLOOKUP($A644, Table5[], 2, FALSE)</f>
        <v>US : United States of America</v>
      </c>
      <c r="C644" s="46" t="str">
        <f>IF(ISNA(VLOOKUP($A644, Table8[], 2, FALSE)), "", VLOOKUP($A644, Table8[], 2, FALSE))</f>
        <v/>
      </c>
      <c r="D644" s="46" t="str">
        <f>IF(ISNA(VLOOKUP($A644, Table10[], 2, FALSE)), "", VLOOKUP($A644, Table10[], 2, FALSE))</f>
        <v>2303101110 - corn gluten</v>
      </c>
      <c r="E644" s="46" t="str">
        <f>IF(ISNA(VLOOKUP($A644, Table16[], 2, FALSE)), "", VLOOKUP($A644, Table16[], 2, FALSE))</f>
        <v>R060937 : opening and providing for the administration of a Community tariff quota of corn gluten originating in the United States of America</v>
      </c>
      <c r="F644" s="59">
        <v>13190</v>
      </c>
      <c r="G644" s="60">
        <v>43101</v>
      </c>
      <c r="H644" s="60">
        <v>43465</v>
      </c>
      <c r="I644" s="61">
        <f>'quota master'!$H644-'quota master'!$G644+1</f>
        <v>365</v>
      </c>
      <c r="J644" s="61" t="str">
        <f>describe_period('quota master'!$I644, 'quota master'!$G644, 'quota master'!$H644)</f>
        <v>Annual</v>
      </c>
      <c r="K644" s="54">
        <v>10000000</v>
      </c>
      <c r="L644" s="62" t="s">
        <v>2</v>
      </c>
      <c r="M644" s="63">
        <v>3</v>
      </c>
      <c r="N644" s="62" t="s">
        <v>3</v>
      </c>
      <c r="O644" s="63">
        <v>90</v>
      </c>
      <c r="P644" s="46" t="s">
        <v>4</v>
      </c>
      <c r="Q644" s="46" t="s">
        <v>4</v>
      </c>
      <c r="R644" s="46" t="s">
        <v>69</v>
      </c>
      <c r="S644" s="46" t="s">
        <v>68</v>
      </c>
      <c r="T644" s="46" t="str">
        <f>LOWER('quota master'!$V644)</f>
        <v xml:space="preserve">corn gluten </v>
      </c>
      <c r="U644" s="46" t="str">
        <f>GetQuotaDescription('quota master'!$A644, 'quota master'!$B644, 'quota master'!$AB644, 'quota master'!$T644)</f>
        <v xml:space="preserve">FCFS Quota number 090090 for geography US : United States of America on corn gluten </v>
      </c>
      <c r="V644" s="46" t="s">
        <v>1464</v>
      </c>
      <c r="W644" s="46" t="s">
        <v>4</v>
      </c>
      <c r="X644" s="46" t="s">
        <v>1465</v>
      </c>
      <c r="Y644" s="46" t="s">
        <v>1404</v>
      </c>
      <c r="Z644" s="54">
        <v>10000000</v>
      </c>
      <c r="AA644" s="46" t="s">
        <v>2</v>
      </c>
      <c r="AB644" s="46" t="s">
        <v>1399</v>
      </c>
      <c r="AC644" s="46" t="s">
        <v>1400</v>
      </c>
      <c r="AD644" s="46" t="s">
        <v>1401</v>
      </c>
      <c r="AE644" s="46" t="s">
        <v>4</v>
      </c>
      <c r="AF644" s="47" t="s">
        <v>4</v>
      </c>
    </row>
    <row r="645" spans="1:32" ht="315" x14ac:dyDescent="0.25">
      <c r="A645" s="45" t="s">
        <v>1068</v>
      </c>
      <c r="B645" s="46" t="str">
        <f>VLOOKUP($A645, Table5[], 2, FALSE)</f>
        <v>CA : Canada</v>
      </c>
      <c r="C645" s="46" t="str">
        <f>IF(ISNA(VLOOKUP($A645, Table8[], 2, FALSE)), "", VLOOKUP($A645, Table8[], 2, FALSE))</f>
        <v/>
      </c>
      <c r="D645" s="46" t="str">
        <f>IF(ISNA(VLOOKUP($A645, Table10[], 2, FALSE)), "", VLOOKUP($A645, Table10[], 2, FALSE))</f>
        <v>2309100000 - Dog or cat food, put up for retail sale_x000D_
2309901031 - Dog or cat food, not put up for retail sale_x000D_
2309901091 - Dog or cat food, not put up for retail sale_x000D_
2309903111 - Dog or cat food, not put up for retail sale_x000D_
2309903117 - Dog or cat food, not put up for retail sale_x000D_
2309903181 - Dog or cat food, not put up for retail sale_x000D_
2309903310 - Dog or cat food, not put up for retail sale_x000D_
2309903510 - Dog or cat food, not put up for retail sale_x000D_
2309903910 - Dog or cat food, not put up for retail sale_x000D_
2309904141 - Dog or cat food, not put up for retail sale_x000D_
2309904151 - Dog or cat food, not put up for retail sale_x000D_
2309904181 - Dog or cat food, not put up for retail sale_x000D_
2309904310 - Dog or cat food, not put up for retail sale_x000D_
2309904910 - Dog or cat food, not put up for retail sale_x000D_
2309905110 - Dog or cat food, not put up for retail sale_x000D_
2309905310 - Dog or cat food, not put up for retail sale_x000D_
2309905910 - Dog or cat food, not put up for retail sale_x000D_
2309907010 - Dog or cat food, not put up for retail sale_x000D_
2309909110 - Dog or cat food, not put up for retail sale_x000D_
2309909631 - Dog or cat food, not put up for retail sale_x000D_
2309909691 - Dog or cat food, not put up for retail sale</v>
      </c>
      <c r="E645" s="46" t="str">
        <f>IF(ISNA(VLOOKUP($A645, Table16[], 2, FALSE)), "", VLOOKUP($A645,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645" s="59">
        <v>12860</v>
      </c>
      <c r="G645" s="60">
        <v>43101</v>
      </c>
      <c r="H645" s="60">
        <v>43465</v>
      </c>
      <c r="I645" s="61">
        <f>'quota master'!$H645-'quota master'!$G645+1</f>
        <v>365</v>
      </c>
      <c r="J645" s="61" t="str">
        <f>describe_period('quota master'!$I645, 'quota master'!$G645, 'quota master'!$H645)</f>
        <v>Annual</v>
      </c>
      <c r="K645" s="54">
        <v>60000000</v>
      </c>
      <c r="L645" s="62" t="s">
        <v>2</v>
      </c>
      <c r="M645" s="63">
        <v>3</v>
      </c>
      <c r="N645" s="62" t="s">
        <v>3</v>
      </c>
      <c r="O645" s="63">
        <v>90</v>
      </c>
      <c r="P645" s="46" t="s">
        <v>4</v>
      </c>
      <c r="Q645" s="46" t="s">
        <v>4</v>
      </c>
      <c r="R645" s="46" t="s">
        <v>1065</v>
      </c>
      <c r="S645" s="46" t="s">
        <v>1068</v>
      </c>
      <c r="T645" s="46" t="str">
        <f>LOWER('quota master'!$V645)</f>
        <v>dog or cat food, put up for retail sale</v>
      </c>
      <c r="U645" s="46" t="str">
        <f>GetQuotaDescription('quota master'!$A645, 'quota master'!$B645, 'quota master'!$AB645, 'quota master'!$T645)</f>
        <v>FCFS Quota number 098303 for geography CA : Canada on dog or cat food, put up for retail sale</v>
      </c>
      <c r="V645" s="46" t="s">
        <v>1463</v>
      </c>
      <c r="W645" s="46" t="s">
        <v>4</v>
      </c>
      <c r="X645" s="46" t="s">
        <v>1958</v>
      </c>
      <c r="Y645" s="46" t="s">
        <v>1404</v>
      </c>
      <c r="Z645" s="54">
        <v>60000000</v>
      </c>
      <c r="AA645" s="46" t="s">
        <v>2</v>
      </c>
      <c r="AB645" s="46" t="s">
        <v>1399</v>
      </c>
      <c r="AC645" s="46" t="s">
        <v>1499</v>
      </c>
      <c r="AD645" s="46" t="s">
        <v>1782</v>
      </c>
      <c r="AE645" s="46" t="s">
        <v>4</v>
      </c>
      <c r="AF645" s="47" t="s">
        <v>4</v>
      </c>
    </row>
    <row r="646" spans="1:32" ht="165" x14ac:dyDescent="0.25">
      <c r="A646" s="45" t="s">
        <v>66</v>
      </c>
      <c r="B646" s="46" t="str">
        <f>VLOOKUP($A646, Table5[], 2, FALSE)</f>
        <v>1008 : All third countries</v>
      </c>
      <c r="C646" s="46" t="str">
        <f>IF(ISNA(VLOOKUP($A646, Table8[], 2, FALSE)), "", VLOOKUP($A646, Table8[], 2, FALSE))</f>
        <v/>
      </c>
      <c r="D646" s="46" t="str">
        <f>IF(ISNA(VLOOKUP($A646, Table10[], 2, FALSE)), "", VLOOKUP($A646, Table10[], 2, FALSE))</f>
        <v>2309101300 - Containing not less than 10|% but less than 50|% by weight of milk products_x000D_
2309101500 - Containing not less than 50|% but less than 75|% by weight of milk products_x000D_
2309101900 - Containing not less than 75|% by weight of milk products_x000D_
2309103300 - Containing not less than 10|% but less than 50|% by weight of milk products_x000D_
2309103900 - Containing not less than 50|% by weight of milk products_x000D_
2309105100 - Containing no milk products or containing less than 10|% by weight of such products_x000D_
2309105300 - Containing not less than 10|% but less than 50|% by weight of milk products_x000D_
2309105900 - Containing not less than 50|% by weight of milk products_x000D_
2309107000 - Containing no starch, glucose, glucose syrup, maltodextrine or maltodextrine syrup but containing milk products</v>
      </c>
      <c r="E646" s="46" t="str">
        <f>IF(ISNA(VLOOKUP($A646, Table16[], 2, FALSE)), "", VLOOKUP($A646, Table16[], 2, FALSE))</f>
        <v>R060899 : amending Regulation (EC) No 2133/2001 opening and providing for the administration of certain Community tariff quotas and tariff ceilings in the cereals sector as regards the opening of a Community tariff quota for certain dog or cat food falling within CN code 2309 10</v>
      </c>
      <c r="F646" s="59">
        <v>12776</v>
      </c>
      <c r="G646" s="60">
        <v>43101</v>
      </c>
      <c r="H646" s="60">
        <v>43465</v>
      </c>
      <c r="I646" s="61">
        <f>'quota master'!$H646-'quota master'!$G646+1</f>
        <v>365</v>
      </c>
      <c r="J646" s="61" t="str">
        <f>describe_period('quota master'!$I646, 'quota master'!$G646, 'quota master'!$H646)</f>
        <v>Annual</v>
      </c>
      <c r="K646" s="54">
        <v>2058000</v>
      </c>
      <c r="L646" s="62" t="s">
        <v>2</v>
      </c>
      <c r="M646" s="63">
        <v>3</v>
      </c>
      <c r="N646" s="62" t="s">
        <v>3</v>
      </c>
      <c r="O646" s="63">
        <v>90</v>
      </c>
      <c r="P646" s="46" t="s">
        <v>4</v>
      </c>
      <c r="Q646" s="46" t="s">
        <v>4</v>
      </c>
      <c r="R646" s="46" t="s">
        <v>67</v>
      </c>
      <c r="S646" s="46" t="s">
        <v>66</v>
      </c>
      <c r="T646" s="46" t="str">
        <f>LOWER('quota master'!$V646)</f>
        <v>dog or cat food, put up for retail sale</v>
      </c>
      <c r="U646" s="46" t="str">
        <f>GetQuotaDescription('quota master'!$A646, 'quota master'!$B646, 'quota master'!$AB646, 'quota master'!$T646)</f>
        <v>FCFS Quota number 090089 for geography 1008 : All third countries on dog or cat food, put up for retail sale</v>
      </c>
      <c r="V646" s="46" t="s">
        <v>1463</v>
      </c>
      <c r="W646" s="46" t="s">
        <v>4</v>
      </c>
      <c r="X646" s="46" t="s">
        <v>1420</v>
      </c>
      <c r="Y646" s="46" t="s">
        <v>1404</v>
      </c>
      <c r="Z646" s="54">
        <v>2058000</v>
      </c>
      <c r="AA646" s="46" t="s">
        <v>2</v>
      </c>
      <c r="AB646" s="46" t="s">
        <v>1399</v>
      </c>
      <c r="AC646" s="46" t="s">
        <v>1400</v>
      </c>
      <c r="AD646" s="46" t="s">
        <v>1401</v>
      </c>
      <c r="AE646" s="46" t="s">
        <v>1449</v>
      </c>
      <c r="AF646" s="47" t="s">
        <v>4</v>
      </c>
    </row>
    <row r="647" spans="1:32" ht="180" x14ac:dyDescent="0.25">
      <c r="A647" s="45" t="s">
        <v>275</v>
      </c>
      <c r="B647" s="46" t="str">
        <f>VLOOKUP($A647, Table5[], 2, FALSE)</f>
        <v>NO : Norway</v>
      </c>
      <c r="C647" s="46" t="str">
        <f>IF(ISNA(VLOOKUP($A647, Table8[], 2, FALSE)), "", VLOOKUP($A647, Table8[], 2, FALSE))</f>
        <v/>
      </c>
      <c r="D647" s="46" t="str">
        <f>IF(ISNA(VLOOKUP($A647, Table10[], 2, FALSE)), "", VLOOKUP($A647, Table10[], 2, FALSE))</f>
        <v>2309101300 - Containing not less than 10|% but less than 50|% by weight of milk products_x000D_
2309101500 - Containing not less than 50|% but less than 75|% by weight of milk products_x000D_
2309101900 - Containing not less than 75|% by weight of milk products_x000D_
2309103300 - Containing not less than 10|% but less than 50|% by weight of milk products_x000D_
2309103900 - Containing not less than 50|% by weight of milk products_x000D_
2309105100 - Containing no milk products or containing less than 10|% by weight of such products_x000D_
2309105300 - Containing not less than 10|% but less than 50|% by weight of milk products_x000D_
2309105900 - Containing not less than 50|% by weight of milk products_x000D_
2309107000 - Containing no starch, glucose, glucose syrup, maltodextrine or maltodextrine syrup but containing milk products_x000D_
2309109000 - Other</v>
      </c>
      <c r="E647" s="46" t="str">
        <f>IF(ISNA(VLOOKUP($A647, Table16[], 2, FALSE)), "", VLOOKUP($A647, Table16[], 2, FALSE))</f>
        <v>R161422 : amending Council Regulation (EC) No 992/95 as regards Union tariff quotas for certain agricultural and fishery products originating in Norway</v>
      </c>
      <c r="F647" s="59">
        <v>13048</v>
      </c>
      <c r="G647" s="60">
        <v>43101</v>
      </c>
      <c r="H647" s="60">
        <v>43465</v>
      </c>
      <c r="I647" s="61">
        <f>'quota master'!$H647-'quota master'!$G647+1</f>
        <v>365</v>
      </c>
      <c r="J647" s="61" t="str">
        <f>describe_period('quota master'!$I647, 'quota master'!$G647, 'quota master'!$H647)</f>
        <v>Annual</v>
      </c>
      <c r="K647" s="54">
        <v>13000000</v>
      </c>
      <c r="L647" s="62" t="s">
        <v>2</v>
      </c>
      <c r="M647" s="63">
        <v>3</v>
      </c>
      <c r="N647" s="62" t="s">
        <v>3</v>
      </c>
      <c r="O647" s="63">
        <v>90</v>
      </c>
      <c r="P647" s="46" t="s">
        <v>4</v>
      </c>
      <c r="Q647" s="46" t="s">
        <v>4</v>
      </c>
      <c r="R647" s="46" t="s">
        <v>236</v>
      </c>
      <c r="S647" s="46" t="s">
        <v>275</v>
      </c>
      <c r="T647" s="46" t="str">
        <f>LOWER('quota master'!$V647)</f>
        <v>dog or cat put up for retail sale</v>
      </c>
      <c r="U647" s="46" t="str">
        <f>GetQuotaDescription('quota master'!$A647, 'quota master'!$B647, 'quota master'!$AB647, 'quota master'!$T647)</f>
        <v>FCFS Quota number 090817 for geography NO : Norway on dog or cat put up for retail sale</v>
      </c>
      <c r="V647" s="46" t="s">
        <v>1638</v>
      </c>
      <c r="W647" s="46" t="s">
        <v>4</v>
      </c>
      <c r="X647" s="46" t="s">
        <v>1550</v>
      </c>
      <c r="Y647" s="46" t="s">
        <v>1404</v>
      </c>
      <c r="Z647" s="54">
        <v>13000000</v>
      </c>
      <c r="AA647" s="46" t="s">
        <v>2</v>
      </c>
      <c r="AB647" s="46" t="s">
        <v>1399</v>
      </c>
      <c r="AC647" s="46" t="s">
        <v>1499</v>
      </c>
      <c r="AD647" s="46" t="s">
        <v>1492</v>
      </c>
      <c r="AE647" s="46" t="s">
        <v>4</v>
      </c>
      <c r="AF647" s="47" t="s">
        <v>4</v>
      </c>
    </row>
    <row r="648" spans="1:32" ht="105" x14ac:dyDescent="0.25">
      <c r="A648" s="45" t="s">
        <v>165</v>
      </c>
      <c r="B648" s="46" t="str">
        <f>VLOOKUP($A648, Table5[], 2, FALSE)</f>
        <v>FO : Faroe Islands</v>
      </c>
      <c r="C648" s="46" t="str">
        <f>IF(ISNA(VLOOKUP($A648, Table8[], 2, FALSE)), "", VLOOKUP($A648, Table8[], 2, FALSE))</f>
        <v/>
      </c>
      <c r="D648" s="46" t="str">
        <f>IF(ISNA(VLOOKUP($A648, Table10[], 2, FALSE)), "", VLOOKUP($A648, Table10[], 2, FALSE))</f>
        <v>2309901021 - Fish feed_x000D_
2309901081 - Fish feed_x000D_
2309903130 - Fish feed_x000D_
2309904120 - Fish feed</v>
      </c>
      <c r="E648" s="46" t="str">
        <f>IF(ISNA(VLOOKUP($A648, Table16[], 2, FALSE)), "", VLOOKUP($A648, Table16[], 2, FALSE))</f>
        <v>R071381 : amending Regulation (EC) No 2133/2001 opening and providing for the administration of certain Community tariff quotas and tariff ceilings in the cereals sector as regards an increase in the tariff quota concessions from the Community for the Faeroese fish feed falling under CN codes ex 2309 90 10, ex 2309 90 31 and ex 2309 90 41</v>
      </c>
      <c r="F648" s="59">
        <v>12616</v>
      </c>
      <c r="G648" s="60">
        <v>43101</v>
      </c>
      <c r="H648" s="60">
        <v>43465</v>
      </c>
      <c r="I648" s="61">
        <f>'quota master'!$H648-'quota master'!$G648+1</f>
        <v>365</v>
      </c>
      <c r="J648" s="61" t="str">
        <f>describe_period('quota master'!$I648, 'quota master'!$G648, 'quota master'!$H648)</f>
        <v>Annual</v>
      </c>
      <c r="K648" s="54">
        <v>20000000</v>
      </c>
      <c r="L648" s="62" t="s">
        <v>2</v>
      </c>
      <c r="M648" s="63">
        <v>3</v>
      </c>
      <c r="N648" s="62" t="s">
        <v>3</v>
      </c>
      <c r="O648" s="63">
        <v>90</v>
      </c>
      <c r="P648" s="46" t="s">
        <v>4</v>
      </c>
      <c r="Q648" s="46" t="s">
        <v>4</v>
      </c>
      <c r="R648" s="46" t="s">
        <v>166</v>
      </c>
      <c r="S648" s="46" t="s">
        <v>165</v>
      </c>
      <c r="T648" s="46" t="str">
        <f>LOWER('quota master'!$V648)</f>
        <v>feedstuffs for fish</v>
      </c>
      <c r="U648" s="46" t="str">
        <f>GetQuotaDescription('quota master'!$A648, 'quota master'!$B648, 'quota master'!$AB648, 'quota master'!$T648)</f>
        <v>FCFS Quota number 090689 for geography FO : Faroe Islands on feedstuffs for fish</v>
      </c>
      <c r="V648" s="46" t="s">
        <v>7684</v>
      </c>
      <c r="W648" s="46" t="s">
        <v>4</v>
      </c>
      <c r="X648" s="46" t="s">
        <v>1534</v>
      </c>
      <c r="Y648" s="46" t="s">
        <v>1404</v>
      </c>
      <c r="Z648" s="54">
        <v>20000000</v>
      </c>
      <c r="AA648" s="46" t="s">
        <v>2</v>
      </c>
      <c r="AB648" s="46" t="s">
        <v>1399</v>
      </c>
      <c r="AC648" s="46" t="s">
        <v>1499</v>
      </c>
      <c r="AD648" s="46" t="s">
        <v>1492</v>
      </c>
      <c r="AE648" s="46" t="s">
        <v>4</v>
      </c>
      <c r="AF648" s="47" t="s">
        <v>4</v>
      </c>
    </row>
    <row r="649" spans="1:32" ht="105" x14ac:dyDescent="0.25">
      <c r="A649" s="45" t="s">
        <v>53</v>
      </c>
      <c r="B649" s="46" t="str">
        <f>VLOOKUP($A649, Table5[], 2, FALSE)</f>
        <v>1008 : All third countries</v>
      </c>
      <c r="C649" s="46" t="str">
        <f>IF(ISNA(VLOOKUP($A649, Table8[], 2, FALSE)), "", VLOOKUP($A649, Table8[], 2, FALSE))</f>
        <v/>
      </c>
      <c r="D649" s="46" t="str">
        <f>IF(ISNA(VLOOKUP($A649, Table10[], 2, FALSE)), "", VLOOKUP($A649, Table10[], 2, FALSE))</f>
        <v>2309903100 - Containing no milk products or containing less than 10|% by weight of such products_x000D_
2309904100 - Containing no milk products or containing less than 10|% by weight of such products_x000D_
2309905100 - Containing no milk products or containing less than 10|% by weight of such products</v>
      </c>
      <c r="E649" s="46" t="str">
        <f>IF(ISNA(VLOOKUP($A649, Table16[], 2, FALSE)), "", VLOOKUP($A649, Table16[], 2, FALSE))</f>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c r="F649" s="59">
        <v>12774</v>
      </c>
      <c r="G649" s="60">
        <v>43101</v>
      </c>
      <c r="H649" s="60">
        <v>43465</v>
      </c>
      <c r="I649" s="61">
        <f>'quota master'!$H649-'quota master'!$G649+1</f>
        <v>365</v>
      </c>
      <c r="J649" s="61" t="str">
        <f>describe_period('quota master'!$I649, 'quota master'!$G649, 'quota master'!$H649)</f>
        <v>Annual</v>
      </c>
      <c r="K649" s="54">
        <v>2800000</v>
      </c>
      <c r="L649" s="62" t="s">
        <v>2</v>
      </c>
      <c r="M649" s="63">
        <v>3</v>
      </c>
      <c r="N649" s="62" t="s">
        <v>11</v>
      </c>
      <c r="O649" s="63">
        <v>90</v>
      </c>
      <c r="P649" s="46" t="s">
        <v>4</v>
      </c>
      <c r="Q649" s="46" t="s">
        <v>4</v>
      </c>
      <c r="R649" s="46" t="s">
        <v>52</v>
      </c>
      <c r="S649" s="46" t="s">
        <v>53</v>
      </c>
      <c r="T649" s="46" t="str">
        <f>LOWER('quota master'!$V649)</f>
        <v>preparation of a kind used in animal feed</v>
      </c>
      <c r="U649" s="46" t="str">
        <f>GetQuotaDescription('quota master'!$A649, 'quota master'!$B649, 'quota master'!$AB649, 'quota master'!$T649)</f>
        <v>FCFS Quota number 090073 for geography 1008 : All third countries on preparation of a kind used in animal feed</v>
      </c>
      <c r="V649" s="46" t="s">
        <v>1452</v>
      </c>
      <c r="W649" s="46" t="s">
        <v>4</v>
      </c>
      <c r="X649" s="46" t="s">
        <v>1420</v>
      </c>
      <c r="Y649" s="46" t="s">
        <v>1404</v>
      </c>
      <c r="Z649" s="54">
        <v>2800000</v>
      </c>
      <c r="AA649" s="46" t="s">
        <v>2</v>
      </c>
      <c r="AB649" s="46" t="s">
        <v>1399</v>
      </c>
      <c r="AC649" s="46" t="s">
        <v>1400</v>
      </c>
      <c r="AD649" s="46" t="s">
        <v>1401</v>
      </c>
      <c r="AE649" s="46" t="s">
        <v>1449</v>
      </c>
      <c r="AF649" s="47" t="s">
        <v>4</v>
      </c>
    </row>
    <row r="650" spans="1:32" ht="105" x14ac:dyDescent="0.25">
      <c r="A650" s="45" t="s">
        <v>47</v>
      </c>
      <c r="B650" s="46" t="str">
        <f>VLOOKUP($A650, Table5[], 2, FALSE)</f>
        <v>1008 : All third countries</v>
      </c>
      <c r="C650" s="46" t="str">
        <f>IF(ISNA(VLOOKUP($A650, Table8[], 2, FALSE)), "", VLOOKUP($A650, Table8[], 2, FALSE))</f>
        <v/>
      </c>
      <c r="D650" s="46" t="str">
        <f>IF(ISNA(VLOOKUP($A650, Table10[], 2, FALSE)), "", VLOOKUP($A650, Table10[], 2, FALSE))</f>
        <v>2309903100 - Containing no milk products or containing less than 10|% by weight of such products_x000D_
2309904100 - Containing no milk products or containing less than 10|% by weight of such products_x000D_
2309905100 - Containing no milk products or containing less than 10|% by weight of such products_x000D_
2309909600 - Other</v>
      </c>
      <c r="E650" s="46" t="str">
        <f>IF(ISNA(VLOOKUP($A650, Table16[], 2, FALSE)), "", VLOOKUP($A650, Table16[], 2, FALSE))</f>
        <v>R070880 : amending Regulation (EC) No 2133/2001 opening and providing for the administration of certain Community tariff quotas and tariff ceilings in the cereals sector as regards a Community tariff quota for certain preparations of a kind used in animal feeding falling within CN code 2309 90</v>
      </c>
      <c r="F650" s="59">
        <v>12777</v>
      </c>
      <c r="G650" s="60">
        <v>43101</v>
      </c>
      <c r="H650" s="60">
        <v>43465</v>
      </c>
      <c r="I650" s="61">
        <f>'quota master'!$H650-'quota master'!$G650+1</f>
        <v>365</v>
      </c>
      <c r="J650" s="61" t="str">
        <f>describe_period('quota master'!$I650, 'quota master'!$G650, 'quota master'!$H650)</f>
        <v>Annual</v>
      </c>
      <c r="K650" s="54">
        <v>2700000</v>
      </c>
      <c r="L650" s="62" t="s">
        <v>2</v>
      </c>
      <c r="M650" s="63">
        <v>3</v>
      </c>
      <c r="N650" s="62" t="s">
        <v>11</v>
      </c>
      <c r="O650" s="63">
        <v>90</v>
      </c>
      <c r="P650" s="46" t="s">
        <v>4</v>
      </c>
      <c r="Q650" s="46" t="s">
        <v>4</v>
      </c>
      <c r="R650" s="46" t="s">
        <v>48</v>
      </c>
      <c r="S650" s="46" t="s">
        <v>47</v>
      </c>
      <c r="T650" s="46" t="str">
        <f>LOWER('quota master'!$V650)</f>
        <v>preparations of a kind used in animal feeding</v>
      </c>
      <c r="U650" s="46" t="str">
        <f>GetQuotaDescription('quota master'!$A650, 'quota master'!$B650, 'quota master'!$AB650, 'quota master'!$T650)</f>
        <v>FCFS Quota number 090070 for geography 1008 : All third countries on preparations of a kind used in animal feeding</v>
      </c>
      <c r="V650" s="46" t="s">
        <v>1448</v>
      </c>
      <c r="W650" s="46" t="s">
        <v>4</v>
      </c>
      <c r="X650" s="46" t="s">
        <v>1420</v>
      </c>
      <c r="Y650" s="46" t="s">
        <v>1404</v>
      </c>
      <c r="Z650" s="54">
        <v>2700000</v>
      </c>
      <c r="AA650" s="46" t="s">
        <v>2</v>
      </c>
      <c r="AB650" s="46" t="s">
        <v>1399</v>
      </c>
      <c r="AC650" s="46" t="s">
        <v>1400</v>
      </c>
      <c r="AD650" s="46" t="s">
        <v>1401</v>
      </c>
      <c r="AE650" s="46" t="s">
        <v>1449</v>
      </c>
      <c r="AF650" s="47" t="s">
        <v>4</v>
      </c>
    </row>
    <row r="651" spans="1:32" ht="120" x14ac:dyDescent="0.25">
      <c r="A651" s="45" t="s">
        <v>761</v>
      </c>
      <c r="B651" s="46" t="str">
        <f>VLOOKUP($A651, Table5[], 2, FALSE)</f>
        <v>1011 : ERGA OMNES</v>
      </c>
      <c r="C651" s="46" t="str">
        <f>IF(ISNA(VLOOKUP($A651, Table8[], 2, FALSE)), "", VLOOKUP($A651, Table8[], 2, FALSE))</f>
        <v/>
      </c>
      <c r="D651" s="46" t="str">
        <f>IF(ISNA(VLOOKUP($A651, Table10[], 2, FALSE)), "", VLOOKUP($A651, Table10[], 2, FALSE))</f>
        <v>2309903111 - Dog or cat food, not put up for retail sale_x000D_
2309903114 - Other_x000D_
2309903117 - Dog or cat food, not put up for retail sale_x000D_
2309903119 - Other_x000D_
2309904141 - Dog or cat food, not put up for retail sale_x000D_
2309904149 - Other_x000D_
2309904151 - Dog or cat food, not put up for retail sale_x000D_
2309904159 - Other</v>
      </c>
      <c r="E651" s="46" t="str">
        <f>IF(ISNA(VLOOKUP($A651, Table16[], 2, FALSE)), "", VLOOKUP($A651, Table16[], 2, FALSE))</f>
        <v>R960440 : opening and providing for the administration of Community tariff quotas for certain mixtures of malt sprouts and barley screenings</v>
      </c>
      <c r="F651" s="59">
        <v>13257</v>
      </c>
      <c r="G651" s="60">
        <v>43101</v>
      </c>
      <c r="H651" s="60">
        <v>43465</v>
      </c>
      <c r="I651" s="61">
        <f>'quota master'!$H651-'quota master'!$G651+1</f>
        <v>365</v>
      </c>
      <c r="J651" s="61" t="str">
        <f>describe_period('quota master'!$I651, 'quota master'!$G651, 'quota master'!$H651)</f>
        <v>Annual</v>
      </c>
      <c r="K651" s="54">
        <v>20000000</v>
      </c>
      <c r="L651" s="62" t="s">
        <v>2</v>
      </c>
      <c r="M651" s="63">
        <v>3</v>
      </c>
      <c r="N651" s="62" t="s">
        <v>3</v>
      </c>
      <c r="O651" s="63">
        <v>90</v>
      </c>
      <c r="P651" s="46" t="s">
        <v>4</v>
      </c>
      <c r="Q651" s="46" t="s">
        <v>4</v>
      </c>
      <c r="R651" s="46" t="s">
        <v>760</v>
      </c>
      <c r="S651" s="46" t="s">
        <v>761</v>
      </c>
      <c r="T651" s="46" t="str">
        <f>LOWER('quota master'!$V651)</f>
        <v>dog or cat food</v>
      </c>
      <c r="U651" s="46" t="str">
        <f>GetQuotaDescription('quota master'!$A651, 'quota master'!$B651, 'quota master'!$AB651, 'quota master'!$T651)</f>
        <v>FCFS Quota number 092905 for geography 1011 : ERGA OMNES on dog or cat food</v>
      </c>
      <c r="V651" s="46" t="s">
        <v>7705</v>
      </c>
      <c r="W651" s="46" t="s">
        <v>4</v>
      </c>
      <c r="X651" s="46" t="s">
        <v>1397</v>
      </c>
      <c r="Y651" s="46" t="s">
        <v>1404</v>
      </c>
      <c r="Z651" s="54">
        <v>20000000</v>
      </c>
      <c r="AA651" s="46" t="s">
        <v>2</v>
      </c>
      <c r="AB651" s="46" t="s">
        <v>1399</v>
      </c>
      <c r="AC651" s="46" t="s">
        <v>1400</v>
      </c>
      <c r="AD651" s="46" t="s">
        <v>1401</v>
      </c>
      <c r="AE651" s="46" t="s">
        <v>4</v>
      </c>
      <c r="AF651" s="47" t="s">
        <v>4</v>
      </c>
    </row>
    <row r="652" spans="1:32" ht="60" x14ac:dyDescent="0.25">
      <c r="A652" s="45" t="s">
        <v>759</v>
      </c>
      <c r="B652" s="46" t="str">
        <f>VLOOKUP($A652, Table5[], 2, FALSE)</f>
        <v>1011 : ERGA OMNES</v>
      </c>
      <c r="C652" s="46" t="str">
        <f>IF(ISNA(VLOOKUP($A652, Table8[], 2, FALSE)), "", VLOOKUP($A652, Table8[], 2, FALSE))</f>
        <v/>
      </c>
      <c r="D652" s="46" t="str">
        <f>IF(ISNA(VLOOKUP($A652, Table10[], 2, FALSE)), "", VLOOKUP($A652, Table10[], 2, FALSE))</f>
        <v>2309903111 - Dog or cat food, not put up for retail sale_x000D_
2309903114 - Other_x000D_
2309904141 - Dog or cat food, not put up for retail sale_x000D_
2309904149 - Other</v>
      </c>
      <c r="E652" s="46" t="str">
        <f>IF(ISNA(VLOOKUP($A652, Table16[], 2, FALSE)), "", VLOOKUP($A652, Table16[], 2, FALSE))</f>
        <v>R960440 : opening and providing for the administration of Community tariff quotas for certain mixtures of malt sprouts and barley screenings</v>
      </c>
      <c r="F652" s="59">
        <v>13193</v>
      </c>
      <c r="G652" s="60">
        <v>43101</v>
      </c>
      <c r="H652" s="60">
        <v>43465</v>
      </c>
      <c r="I652" s="61">
        <f>'quota master'!$H652-'quota master'!$G652+1</f>
        <v>365</v>
      </c>
      <c r="J652" s="61" t="str">
        <f>describe_period('quota master'!$I652, 'quota master'!$G652, 'quota master'!$H652)</f>
        <v>Annual</v>
      </c>
      <c r="K652" s="54">
        <v>100000000</v>
      </c>
      <c r="L652" s="62" t="s">
        <v>2</v>
      </c>
      <c r="M652" s="63">
        <v>3</v>
      </c>
      <c r="N652" s="62" t="s">
        <v>3</v>
      </c>
      <c r="O652" s="63">
        <v>90</v>
      </c>
      <c r="P652" s="46" t="s">
        <v>4</v>
      </c>
      <c r="Q652" s="46" t="s">
        <v>4</v>
      </c>
      <c r="R652" s="46" t="s">
        <v>760</v>
      </c>
      <c r="S652" s="46" t="s">
        <v>759</v>
      </c>
      <c r="T652" s="46" t="str">
        <f>LOWER('quota master'!$V652)</f>
        <v>dog or cat food</v>
      </c>
      <c r="U652" s="46" t="str">
        <f>GetQuotaDescription('quota master'!$A652, 'quota master'!$B652, 'quota master'!$AB652, 'quota master'!$T652)</f>
        <v>FCFS Quota number 092903 for geography 1011 : ERGA OMNES on dog or cat food</v>
      </c>
      <c r="V652" s="46" t="s">
        <v>7705</v>
      </c>
      <c r="W652" s="46" t="s">
        <v>4</v>
      </c>
      <c r="X652" s="46" t="s">
        <v>1397</v>
      </c>
      <c r="Y652" s="46" t="s">
        <v>1404</v>
      </c>
      <c r="Z652" s="54">
        <v>100000000</v>
      </c>
      <c r="AA652" s="46" t="s">
        <v>2</v>
      </c>
      <c r="AB652" s="46" t="s">
        <v>1399</v>
      </c>
      <c r="AC652" s="46" t="s">
        <v>1400</v>
      </c>
      <c r="AD652" s="46" t="s">
        <v>1401</v>
      </c>
      <c r="AE652" s="46" t="s">
        <v>4</v>
      </c>
      <c r="AF652" s="47" t="s">
        <v>4</v>
      </c>
    </row>
    <row r="653" spans="1:32" ht="90" x14ac:dyDescent="0.25">
      <c r="A653" s="45" t="s">
        <v>249</v>
      </c>
      <c r="B653" s="46" t="str">
        <f>VLOOKUP($A653, Table5[], 2, FALSE)</f>
        <v>NO : Norway</v>
      </c>
      <c r="C653" s="46" t="str">
        <f>IF(ISNA(VLOOKUP($A653, Table8[], 2, FALSE)), "", VLOOKUP($A653, Table8[], 2, FALSE))</f>
        <v/>
      </c>
      <c r="D653" s="46" t="str">
        <f>IF(ISNA(VLOOKUP($A653, Table10[], 2, FALSE)), "", VLOOKUP($A653, Table10[], 2, FALSE))</f>
        <v>2309903130 - Fish feed</v>
      </c>
      <c r="E653" s="46" t="str">
        <f>IF(ISNA(VLOOKUP($A653, Table16[], 2, FALSE)), "", VLOOKUP($A653, Table16[], 2, FALSE))</f>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c r="F653" s="59">
        <v>12775</v>
      </c>
      <c r="G653" s="60">
        <v>43101</v>
      </c>
      <c r="H653" s="60">
        <v>43465</v>
      </c>
      <c r="I653" s="61">
        <f>'quota master'!$H653-'quota master'!$G653+1</f>
        <v>365</v>
      </c>
      <c r="J653" s="61" t="str">
        <f>describe_period('quota master'!$I653, 'quota master'!$G653, 'quota master'!$H653)</f>
        <v>Annual</v>
      </c>
      <c r="K653" s="54">
        <v>1177000</v>
      </c>
      <c r="L653" s="62" t="s">
        <v>2</v>
      </c>
      <c r="M653" s="63">
        <v>3</v>
      </c>
      <c r="N653" s="62" t="s">
        <v>11</v>
      </c>
      <c r="O653" s="63">
        <v>90</v>
      </c>
      <c r="P653" s="46" t="s">
        <v>4</v>
      </c>
      <c r="Q653" s="46" t="s">
        <v>4</v>
      </c>
      <c r="R653" s="46" t="s">
        <v>250</v>
      </c>
      <c r="S653" s="46" t="s">
        <v>249</v>
      </c>
      <c r="T653" s="46" t="str">
        <f>LOWER('quota master'!$V653)</f>
        <v>freedingstuffs for fish</v>
      </c>
      <c r="U653" s="46" t="str">
        <f>GetQuotaDescription('quota master'!$A653, 'quota master'!$B653, 'quota master'!$AB653, 'quota master'!$T653)</f>
        <v>FCFS Quota number 090779 for geography NO : Norway on freedingstuffs for fish</v>
      </c>
      <c r="V653" s="46" t="s">
        <v>1541</v>
      </c>
      <c r="W653" s="46" t="s">
        <v>4</v>
      </c>
      <c r="X653" s="46" t="s">
        <v>1550</v>
      </c>
      <c r="Y653" s="46" t="s">
        <v>1404</v>
      </c>
      <c r="Z653" s="54">
        <v>1177000</v>
      </c>
      <c r="AA653" s="46" t="s">
        <v>2</v>
      </c>
      <c r="AB653" s="46" t="s">
        <v>1399</v>
      </c>
      <c r="AC653" s="46" t="s">
        <v>1499</v>
      </c>
      <c r="AD653" s="46" t="s">
        <v>1492</v>
      </c>
      <c r="AE653" s="46" t="s">
        <v>1449</v>
      </c>
      <c r="AF653" s="47" t="s">
        <v>4</v>
      </c>
    </row>
    <row r="654" spans="1:32" ht="409.5" x14ac:dyDescent="0.25">
      <c r="A654" s="45" t="s">
        <v>767</v>
      </c>
      <c r="B654" s="46" t="str">
        <f>VLOOKUP($A654, Table5[], 2, FALSE)</f>
        <v>1011 : ERGA OMNES</v>
      </c>
      <c r="C654" s="46" t="str">
        <f>IF(ISNA(VLOOKUP($A654, Table8[], 2, FALSE)), "", VLOOKUP($A654, Table8[], 2, FALSE))</f>
        <v/>
      </c>
      <c r="D654" s="46" t="str">
        <f>IF(ISNA(VLOOKUP($A654, Table10[], 2, FALSE)), "", VLOOKUP($A654, Table10[], 2, FALSE))</f>
        <v>2401103591 - whether or not cut in regular size, having a custom value of not less than Euro|450 per 100|kg net weight, for use as binder or wrapper for the manufacture of goods falling within subheading 2402 10 00_x000D_
2401107010 - whether or not cut in regular size, having a custom value of not less than Euro|450 per 100|kg net weight, for use as binder or wrapper for the manufacture of goods falling within subheading 2402 10 00_x000D_
2401109511 - whether or not cut in regular size, having a custom value of not less than Euro|450 per 100|kg net weight, for use as binder or wrapper for the manufacture of goods falling within subheading 2402 10 00_x000D_
2401109521 - whether or not cut in regular size, having a custom value of not less than Euro|450 per 100|kg net weight, for use as binder or wrapper for the manufacture of goods falling within subheading 2402 10 00_x000D_
2401109591 - whether or not cut in regular size, having a custom value of not less than Euro|450 per 100|kg net weight, for use as binder or wrapper for the manufacture of goods falling within subheading 2402 10 00_x000D_
2401203591 - whether or not cut in regular size, having a custom value of not less than Euro|450 per 100|kg net weight, for use as binder or wrapper for the manufacture of goods falling within subheading 2402 10 00_x000D_
2401207010 - whether or not cut in regular size, having a custom value of not less than Euro|450 per 100|kg net weight, for use as binder or wrapper for the manufacture of goods falling within subheading 2402 10 00_x000D_
2401209511 - whether or not cut in regular size, having a custom value of not less than Euro|450 per 100|kg net weight, for use as binder or wrapper for the manufacture of goods falling within subheading 2402 10 00_x000D_
2401209521 - whether or not cut in regular size, having a custom value of not less than Euro|450 per 100|kg net weight, for use as binder or wrapper for the manufacture of goods falling within subheading 2402 10 00_x000D_
2401209591 - whether or not cut in regular size, having a custom value of not less than Euro|450 per 100|kg net weight, for use as binder or wrapper for the manufacture of goods falling within subheading 2402 10 00</v>
      </c>
      <c r="E654" s="46" t="str">
        <f>IF(ISNA(VLOOKUP($A654, Table16[], 2, FALSE)), "", VLOOKUP($A654, Table16[], 2, FALSE))</f>
        <v>R162389 : amending Regulation (EU) No 1388/2013 opening and providing for the management of autonomous tariff quotas of the Union for certain agricultural and industrial products</v>
      </c>
      <c r="F654" s="59">
        <v>13299</v>
      </c>
      <c r="G654" s="60">
        <v>43101</v>
      </c>
      <c r="H654" s="60">
        <v>43465</v>
      </c>
      <c r="I654" s="61">
        <f>'quota master'!$H654-'quota master'!$G654+1</f>
        <v>365</v>
      </c>
      <c r="J654" s="61" t="str">
        <f>describe_period('quota master'!$I654, 'quota master'!$G654, 'quota master'!$H654)</f>
        <v>Annual</v>
      </c>
      <c r="K654" s="54">
        <v>6000000</v>
      </c>
      <c r="L654" s="62" t="s">
        <v>2</v>
      </c>
      <c r="M654" s="63">
        <v>3</v>
      </c>
      <c r="N654" s="62" t="s">
        <v>3</v>
      </c>
      <c r="O654" s="63">
        <v>90</v>
      </c>
      <c r="P654" s="46" t="s">
        <v>4</v>
      </c>
      <c r="Q654" s="46" t="s">
        <v>4</v>
      </c>
      <c r="R654" s="46" t="s">
        <v>563</v>
      </c>
      <c r="S654" s="46" t="s">
        <v>767</v>
      </c>
      <c r="T654" s="46" t="str">
        <f>LOWER('quota master'!$V654)</f>
        <v>light air-cured tobacco</v>
      </c>
      <c r="U654" s="46" t="str">
        <f>GetQuotaDescription('quota master'!$A654, 'quota master'!$B654, 'quota master'!$AB654, 'quota master'!$T654)</f>
        <v>FCFS Quota number 092913 for geography 1011 : ERGA OMNES on light air-cured tobacco</v>
      </c>
      <c r="V654" s="46" t="s">
        <v>7707</v>
      </c>
      <c r="W654" s="46" t="s">
        <v>4</v>
      </c>
      <c r="X654" s="46" t="s">
        <v>1397</v>
      </c>
      <c r="Y654" s="46" t="s">
        <v>1404</v>
      </c>
      <c r="Z654" s="54">
        <v>6000000</v>
      </c>
      <c r="AA654" s="46" t="s">
        <v>2</v>
      </c>
      <c r="AB654" s="46" t="s">
        <v>1399</v>
      </c>
      <c r="AC654" s="46" t="s">
        <v>1456</v>
      </c>
      <c r="AD654" s="46" t="s">
        <v>1900</v>
      </c>
      <c r="AE654" s="46" t="s">
        <v>4</v>
      </c>
      <c r="AF654" s="47" t="s">
        <v>4</v>
      </c>
    </row>
    <row r="655" spans="1:32" ht="60" x14ac:dyDescent="0.25">
      <c r="A655" s="45" t="s">
        <v>802</v>
      </c>
      <c r="B655" s="46" t="str">
        <f>VLOOKUP($A655, Table5[], 2, FALSE)</f>
        <v>UA : Ukraine</v>
      </c>
      <c r="C655" s="46" t="str">
        <f>IF(ISNA(VLOOKUP($A655, Table8[], 2, FALSE)), "", VLOOKUP($A655, Table8[], 2, FALSE))</f>
        <v/>
      </c>
      <c r="D655" s="46" t="str">
        <f>IF(ISNA(VLOOKUP($A655, Table10[], 2, FALSE)), "", VLOOKUP($A655, Table10[], 2, FALSE))</f>
        <v>2402100000 - Cigars, cheroots and cigarillos, containing tobacco_x000D_
2402209000 - Other</v>
      </c>
      <c r="E655" s="46" t="str">
        <f>IF(ISNA(VLOOKUP($A655, Table16[], 2, FALSE)), "", VLOOKUP($A655, Table16[], 2, FALSE))</f>
        <v>R152405 : opening and providing for the management of EU tariff quotas for agricultural products originating in Ukraine</v>
      </c>
      <c r="F655" s="59">
        <v>13150</v>
      </c>
      <c r="G655" s="60">
        <v>43101</v>
      </c>
      <c r="H655" s="60">
        <v>43465</v>
      </c>
      <c r="I655" s="61">
        <f>'quota master'!$H655-'quota master'!$G655+1</f>
        <v>365</v>
      </c>
      <c r="J655" s="61" t="str">
        <f>describe_period('quota master'!$I655, 'quota master'!$G655, 'quota master'!$H655)</f>
        <v>Annual</v>
      </c>
      <c r="K655" s="54">
        <v>2500000</v>
      </c>
      <c r="L655" s="62" t="s">
        <v>2</v>
      </c>
      <c r="M655" s="63">
        <v>3</v>
      </c>
      <c r="N655" s="62" t="s">
        <v>3</v>
      </c>
      <c r="O655" s="63">
        <v>90</v>
      </c>
      <c r="P655" s="46" t="s">
        <v>4</v>
      </c>
      <c r="Q655" s="46" t="s">
        <v>4</v>
      </c>
      <c r="R655" s="46" t="s">
        <v>778</v>
      </c>
      <c r="S655" s="46" t="s">
        <v>802</v>
      </c>
      <c r="T655" s="46" t="str">
        <f>LOWER('quota master'!$V655)</f>
        <v>cigars, cheroots and cigarillos, containing tobacco</v>
      </c>
      <c r="U655" s="46" t="str">
        <f>GetQuotaDescription('quota master'!$A655, 'quota master'!$B655, 'quota master'!$AB655, 'quota master'!$T655)</f>
        <v>FCFS Quota number 096724 for geography UA : Ukraine on cigars, cheroots and cigarillos, containing tobacco</v>
      </c>
      <c r="V655" s="46" t="s">
        <v>5506</v>
      </c>
      <c r="W655" s="46" t="s">
        <v>4</v>
      </c>
      <c r="X655" s="46" t="s">
        <v>1907</v>
      </c>
      <c r="Y655" s="46" t="s">
        <v>1404</v>
      </c>
      <c r="Z655" s="54">
        <v>2500000</v>
      </c>
      <c r="AA655" s="46" t="s">
        <v>2</v>
      </c>
      <c r="AB655" s="46" t="s">
        <v>1399</v>
      </c>
      <c r="AC655" s="46" t="s">
        <v>1499</v>
      </c>
      <c r="AD655" s="46" t="s">
        <v>1492</v>
      </c>
      <c r="AE655" s="46" t="s">
        <v>4</v>
      </c>
      <c r="AF655" s="47" t="s">
        <v>4</v>
      </c>
    </row>
    <row r="656" spans="1:32" ht="75" x14ac:dyDescent="0.25">
      <c r="A656" s="45" t="s">
        <v>604</v>
      </c>
      <c r="B656" s="46" t="str">
        <f>VLOOKUP($A656, Table5[], 2, FALSE)</f>
        <v>KR : Korea, Republic of (South Korea)</v>
      </c>
      <c r="C656" s="46" t="str">
        <f>IF(ISNA(VLOOKUP($A656, Table8[], 2, FALSE)), "", VLOOKUP($A656, Table8[], 2, FALSE))</f>
        <v/>
      </c>
      <c r="D656" s="46" t="str">
        <f>IF(ISNA(VLOOKUP($A656, Table10[], 2, FALSE)), "", VLOOKUP($A656, Table10[], 2, FALSE))</f>
        <v>2402201000 - Containing cloves_x000D_
2402209000 - Other</v>
      </c>
      <c r="E656" s="46" t="str">
        <f>IF(ISNA(VLOOKUP($A656, Table16[], 2, FALSE)), "", VLOOKUP($A656, Table16[], 2, FALSE))</f>
        <v>R111093 : on the application of derogations from the rules of origin laid down in the Protocol on the definition of originating products attached to the Free Trade Agreement between the European Union and its Member States and Korea</v>
      </c>
      <c r="F656" s="59">
        <v>12581</v>
      </c>
      <c r="G656" s="60">
        <v>43282</v>
      </c>
      <c r="H656" s="60">
        <v>43646</v>
      </c>
      <c r="I656" s="61">
        <f>'quota master'!$H656-'quota master'!$G656+1</f>
        <v>365</v>
      </c>
      <c r="J656" s="61" t="str">
        <f>describe_period('quota master'!$I656, 'quota master'!$G656, 'quota master'!$H656)</f>
        <v>Annual</v>
      </c>
      <c r="K656" s="54">
        <v>250000</v>
      </c>
      <c r="L656" s="62" t="s">
        <v>2</v>
      </c>
      <c r="M656" s="63">
        <v>3</v>
      </c>
      <c r="N656" s="62" t="s">
        <v>3</v>
      </c>
      <c r="O656" s="63">
        <v>90</v>
      </c>
      <c r="P656" s="46" t="s">
        <v>4</v>
      </c>
      <c r="Q656" s="46" t="s">
        <v>4</v>
      </c>
      <c r="R656" s="46" t="s">
        <v>602</v>
      </c>
      <c r="S656" s="46" t="s">
        <v>604</v>
      </c>
      <c r="T656" s="46" t="str">
        <f>LOWER('quota master'!$V656)</f>
        <v>cigarettes containing tobacco</v>
      </c>
      <c r="U656" s="46" t="str">
        <f>GetQuotaDescription('quota master'!$A656, 'quota master'!$B656, 'quota master'!$AB656, 'quota master'!$T656)</f>
        <v>FCFS Quota number 092452 for geography KR : Korea, Republic of (South Korea) on cigarettes containing tobacco</v>
      </c>
      <c r="V656" s="46" t="s">
        <v>1905</v>
      </c>
      <c r="W656" s="46" t="s">
        <v>4</v>
      </c>
      <c r="X656" s="46" t="s">
        <v>1903</v>
      </c>
      <c r="Y656" s="46" t="s">
        <v>1421</v>
      </c>
      <c r="Z656" s="54">
        <v>250000</v>
      </c>
      <c r="AA656" s="46" t="s">
        <v>2</v>
      </c>
      <c r="AB656" s="46" t="s">
        <v>1399</v>
      </c>
      <c r="AC656" s="46" t="s">
        <v>1499</v>
      </c>
      <c r="AD656" s="46" t="s">
        <v>1782</v>
      </c>
      <c r="AE656" s="46" t="s">
        <v>1906</v>
      </c>
      <c r="AF656" s="47" t="s">
        <v>4</v>
      </c>
    </row>
    <row r="657" spans="1:32" ht="90" x14ac:dyDescent="0.25">
      <c r="A657" s="45" t="s">
        <v>247</v>
      </c>
      <c r="B657" s="46" t="str">
        <f>VLOOKUP($A657, Table5[], 2, FALSE)</f>
        <v>NO : Norway</v>
      </c>
      <c r="C657" s="46" t="str">
        <f>IF(ISNA(VLOOKUP($A657, Table8[], 2, FALSE)), "", VLOOKUP($A657, Table8[], 2, FALSE))</f>
        <v/>
      </c>
      <c r="D657" s="46" t="str">
        <f>IF(ISNA(VLOOKUP($A657, Table10[], 2, FALSE)), "", VLOOKUP($A657, Table10[], 2, FALSE))</f>
        <v>2403110000 - Water-pipe tobacco specified in subheading note|1|to this chapter_x000D_
2403190000 - Other</v>
      </c>
      <c r="E657" s="46" t="str">
        <f>IF(ISNA(VLOOKUP($A657, Table16[], 2, FALSE)), "", VLOOKUP($A657, Table16[], 2, FALSE))</f>
        <v>R080065 : opening tariff quotas for 2008 and for the following years for imports into the European Community of certain goods originating in Norway resulting from the processing of agricultural products covered by Council Regulation (EC) No 3448/93</v>
      </c>
      <c r="F657" s="59">
        <v>13056</v>
      </c>
      <c r="G657" s="60">
        <v>43101</v>
      </c>
      <c r="H657" s="60">
        <v>43465</v>
      </c>
      <c r="I657" s="61">
        <f>'quota master'!$H657-'quota master'!$G657+1</f>
        <v>365</v>
      </c>
      <c r="J657" s="61" t="str">
        <f>describe_period('quota master'!$I657, 'quota master'!$G657, 'quota master'!$H657)</f>
        <v>Annual</v>
      </c>
      <c r="K657" s="54">
        <v>370000</v>
      </c>
      <c r="L657" s="62" t="s">
        <v>2</v>
      </c>
      <c r="M657" s="63">
        <v>3</v>
      </c>
      <c r="N657" s="62" t="s">
        <v>3</v>
      </c>
      <c r="O657" s="63">
        <v>90</v>
      </c>
      <c r="P657" s="46" t="s">
        <v>4</v>
      </c>
      <c r="Q657" s="46" t="s">
        <v>4</v>
      </c>
      <c r="R657" s="46" t="s">
        <v>245</v>
      </c>
      <c r="S657" s="46" t="s">
        <v>247</v>
      </c>
      <c r="T657" s="46" t="str">
        <f>LOWER('quota master'!$V657)</f>
        <v>smoking tobacco, whether or not containing tobacco substitutes in any proportion</v>
      </c>
      <c r="U657" s="46" t="str">
        <f>GetQuotaDescription('quota master'!$A657, 'quota master'!$B657, 'quota master'!$AB657, 'quota master'!$T657)</f>
        <v>FCFS Quota number 090774 for geography NO : Norway on smoking tobacco, whether or not containing tobacco substitutes in any proportion</v>
      </c>
      <c r="V657" s="46" t="s">
        <v>1615</v>
      </c>
      <c r="W657" s="46" t="s">
        <v>4</v>
      </c>
      <c r="X657" s="46" t="s">
        <v>1550</v>
      </c>
      <c r="Y657" s="46" t="s">
        <v>1404</v>
      </c>
      <c r="Z657" s="54">
        <v>370000</v>
      </c>
      <c r="AA657" s="46" t="s">
        <v>2</v>
      </c>
      <c r="AB657" s="46" t="s">
        <v>1399</v>
      </c>
      <c r="AC657" s="46" t="s">
        <v>1499</v>
      </c>
      <c r="AD657" s="46" t="s">
        <v>1492</v>
      </c>
      <c r="AE657" s="46" t="s">
        <v>4</v>
      </c>
      <c r="AF657" s="47" t="s">
        <v>4</v>
      </c>
    </row>
    <row r="658" spans="1:32" ht="60" x14ac:dyDescent="0.25">
      <c r="A658" s="45" t="s">
        <v>724</v>
      </c>
      <c r="B658" s="46" t="str">
        <f>VLOOKUP($A658, Table5[], 2, FALSE)</f>
        <v>1011 : ERGA OMNES</v>
      </c>
      <c r="C658" s="46" t="str">
        <f>IF(ISNA(VLOOKUP($A658, Table8[], 2, FALSE)), "", VLOOKUP($A658, Table8[], 2, FALSE))</f>
        <v/>
      </c>
      <c r="D658" s="46" t="str">
        <f>IF(ISNA(VLOOKUP($A658, Table10[], 2, FALSE)), "", VLOOKUP($A658, Table10[], 2, FALSE))</f>
        <v>2712209000 - Other</v>
      </c>
      <c r="E658" s="46" t="str">
        <f>IF(ISNA(VLOOKUP($A658, Table16[], 2, FALSE)), "", VLOOKUP($A658, Table16[], 2, FALSE))</f>
        <v>R172466 : amending Regulation (EU) No 1388/2013 opening and providing for the management of autonomous tariff quotas of the Union for certain agricultural and industrial products</v>
      </c>
      <c r="F658" s="59">
        <v>13300</v>
      </c>
      <c r="G658" s="60">
        <v>43101</v>
      </c>
      <c r="H658" s="60">
        <v>43465</v>
      </c>
      <c r="I658" s="61">
        <f>'quota master'!$H658-'quota master'!$G658+1</f>
        <v>365</v>
      </c>
      <c r="J658" s="61" t="str">
        <f>describe_period('quota master'!$I658, 'quota master'!$G658, 'quota master'!$H658)</f>
        <v>Annual</v>
      </c>
      <c r="K658" s="54">
        <v>120000000</v>
      </c>
      <c r="L658" s="62" t="s">
        <v>2</v>
      </c>
      <c r="M658" s="63">
        <v>3</v>
      </c>
      <c r="N658" s="62" t="s">
        <v>3</v>
      </c>
      <c r="O658" s="63">
        <v>90</v>
      </c>
      <c r="P658" s="46" t="s">
        <v>4</v>
      </c>
      <c r="Q658" s="46" t="s">
        <v>4</v>
      </c>
      <c r="R658" s="46" t="s">
        <v>643</v>
      </c>
      <c r="S658" s="46" t="s">
        <v>4</v>
      </c>
      <c r="T658" s="46" t="str">
        <f>LOWER('quota master'!$V658)</f>
        <v>paraffin wax</v>
      </c>
      <c r="U658" s="46" t="str">
        <f>GetQuotaDescription('quota master'!$A658, 'quota master'!$B658, 'quota master'!$AB658, 'quota master'!$T658)</f>
        <v>FCFS Quota number 092828 for geography 1011 : ERGA OMNES on paraffin wax</v>
      </c>
      <c r="V658" s="46" t="s">
        <v>7693</v>
      </c>
      <c r="W658" s="46" t="s">
        <v>4</v>
      </c>
      <c r="X658" s="46" t="s">
        <v>4</v>
      </c>
      <c r="Y658" s="46" t="s">
        <v>4</v>
      </c>
      <c r="Z658" s="54"/>
      <c r="AA658" s="46" t="s">
        <v>4</v>
      </c>
      <c r="AB658" s="46" t="s">
        <v>1399</v>
      </c>
      <c r="AC658" s="46" t="s">
        <v>4</v>
      </c>
      <c r="AD658" s="46" t="s">
        <v>4</v>
      </c>
      <c r="AE658" s="46" t="s">
        <v>4</v>
      </c>
      <c r="AF658" s="47" t="s">
        <v>4</v>
      </c>
    </row>
    <row r="659" spans="1:32" ht="60" x14ac:dyDescent="0.25">
      <c r="A659" s="45" t="s">
        <v>768</v>
      </c>
      <c r="B659" s="46" t="str">
        <f>VLOOKUP($A659, Table5[], 2, FALSE)</f>
        <v>1011 : ERGA OMNES</v>
      </c>
      <c r="C659" s="46" t="str">
        <f>IF(ISNA(VLOOKUP($A659, Table8[], 2, FALSE)), "", VLOOKUP($A659, Table8[], 2, FALSE))</f>
        <v/>
      </c>
      <c r="D659" s="46" t="str">
        <f>IF(ISNA(VLOOKUP($A659, Table10[], 2, FALSE)), "", VLOOKUP($A659, Table10[], 2, FALSE))</f>
        <v>2811220040 - Silica filler in the form of granules, with a purity by weight of 97|% or more of silicon dioxide</v>
      </c>
      <c r="E659" s="46" t="str">
        <f>IF(ISNA(VLOOKUP($A659, Table16[], 2, FALSE)), "", VLOOKUP($A659, Table16[], 2, FALSE))</f>
        <v>R162389 : amending Regulation (EU) No 1388/2013 opening and providing for the management of autonomous tariff quotas of the Union for certain agricultural and industrial products</v>
      </c>
      <c r="F659" s="59">
        <v>13301</v>
      </c>
      <c r="G659" s="60">
        <v>43101</v>
      </c>
      <c r="H659" s="60">
        <v>43465</v>
      </c>
      <c r="I659" s="61">
        <f>'quota master'!$H659-'quota master'!$G659+1</f>
        <v>365</v>
      </c>
      <c r="J659" s="61" t="str">
        <f>describe_period('quota master'!$I659, 'quota master'!$G659, 'quota master'!$H659)</f>
        <v>Annual</v>
      </c>
      <c r="K659" s="54">
        <v>1700000</v>
      </c>
      <c r="L659" s="62" t="s">
        <v>2</v>
      </c>
      <c r="M659" s="63">
        <v>3</v>
      </c>
      <c r="N659" s="62" t="s">
        <v>11</v>
      </c>
      <c r="O659" s="63">
        <v>90</v>
      </c>
      <c r="P659" s="46" t="s">
        <v>4</v>
      </c>
      <c r="Q659" s="46" t="s">
        <v>4</v>
      </c>
      <c r="R659" s="46" t="s">
        <v>563</v>
      </c>
      <c r="S659" s="46" t="s">
        <v>4</v>
      </c>
      <c r="T659" s="46" t="str">
        <f>LOWER('quota master'!$V659)</f>
        <v>silica filler in the form of granules, with a purity by weight of 97|% or more of silicon dioxide</v>
      </c>
      <c r="U659" s="46" t="str">
        <f>GetQuotaDescription('quota master'!$A659, 'quota master'!$B659, 'quota master'!$AB659, 'quota master'!$T659)</f>
        <v>FCFS Quota number 092928 for geography 1011 : ERGA OMNES on silica filler in the form of granules, with a purity by weight of 97|% or more of silicon dioxide</v>
      </c>
      <c r="V659" s="46" t="s">
        <v>5337</v>
      </c>
      <c r="W659" s="46" t="s">
        <v>4</v>
      </c>
      <c r="X659" s="46" t="s">
        <v>4</v>
      </c>
      <c r="Y659" s="46" t="s">
        <v>4</v>
      </c>
      <c r="Z659" s="54"/>
      <c r="AA659" s="46" t="s">
        <v>4</v>
      </c>
      <c r="AB659" s="46" t="s">
        <v>1399</v>
      </c>
      <c r="AC659" s="46" t="s">
        <v>4</v>
      </c>
      <c r="AD659" s="46" t="s">
        <v>4</v>
      </c>
      <c r="AE659" s="46" t="s">
        <v>4</v>
      </c>
      <c r="AF659" s="47" t="s">
        <v>4</v>
      </c>
    </row>
    <row r="660" spans="1:32" ht="60" x14ac:dyDescent="0.25">
      <c r="A660" s="45" t="s">
        <v>716</v>
      </c>
      <c r="B660" s="46" t="str">
        <f>VLOOKUP($A660, Table5[], 2, FALSE)</f>
        <v>1011 : ERGA OMNES</v>
      </c>
      <c r="C660" s="46" t="str">
        <f>IF(ISNA(VLOOKUP($A660, Table8[], 2, FALSE)), "", VLOOKUP($A660, Table8[], 2, FALSE))</f>
        <v/>
      </c>
      <c r="D660" s="46" t="str">
        <f>IF(ISNA(VLOOKUP($A660, Table10[], 2, FALSE)), "", VLOOKUP($A660, Table10[], 2, FALSE))</f>
        <v>2825904030 - Tungsten trioxide, including blue tungsten oxide (CAS RN 1314-35-8 or CAS RN 39318-18-8)</v>
      </c>
      <c r="E660" s="46" t="str">
        <f>IF(ISNA(VLOOKUP($A660, Table16[], 2, FALSE)), "", VLOOKUP($A660, Table16[], 2, FALSE))</f>
        <v>R162389 : amending Regulation (EU) No 1388/2013 opening and providing for the management of autonomous tariff quotas of the Union for certain agricultural and industrial products</v>
      </c>
      <c r="F660" s="59">
        <v>13302</v>
      </c>
      <c r="G660" s="60">
        <v>43101</v>
      </c>
      <c r="H660" s="60">
        <v>43465</v>
      </c>
      <c r="I660" s="61">
        <f>'quota master'!$H660-'quota master'!$G660+1</f>
        <v>365</v>
      </c>
      <c r="J660" s="61" t="str">
        <f>describe_period('quota master'!$I660, 'quota master'!$G660, 'quota master'!$H660)</f>
        <v>Annual</v>
      </c>
      <c r="K660" s="54">
        <v>12000000</v>
      </c>
      <c r="L660" s="62" t="s">
        <v>2</v>
      </c>
      <c r="M660" s="63">
        <v>3</v>
      </c>
      <c r="N660" s="62" t="s">
        <v>3</v>
      </c>
      <c r="O660" s="63">
        <v>90</v>
      </c>
      <c r="P660" s="46" t="s">
        <v>4</v>
      </c>
      <c r="Q660" s="46" t="s">
        <v>4</v>
      </c>
      <c r="R660" s="46" t="s">
        <v>563</v>
      </c>
      <c r="S660" s="46" t="s">
        <v>4</v>
      </c>
      <c r="T660" s="46" t="str">
        <f>LOWER('quota master'!$V660)</f>
        <v>tungsten trioxide</v>
      </c>
      <c r="U660" s="46" t="str">
        <f>GetQuotaDescription('quota master'!$A660, 'quota master'!$B660, 'quota master'!$AB660, 'quota master'!$T660)</f>
        <v>FCFS Quota number 092806 for geography 1011 : ERGA OMNES on tungsten trioxide</v>
      </c>
      <c r="V660" s="46" t="s">
        <v>7690</v>
      </c>
      <c r="W660" s="46" t="s">
        <v>4</v>
      </c>
      <c r="X660" s="46" t="s">
        <v>4</v>
      </c>
      <c r="Y660" s="46" t="s">
        <v>4</v>
      </c>
      <c r="Z660" s="54"/>
      <c r="AA660" s="46" t="s">
        <v>4</v>
      </c>
      <c r="AB660" s="46" t="s">
        <v>1399</v>
      </c>
      <c r="AC660" s="46" t="s">
        <v>4</v>
      </c>
      <c r="AD660" s="46" t="s">
        <v>4</v>
      </c>
      <c r="AE660" s="46" t="s">
        <v>4</v>
      </c>
      <c r="AF660" s="47" t="s">
        <v>4</v>
      </c>
    </row>
    <row r="661" spans="1:32" ht="75" x14ac:dyDescent="0.25">
      <c r="A661" s="45" t="s">
        <v>751</v>
      </c>
      <c r="B661" s="46" t="str">
        <f>VLOOKUP($A661, Table5[], 2, FALSE)</f>
        <v>1011 : ERGA OMNES</v>
      </c>
      <c r="C661" s="46" t="str">
        <f>IF(ISNA(VLOOKUP($A661, Table8[], 2, FALSE)), "", VLOOKUP($A661, Table8[], 2, FALSE))</f>
        <v/>
      </c>
      <c r="D661" s="46" t="str">
        <f>IF(ISNA(VLOOKUP($A661, Table10[], 2, FALSE)), "", VLOOKUP($A661, Table10[], 2, FALSE))</f>
        <v>2833298040 - Cesium sulphate (CAS RN 10294-54-9) in solid form or as aqueous solution containing by weight more than 48??% but not more than 52??% of cesium sulphate</v>
      </c>
      <c r="E661" s="46" t="str">
        <f>IF(ISNA(VLOOKUP($A661, Table16[], 2, FALSE)), "", VLOOKUP($A661, Table16[], 2, FALSE))</f>
        <v>R172466 : amending Regulation (EU) No 1388/2013 opening and providing for the management of autonomous tariff quotas of the Union for certain agricultural and industrial products</v>
      </c>
      <c r="F661" s="59">
        <v>13258</v>
      </c>
      <c r="G661" s="60">
        <v>43101</v>
      </c>
      <c r="H661" s="60">
        <v>43465</v>
      </c>
      <c r="I661" s="61">
        <f>'quota master'!$H661-'quota master'!$G661+1</f>
        <v>365</v>
      </c>
      <c r="J661" s="61" t="str">
        <f>describe_period('quota master'!$I661, 'quota master'!$G661, 'quota master'!$H661)</f>
        <v>Annual</v>
      </c>
      <c r="K661" s="54">
        <v>160000</v>
      </c>
      <c r="L661" s="62" t="s">
        <v>2</v>
      </c>
      <c r="M661" s="63">
        <v>3</v>
      </c>
      <c r="N661" s="62" t="s">
        <v>11</v>
      </c>
      <c r="O661" s="63">
        <v>90</v>
      </c>
      <c r="P661" s="46" t="s">
        <v>4</v>
      </c>
      <c r="Q661" s="46" t="s">
        <v>4</v>
      </c>
      <c r="R661" s="46" t="s">
        <v>643</v>
      </c>
      <c r="S661" s="46" t="s">
        <v>4</v>
      </c>
      <c r="T661" s="46" t="str">
        <f>LOWER('quota master'!$V661)</f>
        <v>cesium sulphate (cas rn 10294-54-9) in solid form or as aqueous solution containing by weight more than 48% but not more than 52% of cesium sulphate</v>
      </c>
      <c r="U661" s="46" t="str">
        <f>GetQuotaDescription('quota master'!$A661, 'quota master'!$B661, 'quota master'!$AB661, 'quota master'!$T661)</f>
        <v>FCFS Quota number 092872 for geography 1011 : ERGA OMNES on cesium sulphate (cas rn 10294-54-9) in solid form or as aqueous solution containing by weight more than 48% but not more than 52% of cesium sulphate</v>
      </c>
      <c r="V661" s="46" t="s">
        <v>7703</v>
      </c>
      <c r="W661" s="46" t="s">
        <v>4</v>
      </c>
      <c r="X661" s="46" t="s">
        <v>4</v>
      </c>
      <c r="Y661" s="46" t="s">
        <v>4</v>
      </c>
      <c r="Z661" s="54"/>
      <c r="AA661" s="46" t="s">
        <v>4</v>
      </c>
      <c r="AB661" s="46" t="s">
        <v>1399</v>
      </c>
      <c r="AC661" s="46" t="s">
        <v>4</v>
      </c>
      <c r="AD661" s="46" t="s">
        <v>4</v>
      </c>
      <c r="AE661" s="46" t="s">
        <v>4</v>
      </c>
      <c r="AF661" s="47" t="s">
        <v>4</v>
      </c>
    </row>
    <row r="662" spans="1:32" ht="60" x14ac:dyDescent="0.25">
      <c r="A662" s="45" t="s">
        <v>769</v>
      </c>
      <c r="B662" s="46" t="str">
        <f>VLOOKUP($A662, Table5[], 2, FALSE)</f>
        <v>1011 : ERGA OMNES</v>
      </c>
      <c r="C662" s="46" t="str">
        <f>IF(ISNA(VLOOKUP($A662, Table8[], 2, FALSE)), "", VLOOKUP($A662, Table8[], 2, FALSE))</f>
        <v/>
      </c>
      <c r="D662" s="46" t="str">
        <f>IF(ISNA(VLOOKUP($A662, Table10[], 2, FALSE)), "", VLOOKUP($A662, Table10[], 2, FALSE))</f>
        <v>2903220000 - Trichloroethylene</v>
      </c>
      <c r="E662" s="46" t="str">
        <f>IF(ISNA(VLOOKUP($A662, Table16[], 2, FALSE)), "", VLOOKUP($A662, Table16[], 2, FALSE))</f>
        <v>R172466 : amending Regulation (EU) No 1388/2013 opening and providing for the management of autonomous tariff quotas of the Union for certain agricultural and industrial products</v>
      </c>
      <c r="F662" s="59">
        <v>13303</v>
      </c>
      <c r="G662" s="60">
        <v>43101</v>
      </c>
      <c r="H662" s="60">
        <v>43465</v>
      </c>
      <c r="I662" s="61">
        <f>'quota master'!$H662-'quota master'!$G662+1</f>
        <v>365</v>
      </c>
      <c r="J662" s="61" t="str">
        <f>describe_period('quota master'!$I662, 'quota master'!$G662, 'quota master'!$H662)</f>
        <v>Annual</v>
      </c>
      <c r="K662" s="54">
        <v>15000000</v>
      </c>
      <c r="L662" s="62" t="s">
        <v>2</v>
      </c>
      <c r="M662" s="63">
        <v>3</v>
      </c>
      <c r="N662" s="62" t="s">
        <v>3</v>
      </c>
      <c r="O662" s="63">
        <v>90</v>
      </c>
      <c r="P662" s="46" t="s">
        <v>4</v>
      </c>
      <c r="Q662" s="46" t="s">
        <v>4</v>
      </c>
      <c r="R662" s="46" t="s">
        <v>643</v>
      </c>
      <c r="S662" s="46" t="s">
        <v>4</v>
      </c>
      <c r="T662" s="46" t="str">
        <f>LOWER('quota master'!$V662)</f>
        <v>trichloroethylene</v>
      </c>
      <c r="U662" s="46" t="str">
        <f>GetQuotaDescription('quota master'!$A662, 'quota master'!$B662, 'quota master'!$AB662, 'quota master'!$T662)</f>
        <v>FCFS Quota number 092929 for geography 1011 : ERGA OMNES on trichloroethylene</v>
      </c>
      <c r="V662" s="46" t="s">
        <v>5339</v>
      </c>
      <c r="W662" s="46" t="s">
        <v>4</v>
      </c>
      <c r="X662" s="46" t="s">
        <v>4</v>
      </c>
      <c r="Y662" s="46" t="s">
        <v>4</v>
      </c>
      <c r="Z662" s="54"/>
      <c r="AA662" s="46" t="s">
        <v>4</v>
      </c>
      <c r="AB662" s="46" t="s">
        <v>1399</v>
      </c>
      <c r="AC662" s="46" t="s">
        <v>4</v>
      </c>
      <c r="AD662" s="46" t="s">
        <v>4</v>
      </c>
      <c r="AE662" s="46" t="s">
        <v>4</v>
      </c>
      <c r="AF662" s="47" t="s">
        <v>4</v>
      </c>
    </row>
    <row r="663" spans="1:32" ht="60" x14ac:dyDescent="0.25">
      <c r="A663" s="45" t="s">
        <v>731</v>
      </c>
      <c r="B663" s="46" t="str">
        <f>VLOOKUP($A663, Table5[], 2, FALSE)</f>
        <v>1011 : ERGA OMNES</v>
      </c>
      <c r="C663" s="46" t="str">
        <f>IF(ISNA(VLOOKUP($A663, Table8[], 2, FALSE)), "", VLOOKUP($A663, Table8[], 2, FALSE))</f>
        <v/>
      </c>
      <c r="D663" s="46" t="str">
        <f>IF(ISNA(VLOOKUP($A663, Table10[], 2, FALSE)), "", VLOOKUP($A663, Table10[], 2, FALSE))</f>
        <v>2903793020 - Bromochloromethane (CAS RN 74-97-5)</v>
      </c>
      <c r="E663" s="46" t="str">
        <f>IF(ISNA(VLOOKUP($A663, Table16[], 2, FALSE)), "", VLOOKUP($A663, Table16[], 2, FALSE))</f>
        <v>R162389 : amending Regulation (EU) No 1388/2013 opening and providing for the management of autonomous tariff quotas of the Union for certain agricultural and industrial products</v>
      </c>
      <c r="F663" s="59">
        <v>13304</v>
      </c>
      <c r="G663" s="60">
        <v>43101</v>
      </c>
      <c r="H663" s="60">
        <v>43465</v>
      </c>
      <c r="I663" s="61">
        <f>'quota master'!$H663-'quota master'!$G663+1</f>
        <v>365</v>
      </c>
      <c r="J663" s="61" t="str">
        <f>describe_period('quota master'!$I663, 'quota master'!$G663, 'quota master'!$H663)</f>
        <v>Annual</v>
      </c>
      <c r="K663" s="54">
        <v>600000</v>
      </c>
      <c r="L663" s="62" t="s">
        <v>2</v>
      </c>
      <c r="M663" s="63">
        <v>3</v>
      </c>
      <c r="N663" s="62" t="s">
        <v>3</v>
      </c>
      <c r="O663" s="63">
        <v>90</v>
      </c>
      <c r="P663" s="46" t="s">
        <v>4</v>
      </c>
      <c r="Q663" s="46" t="s">
        <v>4</v>
      </c>
      <c r="R663" s="46" t="s">
        <v>563</v>
      </c>
      <c r="S663" s="46" t="s">
        <v>4</v>
      </c>
      <c r="T663" s="46" t="str">
        <f>LOWER('quota master'!$V663)</f>
        <v>bromochloromethane (cas rn 74-97-5)</v>
      </c>
      <c r="U663" s="46" t="str">
        <f>GetQuotaDescription('quota master'!$A663, 'quota master'!$B663, 'quota master'!$AB663, 'quota master'!$T663)</f>
        <v>FCFS Quota number 092837 for geography 1011 : ERGA OMNES on bromochloromethane (cas rn 74-97-5)</v>
      </c>
      <c r="V663" s="46" t="s">
        <v>5251</v>
      </c>
      <c r="W663" s="46" t="s">
        <v>4</v>
      </c>
      <c r="X663" s="46" t="s">
        <v>4</v>
      </c>
      <c r="Y663" s="46" t="s">
        <v>4</v>
      </c>
      <c r="Z663" s="54"/>
      <c r="AA663" s="46" t="s">
        <v>4</v>
      </c>
      <c r="AB663" s="46" t="s">
        <v>1399</v>
      </c>
      <c r="AC663" s="46" t="s">
        <v>4</v>
      </c>
      <c r="AD663" s="46" t="s">
        <v>4</v>
      </c>
      <c r="AE663" s="46" t="s">
        <v>4</v>
      </c>
      <c r="AF663" s="47" t="s">
        <v>4</v>
      </c>
    </row>
    <row r="664" spans="1:32" ht="60" x14ac:dyDescent="0.25">
      <c r="A664" s="45" t="s">
        <v>771</v>
      </c>
      <c r="B664" s="46" t="str">
        <f>VLOOKUP($A664, Table5[], 2, FALSE)</f>
        <v>1011 : ERGA OMNES</v>
      </c>
      <c r="C664" s="46" t="str">
        <f>IF(ISNA(VLOOKUP($A664, Table8[], 2, FALSE)), "", VLOOKUP($A664, Table8[], 2, FALSE))</f>
        <v/>
      </c>
      <c r="D664" s="46" t="str">
        <f>IF(ISNA(VLOOKUP($A664, Table10[], 2, FALSE)), "", VLOOKUP($A664, Table10[], 2, FALSE))</f>
        <v>2903998030 - 1,3-Dichlorobenzene (CAS RN 541-73-1)</v>
      </c>
      <c r="E664" s="46" t="str">
        <f>IF(ISNA(VLOOKUP($A664, Table16[], 2, FALSE)), "", VLOOKUP($A664, Table16[], 2, FALSE))</f>
        <v>R162389 : amending Regulation (EU) No 1388/2013 opening and providing for the management of autonomous tariff quotas of the Union for certain agricultural and industrial products</v>
      </c>
      <c r="F664" s="59">
        <v>13305</v>
      </c>
      <c r="G664" s="60">
        <v>43101</v>
      </c>
      <c r="H664" s="60">
        <v>43465</v>
      </c>
      <c r="I664" s="61">
        <f>'quota master'!$H664-'quota master'!$G664+1</f>
        <v>365</v>
      </c>
      <c r="J664" s="61" t="str">
        <f>describe_period('quota master'!$I664, 'quota master'!$G664, 'quota master'!$H664)</f>
        <v>Annual</v>
      </c>
      <c r="K664" s="54">
        <v>2600000</v>
      </c>
      <c r="L664" s="62" t="s">
        <v>2</v>
      </c>
      <c r="M664" s="63">
        <v>3</v>
      </c>
      <c r="N664" s="62" t="s">
        <v>3</v>
      </c>
      <c r="O664" s="63">
        <v>90</v>
      </c>
      <c r="P664" s="46" t="s">
        <v>4</v>
      </c>
      <c r="Q664" s="46" t="s">
        <v>4</v>
      </c>
      <c r="R664" s="46" t="s">
        <v>563</v>
      </c>
      <c r="S664" s="46" t="s">
        <v>4</v>
      </c>
      <c r="T664" s="46" t="str">
        <f>LOWER('quota master'!$V664)</f>
        <v>1,3-dichlorobenzene (cas rn 541-73-1)</v>
      </c>
      <c r="U664" s="46" t="str">
        <f>GetQuotaDescription('quota master'!$A664, 'quota master'!$B664, 'quota master'!$AB664, 'quota master'!$T664)</f>
        <v>FCFS Quota number 092933 for geography 1011 : ERGA OMNES on 1,3-dichlorobenzene (cas rn 541-73-1)</v>
      </c>
      <c r="V664" s="46" t="s">
        <v>5343</v>
      </c>
      <c r="W664" s="46" t="s">
        <v>4</v>
      </c>
      <c r="X664" s="46" t="s">
        <v>4</v>
      </c>
      <c r="Y664" s="46" t="s">
        <v>4</v>
      </c>
      <c r="Z664" s="54"/>
      <c r="AA664" s="46" t="s">
        <v>4</v>
      </c>
      <c r="AB664" s="46" t="s">
        <v>1399</v>
      </c>
      <c r="AC664" s="46" t="s">
        <v>4</v>
      </c>
      <c r="AD664" s="46" t="s">
        <v>4</v>
      </c>
      <c r="AE664" s="46" t="s">
        <v>4</v>
      </c>
      <c r="AF664" s="47" t="s">
        <v>4</v>
      </c>
    </row>
    <row r="665" spans="1:32" ht="75" x14ac:dyDescent="0.25">
      <c r="A665" s="45" t="s">
        <v>668</v>
      </c>
      <c r="B665" s="46" t="str">
        <f>VLOOKUP($A665, Table5[], 2, FALSE)</f>
        <v>1011 : ERGA OMNES</v>
      </c>
      <c r="C665" s="46" t="str">
        <f>IF(ISNA(VLOOKUP($A665, Table8[], 2, FALSE)), "", VLOOKUP($A665, Table8[], 2, FALSE))</f>
        <v/>
      </c>
      <c r="D665" s="46" t="str">
        <f>IF(ISNA(VLOOKUP($A665, Table10[], 2, FALSE)), "", VLOOKUP($A665, Table10[], 2, FALSE))</f>
        <v>2905120010 - Propan-1-ol (propyl alcohol) (CAS RN 71-23-8)</v>
      </c>
      <c r="E665" s="46" t="str">
        <f>IF(ISNA(VLOOKUP($A665, Table16[], 2, FALSE)), "", VLOOKUP($A665, Table16[], 2, FALSE))</f>
        <v>R162389 : amending Regulation (EU) No 1388/2013 opening and providing for the management of autonomous tariff quotas of the Union for certain agricultural and industrial products</v>
      </c>
      <c r="F665" s="59">
        <v>13306</v>
      </c>
      <c r="G665" s="60">
        <v>43101</v>
      </c>
      <c r="H665" s="60">
        <v>43465</v>
      </c>
      <c r="I665" s="61">
        <f>'quota master'!$H665-'quota master'!$G665+1</f>
        <v>365</v>
      </c>
      <c r="J665" s="61" t="str">
        <f>describe_period('quota master'!$I665, 'quota master'!$G665, 'quota master'!$H665)</f>
        <v>Annual</v>
      </c>
      <c r="K665" s="54">
        <v>12000000</v>
      </c>
      <c r="L665" s="62" t="s">
        <v>2</v>
      </c>
      <c r="M665" s="63">
        <v>3</v>
      </c>
      <c r="N665" s="62" t="s">
        <v>3</v>
      </c>
      <c r="O665" s="63">
        <v>90</v>
      </c>
      <c r="P665" s="46" t="s">
        <v>4</v>
      </c>
      <c r="Q665" s="46" t="s">
        <v>4</v>
      </c>
      <c r="R665" s="46" t="s">
        <v>619</v>
      </c>
      <c r="S665" s="46" t="s">
        <v>4</v>
      </c>
      <c r="T665" s="46" t="str">
        <f>LOWER('quota master'!$V665)</f>
        <v>propan-1-ol (propyl alcohol) (cas rn 71-23-8)</v>
      </c>
      <c r="U665" s="46" t="str">
        <f>GetQuotaDescription('quota master'!$A665, 'quota master'!$B665, 'quota master'!$AB665, 'quota master'!$T665)</f>
        <v>FCFS Quota number 092700 for geography 1011 : ERGA OMNES on propan-1-ol (propyl alcohol) (cas rn 71-23-8)</v>
      </c>
      <c r="V665" s="46" t="s">
        <v>5125</v>
      </c>
      <c r="W665" s="46" t="s">
        <v>4</v>
      </c>
      <c r="X665" s="46" t="s">
        <v>4</v>
      </c>
      <c r="Y665" s="46" t="s">
        <v>4</v>
      </c>
      <c r="Z665" s="54"/>
      <c r="AA665" s="46" t="s">
        <v>4</v>
      </c>
      <c r="AB665" s="46" t="s">
        <v>1399</v>
      </c>
      <c r="AC665" s="46" t="s">
        <v>4</v>
      </c>
      <c r="AD665" s="46" t="s">
        <v>4</v>
      </c>
      <c r="AE665" s="46" t="s">
        <v>4</v>
      </c>
      <c r="AF665" s="47" t="s">
        <v>4</v>
      </c>
    </row>
    <row r="666" spans="1:32" ht="60" x14ac:dyDescent="0.25">
      <c r="A666" s="45" t="s">
        <v>803</v>
      </c>
      <c r="B666" s="46" t="str">
        <f>VLOOKUP($A666, Table5[], 2, FALSE)</f>
        <v>UA : Ukraine</v>
      </c>
      <c r="C666" s="46" t="str">
        <f>IF(ISNA(VLOOKUP($A666, Table8[], 2, FALSE)), "", VLOOKUP($A666, Table8[], 2, FALSE))</f>
        <v/>
      </c>
      <c r="D666" s="46" t="str">
        <f>IF(ISNA(VLOOKUP($A666, Table10[], 2, FALSE)), "", VLOOKUP($A666, Table10[], 2, FALSE))</f>
        <v>2905430000 - Mannitol_x000D_
2905440000 - D-glucitol (sorbitol)_x000D_
3824600000 - Sorbitol other than that of subheading|2905|44</v>
      </c>
      <c r="E666" s="46" t="str">
        <f>IF(ISNA(VLOOKUP($A666, Table16[], 2, FALSE)), "", VLOOKUP($A666, Table16[], 2, FALSE))</f>
        <v>R152405 : opening and providing for the management of EU tariff quotas for agricultural products originating in Ukraine</v>
      </c>
      <c r="F666" s="59">
        <v>13151</v>
      </c>
      <c r="G666" s="60">
        <v>43101</v>
      </c>
      <c r="H666" s="60">
        <v>43465</v>
      </c>
      <c r="I666" s="61">
        <f>'quota master'!$H666-'quota master'!$G666+1</f>
        <v>365</v>
      </c>
      <c r="J666" s="61" t="str">
        <f>describe_period('quota master'!$I666, 'quota master'!$G666, 'quota master'!$H666)</f>
        <v>Annual</v>
      </c>
      <c r="K666" s="54">
        <v>100000</v>
      </c>
      <c r="L666" s="62" t="s">
        <v>2</v>
      </c>
      <c r="M666" s="63">
        <v>3</v>
      </c>
      <c r="N666" s="62" t="s">
        <v>3</v>
      </c>
      <c r="O666" s="63">
        <v>90</v>
      </c>
      <c r="P666" s="46" t="s">
        <v>4</v>
      </c>
      <c r="Q666" s="46" t="s">
        <v>4</v>
      </c>
      <c r="R666" s="46" t="s">
        <v>778</v>
      </c>
      <c r="S666" s="46" t="s">
        <v>803</v>
      </c>
      <c r="T666" s="46" t="str">
        <f>LOWER('quota master'!$V666)</f>
        <v>artifical sweeteners</v>
      </c>
      <c r="U666" s="46" t="str">
        <f>GetQuotaDescription('quota master'!$A666, 'quota master'!$B666, 'quota master'!$AB666, 'quota master'!$T666)</f>
        <v>FCFS Quota number 096725 for geography UA : Ukraine on artifical sweeteners</v>
      </c>
      <c r="V666" s="46" t="s">
        <v>7724</v>
      </c>
      <c r="W666" s="46" t="s">
        <v>4</v>
      </c>
      <c r="X666" s="46" t="s">
        <v>1907</v>
      </c>
      <c r="Y666" s="46" t="s">
        <v>1404</v>
      </c>
      <c r="Z666" s="54">
        <v>100000</v>
      </c>
      <c r="AA666" s="46" t="s">
        <v>2</v>
      </c>
      <c r="AB666" s="46" t="s">
        <v>1399</v>
      </c>
      <c r="AC666" s="46" t="s">
        <v>1499</v>
      </c>
      <c r="AD666" s="46" t="s">
        <v>1492</v>
      </c>
      <c r="AE666" s="46" t="s">
        <v>4</v>
      </c>
      <c r="AF666" s="47" t="s">
        <v>4</v>
      </c>
    </row>
    <row r="667" spans="1:32" ht="60" x14ac:dyDescent="0.25">
      <c r="A667" s="45" t="s">
        <v>726</v>
      </c>
      <c r="B667" s="46" t="str">
        <f>VLOOKUP($A667, Table5[], 2, FALSE)</f>
        <v>1011 : ERGA OMNES</v>
      </c>
      <c r="C667" s="46" t="str">
        <f>IF(ISNA(VLOOKUP($A667, Table8[], 2, FALSE)), "", VLOOKUP($A667, Table8[], 2, FALSE))</f>
        <v/>
      </c>
      <c r="D667" s="46" t="str">
        <f>IF(ISNA(VLOOKUP($A667, Table10[], 2, FALSE)), "", VLOOKUP($A667, Table10[], 2, FALSE))</f>
        <v>2906190040 - Cyclopropylmethanol (CAS RN 2516-33-8)</v>
      </c>
      <c r="E667" s="46" t="str">
        <f>IF(ISNA(VLOOKUP($A667, Table16[], 2, FALSE)), "", VLOOKUP($A667, Table16[], 2, FALSE))</f>
        <v>R162389 : amending Regulation (EU) No 1388/2013 opening and providing for the management of autonomous tariff quotas of the Union for certain agricultural and industrial products</v>
      </c>
      <c r="F667" s="59">
        <v>13307</v>
      </c>
      <c r="G667" s="60">
        <v>43101</v>
      </c>
      <c r="H667" s="60">
        <v>43465</v>
      </c>
      <c r="I667" s="61">
        <f>'quota master'!$H667-'quota master'!$G667+1</f>
        <v>365</v>
      </c>
      <c r="J667" s="61" t="str">
        <f>describe_period('quota master'!$I667, 'quota master'!$G667, 'quota master'!$H667)</f>
        <v>Annual</v>
      </c>
      <c r="K667" s="54">
        <v>20000</v>
      </c>
      <c r="L667" s="62" t="s">
        <v>2</v>
      </c>
      <c r="M667" s="63">
        <v>3</v>
      </c>
      <c r="N667" s="62" t="s">
        <v>3</v>
      </c>
      <c r="O667" s="63">
        <v>90</v>
      </c>
      <c r="P667" s="46" t="s">
        <v>4</v>
      </c>
      <c r="Q667" s="46" t="s">
        <v>4</v>
      </c>
      <c r="R667" s="46" t="s">
        <v>563</v>
      </c>
      <c r="S667" s="46" t="s">
        <v>4</v>
      </c>
      <c r="T667" s="46" t="str">
        <f>LOWER('quota master'!$V667)</f>
        <v>cyclopropylmethanol (cas rn 2516-33-8)</v>
      </c>
      <c r="U667" s="46" t="str">
        <f>GetQuotaDescription('quota master'!$A667, 'quota master'!$B667, 'quota master'!$AB667, 'quota master'!$T667)</f>
        <v>FCFS Quota number 092830 for geography 1011 : ERGA OMNES on cyclopropylmethanol (cas rn 2516-33-8)</v>
      </c>
      <c r="V667" s="46" t="s">
        <v>5240</v>
      </c>
      <c r="W667" s="46" t="s">
        <v>4</v>
      </c>
      <c r="X667" s="46" t="s">
        <v>4</v>
      </c>
      <c r="Y667" s="46" t="s">
        <v>4</v>
      </c>
      <c r="Z667" s="54"/>
      <c r="AA667" s="46" t="s">
        <v>4</v>
      </c>
      <c r="AB667" s="46" t="s">
        <v>1399</v>
      </c>
      <c r="AC667" s="46" t="s">
        <v>4</v>
      </c>
      <c r="AD667" s="46" t="s">
        <v>4</v>
      </c>
      <c r="AE667" s="46" t="s">
        <v>4</v>
      </c>
      <c r="AF667" s="47" t="s">
        <v>4</v>
      </c>
    </row>
    <row r="668" spans="1:32" ht="60" x14ac:dyDescent="0.25">
      <c r="A668" s="45" t="s">
        <v>740</v>
      </c>
      <c r="B668" s="46" t="str">
        <f>VLOOKUP($A668, Table5[], 2, FALSE)</f>
        <v>1011 : ERGA OMNES</v>
      </c>
      <c r="C668" s="46" t="str">
        <f>IF(ISNA(VLOOKUP($A668, Table8[], 2, FALSE)), "", VLOOKUP($A668, Table8[], 2, FALSE))</f>
        <v/>
      </c>
      <c r="D668" s="46" t="str">
        <f>IF(ISNA(VLOOKUP($A668, Table10[], 2, FALSE)), "", VLOOKUP($A668, Table10[], 2, FALSE))</f>
        <v>2907120010 - O-Cresol having a purity of not less than 98,5% by weight (CAS RN 95-48-7)</v>
      </c>
      <c r="E668" s="46" t="str">
        <f>IF(ISNA(VLOOKUP($A668, Table16[], 2, FALSE)), "", VLOOKUP($A668, Table16[], 2, FALSE))</f>
        <v>R162389 : amending Regulation (EU) No 1388/2013 opening and providing for the management of autonomous tariff quotas of the Union for certain agricultural and industrial products</v>
      </c>
      <c r="F668" s="59">
        <v>13308</v>
      </c>
      <c r="G668" s="60">
        <v>43101</v>
      </c>
      <c r="H668" s="60">
        <v>43465</v>
      </c>
      <c r="I668" s="61">
        <f>'quota master'!$H668-'quota master'!$G668+1</f>
        <v>365</v>
      </c>
      <c r="J668" s="61" t="str">
        <f>describe_period('quota master'!$I668, 'quota master'!$G668, 'quota master'!$H668)</f>
        <v>Annual</v>
      </c>
      <c r="K668" s="54">
        <v>20000000</v>
      </c>
      <c r="L668" s="62" t="s">
        <v>2</v>
      </c>
      <c r="M668" s="63">
        <v>3</v>
      </c>
      <c r="N668" s="62" t="s">
        <v>3</v>
      </c>
      <c r="O668" s="63">
        <v>90</v>
      </c>
      <c r="P668" s="46" t="s">
        <v>4</v>
      </c>
      <c r="Q668" s="46" t="s">
        <v>4</v>
      </c>
      <c r="R668" s="46" t="s">
        <v>563</v>
      </c>
      <c r="S668" s="46" t="s">
        <v>4</v>
      </c>
      <c r="T668" s="46" t="str">
        <f>LOWER('quota master'!$V668)</f>
        <v>o-cresol having a purity of not less than 98,5% by weight (cas rn 95-48-7)</v>
      </c>
      <c r="U668" s="46" t="str">
        <f>GetQuotaDescription('quota master'!$A668, 'quota master'!$B668, 'quota master'!$AB668, 'quota master'!$T668)</f>
        <v>FCFS Quota number 092851 for geography 1011 : ERGA OMNES on o-cresol having a purity of not less than 98,5% by weight (cas rn 95-48-7)</v>
      </c>
      <c r="V668" s="46" t="s">
        <v>5269</v>
      </c>
      <c r="W668" s="46" t="s">
        <v>4</v>
      </c>
      <c r="X668" s="46" t="s">
        <v>4</v>
      </c>
      <c r="Y668" s="46" t="s">
        <v>4</v>
      </c>
      <c r="Z668" s="54"/>
      <c r="AA668" s="46" t="s">
        <v>4</v>
      </c>
      <c r="AB668" s="46" t="s">
        <v>1399</v>
      </c>
      <c r="AC668" s="46" t="s">
        <v>4</v>
      </c>
      <c r="AD668" s="46" t="s">
        <v>4</v>
      </c>
      <c r="AE668" s="46" t="s">
        <v>4</v>
      </c>
      <c r="AF668" s="47" t="s">
        <v>4</v>
      </c>
    </row>
    <row r="669" spans="1:32" ht="60" x14ac:dyDescent="0.25">
      <c r="A669" s="45" t="s">
        <v>669</v>
      </c>
      <c r="B669" s="46" t="str">
        <f>VLOOKUP($A669, Table5[], 2, FALSE)</f>
        <v>1011 : ERGA OMNES</v>
      </c>
      <c r="C669" s="46" t="str">
        <f>IF(ISNA(VLOOKUP($A669, Table8[], 2, FALSE)), "", VLOOKUP($A669, Table8[], 2, FALSE))</f>
        <v/>
      </c>
      <c r="D669" s="46" t="str">
        <f>IF(ISNA(VLOOKUP($A669, Table10[], 2, FALSE)), "", VLOOKUP($A669, Table10[], 2, FALSE))</f>
        <v>2909498020 - 2,2,2',2'-tetrakis(hydroxymethyl)-3,3'-oxydipropan-1-ol (CAS RN 126-58-9)</v>
      </c>
      <c r="E669" s="46" t="str">
        <f>IF(ISNA(VLOOKUP($A669, Table16[], 2, FALSE)), "", VLOOKUP($A669, Table16[], 2, FALSE))</f>
        <v>R172466 : amending Regulation (EU) No 1388/2013 opening and providing for the management of autonomous tariff quotas of the Union for certain agricultural and industrial products</v>
      </c>
      <c r="F669" s="59">
        <v>13309</v>
      </c>
      <c r="G669" s="60">
        <v>43101</v>
      </c>
      <c r="H669" s="60">
        <v>43465</v>
      </c>
      <c r="I669" s="61">
        <f>'quota master'!$H669-'quota master'!$G669+1</f>
        <v>365</v>
      </c>
      <c r="J669" s="61" t="str">
        <f>describe_period('quota master'!$I669, 'quota master'!$G669, 'quota master'!$H669)</f>
        <v>Annual</v>
      </c>
      <c r="K669" s="54">
        <v>500000</v>
      </c>
      <c r="L669" s="62" t="s">
        <v>2</v>
      </c>
      <c r="M669" s="63">
        <v>3</v>
      </c>
      <c r="N669" s="62" t="s">
        <v>3</v>
      </c>
      <c r="O669" s="63">
        <v>90</v>
      </c>
      <c r="P669" s="46" t="s">
        <v>4</v>
      </c>
      <c r="Q669" s="46" t="s">
        <v>4</v>
      </c>
      <c r="R669" s="46" t="s">
        <v>643</v>
      </c>
      <c r="S669" s="46" t="s">
        <v>4</v>
      </c>
      <c r="T669" s="46" t="str">
        <f>LOWER('quota master'!$V669)</f>
        <v>2,2,2',2'-tetrakis(hydroxymethyl)-3,3'-oxydipropan-1-ol (cas rn 126-58-9)</v>
      </c>
      <c r="U669" s="46" t="str">
        <f>GetQuotaDescription('quota master'!$A669, 'quota master'!$B669, 'quota master'!$AB669, 'quota master'!$T669)</f>
        <v>FCFS Quota number 092704 for geography 1011 : ERGA OMNES on 2,2,2',2'-tetrakis(hydroxymethyl)-3,3'-oxydipropan-1-ol (cas rn 126-58-9)</v>
      </c>
      <c r="V669" s="46" t="s">
        <v>5127</v>
      </c>
      <c r="W669" s="46" t="s">
        <v>4</v>
      </c>
      <c r="X669" s="46" t="s">
        <v>4</v>
      </c>
      <c r="Y669" s="46" t="s">
        <v>4</v>
      </c>
      <c r="Z669" s="54"/>
      <c r="AA669" s="46" t="s">
        <v>4</v>
      </c>
      <c r="AB669" s="46" t="s">
        <v>1399</v>
      </c>
      <c r="AC669" s="46" t="s">
        <v>4</v>
      </c>
      <c r="AD669" s="46" t="s">
        <v>4</v>
      </c>
      <c r="AE669" s="46" t="s">
        <v>4</v>
      </c>
      <c r="AF669" s="47" t="s">
        <v>4</v>
      </c>
    </row>
    <row r="670" spans="1:32" ht="75" x14ac:dyDescent="0.25">
      <c r="A670" s="45" t="s">
        <v>618</v>
      </c>
      <c r="B670" s="46" t="str">
        <f>VLOOKUP($A670, Table5[], 2, FALSE)</f>
        <v>1011 : ERGA OMNES</v>
      </c>
      <c r="C670" s="46" t="str">
        <f>IF(ISNA(VLOOKUP($A670, Table8[], 2, FALSE)), "", VLOOKUP($A670, Table8[], 2, FALSE))</f>
        <v/>
      </c>
      <c r="D670" s="46" t="str">
        <f>IF(ISNA(VLOOKUP($A670, Table10[], 2, FALSE)), "", VLOOKUP($A670, Table10[], 2, FALSE))</f>
        <v>2912420000 - Ethylvanillin (3-ethoxy-4-hydroxybenzaldehyde)</v>
      </c>
      <c r="E670" s="46" t="str">
        <f>IF(ISNA(VLOOKUP($A670, Table16[], 2, FALSE)), "", VLOOKUP($A670, Table16[], 2, FALSE))</f>
        <v>R162389 : amending Regulation (EU) No 1388/2013 opening and providing for the management of autonomous tariff quotas of the Union for certain agricultural and industrial products</v>
      </c>
      <c r="F670" s="59">
        <v>13310</v>
      </c>
      <c r="G670" s="60">
        <v>43101</v>
      </c>
      <c r="H670" s="60">
        <v>43465</v>
      </c>
      <c r="I670" s="61">
        <f>'quota master'!$H670-'quota master'!$G670+1</f>
        <v>365</v>
      </c>
      <c r="J670" s="61" t="str">
        <f>describe_period('quota master'!$I670, 'quota master'!$G670, 'quota master'!$H670)</f>
        <v>Annual</v>
      </c>
      <c r="K670" s="54">
        <v>950000</v>
      </c>
      <c r="L670" s="62" t="s">
        <v>2</v>
      </c>
      <c r="M670" s="63">
        <v>3</v>
      </c>
      <c r="N670" s="62" t="s">
        <v>3</v>
      </c>
      <c r="O670" s="63">
        <v>90</v>
      </c>
      <c r="P670" s="46" t="s">
        <v>4</v>
      </c>
      <c r="Q670" s="46" t="s">
        <v>4</v>
      </c>
      <c r="R670" s="46" t="s">
        <v>619</v>
      </c>
      <c r="S670" s="46" t="s">
        <v>4</v>
      </c>
      <c r="T670" s="46" t="str">
        <f>LOWER('quota master'!$V670)</f>
        <v>ethylvanillin (3-ethoxy-4-hydroxybenzaldehyde)</v>
      </c>
      <c r="U670" s="46" t="str">
        <f>GetQuotaDescription('quota master'!$A670, 'quota master'!$B670, 'quota master'!$AB670, 'quota master'!$T670)</f>
        <v>FCFS Quota number 092624 for geography 1011 : ERGA OMNES on ethylvanillin (3-ethoxy-4-hydroxybenzaldehyde)</v>
      </c>
      <c r="V670" s="46" t="s">
        <v>5029</v>
      </c>
      <c r="W670" s="46" t="s">
        <v>4</v>
      </c>
      <c r="X670" s="46" t="s">
        <v>4</v>
      </c>
      <c r="Y670" s="46" t="s">
        <v>4</v>
      </c>
      <c r="Z670" s="54"/>
      <c r="AA670" s="46" t="s">
        <v>4</v>
      </c>
      <c r="AB670" s="46" t="s">
        <v>1399</v>
      </c>
      <c r="AC670" s="46" t="s">
        <v>4</v>
      </c>
      <c r="AD670" s="46" t="s">
        <v>4</v>
      </c>
      <c r="AE670" s="46" t="s">
        <v>4</v>
      </c>
      <c r="AF670" s="47" t="s">
        <v>4</v>
      </c>
    </row>
    <row r="671" spans="1:32" ht="60" x14ac:dyDescent="0.25">
      <c r="A671" s="45" t="s">
        <v>656</v>
      </c>
      <c r="B671" s="46" t="str">
        <f>VLOOKUP($A671, Table5[], 2, FALSE)</f>
        <v>1011 : ERGA OMNES</v>
      </c>
      <c r="C671" s="46" t="str">
        <f>IF(ISNA(VLOOKUP($A671, Table8[], 2, FALSE)), "", VLOOKUP($A671, Table8[], 2, FALSE))</f>
        <v/>
      </c>
      <c r="D671" s="46" t="str">
        <f>IF(ISNA(VLOOKUP($A671, Table10[], 2, FALSE)), "", VLOOKUP($A671, Table10[], 2, FALSE))</f>
        <v>2914199050 - Calcium acetylacetonate (CAS RN 19372-44-2) for use in the manufacture of stabilisator systems in tablet form</v>
      </c>
      <c r="E671" s="46" t="str">
        <f>IF(ISNA(VLOOKUP($A671, Table16[], 2, FALSE)), "", VLOOKUP($A671, Table16[], 2, FALSE))</f>
        <v>R162389 : amending Regulation (EU) No 1388/2013 opening and providing for the management of autonomous tariff quotas of the Union for certain agricultural and industrial products</v>
      </c>
      <c r="F671" s="59">
        <v>13311</v>
      </c>
      <c r="G671" s="60">
        <v>43101</v>
      </c>
      <c r="H671" s="60">
        <v>43465</v>
      </c>
      <c r="I671" s="61">
        <f>'quota master'!$H671-'quota master'!$G671+1</f>
        <v>365</v>
      </c>
      <c r="J671" s="61" t="str">
        <f>describe_period('quota master'!$I671, 'quota master'!$G671, 'quota master'!$H671)</f>
        <v>Annual</v>
      </c>
      <c r="K671" s="54">
        <v>150000</v>
      </c>
      <c r="L671" s="62" t="s">
        <v>2</v>
      </c>
      <c r="M671" s="63">
        <v>3</v>
      </c>
      <c r="N671" s="62" t="s">
        <v>3</v>
      </c>
      <c r="O671" s="63">
        <v>90</v>
      </c>
      <c r="P671" s="46" t="s">
        <v>4</v>
      </c>
      <c r="Q671" s="46" t="s">
        <v>4</v>
      </c>
      <c r="R671" s="46" t="s">
        <v>563</v>
      </c>
      <c r="S671" s="46" t="s">
        <v>4</v>
      </c>
      <c r="T671" s="46" t="str">
        <f>LOWER('quota master'!$V671)</f>
        <v>calcium acetylacetonate (cas rn 19372-44-2) for use in the manufacture of stabilisator systems in tablet form</v>
      </c>
      <c r="U671" s="46" t="str">
        <f>GetQuotaDescription('quota master'!$A671, 'quota master'!$B671, 'quota master'!$AB671, 'quota master'!$T671)</f>
        <v>FCFS Quota number 092683 for geography 1011 : ERGA OMNES on calcium acetylacetonate (cas rn 19372-44-2) for use in the manufacture of stabilisator systems in tablet form</v>
      </c>
      <c r="V671" s="46" t="s">
        <v>5103</v>
      </c>
      <c r="W671" s="46" t="s">
        <v>4</v>
      </c>
      <c r="X671" s="46" t="s">
        <v>4</v>
      </c>
      <c r="Y671" s="46" t="s">
        <v>4</v>
      </c>
      <c r="Z671" s="54"/>
      <c r="AA671" s="46" t="s">
        <v>4</v>
      </c>
      <c r="AB671" s="46" t="s">
        <v>1399</v>
      </c>
      <c r="AC671" s="46" t="s">
        <v>4</v>
      </c>
      <c r="AD671" s="46" t="s">
        <v>4</v>
      </c>
      <c r="AE671" s="46" t="s">
        <v>4</v>
      </c>
      <c r="AF671" s="47" t="s">
        <v>4</v>
      </c>
    </row>
    <row r="672" spans="1:32" ht="60" x14ac:dyDescent="0.25">
      <c r="A672" s="45" t="s">
        <v>741</v>
      </c>
      <c r="B672" s="46" t="str">
        <f>VLOOKUP($A672, Table5[], 2, FALSE)</f>
        <v>1011 : ERGA OMNES</v>
      </c>
      <c r="C672" s="46" t="str">
        <f>IF(ISNA(VLOOKUP($A672, Table8[], 2, FALSE)), "", VLOOKUP($A672, Table8[], 2, FALSE))</f>
        <v/>
      </c>
      <c r="D672" s="46" t="str">
        <f>IF(ISNA(VLOOKUP($A672, Table10[], 2, FALSE)), "", VLOOKUP($A672, Table10[], 2, FALSE))</f>
        <v>2914290060 - Cyclopropyl methyl ketone (CAS RN 765-43-5)</v>
      </c>
      <c r="E672" s="46" t="str">
        <f>IF(ISNA(VLOOKUP($A672, Table16[], 2, FALSE)), "", VLOOKUP($A672, Table16[], 2, FALSE))</f>
        <v>R162389 : amending Regulation (EU) No 1388/2013 opening and providing for the management of autonomous tariff quotas of the Union for certain agricultural and industrial products</v>
      </c>
      <c r="F672" s="59">
        <v>13312</v>
      </c>
      <c r="G672" s="60">
        <v>43101</v>
      </c>
      <c r="H672" s="60">
        <v>43465</v>
      </c>
      <c r="I672" s="61">
        <f>'quota master'!$H672-'quota master'!$G672+1</f>
        <v>365</v>
      </c>
      <c r="J672" s="61" t="str">
        <f>describe_period('quota master'!$I672, 'quota master'!$G672, 'quota master'!$H672)</f>
        <v>Annual</v>
      </c>
      <c r="K672" s="54">
        <v>300000</v>
      </c>
      <c r="L672" s="62" t="s">
        <v>2</v>
      </c>
      <c r="M672" s="63">
        <v>3</v>
      </c>
      <c r="N672" s="62" t="s">
        <v>3</v>
      </c>
      <c r="O672" s="63">
        <v>90</v>
      </c>
      <c r="P672" s="46" t="s">
        <v>4</v>
      </c>
      <c r="Q672" s="46" t="s">
        <v>4</v>
      </c>
      <c r="R672" s="46" t="s">
        <v>563</v>
      </c>
      <c r="S672" s="46" t="s">
        <v>4</v>
      </c>
      <c r="T672" s="46" t="str">
        <f>LOWER('quota master'!$V672)</f>
        <v>cyclopropyl methyl ketone (cas rn 765-43-5)</v>
      </c>
      <c r="U672" s="46" t="str">
        <f>GetQuotaDescription('quota master'!$A672, 'quota master'!$B672, 'quota master'!$AB672, 'quota master'!$T672)</f>
        <v>FCFS Quota number 092852 for geography 1011 : ERGA OMNES on cyclopropyl methyl ketone (cas rn 765-43-5)</v>
      </c>
      <c r="V672" s="46" t="s">
        <v>5271</v>
      </c>
      <c r="W672" s="46" t="s">
        <v>4</v>
      </c>
      <c r="X672" s="46" t="s">
        <v>4</v>
      </c>
      <c r="Y672" s="46" t="s">
        <v>4</v>
      </c>
      <c r="Z672" s="54"/>
      <c r="AA672" s="46" t="s">
        <v>4</v>
      </c>
      <c r="AB672" s="46" t="s">
        <v>1399</v>
      </c>
      <c r="AC672" s="46" t="s">
        <v>4</v>
      </c>
      <c r="AD672" s="46" t="s">
        <v>4</v>
      </c>
      <c r="AE672" s="46" t="s">
        <v>4</v>
      </c>
      <c r="AF672" s="47" t="s">
        <v>4</v>
      </c>
    </row>
    <row r="673" spans="1:32" ht="60" x14ac:dyDescent="0.25">
      <c r="A673" s="45" t="s">
        <v>627</v>
      </c>
      <c r="B673" s="46" t="str">
        <f>VLOOKUP($A673, Table5[], 2, FALSE)</f>
        <v>1011 : ERGA OMNES</v>
      </c>
      <c r="C673" s="46" t="str">
        <f>IF(ISNA(VLOOKUP($A673, Table8[], 2, FALSE)), "", VLOOKUP($A673, Table8[], 2, FALSE))</f>
        <v/>
      </c>
      <c r="D673" s="46" t="str">
        <f>IF(ISNA(VLOOKUP($A673, Table10[], 2, FALSE)), "", VLOOKUP($A673, Table10[], 2, FALSE))</f>
        <v>2915210010 - of a purity by weight of 99% or more (CAS RN 64-19-7)</v>
      </c>
      <c r="E673" s="46" t="str">
        <f>IF(ISNA(VLOOKUP($A673, Table16[], 2, FALSE)), "", VLOOKUP($A673, Table16[], 2, FALSE))</f>
        <v>R162389 : amending Regulation (EU) No 1388/2013 opening and providing for the management of autonomous tariff quotas of the Union for certain agricultural and industrial products</v>
      </c>
      <c r="F673" s="59">
        <v>13313</v>
      </c>
      <c r="G673" s="60">
        <v>43101</v>
      </c>
      <c r="H673" s="60">
        <v>43465</v>
      </c>
      <c r="I673" s="61">
        <f>'quota master'!$H673-'quota master'!$G673+1</f>
        <v>365</v>
      </c>
      <c r="J673" s="61" t="str">
        <f>describe_period('quota master'!$I673, 'quota master'!$G673, 'quota master'!$H673)</f>
        <v>Annual</v>
      </c>
      <c r="K673" s="54">
        <v>1000000000</v>
      </c>
      <c r="L673" s="62" t="s">
        <v>2</v>
      </c>
      <c r="M673" s="63">
        <v>3</v>
      </c>
      <c r="N673" s="62" t="s">
        <v>3</v>
      </c>
      <c r="O673" s="63">
        <v>90</v>
      </c>
      <c r="P673" s="46" t="s">
        <v>4</v>
      </c>
      <c r="Q673" s="46" t="s">
        <v>4</v>
      </c>
      <c r="R673" s="46" t="s">
        <v>563</v>
      </c>
      <c r="S673" s="46" t="s">
        <v>4</v>
      </c>
      <c r="T673" s="46" t="str">
        <f>LOWER('quota master'!$V673)</f>
        <v>acetic acid</v>
      </c>
      <c r="U673" s="46" t="str">
        <f>GetQuotaDescription('quota master'!$A673, 'quota master'!$B673, 'quota master'!$AB673, 'quota master'!$T673)</f>
        <v>FCFS Quota number 092638 for geography 1011 : ERGA OMNES on acetic acid</v>
      </c>
      <c r="V673" s="46" t="s">
        <v>7168</v>
      </c>
      <c r="W673" s="46" t="s">
        <v>4</v>
      </c>
      <c r="X673" s="46" t="s">
        <v>4</v>
      </c>
      <c r="Y673" s="46" t="s">
        <v>4</v>
      </c>
      <c r="Z673" s="54"/>
      <c r="AA673" s="46" t="s">
        <v>4</v>
      </c>
      <c r="AB673" s="46" t="s">
        <v>1399</v>
      </c>
      <c r="AC673" s="46" t="s">
        <v>4</v>
      </c>
      <c r="AD673" s="46" t="s">
        <v>4</v>
      </c>
      <c r="AE673" s="46" t="s">
        <v>4</v>
      </c>
      <c r="AF673" s="47" t="s">
        <v>4</v>
      </c>
    </row>
    <row r="674" spans="1:32" ht="60" x14ac:dyDescent="0.25">
      <c r="A674" s="45" t="s">
        <v>775</v>
      </c>
      <c r="B674" s="46" t="str">
        <f>VLOOKUP($A674, Table5[], 2, FALSE)</f>
        <v>1011 : ERGA OMNES</v>
      </c>
      <c r="C674" s="46" t="str">
        <f>IF(ISNA(VLOOKUP($A674, Table8[], 2, FALSE)), "", VLOOKUP($A674, Table8[], 2, FALSE))</f>
        <v/>
      </c>
      <c r="D674" s="46" t="str">
        <f>IF(ISNA(VLOOKUP($A674, Table10[], 2, FALSE)), "", VLOOKUP($A674, Table10[], 2, FALSE))</f>
        <v>2915240000 - Acetic anhydride</v>
      </c>
      <c r="E674" s="46" t="str">
        <f>IF(ISNA(VLOOKUP($A674, Table16[], 2, FALSE)), "", VLOOKUP($A674, Table16[], 2, FALSE))</f>
        <v>R162389 : amending Regulation (EU) No 1388/2013 opening and providing for the management of autonomous tariff quotas of the Union for certain agricultural and industrial products</v>
      </c>
      <c r="F674" s="59">
        <v>13314</v>
      </c>
      <c r="G674" s="60">
        <v>43101</v>
      </c>
      <c r="H674" s="60">
        <v>43465</v>
      </c>
      <c r="I674" s="61">
        <f>'quota master'!$H674-'quota master'!$G674+1</f>
        <v>365</v>
      </c>
      <c r="J674" s="61" t="str">
        <f>describe_period('quota master'!$I674, 'quota master'!$G674, 'quota master'!$H674)</f>
        <v>Annual</v>
      </c>
      <c r="K674" s="54">
        <v>50000000</v>
      </c>
      <c r="L674" s="62" t="s">
        <v>2</v>
      </c>
      <c r="M674" s="63">
        <v>3</v>
      </c>
      <c r="N674" s="62" t="s">
        <v>11</v>
      </c>
      <c r="O674" s="63">
        <v>90</v>
      </c>
      <c r="P674" s="46" t="s">
        <v>4</v>
      </c>
      <c r="Q674" s="46" t="s">
        <v>4</v>
      </c>
      <c r="R674" s="46" t="s">
        <v>563</v>
      </c>
      <c r="S674" s="46" t="s">
        <v>4</v>
      </c>
      <c r="T674" s="46" t="str">
        <f>LOWER('quota master'!$V674)</f>
        <v>acetic anhydride</v>
      </c>
      <c r="U674" s="46" t="str">
        <f>GetQuotaDescription('quota master'!$A674, 'quota master'!$B674, 'quota master'!$AB674, 'quota master'!$T674)</f>
        <v>FCFS Quota number 092972 for geography 1011 : ERGA OMNES on acetic anhydride</v>
      </c>
      <c r="V674" s="46" t="s">
        <v>5351</v>
      </c>
      <c r="W674" s="46" t="s">
        <v>4</v>
      </c>
      <c r="X674" s="46" t="s">
        <v>4</v>
      </c>
      <c r="Y674" s="46" t="s">
        <v>4</v>
      </c>
      <c r="Z674" s="54"/>
      <c r="AA674" s="46" t="s">
        <v>4</v>
      </c>
      <c r="AB674" s="46" t="s">
        <v>1399</v>
      </c>
      <c r="AC674" s="46" t="s">
        <v>4</v>
      </c>
      <c r="AD674" s="46" t="s">
        <v>4</v>
      </c>
      <c r="AE674" s="46" t="s">
        <v>4</v>
      </c>
      <c r="AF674" s="47" t="s">
        <v>4</v>
      </c>
    </row>
    <row r="675" spans="1:32" ht="60" x14ac:dyDescent="0.25">
      <c r="A675" s="45" t="s">
        <v>653</v>
      </c>
      <c r="B675" s="46" t="str">
        <f>VLOOKUP($A675, Table5[], 2, FALSE)</f>
        <v>1011 : ERGA OMNES</v>
      </c>
      <c r="C675" s="46" t="str">
        <f>IF(ISNA(VLOOKUP($A675, Table8[], 2, FALSE)), "", VLOOKUP($A675, Table8[], 2, FALSE))</f>
        <v/>
      </c>
      <c r="D675" s="46" t="str">
        <f>IF(ISNA(VLOOKUP($A675, Table10[], 2, FALSE)), "", VLOOKUP($A675, Table10[], 2, FALSE))</f>
        <v>2915320000 - Vinyl acetate</v>
      </c>
      <c r="E675" s="46" t="str">
        <f>IF(ISNA(VLOOKUP($A675, Table16[], 2, FALSE)), "", VLOOKUP($A675, Table16[], 2, FALSE))</f>
        <v>R162389 : amending Regulation (EU) No 1388/2013 opening and providing for the management of autonomous tariff quotas of the Union for certain agricultural and industrial products</v>
      </c>
      <c r="F675" s="59">
        <v>13315</v>
      </c>
      <c r="G675" s="60">
        <v>43101</v>
      </c>
      <c r="H675" s="60">
        <v>43465</v>
      </c>
      <c r="I675" s="61">
        <f>'quota master'!$H675-'quota master'!$G675+1</f>
        <v>365</v>
      </c>
      <c r="J675" s="61" t="str">
        <f>describe_period('quota master'!$I675, 'quota master'!$G675, 'quota master'!$H675)</f>
        <v>Annual</v>
      </c>
      <c r="K675" s="54">
        <v>350000000</v>
      </c>
      <c r="L675" s="62" t="s">
        <v>2</v>
      </c>
      <c r="M675" s="63">
        <v>3</v>
      </c>
      <c r="N675" s="62" t="s">
        <v>11</v>
      </c>
      <c r="O675" s="63">
        <v>90</v>
      </c>
      <c r="P675" s="46" t="s">
        <v>4</v>
      </c>
      <c r="Q675" s="46" t="s">
        <v>4</v>
      </c>
      <c r="R675" s="46" t="s">
        <v>563</v>
      </c>
      <c r="S675" s="46" t="s">
        <v>4</v>
      </c>
      <c r="T675" s="46" t="str">
        <f>LOWER('quota master'!$V675)</f>
        <v>vinyl acetate</v>
      </c>
      <c r="U675" s="46" t="str">
        <f>GetQuotaDescription('quota master'!$A675, 'quota master'!$B675, 'quota master'!$AB675, 'quota master'!$T675)</f>
        <v>FCFS Quota number 092679 for geography 1011 : ERGA OMNES on vinyl acetate</v>
      </c>
      <c r="V675" s="46" t="s">
        <v>5097</v>
      </c>
      <c r="W675" s="46" t="s">
        <v>4</v>
      </c>
      <c r="X675" s="46" t="s">
        <v>4</v>
      </c>
      <c r="Y675" s="46" t="s">
        <v>4</v>
      </c>
      <c r="Z675" s="54"/>
      <c r="AA675" s="46" t="s">
        <v>4</v>
      </c>
      <c r="AB675" s="46" t="s">
        <v>1399</v>
      </c>
      <c r="AC675" s="46" t="s">
        <v>4</v>
      </c>
      <c r="AD675" s="46" t="s">
        <v>4</v>
      </c>
      <c r="AE675" s="46" t="s">
        <v>4</v>
      </c>
      <c r="AF675" s="47" t="s">
        <v>4</v>
      </c>
    </row>
    <row r="676" spans="1:32" ht="60" x14ac:dyDescent="0.25">
      <c r="A676" s="45" t="s">
        <v>645</v>
      </c>
      <c r="B676" s="46" t="str">
        <f>VLOOKUP($A676, Table5[], 2, FALSE)</f>
        <v>1011 : ERGA OMNES</v>
      </c>
      <c r="C676" s="46" t="str">
        <f>IF(ISNA(VLOOKUP($A676, Table8[], 2, FALSE)), "", VLOOKUP($A676, Table8[], 2, FALSE))</f>
        <v/>
      </c>
      <c r="D676" s="46" t="str">
        <f>IF(ISNA(VLOOKUP($A676, Table10[], 2, FALSE)), "", VLOOKUP($A676, Table10[], 2, FALSE))</f>
        <v>2916199530 - Potassium (E,E)-hexa-2,4-dienoate|(CAS RN 24634-61-5)</v>
      </c>
      <c r="E676" s="46" t="str">
        <f>IF(ISNA(VLOOKUP($A676, Table16[], 2, FALSE)), "", VLOOKUP($A676, Table16[], 2, FALSE))</f>
        <v>R162389 : amending Regulation (EU) No 1388/2013 opening and providing for the management of autonomous tariff quotas of the Union for certain agricultural and industrial products</v>
      </c>
      <c r="F676" s="59">
        <v>13316</v>
      </c>
      <c r="G676" s="60">
        <v>43101</v>
      </c>
      <c r="H676" s="60">
        <v>43465</v>
      </c>
      <c r="I676" s="61">
        <f>'quota master'!$H676-'quota master'!$G676+1</f>
        <v>365</v>
      </c>
      <c r="J676" s="61" t="str">
        <f>describe_period('quota master'!$I676, 'quota master'!$G676, 'quota master'!$H676)</f>
        <v>Annual</v>
      </c>
      <c r="K676" s="54">
        <v>8250000</v>
      </c>
      <c r="L676" s="62" t="s">
        <v>2</v>
      </c>
      <c r="M676" s="63">
        <v>3</v>
      </c>
      <c r="N676" s="62" t="s">
        <v>11</v>
      </c>
      <c r="O676" s="63">
        <v>90</v>
      </c>
      <c r="P676" s="46" t="s">
        <v>4</v>
      </c>
      <c r="Q676" s="46" t="s">
        <v>4</v>
      </c>
      <c r="R676" s="46" t="s">
        <v>563</v>
      </c>
      <c r="S676" s="46" t="s">
        <v>4</v>
      </c>
      <c r="T676" s="46" t="str">
        <f>LOWER('quota master'!$V676)</f>
        <v>potassium (e,e)-hexa-2,4-dienoate|(cas rn 24634-61-5)</v>
      </c>
      <c r="U676" s="46" t="str">
        <f>GetQuotaDescription('quota master'!$A676, 'quota master'!$B676, 'quota master'!$AB676, 'quota master'!$T676)</f>
        <v>FCFS Quota number 092665 for geography 1011 : ERGA OMNES on potassium (e,e)-hexa-2,4-dienoate|(cas rn 24634-61-5)</v>
      </c>
      <c r="V676" s="46" t="s">
        <v>5078</v>
      </c>
      <c r="W676" s="46" t="s">
        <v>4</v>
      </c>
      <c r="X676" s="46" t="s">
        <v>4</v>
      </c>
      <c r="Y676" s="46" t="s">
        <v>4</v>
      </c>
      <c r="Z676" s="54"/>
      <c r="AA676" s="46" t="s">
        <v>4</v>
      </c>
      <c r="AB676" s="46" t="s">
        <v>1399</v>
      </c>
      <c r="AC676" s="46" t="s">
        <v>4</v>
      </c>
      <c r="AD676" s="46" t="s">
        <v>4</v>
      </c>
      <c r="AE676" s="46" t="s">
        <v>4</v>
      </c>
      <c r="AF676" s="47" t="s">
        <v>4</v>
      </c>
    </row>
    <row r="677" spans="1:32" ht="60" x14ac:dyDescent="0.25">
      <c r="A677" s="45" t="s">
        <v>657</v>
      </c>
      <c r="B677" s="46" t="str">
        <f>VLOOKUP($A677, Table5[], 2, FALSE)</f>
        <v>1011 : ERGA OMNES</v>
      </c>
      <c r="C677" s="46" t="str">
        <f>IF(ISNA(VLOOKUP($A677, Table8[], 2, FALSE)), "", VLOOKUP($A677, Table8[], 2, FALSE))</f>
        <v/>
      </c>
      <c r="D677" s="46" t="str">
        <f>IF(ISNA(VLOOKUP($A677, Table10[], 2, FALSE)), "", VLOOKUP($A677, Table10[], 2, FALSE))</f>
        <v>2916399028 - 2,5-dimethylphenylacetyl chloride (CAS RN 55312-97-5)</v>
      </c>
      <c r="E677" s="46" t="str">
        <f>IF(ISNA(VLOOKUP($A677, Table16[], 2, FALSE)), "", VLOOKUP($A677, Table16[], 2, FALSE))</f>
        <v>R180913 : Council Regulation (EU) 2018/913 of 25 June 2018 amending Regulation (EU) No 1388/2013 opening and providing for the management of autonomous tariff quotas of the Union for certain agricultural and industrial products</v>
      </c>
      <c r="F677" s="59">
        <v>13420</v>
      </c>
      <c r="G677" s="60">
        <v>43282</v>
      </c>
      <c r="H677" s="60">
        <v>43465</v>
      </c>
      <c r="I677" s="61">
        <f>'quota master'!$H677-'quota master'!$G677+1</f>
        <v>184</v>
      </c>
      <c r="J677" s="61" t="str">
        <f>describe_period('quota master'!$I677, 'quota master'!$G677, 'quota master'!$H677)</f>
        <v>6 months</v>
      </c>
      <c r="K677" s="54">
        <v>125000</v>
      </c>
      <c r="L677" s="62" t="s">
        <v>2</v>
      </c>
      <c r="M677" s="63">
        <v>3</v>
      </c>
      <c r="N677" s="62" t="s">
        <v>11</v>
      </c>
      <c r="O677" s="63">
        <v>90</v>
      </c>
      <c r="P677" s="46" t="s">
        <v>4</v>
      </c>
      <c r="Q677" s="46" t="s">
        <v>4</v>
      </c>
      <c r="R677" s="46" t="s">
        <v>658</v>
      </c>
      <c r="S677" s="46" t="s">
        <v>4</v>
      </c>
      <c r="T677" s="46" t="str">
        <f>LOWER('quota master'!$V677)</f>
        <v>2,5-dimethylphenylacetyl chloride (cas rn 55312-97-5)</v>
      </c>
      <c r="U677" s="46" t="str">
        <f>GetQuotaDescription('quota master'!$A677, 'quota master'!$B677, 'quota master'!$AB677, 'quota master'!$T677)</f>
        <v>FCFS Quota number 092684 for geography 1011 : ERGA OMNES on 2,5-dimethylphenylacetyl chloride (cas rn 55312-97-5)</v>
      </c>
      <c r="V677" s="46" t="s">
        <v>5105</v>
      </c>
      <c r="W677" s="46" t="s">
        <v>4</v>
      </c>
      <c r="X677" s="46" t="s">
        <v>4</v>
      </c>
      <c r="Y677" s="46" t="s">
        <v>4</v>
      </c>
      <c r="Z677" s="54"/>
      <c r="AA677" s="46" t="s">
        <v>4</v>
      </c>
      <c r="AB677" s="46" t="s">
        <v>1399</v>
      </c>
      <c r="AC677" s="46" t="s">
        <v>4</v>
      </c>
      <c r="AD677" s="46" t="s">
        <v>4</v>
      </c>
      <c r="AE677" s="46" t="s">
        <v>4</v>
      </c>
      <c r="AF677" s="47" t="s">
        <v>4</v>
      </c>
    </row>
    <row r="678" spans="1:32" ht="60" x14ac:dyDescent="0.25">
      <c r="A678" s="45" t="s">
        <v>699</v>
      </c>
      <c r="B678" s="46" t="str">
        <f>VLOOKUP($A678, Table5[], 2, FALSE)</f>
        <v>1011 : ERGA OMNES</v>
      </c>
      <c r="C678" s="46" t="str">
        <f>IF(ISNA(VLOOKUP($A678, Table8[], 2, FALSE)), "", VLOOKUP($A678, Table8[], 2, FALSE))</f>
        <v/>
      </c>
      <c r="D678" s="46" t="str">
        <f>IF(ISNA(VLOOKUP($A678, Table10[], 2, FALSE)), "", VLOOKUP($A678, Table10[], 2, FALSE))</f>
        <v>2917139010 - Dimethyl sebacate (CAS RN 106-79-6)</v>
      </c>
      <c r="E678" s="46" t="str">
        <f>IF(ISNA(VLOOKUP($A678, Table16[], 2, FALSE)), "", VLOOKUP($A678, Table16[], 2, FALSE))</f>
        <v>R162389 : amending Regulation (EU) No 1388/2013 opening and providing for the management of autonomous tariff quotas of the Union for certain agricultural and industrial products</v>
      </c>
      <c r="F678" s="59">
        <v>13318</v>
      </c>
      <c r="G678" s="60">
        <v>43101</v>
      </c>
      <c r="H678" s="60">
        <v>43465</v>
      </c>
      <c r="I678" s="61">
        <f>'quota master'!$H678-'quota master'!$G678+1</f>
        <v>365</v>
      </c>
      <c r="J678" s="61" t="str">
        <f>describe_period('quota master'!$I678, 'quota master'!$G678, 'quota master'!$H678)</f>
        <v>Annual</v>
      </c>
      <c r="K678" s="54">
        <v>1000000</v>
      </c>
      <c r="L678" s="62" t="s">
        <v>2</v>
      </c>
      <c r="M678" s="63">
        <v>3</v>
      </c>
      <c r="N678" s="62" t="s">
        <v>3</v>
      </c>
      <c r="O678" s="63">
        <v>90</v>
      </c>
      <c r="P678" s="46" t="s">
        <v>4</v>
      </c>
      <c r="Q678" s="46" t="s">
        <v>4</v>
      </c>
      <c r="R678" s="46" t="s">
        <v>563</v>
      </c>
      <c r="S678" s="46" t="s">
        <v>4</v>
      </c>
      <c r="T678" s="46" t="str">
        <f>LOWER('quota master'!$V678)</f>
        <v>dimethyl sebacate (cas rn 106-79-6)</v>
      </c>
      <c r="U678" s="46" t="str">
        <f>GetQuotaDescription('quota master'!$A678, 'quota master'!$B678, 'quota master'!$AB678, 'quota master'!$T678)</f>
        <v>FCFS Quota number 092769 for geography 1011 : ERGA OMNES on dimethyl sebacate (cas rn 106-79-6)</v>
      </c>
      <c r="V678" s="46" t="s">
        <v>5173</v>
      </c>
      <c r="W678" s="46" t="s">
        <v>4</v>
      </c>
      <c r="X678" s="46" t="s">
        <v>4</v>
      </c>
      <c r="Y678" s="46" t="s">
        <v>4</v>
      </c>
      <c r="Z678" s="54"/>
      <c r="AA678" s="46" t="s">
        <v>4</v>
      </c>
      <c r="AB678" s="46" t="s">
        <v>1399</v>
      </c>
      <c r="AC678" s="46" t="s">
        <v>4</v>
      </c>
      <c r="AD678" s="46" t="s">
        <v>4</v>
      </c>
      <c r="AE678" s="46" t="s">
        <v>4</v>
      </c>
      <c r="AF678" s="47" t="s">
        <v>4</v>
      </c>
    </row>
    <row r="679" spans="1:32" ht="60" x14ac:dyDescent="0.25">
      <c r="A679" s="45" t="s">
        <v>625</v>
      </c>
      <c r="B679" s="46" t="str">
        <f>VLOOKUP($A679, Table5[], 2, FALSE)</f>
        <v>1011 : ERGA OMNES</v>
      </c>
      <c r="C679" s="46" t="str">
        <f>IF(ISNA(VLOOKUP($A679, Table8[], 2, FALSE)), "", VLOOKUP($A679, Table8[], 2, FALSE))</f>
        <v/>
      </c>
      <c r="D679" s="46" t="str">
        <f>IF(ISNA(VLOOKUP($A679, Table10[], 2, FALSE)), "", VLOOKUP($A679, Table10[], 2, FALSE))</f>
        <v>2917198040 - Dodecanedioic acid, of a purity by weight of more than 98,5|% (CAS RN 693-23-2)</v>
      </c>
      <c r="E679" s="46" t="str">
        <f>IF(ISNA(VLOOKUP($A679, Table16[], 2, FALSE)), "", VLOOKUP($A679, Table16[], 2, FALSE))</f>
        <v>R162389 : amending Regulation (EU) No 1388/2013 opening and providing for the management of autonomous tariff quotas of the Union for certain agricultural and industrial products</v>
      </c>
      <c r="F679" s="59">
        <v>13319</v>
      </c>
      <c r="G679" s="60">
        <v>43101</v>
      </c>
      <c r="H679" s="60">
        <v>43465</v>
      </c>
      <c r="I679" s="61">
        <f>'quota master'!$H679-'quota master'!$G679+1</f>
        <v>365</v>
      </c>
      <c r="J679" s="61" t="str">
        <f>describe_period('quota master'!$I679, 'quota master'!$G679, 'quota master'!$H679)</f>
        <v>Annual</v>
      </c>
      <c r="K679" s="54">
        <v>4600000</v>
      </c>
      <c r="L679" s="62" t="s">
        <v>2</v>
      </c>
      <c r="M679" s="63">
        <v>3</v>
      </c>
      <c r="N679" s="62" t="s">
        <v>11</v>
      </c>
      <c r="O679" s="63">
        <v>90</v>
      </c>
      <c r="P679" s="46" t="s">
        <v>4</v>
      </c>
      <c r="Q679" s="46" t="s">
        <v>4</v>
      </c>
      <c r="R679" s="46" t="s">
        <v>563</v>
      </c>
      <c r="S679" s="46" t="s">
        <v>4</v>
      </c>
      <c r="T679" s="46" t="str">
        <f>LOWER('quota master'!$V679)</f>
        <v>dodecanedioic acid</v>
      </c>
      <c r="U679" s="46" t="str">
        <f>GetQuotaDescription('quota master'!$A679, 'quota master'!$B679, 'quota master'!$AB679, 'quota master'!$T679)</f>
        <v>FCFS Quota number 092634 for geography 1011 : ERGA OMNES on dodecanedioic acid</v>
      </c>
      <c r="V679" s="46" t="s">
        <v>7165</v>
      </c>
      <c r="W679" s="46" t="s">
        <v>4</v>
      </c>
      <c r="X679" s="46" t="s">
        <v>4</v>
      </c>
      <c r="Y679" s="46" t="s">
        <v>4</v>
      </c>
      <c r="Z679" s="54"/>
      <c r="AA679" s="46" t="s">
        <v>4</v>
      </c>
      <c r="AB679" s="46" t="s">
        <v>1399</v>
      </c>
      <c r="AC679" s="46" t="s">
        <v>4</v>
      </c>
      <c r="AD679" s="46" t="s">
        <v>4</v>
      </c>
      <c r="AE679" s="46" t="s">
        <v>4</v>
      </c>
      <c r="AF679" s="47" t="s">
        <v>4</v>
      </c>
    </row>
    <row r="680" spans="1:32" ht="60" x14ac:dyDescent="0.25">
      <c r="A680" s="45" t="s">
        <v>717</v>
      </c>
      <c r="B680" s="46" t="str">
        <f>VLOOKUP($A680, Table5[], 2, FALSE)</f>
        <v>1011 : ERGA OMNES</v>
      </c>
      <c r="C680" s="46" t="str">
        <f>IF(ISNA(VLOOKUP($A680, Table8[], 2, FALSE)), "", VLOOKUP($A680, Table8[], 2, FALSE))</f>
        <v/>
      </c>
      <c r="D680" s="46" t="str">
        <f>IF(ISNA(VLOOKUP($A680, Table10[], 2, FALSE)), "", VLOOKUP($A680, Table10[], 2, FALSE))</f>
        <v>2918220010 - o-Acetylsalicylic acid (CAS RN 50-78-2)</v>
      </c>
      <c r="E680" s="46" t="str">
        <f>IF(ISNA(VLOOKUP($A680, Table16[], 2, FALSE)), "", VLOOKUP($A680, Table16[], 2, FALSE))</f>
        <v>R162389 : amending Regulation (EU) No 1388/2013 opening and providing for the management of autonomous tariff quotas of the Union for certain agricultural and industrial products</v>
      </c>
      <c r="F680" s="59">
        <v>13320</v>
      </c>
      <c r="G680" s="60">
        <v>43101</v>
      </c>
      <c r="H680" s="60">
        <v>43465</v>
      </c>
      <c r="I680" s="61">
        <f>'quota master'!$H680-'quota master'!$G680+1</f>
        <v>365</v>
      </c>
      <c r="J680" s="61" t="str">
        <f>describe_period('quota master'!$I680, 'quota master'!$G680, 'quota master'!$H680)</f>
        <v>Annual</v>
      </c>
      <c r="K680" s="54">
        <v>120000</v>
      </c>
      <c r="L680" s="62" t="s">
        <v>2</v>
      </c>
      <c r="M680" s="63">
        <v>3</v>
      </c>
      <c r="N680" s="62" t="s">
        <v>11</v>
      </c>
      <c r="O680" s="63">
        <v>90</v>
      </c>
      <c r="P680" s="46" t="s">
        <v>4</v>
      </c>
      <c r="Q680" s="46" t="s">
        <v>4</v>
      </c>
      <c r="R680" s="46" t="s">
        <v>563</v>
      </c>
      <c r="S680" s="46" t="s">
        <v>4</v>
      </c>
      <c r="T680" s="46" t="str">
        <f>LOWER('quota master'!$V680)</f>
        <v>o-acetylsalicylic acid (cas rn 50-78-2)</v>
      </c>
      <c r="U680" s="46" t="str">
        <f>GetQuotaDescription('quota master'!$A680, 'quota master'!$B680, 'quota master'!$AB680, 'quota master'!$T680)</f>
        <v>FCFS Quota number 092808 for geography 1011 : ERGA OMNES on o-acetylsalicylic acid (cas rn 50-78-2)</v>
      </c>
      <c r="V680" s="46" t="s">
        <v>5220</v>
      </c>
      <c r="W680" s="46" t="s">
        <v>4</v>
      </c>
      <c r="X680" s="46" t="s">
        <v>4</v>
      </c>
      <c r="Y680" s="46" t="s">
        <v>4</v>
      </c>
      <c r="Z680" s="54"/>
      <c r="AA680" s="46" t="s">
        <v>4</v>
      </c>
      <c r="AB680" s="46" t="s">
        <v>1399</v>
      </c>
      <c r="AC680" s="46" t="s">
        <v>4</v>
      </c>
      <c r="AD680" s="46" t="s">
        <v>4</v>
      </c>
      <c r="AE680" s="46" t="s">
        <v>4</v>
      </c>
      <c r="AF680" s="47" t="s">
        <v>4</v>
      </c>
    </row>
    <row r="681" spans="1:32" ht="60" x14ac:dyDescent="0.25">
      <c r="A681" s="45" t="s">
        <v>633</v>
      </c>
      <c r="B681" s="46" t="str">
        <f>VLOOKUP($A681, Table5[], 2, FALSE)</f>
        <v>1011 : ERGA OMNES</v>
      </c>
      <c r="C681" s="46" t="str">
        <f>IF(ISNA(VLOOKUP($A681, Table8[], 2, FALSE)), "", VLOOKUP($A681, Table8[], 2, FALSE))</f>
        <v/>
      </c>
      <c r="D681" s="46" t="str">
        <f>IF(ISNA(VLOOKUP($A681, Table10[], 2, FALSE)), "", VLOOKUP($A681, Table10[], 2, FALSE))</f>
        <v>2918290075 - Octadecyl 3-(3,5-di-tert-butyl-4-hydroxyphenyl)propionate (CAS RN 2082-79-3) with - a sieve passing fraction at a mesh width of 500 ??m of more than 99??% by weight and - a melting point of 49????C or more, but not more than 54????C, for use in the manufacture of PVC processing stabilizer-one packs based on powder mixtures (powders or press granulates)</v>
      </c>
      <c r="E681" s="46" t="str">
        <f>IF(ISNA(VLOOKUP($A681, Table16[], 2, FALSE)), "", VLOOKUP($A681, Table16[], 2, FALSE))</f>
        <v>R162389 : amending Regulation (EU) No 1388/2013 opening and providing for the management of autonomous tariff quotas of the Union for certain agricultural and industrial products</v>
      </c>
      <c r="F681" s="59">
        <v>13321</v>
      </c>
      <c r="G681" s="60">
        <v>43101</v>
      </c>
      <c r="H681" s="60">
        <v>43465</v>
      </c>
      <c r="I681" s="61">
        <f>'quota master'!$H681-'quota master'!$G681+1</f>
        <v>365</v>
      </c>
      <c r="J681" s="61" t="str">
        <f>describe_period('quota master'!$I681, 'quota master'!$G681, 'quota master'!$H681)</f>
        <v>Annual</v>
      </c>
      <c r="K681" s="54">
        <v>380000</v>
      </c>
      <c r="L681" s="62" t="s">
        <v>2</v>
      </c>
      <c r="M681" s="63">
        <v>3</v>
      </c>
      <c r="N681" s="62" t="s">
        <v>3</v>
      </c>
      <c r="O681" s="63">
        <v>90</v>
      </c>
      <c r="P681" s="46" t="s">
        <v>4</v>
      </c>
      <c r="Q681" s="46" t="s">
        <v>4</v>
      </c>
      <c r="R681" s="46" t="s">
        <v>563</v>
      </c>
      <c r="S681" s="46" t="s">
        <v>4</v>
      </c>
      <c r="T681" s="46" t="str">
        <f>LOWER('quota master'!$V681)</f>
        <v>octadecyl 3-(3,5-di-tert-butyl-4-hydroxyphenyl)propionate (cas rn 2082-79-3)</v>
      </c>
      <c r="U681" s="46" t="str">
        <f>GetQuotaDescription('quota master'!$A681, 'quota master'!$B681, 'quota master'!$AB681, 'quota master'!$T681)</f>
        <v>FCFS Quota number 092646 for geography 1011 : ERGA OMNES on octadecyl 3-(3,5-di-tert-butyl-4-hydroxyphenyl)propionate (cas rn 2082-79-3)</v>
      </c>
      <c r="V681" s="46" t="s">
        <v>7172</v>
      </c>
      <c r="W681" s="46" t="s">
        <v>4</v>
      </c>
      <c r="X681" s="46" t="s">
        <v>4</v>
      </c>
      <c r="Y681" s="46" t="s">
        <v>4</v>
      </c>
      <c r="Z681" s="54"/>
      <c r="AA681" s="46" t="s">
        <v>4</v>
      </c>
      <c r="AB681" s="46" t="s">
        <v>1399</v>
      </c>
      <c r="AC681" s="46" t="s">
        <v>4</v>
      </c>
      <c r="AD681" s="46" t="s">
        <v>4</v>
      </c>
      <c r="AE681" s="46" t="s">
        <v>4</v>
      </c>
      <c r="AF681" s="47" t="s">
        <v>4</v>
      </c>
    </row>
    <row r="682" spans="1:32" ht="75" x14ac:dyDescent="0.25">
      <c r="A682" s="45" t="s">
        <v>634</v>
      </c>
      <c r="B682" s="46" t="str">
        <f>VLOOKUP($A682, Table5[], 2, FALSE)</f>
        <v>1011 : ERGA OMNES</v>
      </c>
      <c r="C682" s="46" t="str">
        <f>IF(ISNA(VLOOKUP($A682, Table8[], 2, FALSE)), "", VLOOKUP($A682, Table8[], 2, FALSE))</f>
        <v/>
      </c>
      <c r="D682" s="46" t="str">
        <f>IF(ISNA(VLOOKUP($A682, Table10[], 2, FALSE)), "", VLOOKUP($A682, Table10[], 2, FALSE))</f>
        <v>2918290080 - Pentaerythritol tetrakis(3-(3,5-di-tert-butyl-4-hydroxyphenyl)propionate)  (CAS RN 6683-19-8) - with a sieve passing fraction at a mesh width of 250 ??m of more than 75??% by weight and at a mesh width of 500 ??m of more than 99??% by weight, and - a melting point of 110????C or more, but not more than 125????C, for use in the manufacture of PVC processing stabilizer-one packs based on powder mixtures (powders or press granulates)</v>
      </c>
      <c r="E682" s="46" t="str">
        <f>IF(ISNA(VLOOKUP($A682, Table16[], 2, FALSE)), "", VLOOKUP($A682, Table16[], 2, FALSE))</f>
        <v>R162389 : amending Regulation (EU) No 1388/2013 opening and providing for the management of autonomous tariff quotas of the Union for certain agricultural and industrial products</v>
      </c>
      <c r="F682" s="59">
        <v>13322</v>
      </c>
      <c r="G682" s="60">
        <v>43101</v>
      </c>
      <c r="H682" s="60">
        <v>43465</v>
      </c>
      <c r="I682" s="61">
        <f>'quota master'!$H682-'quota master'!$G682+1</f>
        <v>365</v>
      </c>
      <c r="J682" s="61" t="str">
        <f>describe_period('quota master'!$I682, 'quota master'!$G682, 'quota master'!$H682)</f>
        <v>Annual</v>
      </c>
      <c r="K682" s="54">
        <v>80000</v>
      </c>
      <c r="L682" s="62" t="s">
        <v>2</v>
      </c>
      <c r="M682" s="63">
        <v>3</v>
      </c>
      <c r="N682" s="62" t="s">
        <v>3</v>
      </c>
      <c r="O682" s="63">
        <v>90</v>
      </c>
      <c r="P682" s="46" t="s">
        <v>4</v>
      </c>
      <c r="Q682" s="46" t="s">
        <v>4</v>
      </c>
      <c r="R682" s="46" t="s">
        <v>619</v>
      </c>
      <c r="S682" s="46" t="s">
        <v>4</v>
      </c>
      <c r="T682" s="46" t="str">
        <f>LOWER('quota master'!$V682)</f>
        <v>pentaerythritol tetrakis(3-(3,5-di-tert-butyl-4-hydroxyphenyl)propionate)  (cas rn 6683-19-8)</v>
      </c>
      <c r="U682" s="46" t="str">
        <f>GetQuotaDescription('quota master'!$A682, 'quota master'!$B682, 'quota master'!$AB682, 'quota master'!$T682)</f>
        <v>FCFS Quota number 092647 for geography 1011 : ERGA OMNES on pentaerythritol tetrakis(3-(3,5-di-tert-butyl-4-hydroxyphenyl)propionate)  (cas rn 6683-19-8)</v>
      </c>
      <c r="V682" s="46" t="s">
        <v>7656</v>
      </c>
      <c r="W682" s="46" t="s">
        <v>4</v>
      </c>
      <c r="X682" s="46" t="s">
        <v>4</v>
      </c>
      <c r="Y682" s="46" t="s">
        <v>4</v>
      </c>
      <c r="Z682" s="54"/>
      <c r="AA682" s="46" t="s">
        <v>4</v>
      </c>
      <c r="AB682" s="46" t="s">
        <v>1399</v>
      </c>
      <c r="AC682" s="46" t="s">
        <v>4</v>
      </c>
      <c r="AD682" s="46" t="s">
        <v>4</v>
      </c>
      <c r="AE682" s="46" t="s">
        <v>4</v>
      </c>
      <c r="AF682" s="47" t="s">
        <v>4</v>
      </c>
    </row>
    <row r="683" spans="1:32" ht="60" x14ac:dyDescent="0.25">
      <c r="A683" s="45" t="s">
        <v>776</v>
      </c>
      <c r="B683" s="46" t="str">
        <f>VLOOKUP($A683, Table5[], 2, FALSE)</f>
        <v>1011 : ERGA OMNES</v>
      </c>
      <c r="C683" s="46" t="str">
        <f>IF(ISNA(VLOOKUP($A683, Table8[], 2, FALSE)), "", VLOOKUP($A683, Table8[], 2, FALSE))</f>
        <v/>
      </c>
      <c r="D683" s="46" t="str">
        <f>IF(ISNA(VLOOKUP($A683, Table10[], 2, FALSE)), "", VLOOKUP($A683, Table10[], 2, FALSE))</f>
        <v>2918300010 - Benzophenone-3,3???,4,4???-tetracarboxylic dianhydride (CAS RN 2421-28-5)</v>
      </c>
      <c r="E683" s="46" t="str">
        <f>IF(ISNA(VLOOKUP($A683, Table16[], 2, FALSE)), "", VLOOKUP($A683, Table16[], 2, FALSE))</f>
        <v>R162389 : amending Regulation (EU) No 1388/2013 opening and providing for the management of autonomous tariff quotas of the Union for certain agricultural and industrial products</v>
      </c>
      <c r="F683" s="59">
        <v>13323</v>
      </c>
      <c r="G683" s="60">
        <v>43101</v>
      </c>
      <c r="H683" s="60">
        <v>43465</v>
      </c>
      <c r="I683" s="61">
        <f>'quota master'!$H683-'quota master'!$G683+1</f>
        <v>365</v>
      </c>
      <c r="J683" s="61" t="str">
        <f>describe_period('quota master'!$I683, 'quota master'!$G683, 'quota master'!$H683)</f>
        <v>Annual</v>
      </c>
      <c r="K683" s="54">
        <v>1000000</v>
      </c>
      <c r="L683" s="62" t="s">
        <v>2</v>
      </c>
      <c r="M683" s="63">
        <v>3</v>
      </c>
      <c r="N683" s="62" t="s">
        <v>3</v>
      </c>
      <c r="O683" s="63">
        <v>90</v>
      </c>
      <c r="P683" s="46" t="s">
        <v>4</v>
      </c>
      <c r="Q683" s="46" t="s">
        <v>4</v>
      </c>
      <c r="R683" s="46" t="s">
        <v>563</v>
      </c>
      <c r="S683" s="46" t="s">
        <v>4</v>
      </c>
      <c r="T683" s="46" t="str">
        <f>LOWER('quota master'!$V683)</f>
        <v>benzophenone-3,3???,4,4???-tetracarboxylic dianhydride (cas rn 2421-28-5)</v>
      </c>
      <c r="U683" s="46" t="str">
        <f>GetQuotaDescription('quota master'!$A683, 'quota master'!$B683, 'quota master'!$AB683, 'quota master'!$T683)</f>
        <v>FCFS Quota number 092975 for geography 1011 : ERGA OMNES on benzophenone-3,3???,4,4???-tetracarboxylic dianhydride (cas rn 2421-28-5)</v>
      </c>
      <c r="V683" s="46" t="s">
        <v>5353</v>
      </c>
      <c r="W683" s="46" t="s">
        <v>4</v>
      </c>
      <c r="X683" s="46" t="s">
        <v>4</v>
      </c>
      <c r="Y683" s="46" t="s">
        <v>4</v>
      </c>
      <c r="Z683" s="54"/>
      <c r="AA683" s="46" t="s">
        <v>4</v>
      </c>
      <c r="AB683" s="46" t="s">
        <v>1399</v>
      </c>
      <c r="AC683" s="46" t="s">
        <v>4</v>
      </c>
      <c r="AD683" s="46" t="s">
        <v>4</v>
      </c>
      <c r="AE683" s="46" t="s">
        <v>4</v>
      </c>
      <c r="AF683" s="47" t="s">
        <v>4</v>
      </c>
    </row>
    <row r="684" spans="1:32" ht="60" x14ac:dyDescent="0.25">
      <c r="A684" s="45" t="s">
        <v>661</v>
      </c>
      <c r="B684" s="46" t="str">
        <f>VLOOKUP($A684, Table5[], 2, FALSE)</f>
        <v>1011 : ERGA OMNES</v>
      </c>
      <c r="C684" s="46" t="str">
        <f>IF(ISNA(VLOOKUP($A684, Table8[], 2, FALSE)), "", VLOOKUP($A684, Table8[], 2, FALSE))</f>
        <v/>
      </c>
      <c r="D684" s="46" t="str">
        <f>IF(ISNA(VLOOKUP($A684, Table10[], 2, FALSE)), "", VLOOKUP($A684, Table10[], 2, FALSE))</f>
        <v>2920290070 - Tris (2,4-di-tert-butylphenyl)phosphite (CAS RN 31570-04-4)</v>
      </c>
      <c r="E684" s="46" t="str">
        <f>IF(ISNA(VLOOKUP($A684, Table16[], 2, FALSE)), "", VLOOKUP($A684, Table16[], 2, FALSE))</f>
        <v>R162389 : amending Regulation (EU) No 1388/2013 opening and providing for the management of autonomous tariff quotas of the Union for certain agricultural and industrial products</v>
      </c>
      <c r="F684" s="59">
        <v>13324</v>
      </c>
      <c r="G684" s="60">
        <v>43101</v>
      </c>
      <c r="H684" s="60">
        <v>43465</v>
      </c>
      <c r="I684" s="61">
        <f>'quota master'!$H684-'quota master'!$G684+1</f>
        <v>365</v>
      </c>
      <c r="J684" s="61" t="str">
        <f>describe_period('quota master'!$I684, 'quota master'!$G684, 'quota master'!$H684)</f>
        <v>Annual</v>
      </c>
      <c r="K684" s="54">
        <v>6000000</v>
      </c>
      <c r="L684" s="62" t="s">
        <v>2</v>
      </c>
      <c r="M684" s="63">
        <v>3</v>
      </c>
      <c r="N684" s="62" t="s">
        <v>3</v>
      </c>
      <c r="O684" s="63">
        <v>90</v>
      </c>
      <c r="P684" s="46" t="s">
        <v>4</v>
      </c>
      <c r="Q684" s="46" t="s">
        <v>4</v>
      </c>
      <c r="R684" s="46" t="s">
        <v>563</v>
      </c>
      <c r="S684" s="46" t="s">
        <v>4</v>
      </c>
      <c r="T684" s="46" t="str">
        <f>LOWER('quota master'!$V684)</f>
        <v>tris (2,4-di-tert-butylphenyl)phosphite (cas rn 31570-04-4)</v>
      </c>
      <c r="U684" s="46" t="str">
        <f>GetQuotaDescription('quota master'!$A684, 'quota master'!$B684, 'quota master'!$AB684, 'quota master'!$T684)</f>
        <v>FCFS Quota number 092688 for geography 1011 : ERGA OMNES on tris (2,4-di-tert-butylphenyl)phosphite (cas rn 31570-04-4)</v>
      </c>
      <c r="V684" s="46" t="s">
        <v>5111</v>
      </c>
      <c r="W684" s="46" t="s">
        <v>4</v>
      </c>
      <c r="X684" s="46" t="s">
        <v>4</v>
      </c>
      <c r="Y684" s="46" t="s">
        <v>4</v>
      </c>
      <c r="Z684" s="54"/>
      <c r="AA684" s="46" t="s">
        <v>4</v>
      </c>
      <c r="AB684" s="46" t="s">
        <v>1399</v>
      </c>
      <c r="AC684" s="46" t="s">
        <v>4</v>
      </c>
      <c r="AD684" s="46" t="s">
        <v>4</v>
      </c>
      <c r="AE684" s="46" t="s">
        <v>4</v>
      </c>
      <c r="AF684" s="47" t="s">
        <v>4</v>
      </c>
    </row>
    <row r="685" spans="1:32" ht="75" x14ac:dyDescent="0.25">
      <c r="A685" s="45" t="s">
        <v>635</v>
      </c>
      <c r="B685" s="46" t="str">
        <f>VLOOKUP($A685, Table5[], 2, FALSE)</f>
        <v>1011 : ERGA OMNES</v>
      </c>
      <c r="C685" s="46" t="str">
        <f>IF(ISNA(VLOOKUP($A685, Table8[], 2, FALSE)), "", VLOOKUP($A685, Table8[], 2, FALSE))</f>
        <v/>
      </c>
      <c r="D685" s="46" t="str">
        <f>IF(ISNA(VLOOKUP($A685, Table10[], 2, FALSE)), "", VLOOKUP($A685, Table10[], 2, FALSE))</f>
        <v>2920901070 - Dimethyl Sulphate (CAS RN 77-78-1)</v>
      </c>
      <c r="E685" s="46" t="str">
        <f>IF(ISNA(VLOOKUP($A685, Table16[], 2, FALSE)), "", VLOOKUP($A685, Table16[], 2, FALSE))</f>
        <v>R162389 : amending Regulation (EU) No 1388/2013 opening and providing for the management of autonomous tariff quotas of the Union for certain agricultural and industrial products</v>
      </c>
      <c r="F685" s="59">
        <v>13325</v>
      </c>
      <c r="G685" s="60">
        <v>43101</v>
      </c>
      <c r="H685" s="60">
        <v>43465</v>
      </c>
      <c r="I685" s="61">
        <f>'quota master'!$H685-'quota master'!$G685+1</f>
        <v>365</v>
      </c>
      <c r="J685" s="61" t="str">
        <f>describe_period('quota master'!$I685, 'quota master'!$G685, 'quota master'!$H685)</f>
        <v>Annual</v>
      </c>
      <c r="K685" s="54">
        <v>12000000</v>
      </c>
      <c r="L685" s="62" t="s">
        <v>2</v>
      </c>
      <c r="M685" s="63">
        <v>3</v>
      </c>
      <c r="N685" s="62" t="s">
        <v>3</v>
      </c>
      <c r="O685" s="63">
        <v>90</v>
      </c>
      <c r="P685" s="46" t="s">
        <v>4</v>
      </c>
      <c r="Q685" s="46" t="s">
        <v>4</v>
      </c>
      <c r="R685" s="46" t="s">
        <v>619</v>
      </c>
      <c r="S685" s="46" t="s">
        <v>4</v>
      </c>
      <c r="T685" s="46" t="str">
        <f>LOWER('quota master'!$V685)</f>
        <v>dimethyl sulphate (cas rn 77-78-1)</v>
      </c>
      <c r="U685" s="46" t="str">
        <f>GetQuotaDescription('quota master'!$A685, 'quota master'!$B685, 'quota master'!$AB685, 'quota master'!$T685)</f>
        <v>FCFS Quota number 092648 for geography 1011 : ERGA OMNES on dimethyl sulphate (cas rn 77-78-1)</v>
      </c>
      <c r="V685" s="46" t="s">
        <v>5060</v>
      </c>
      <c r="W685" s="46" t="s">
        <v>4</v>
      </c>
      <c r="X685" s="46" t="s">
        <v>4</v>
      </c>
      <c r="Y685" s="46" t="s">
        <v>4</v>
      </c>
      <c r="Z685" s="54"/>
      <c r="AA685" s="46" t="s">
        <v>4</v>
      </c>
      <c r="AB685" s="46" t="s">
        <v>1399</v>
      </c>
      <c r="AC685" s="46" t="s">
        <v>4</v>
      </c>
      <c r="AD685" s="46" t="s">
        <v>4</v>
      </c>
      <c r="AE685" s="46" t="s">
        <v>4</v>
      </c>
      <c r="AF685" s="47" t="s">
        <v>4</v>
      </c>
    </row>
    <row r="686" spans="1:32" ht="60" x14ac:dyDescent="0.25">
      <c r="A686" s="45" t="s">
        <v>636</v>
      </c>
      <c r="B686" s="46" t="str">
        <f>VLOOKUP($A686, Table5[], 2, FALSE)</f>
        <v>1011 : ERGA OMNES</v>
      </c>
      <c r="C686" s="46" t="str">
        <f>IF(ISNA(VLOOKUP($A686, Table8[], 2, FALSE)), "", VLOOKUP($A686, Table8[], 2, FALSE))</f>
        <v/>
      </c>
      <c r="D686" s="46" t="str">
        <f>IF(ISNA(VLOOKUP($A686, Table10[], 2, FALSE)), "", VLOOKUP($A686, Table10[], 2, FALSE))</f>
        <v>2921290060 - Bis(2-dimethylaminoethyl)(methyl)amine (CAS RN 3030-47-5)</v>
      </c>
      <c r="E686" s="46" t="str">
        <f>IF(ISNA(VLOOKUP($A686, Table16[], 2, FALSE)), "", VLOOKUP($A686, Table16[], 2, FALSE))</f>
        <v>R162389 : amending Regulation (EU) No 1388/2013 opening and providing for the management of autonomous tariff quotas of the Union for certain agricultural and industrial products</v>
      </c>
      <c r="F686" s="59">
        <v>13326</v>
      </c>
      <c r="G686" s="60">
        <v>43101</v>
      </c>
      <c r="H686" s="60">
        <v>43465</v>
      </c>
      <c r="I686" s="61">
        <f>'quota master'!$H686-'quota master'!$G686+1</f>
        <v>365</v>
      </c>
      <c r="J686" s="61" t="str">
        <f>describe_period('quota master'!$I686, 'quota master'!$G686, 'quota master'!$H686)</f>
        <v>Annual</v>
      </c>
      <c r="K686" s="54">
        <v>1700000</v>
      </c>
      <c r="L686" s="62" t="s">
        <v>2</v>
      </c>
      <c r="M686" s="63">
        <v>3</v>
      </c>
      <c r="N686" s="62" t="s">
        <v>3</v>
      </c>
      <c r="O686" s="63">
        <v>90</v>
      </c>
      <c r="P686" s="46" t="s">
        <v>4</v>
      </c>
      <c r="Q686" s="46" t="s">
        <v>4</v>
      </c>
      <c r="R686" s="46" t="s">
        <v>563</v>
      </c>
      <c r="S686" s="46" t="s">
        <v>4</v>
      </c>
      <c r="T686" s="46" t="str">
        <f>LOWER('quota master'!$V686)</f>
        <v>bis(2-dimethylaminoethyl)(methyl)amine (cas rn 3030-47-5)</v>
      </c>
      <c r="U686" s="46" t="str">
        <f>GetQuotaDescription('quota master'!$A686, 'quota master'!$B686, 'quota master'!$AB686, 'quota master'!$T686)</f>
        <v>FCFS Quota number 092649 for geography 1011 : ERGA OMNES on bis(2-dimethylaminoethyl)(methyl)amine (cas rn 3030-47-5)</v>
      </c>
      <c r="V686" s="46" t="s">
        <v>5062</v>
      </c>
      <c r="W686" s="46" t="s">
        <v>4</v>
      </c>
      <c r="X686" s="46" t="s">
        <v>4</v>
      </c>
      <c r="Y686" s="46" t="s">
        <v>4</v>
      </c>
      <c r="Z686" s="54"/>
      <c r="AA686" s="46" t="s">
        <v>4</v>
      </c>
      <c r="AB686" s="46" t="s">
        <v>1399</v>
      </c>
      <c r="AC686" s="46" t="s">
        <v>4</v>
      </c>
      <c r="AD686" s="46" t="s">
        <v>4</v>
      </c>
      <c r="AE686" s="46" t="s">
        <v>4</v>
      </c>
      <c r="AF686" s="47" t="s">
        <v>4</v>
      </c>
    </row>
    <row r="687" spans="1:32" ht="75" x14ac:dyDescent="0.25">
      <c r="A687" s="45" t="s">
        <v>655</v>
      </c>
      <c r="B687" s="46" t="str">
        <f>VLOOKUP($A687, Table5[], 2, FALSE)</f>
        <v>1011 : ERGA OMNES</v>
      </c>
      <c r="C687" s="46" t="str">
        <f>IF(ISNA(VLOOKUP($A687, Table8[], 2, FALSE)), "", VLOOKUP($A687, Table8[], 2, FALSE))</f>
        <v/>
      </c>
      <c r="D687" s="46" t="str">
        <f>IF(ISNA(VLOOKUP($A687, Table10[], 2, FALSE)), "", VLOOKUP($A687, Table10[], 2, FALSE))</f>
        <v>2921410010 - Aniline with a purity by weight of 99% or more (CAS RN 62-53-3)</v>
      </c>
      <c r="E687" s="46" t="str">
        <f>IF(ISNA(VLOOKUP($A687, Table16[], 2, FALSE)), "", VLOOKUP($A687, Table16[], 2, FALSE))</f>
        <v>R162389 : amending Regulation (EU) No 1388/2013 opening and providing for the management of autonomous tariff quotas of the Union for certain agricultural and industrial products</v>
      </c>
      <c r="F687" s="59">
        <v>13327</v>
      </c>
      <c r="G687" s="60">
        <v>43101</v>
      </c>
      <c r="H687" s="60">
        <v>43465</v>
      </c>
      <c r="I687" s="61">
        <f>'quota master'!$H687-'quota master'!$G687+1</f>
        <v>365</v>
      </c>
      <c r="J687" s="61" t="str">
        <f>describe_period('quota master'!$I687, 'quota master'!$G687, 'quota master'!$H687)</f>
        <v>Annual</v>
      </c>
      <c r="K687" s="54">
        <v>50000000</v>
      </c>
      <c r="L687" s="62" t="s">
        <v>2</v>
      </c>
      <c r="M687" s="63">
        <v>3</v>
      </c>
      <c r="N687" s="62" t="s">
        <v>3</v>
      </c>
      <c r="O687" s="63">
        <v>90</v>
      </c>
      <c r="P687" s="46" t="s">
        <v>4</v>
      </c>
      <c r="Q687" s="46" t="s">
        <v>4</v>
      </c>
      <c r="R687" s="46" t="s">
        <v>619</v>
      </c>
      <c r="S687" s="46" t="s">
        <v>4</v>
      </c>
      <c r="T687" s="46" t="str">
        <f>LOWER('quota master'!$V687)</f>
        <v>aniline with a purity by weight of 99% or more (cas rn 62-53-3)</v>
      </c>
      <c r="U687" s="46" t="str">
        <f>GetQuotaDescription('quota master'!$A687, 'quota master'!$B687, 'quota master'!$AB687, 'quota master'!$T687)</f>
        <v>FCFS Quota number 092682 for geography 1011 : ERGA OMNES on aniline with a purity by weight of 99% or more (cas rn 62-53-3)</v>
      </c>
      <c r="V687" s="46" t="s">
        <v>5101</v>
      </c>
      <c r="W687" s="46" t="s">
        <v>4</v>
      </c>
      <c r="X687" s="46" t="s">
        <v>4</v>
      </c>
      <c r="Y687" s="46" t="s">
        <v>4</v>
      </c>
      <c r="Z687" s="54"/>
      <c r="AA687" s="46" t="s">
        <v>4</v>
      </c>
      <c r="AB687" s="46" t="s">
        <v>1399</v>
      </c>
      <c r="AC687" s="46" t="s">
        <v>4</v>
      </c>
      <c r="AD687" s="46" t="s">
        <v>4</v>
      </c>
      <c r="AE687" s="46" t="s">
        <v>4</v>
      </c>
      <c r="AF687" s="47" t="s">
        <v>4</v>
      </c>
    </row>
    <row r="688" spans="1:32" ht="60" x14ac:dyDescent="0.25">
      <c r="A688" s="45" t="s">
        <v>616</v>
      </c>
      <c r="B688" s="46" t="str">
        <f>VLOOKUP($A688, Table5[], 2, FALSE)</f>
        <v>1011 : ERGA OMNES</v>
      </c>
      <c r="C688" s="46" t="str">
        <f>IF(ISNA(VLOOKUP($A688, Table8[], 2, FALSE)), "", VLOOKUP($A688, Table8[], 2, FALSE))</f>
        <v/>
      </c>
      <c r="D688" s="46" t="str">
        <f>IF(ISNA(VLOOKUP($A688, Table10[], 2, FALSE)), "", VLOOKUP($A688, Table10[], 2, FALSE))</f>
        <v>2921511910 - o-Phenylenediamine (CAS RN 95-54-5)</v>
      </c>
      <c r="E688" s="46" t="str">
        <f>IF(ISNA(VLOOKUP($A688, Table16[], 2, FALSE)), "", VLOOKUP($A688, Table16[], 2, FALSE))</f>
        <v>R162389 : amending Regulation (EU) No 1388/2013 opening and providing for the management of autonomous tariff quotas of the Union for certain agricultural and industrial products</v>
      </c>
      <c r="F688" s="59">
        <v>13328</v>
      </c>
      <c r="G688" s="60">
        <v>43101</v>
      </c>
      <c r="H688" s="60">
        <v>43465</v>
      </c>
      <c r="I688" s="61">
        <f>'quota master'!$H688-'quota master'!$G688+1</f>
        <v>365</v>
      </c>
      <c r="J688" s="61" t="str">
        <f>describe_period('quota master'!$I688, 'quota master'!$G688, 'quota master'!$H688)</f>
        <v>Annual</v>
      </c>
      <c r="K688" s="54">
        <v>1800000</v>
      </c>
      <c r="L688" s="62" t="s">
        <v>2</v>
      </c>
      <c r="M688" s="63">
        <v>3</v>
      </c>
      <c r="N688" s="62" t="s">
        <v>3</v>
      </c>
      <c r="O688" s="63">
        <v>90</v>
      </c>
      <c r="P688" s="46" t="s">
        <v>4</v>
      </c>
      <c r="Q688" s="46" t="s">
        <v>4</v>
      </c>
      <c r="R688" s="46" t="s">
        <v>563</v>
      </c>
      <c r="S688" s="46" t="s">
        <v>4</v>
      </c>
      <c r="T688" s="46" t="str">
        <f>LOWER('quota master'!$V688)</f>
        <v>o-phenylenediamine (cas rn 95-54-5)</v>
      </c>
      <c r="U688" s="46" t="str">
        <f>GetQuotaDescription('quota master'!$A688, 'quota master'!$B688, 'quota master'!$AB688, 'quota master'!$T688)</f>
        <v>FCFS Quota number 092602 for geography 1011 : ERGA OMNES on o-phenylenediamine (cas rn 95-54-5)</v>
      </c>
      <c r="V688" s="46" t="s">
        <v>5025</v>
      </c>
      <c r="W688" s="46" t="s">
        <v>4</v>
      </c>
      <c r="X688" s="46" t="s">
        <v>4</v>
      </c>
      <c r="Y688" s="46" t="s">
        <v>4</v>
      </c>
      <c r="Z688" s="54"/>
      <c r="AA688" s="46" t="s">
        <v>4</v>
      </c>
      <c r="AB688" s="46" t="s">
        <v>1399</v>
      </c>
      <c r="AC688" s="46" t="s">
        <v>4</v>
      </c>
      <c r="AD688" s="46" t="s">
        <v>4</v>
      </c>
      <c r="AE688" s="46" t="s">
        <v>4</v>
      </c>
      <c r="AF688" s="47" t="s">
        <v>4</v>
      </c>
    </row>
    <row r="689" spans="1:32" ht="60" x14ac:dyDescent="0.25">
      <c r="A689" s="45" t="s">
        <v>742</v>
      </c>
      <c r="B689" s="46" t="str">
        <f>VLOOKUP($A689, Table5[], 2, FALSE)</f>
        <v>1011 : ERGA OMNES</v>
      </c>
      <c r="C689" s="46" t="str">
        <f>IF(ISNA(VLOOKUP($A689, Table8[], 2, FALSE)), "", VLOOKUP($A689, Table8[], 2, FALSE))</f>
        <v/>
      </c>
      <c r="D689" s="46" t="str">
        <f>IF(ISNA(VLOOKUP($A689, Table10[], 2, FALSE)), "", VLOOKUP($A689, Table10[], 2, FALSE))</f>
        <v>2924190085 - 3-Iodoprop-2-ynyl N-butylcarbamate (CAS RN 55406-53-6)</v>
      </c>
      <c r="E689" s="46" t="str">
        <f>IF(ISNA(VLOOKUP($A689, Table16[], 2, FALSE)), "", VLOOKUP($A689, Table16[], 2, FALSE))</f>
        <v>R162389 : amending Regulation (EU) No 1388/2013 opening and providing for the management of autonomous tariff quotas of the Union for certain agricultural and industrial products</v>
      </c>
      <c r="F689" s="59">
        <v>13329</v>
      </c>
      <c r="G689" s="60">
        <v>43101</v>
      </c>
      <c r="H689" s="60">
        <v>43465</v>
      </c>
      <c r="I689" s="61">
        <f>'quota master'!$H689-'quota master'!$G689+1</f>
        <v>365</v>
      </c>
      <c r="J689" s="61" t="str">
        <f>describe_period('quota master'!$I689, 'quota master'!$G689, 'quota master'!$H689)</f>
        <v>Annual</v>
      </c>
      <c r="K689" s="54">
        <v>250000</v>
      </c>
      <c r="L689" s="62" t="s">
        <v>2</v>
      </c>
      <c r="M689" s="63">
        <v>3</v>
      </c>
      <c r="N689" s="62" t="s">
        <v>11</v>
      </c>
      <c r="O689" s="63">
        <v>90</v>
      </c>
      <c r="P689" s="46" t="s">
        <v>4</v>
      </c>
      <c r="Q689" s="46" t="s">
        <v>4</v>
      </c>
      <c r="R689" s="46" t="s">
        <v>563</v>
      </c>
      <c r="S689" s="46" t="s">
        <v>4</v>
      </c>
      <c r="T689" s="46" t="str">
        <f>LOWER('quota master'!$V689)</f>
        <v>3-iodoprop-2-ynyl n-butylcarbamate (cas rn 55406-53-6)</v>
      </c>
      <c r="U689" s="46" t="str">
        <f>GetQuotaDescription('quota master'!$A689, 'quota master'!$B689, 'quota master'!$AB689, 'quota master'!$T689)</f>
        <v>FCFS Quota number 092854 for geography 1011 : ERGA OMNES on 3-iodoprop-2-ynyl n-butylcarbamate (cas rn 55406-53-6)</v>
      </c>
      <c r="V689" s="46" t="s">
        <v>5273</v>
      </c>
      <c r="W689" s="46" t="s">
        <v>4</v>
      </c>
      <c r="X689" s="46" t="s">
        <v>4</v>
      </c>
      <c r="Y689" s="46" t="s">
        <v>4</v>
      </c>
      <c r="Z689" s="54"/>
      <c r="AA689" s="46" t="s">
        <v>4</v>
      </c>
      <c r="AB689" s="46" t="s">
        <v>1399</v>
      </c>
      <c r="AC689" s="46" t="s">
        <v>4</v>
      </c>
      <c r="AD689" s="46" t="s">
        <v>4</v>
      </c>
      <c r="AE689" s="46" t="s">
        <v>4</v>
      </c>
      <c r="AF689" s="47" t="s">
        <v>4</v>
      </c>
    </row>
    <row r="690" spans="1:32" ht="60" x14ac:dyDescent="0.25">
      <c r="A690" s="45" t="s">
        <v>752</v>
      </c>
      <c r="B690" s="46" t="str">
        <f>VLOOKUP($A690, Table5[], 2, FALSE)</f>
        <v>1011 : ERGA OMNES</v>
      </c>
      <c r="C690" s="46" t="str">
        <f>IF(ISNA(VLOOKUP($A690, Table8[], 2, FALSE)), "", VLOOKUP($A690, Table8[], 2, FALSE))</f>
        <v/>
      </c>
      <c r="D690" s="46" t="str">
        <f>IF(ISNA(VLOOKUP($A690, Table10[], 2, FALSE)), "", VLOOKUP($A690, Table10[], 2, FALSE))</f>
        <v>2924297087 - Paracetamol (INN) (CAS RN 103-90-2)</v>
      </c>
      <c r="E690" s="46" t="str">
        <f>IF(ISNA(VLOOKUP($A690, Table16[], 2, FALSE)), "", VLOOKUP($A690, Table16[], 2, FALSE))</f>
        <v>R172466 : amending Regulation (EU) No 1388/2013 opening and providing for the management of autonomous tariff quotas of the Union for certain agricultural and industrial products</v>
      </c>
      <c r="F690" s="59">
        <v>13259</v>
      </c>
      <c r="G690" s="60">
        <v>43101</v>
      </c>
      <c r="H690" s="60">
        <v>43465</v>
      </c>
      <c r="I690" s="61">
        <f>'quota master'!$H690-'quota master'!$G690+1</f>
        <v>365</v>
      </c>
      <c r="J690" s="61" t="str">
        <f>describe_period('quota master'!$I690, 'quota master'!$G690, 'quota master'!$H690)</f>
        <v>Annual</v>
      </c>
      <c r="K690" s="54">
        <v>20000000</v>
      </c>
      <c r="L690" s="62" t="s">
        <v>2</v>
      </c>
      <c r="M690" s="63">
        <v>3</v>
      </c>
      <c r="N690" s="62" t="s">
        <v>11</v>
      </c>
      <c r="O690" s="63">
        <v>90</v>
      </c>
      <c r="P690" s="46" t="s">
        <v>4</v>
      </c>
      <c r="Q690" s="46" t="s">
        <v>4</v>
      </c>
      <c r="R690" s="46" t="s">
        <v>643</v>
      </c>
      <c r="S690" s="46" t="s">
        <v>4</v>
      </c>
      <c r="T690" s="46" t="str">
        <f>LOWER('quota master'!$V690)</f>
        <v>paracetamol (inn) (cas rn 103-90-2)</v>
      </c>
      <c r="U690" s="46" t="str">
        <f>GetQuotaDescription('quota master'!$A690, 'quota master'!$B690, 'quota master'!$AB690, 'quota master'!$T690)</f>
        <v>FCFS Quota number 092874 for geography 1011 : ERGA OMNES on paracetamol (inn) (cas rn 103-90-2)</v>
      </c>
      <c r="V690" s="46" t="s">
        <v>5293</v>
      </c>
      <c r="W690" s="46" t="s">
        <v>4</v>
      </c>
      <c r="X690" s="46" t="s">
        <v>4</v>
      </c>
      <c r="Y690" s="46" t="s">
        <v>4</v>
      </c>
      <c r="Z690" s="54"/>
      <c r="AA690" s="46" t="s">
        <v>4</v>
      </c>
      <c r="AB690" s="46" t="s">
        <v>1399</v>
      </c>
      <c r="AC690" s="46" t="s">
        <v>4</v>
      </c>
      <c r="AD690" s="46" t="s">
        <v>4</v>
      </c>
      <c r="AE690" s="46" t="s">
        <v>4</v>
      </c>
      <c r="AF690" s="47" t="s">
        <v>4</v>
      </c>
    </row>
    <row r="691" spans="1:32" ht="60" x14ac:dyDescent="0.25">
      <c r="A691" s="45" t="s">
        <v>743</v>
      </c>
      <c r="B691" s="46" t="str">
        <f>VLOOKUP($A691, Table5[], 2, FALSE)</f>
        <v>1011 : ERGA OMNES</v>
      </c>
      <c r="C691" s="46" t="str">
        <f>IF(ISNA(VLOOKUP($A691, Table8[], 2, FALSE)), "", VLOOKUP($A691, Table8[], 2, FALSE))</f>
        <v/>
      </c>
      <c r="D691" s="46" t="str">
        <f>IF(ISNA(VLOOKUP($A691, Table10[], 2, FALSE)), "", VLOOKUP($A691, Table10[], 2, FALSE))</f>
        <v>2926907084 - 2-Nitro-4(trifluoromethyl)benzonitrile (CAS RN 778-94-9)</v>
      </c>
      <c r="E691" s="46" t="str">
        <f>IF(ISNA(VLOOKUP($A691, Table16[], 2, FALSE)), "", VLOOKUP($A691, Table16[], 2, FALSE))</f>
        <v>R162389 : amending Regulation (EU) No 1388/2013 opening and providing for the management of autonomous tariff quotas of the Union for certain agricultural and industrial products</v>
      </c>
      <c r="F691" s="59">
        <v>13330</v>
      </c>
      <c r="G691" s="60">
        <v>43101</v>
      </c>
      <c r="H691" s="60">
        <v>43465</v>
      </c>
      <c r="I691" s="61">
        <f>'quota master'!$H691-'quota master'!$G691+1</f>
        <v>365</v>
      </c>
      <c r="J691" s="61" t="str">
        <f>describe_period('quota master'!$I691, 'quota master'!$G691, 'quota master'!$H691)</f>
        <v>Annual</v>
      </c>
      <c r="K691" s="54">
        <v>900000</v>
      </c>
      <c r="L691" s="62" t="s">
        <v>2</v>
      </c>
      <c r="M691" s="63">
        <v>3</v>
      </c>
      <c r="N691" s="62" t="s">
        <v>3</v>
      </c>
      <c r="O691" s="63">
        <v>90</v>
      </c>
      <c r="P691" s="46" t="s">
        <v>4</v>
      </c>
      <c r="Q691" s="46" t="s">
        <v>4</v>
      </c>
      <c r="R691" s="46" t="s">
        <v>563</v>
      </c>
      <c r="S691" s="46" t="s">
        <v>4</v>
      </c>
      <c r="T691" s="46" t="str">
        <f>LOWER('quota master'!$V691)</f>
        <v>2-nitro-4(trifluoromethyl)benzonitrile (cas rn 778-94-9)</v>
      </c>
      <c r="U691" s="46" t="str">
        <f>GetQuotaDescription('quota master'!$A691, 'quota master'!$B691, 'quota master'!$AB691, 'quota master'!$T691)</f>
        <v>FCFS Quota number 092856 for geography 1011 : ERGA OMNES on 2-nitro-4(trifluoromethyl)benzonitrile (cas rn 778-94-9)</v>
      </c>
      <c r="V691" s="46" t="s">
        <v>5275</v>
      </c>
      <c r="W691" s="46" t="s">
        <v>4</v>
      </c>
      <c r="X691" s="46" t="s">
        <v>4</v>
      </c>
      <c r="Y691" s="46" t="s">
        <v>4</v>
      </c>
      <c r="Z691" s="54"/>
      <c r="AA691" s="46" t="s">
        <v>4</v>
      </c>
      <c r="AB691" s="46" t="s">
        <v>1399</v>
      </c>
      <c r="AC691" s="46" t="s">
        <v>4</v>
      </c>
      <c r="AD691" s="46" t="s">
        <v>4</v>
      </c>
      <c r="AE691" s="46" t="s">
        <v>4</v>
      </c>
      <c r="AF691" s="47" t="s">
        <v>4</v>
      </c>
    </row>
    <row r="692" spans="1:32" ht="75" x14ac:dyDescent="0.25">
      <c r="A692" s="45" t="s">
        <v>732</v>
      </c>
      <c r="B692" s="46" t="str">
        <f>VLOOKUP($A692, Table5[], 2, FALSE)</f>
        <v>1011 : ERGA OMNES</v>
      </c>
      <c r="C692" s="46" t="str">
        <f>IF(ISNA(VLOOKUP($A692, Table8[], 2, FALSE)), "", VLOOKUP($A692, Table8[], 2, FALSE))</f>
        <v/>
      </c>
      <c r="D692" s="46" t="str">
        <f>IF(ISNA(VLOOKUP($A692, Table10[], 2, FALSE)), "", VLOOKUP($A692, Table10[], 2, FALSE))</f>
        <v>2927000085 - C,C???-Azodi(formamide) (CAS RN 123-77-3) with: - a pH of 6,5 or more but not more than 7,5, and - a semicarbazide (CAS RN 57-56-7) content of not more than 1 500 mg/kg as determined by liquid chromatography mass spectrometry (LC-MS), - decomposition temperature range of 195 ??C - 205 ??C, - specific gravity 1,64 ??? 1,66, and - combustion heat 215 - 220 Kcal/mol</v>
      </c>
      <c r="E692" s="46" t="str">
        <f>IF(ISNA(VLOOKUP($A692, Table16[], 2, FALSE)), "", VLOOKUP($A692, Table16[], 2, FALSE))</f>
        <v>R162389 : amending Regulation (EU) No 1388/2013 opening and providing for the management of autonomous tariff quotas of the Union for certain agricultural and industrial products</v>
      </c>
      <c r="F692" s="59">
        <v>13331</v>
      </c>
      <c r="G692" s="60">
        <v>43101</v>
      </c>
      <c r="H692" s="60">
        <v>43465</v>
      </c>
      <c r="I692" s="61">
        <f>'quota master'!$H692-'quota master'!$G692+1</f>
        <v>365</v>
      </c>
      <c r="J692" s="61" t="str">
        <f>describe_period('quota master'!$I692, 'quota master'!$G692, 'quota master'!$H692)</f>
        <v>Annual</v>
      </c>
      <c r="K692" s="54">
        <v>100000</v>
      </c>
      <c r="L692" s="62" t="s">
        <v>2</v>
      </c>
      <c r="M692" s="63">
        <v>3</v>
      </c>
      <c r="N692" s="62" t="s">
        <v>3</v>
      </c>
      <c r="O692" s="63">
        <v>90</v>
      </c>
      <c r="P692" s="46" t="s">
        <v>4</v>
      </c>
      <c r="Q692" s="46" t="s">
        <v>4</v>
      </c>
      <c r="R692" s="46" t="s">
        <v>563</v>
      </c>
      <c r="S692" s="46" t="s">
        <v>4</v>
      </c>
      <c r="T692" s="46" t="str">
        <f>LOWER('quota master'!$V692)</f>
        <v>azodi(formamide) (cas rn 123-77-3)</v>
      </c>
      <c r="U692" s="46" t="str">
        <f>GetQuotaDescription('quota master'!$A692, 'quota master'!$B692, 'quota master'!$AB692, 'quota master'!$T692)</f>
        <v>FCFS Quota number 092838 for geography 1011 : ERGA OMNES on azodi(formamide) (cas rn 123-77-3)</v>
      </c>
      <c r="V692" s="46" t="s">
        <v>7695</v>
      </c>
      <c r="W692" s="46" t="s">
        <v>4</v>
      </c>
      <c r="X692" s="46" t="s">
        <v>4</v>
      </c>
      <c r="Y692" s="46" t="s">
        <v>4</v>
      </c>
      <c r="Z692" s="54"/>
      <c r="AA692" s="46" t="s">
        <v>4</v>
      </c>
      <c r="AB692" s="46" t="s">
        <v>1399</v>
      </c>
      <c r="AC692" s="46" t="s">
        <v>4</v>
      </c>
      <c r="AD692" s="46" t="s">
        <v>4</v>
      </c>
      <c r="AE692" s="46" t="s">
        <v>4</v>
      </c>
      <c r="AF692" s="47" t="s">
        <v>4</v>
      </c>
    </row>
    <row r="693" spans="1:32" ht="75" x14ac:dyDescent="0.25">
      <c r="A693" s="45" t="s">
        <v>670</v>
      </c>
      <c r="B693" s="46" t="str">
        <f>VLOOKUP($A693, Table5[], 2, FALSE)</f>
        <v>1011 : ERGA OMNES</v>
      </c>
      <c r="C693" s="46" t="str">
        <f>IF(ISNA(VLOOKUP($A693, Table8[], 2, FALSE)), "", VLOOKUP($A693, Table8[], 2, FALSE))</f>
        <v/>
      </c>
      <c r="D693" s="46" t="str">
        <f>IF(ISNA(VLOOKUP($A693, Table10[], 2, FALSE)), "", VLOOKUP($A693, Table10[], 2, FALSE))</f>
        <v>2928009015 - Monomethylhydrazine (CAS 60-34-4) in the form of an aqueous solution with a content by weight of monomethylhydrazine of 40 (?? 5)??%</v>
      </c>
      <c r="E693" s="46" t="str">
        <f>IF(ISNA(VLOOKUP($A693, Table16[], 2, FALSE)), "", VLOOKUP($A693, Table16[], 2, FALSE))</f>
        <v>R162389 : amending Regulation (EU) No 1388/2013 opening and providing for the management of autonomous tariff quotas of the Union for certain agricultural and industrial products</v>
      </c>
      <c r="F693" s="59">
        <v>13332</v>
      </c>
      <c r="G693" s="60">
        <v>43101</v>
      </c>
      <c r="H693" s="60">
        <v>43465</v>
      </c>
      <c r="I693" s="61">
        <f>'quota master'!$H693-'quota master'!$G693+1</f>
        <v>365</v>
      </c>
      <c r="J693" s="61" t="str">
        <f>describe_period('quota master'!$I693, 'quota master'!$G693, 'quota master'!$H693)</f>
        <v>Annual</v>
      </c>
      <c r="K693" s="54">
        <v>900000</v>
      </c>
      <c r="L693" s="62" t="s">
        <v>2</v>
      </c>
      <c r="M693" s="63">
        <v>3</v>
      </c>
      <c r="N693" s="62" t="s">
        <v>3</v>
      </c>
      <c r="O693" s="63">
        <v>90</v>
      </c>
      <c r="P693" s="46" t="s">
        <v>4</v>
      </c>
      <c r="Q693" s="46" t="s">
        <v>4</v>
      </c>
      <c r="R693" s="46" t="s">
        <v>563</v>
      </c>
      <c r="S693" s="46" t="s">
        <v>4</v>
      </c>
      <c r="T693" s="46" t="str">
        <f>LOWER('quota master'!$V693)</f>
        <v>monomethylhydrazine (cas 60-34-4) in the form of an aqueous solution with a content by weight of monomethylhydrazine of 40 (?? 5)??%</v>
      </c>
      <c r="U693" s="46" t="str">
        <f>GetQuotaDescription('quota master'!$A693, 'quota master'!$B693, 'quota master'!$AB693, 'quota master'!$T693)</f>
        <v>FCFS Quota number 092708 for geography 1011 : ERGA OMNES on monomethylhydrazine (cas 60-34-4) in the form of an aqueous solution with a content by weight of monomethylhydrazine of 40 (?? 5)??%</v>
      </c>
      <c r="V693" s="46" t="s">
        <v>5129</v>
      </c>
      <c r="W693" s="46" t="s">
        <v>4</v>
      </c>
      <c r="X693" s="46" t="s">
        <v>4</v>
      </c>
      <c r="Y693" s="46" t="s">
        <v>4</v>
      </c>
      <c r="Z693" s="54"/>
      <c r="AA693" s="46" t="s">
        <v>4</v>
      </c>
      <c r="AB693" s="46" t="s">
        <v>1399</v>
      </c>
      <c r="AC693" s="46" t="s">
        <v>4</v>
      </c>
      <c r="AD693" s="46" t="s">
        <v>4</v>
      </c>
      <c r="AE693" s="46" t="s">
        <v>4</v>
      </c>
      <c r="AF693" s="47" t="s">
        <v>4</v>
      </c>
    </row>
    <row r="694" spans="1:32" ht="60" x14ac:dyDescent="0.25">
      <c r="A694" s="45" t="s">
        <v>659</v>
      </c>
      <c r="B694" s="46" t="str">
        <f>VLOOKUP($A694, Table5[], 2, FALSE)</f>
        <v>1011 : ERGA OMNES</v>
      </c>
      <c r="C694" s="46" t="str">
        <f>IF(ISNA(VLOOKUP($A694, Table8[], 2, FALSE)), "", VLOOKUP($A694, Table8[], 2, FALSE))</f>
        <v/>
      </c>
      <c r="D694" s="46" t="str">
        <f>IF(ISNA(VLOOKUP($A694, Table10[], 2, FALSE)), "", VLOOKUP($A694, Table10[], 2, FALSE))</f>
        <v>2929900030 - Nitroguanidine (CAS RN 556-88-7)</v>
      </c>
      <c r="E694" s="46" t="str">
        <f>IF(ISNA(VLOOKUP($A694, Table16[], 2, FALSE)), "", VLOOKUP($A694, Table16[], 2, FALSE))</f>
        <v>R162389 : amending Regulation (EU) No 1388/2013 opening and providing for the management of autonomous tariff quotas of the Union for certain agricultural and industrial products</v>
      </c>
      <c r="F694" s="59">
        <v>13333</v>
      </c>
      <c r="G694" s="60">
        <v>43101</v>
      </c>
      <c r="H694" s="60">
        <v>43465</v>
      </c>
      <c r="I694" s="61">
        <f>'quota master'!$H694-'quota master'!$G694+1</f>
        <v>365</v>
      </c>
      <c r="J694" s="61" t="str">
        <f>describe_period('quota master'!$I694, 'quota master'!$G694, 'quota master'!$H694)</f>
        <v>Annual</v>
      </c>
      <c r="K694" s="54">
        <v>6500000</v>
      </c>
      <c r="L694" s="62" t="s">
        <v>2</v>
      </c>
      <c r="M694" s="63">
        <v>3</v>
      </c>
      <c r="N694" s="62" t="s">
        <v>11</v>
      </c>
      <c r="O694" s="63">
        <v>90</v>
      </c>
      <c r="P694" s="46" t="s">
        <v>4</v>
      </c>
      <c r="Q694" s="46" t="s">
        <v>4</v>
      </c>
      <c r="R694" s="46" t="s">
        <v>563</v>
      </c>
      <c r="S694" s="46" t="s">
        <v>4</v>
      </c>
      <c r="T694" s="46" t="str">
        <f>LOWER('quota master'!$V694)</f>
        <v>nitroguanidine (cas rn 556-88-7)</v>
      </c>
      <c r="U694" s="46" t="str">
        <f>GetQuotaDescription('quota master'!$A694, 'quota master'!$B694, 'quota master'!$AB694, 'quota master'!$T694)</f>
        <v>FCFS Quota number 092685 for geography 1011 : ERGA OMNES on nitroguanidine (cas rn 556-88-7)</v>
      </c>
      <c r="V694" s="46" t="s">
        <v>5107</v>
      </c>
      <c r="W694" s="46" t="s">
        <v>4</v>
      </c>
      <c r="X694" s="46" t="s">
        <v>4</v>
      </c>
      <c r="Y694" s="46" t="s">
        <v>4</v>
      </c>
      <c r="Z694" s="54"/>
      <c r="AA694" s="46" t="s">
        <v>4</v>
      </c>
      <c r="AB694" s="46" t="s">
        <v>1399</v>
      </c>
      <c r="AC694" s="46" t="s">
        <v>4</v>
      </c>
      <c r="AD694" s="46" t="s">
        <v>4</v>
      </c>
      <c r="AE694" s="46" t="s">
        <v>4</v>
      </c>
      <c r="AF694" s="47" t="s">
        <v>4</v>
      </c>
    </row>
    <row r="695" spans="1:32" ht="60" x14ac:dyDescent="0.25">
      <c r="A695" s="45" t="s">
        <v>734</v>
      </c>
      <c r="B695" s="46" t="str">
        <f>VLOOKUP($A695, Table5[], 2, FALSE)</f>
        <v>1011 : ERGA OMNES</v>
      </c>
      <c r="C695" s="46" t="str">
        <f>IF(ISNA(VLOOKUP($A695, Table8[], 2, FALSE)), "", VLOOKUP($A695, Table8[], 2, FALSE))</f>
        <v/>
      </c>
      <c r="D695" s="46" t="str">
        <f>IF(ISNA(VLOOKUP($A695, Table10[], 2, FALSE)), "", VLOOKUP($A695, Table10[], 2, FALSE))</f>
        <v>2932120000 - 2-Furaldehyde (furfuraldehyde)</v>
      </c>
      <c r="E695" s="46" t="str">
        <f>IF(ISNA(VLOOKUP($A695, Table16[], 2, FALSE)), "", VLOOKUP($A695, Table16[], 2, FALSE))</f>
        <v>R172466 : amending Regulation (EU) No 1388/2013 opening and providing for the management of autonomous tariff quotas of the Union for certain agricultural and industrial products</v>
      </c>
      <c r="F695" s="59">
        <v>13334</v>
      </c>
      <c r="G695" s="60">
        <v>43101</v>
      </c>
      <c r="H695" s="60">
        <v>43465</v>
      </c>
      <c r="I695" s="61">
        <f>'quota master'!$H695-'quota master'!$G695+1</f>
        <v>365</v>
      </c>
      <c r="J695" s="61" t="str">
        <f>describe_period('quota master'!$I695, 'quota master'!$G695, 'quota master'!$H695)</f>
        <v>Annual</v>
      </c>
      <c r="K695" s="54">
        <v>10000000</v>
      </c>
      <c r="L695" s="62" t="s">
        <v>2</v>
      </c>
      <c r="M695" s="63">
        <v>3</v>
      </c>
      <c r="N695" s="62" t="s">
        <v>3</v>
      </c>
      <c r="O695" s="63">
        <v>90</v>
      </c>
      <c r="P695" s="46" t="s">
        <v>4</v>
      </c>
      <c r="Q695" s="46" t="s">
        <v>4</v>
      </c>
      <c r="R695" s="46" t="s">
        <v>643</v>
      </c>
      <c r="S695" s="46" t="s">
        <v>4</v>
      </c>
      <c r="T695" s="46" t="str">
        <f>LOWER('quota master'!$V695)</f>
        <v>2-furaldehyde (furfuraldehyde)</v>
      </c>
      <c r="U695" s="46" t="str">
        <f>GetQuotaDescription('quota master'!$A695, 'quota master'!$B695, 'quota master'!$AB695, 'quota master'!$T695)</f>
        <v>FCFS Quota number 092842 for geography 1011 : ERGA OMNES on 2-furaldehyde (furfuraldehyde)</v>
      </c>
      <c r="V695" s="46" t="s">
        <v>5257</v>
      </c>
      <c r="W695" s="46" t="s">
        <v>4</v>
      </c>
      <c r="X695" s="46" t="s">
        <v>4</v>
      </c>
      <c r="Y695" s="46" t="s">
        <v>4</v>
      </c>
      <c r="Z695" s="54"/>
      <c r="AA695" s="46" t="s">
        <v>4</v>
      </c>
      <c r="AB695" s="46" t="s">
        <v>1399</v>
      </c>
      <c r="AC695" s="46" t="s">
        <v>4</v>
      </c>
      <c r="AD695" s="46" t="s">
        <v>4</v>
      </c>
      <c r="AE695" s="46" t="s">
        <v>4</v>
      </c>
      <c r="AF695" s="47" t="s">
        <v>4</v>
      </c>
    </row>
    <row r="696" spans="1:32" ht="60" x14ac:dyDescent="0.25">
      <c r="A696" s="45" t="s">
        <v>774</v>
      </c>
      <c r="B696" s="46" t="str">
        <f>VLOOKUP($A696, Table5[], 2, FALSE)</f>
        <v>1011 : ERGA OMNES</v>
      </c>
      <c r="C696" s="46" t="str">
        <f>IF(ISNA(VLOOKUP($A696, Table8[], 2, FALSE)), "", VLOOKUP($A696, Table8[], 2, FALSE))</f>
        <v/>
      </c>
      <c r="D696" s="46" t="str">
        <f>IF(ISNA(VLOOKUP($A696, Table10[], 2, FALSE)), "", VLOOKUP($A696, Table10[], 2, FALSE))</f>
        <v>2932190060 - Flurtamone (ISO) (CAS RN 96525-23-4)</v>
      </c>
      <c r="E696" s="46" t="str">
        <f>IF(ISNA(VLOOKUP($A696, Table16[], 2, FALSE)), "", VLOOKUP($A696, Table16[], 2, FALSE))</f>
        <v>R162389 : amending Regulation (EU) No 1388/2013 opening and providing for the management of autonomous tariff quotas of the Union for certain agricultural and industrial products</v>
      </c>
      <c r="F696" s="59">
        <v>13335</v>
      </c>
      <c r="G696" s="60">
        <v>43101</v>
      </c>
      <c r="H696" s="60">
        <v>43465</v>
      </c>
      <c r="I696" s="61">
        <f>'quota master'!$H696-'quota master'!$G696+1</f>
        <v>365</v>
      </c>
      <c r="J696" s="61" t="str">
        <f>describe_period('quota master'!$I696, 'quota master'!$G696, 'quota master'!$H696)</f>
        <v>Annual</v>
      </c>
      <c r="K696" s="54">
        <v>300000</v>
      </c>
      <c r="L696" s="62" t="s">
        <v>2</v>
      </c>
      <c r="M696" s="63">
        <v>3</v>
      </c>
      <c r="N696" s="62" t="s">
        <v>11</v>
      </c>
      <c r="O696" s="63">
        <v>90</v>
      </c>
      <c r="P696" s="46" t="s">
        <v>4</v>
      </c>
      <c r="Q696" s="46" t="s">
        <v>4</v>
      </c>
      <c r="R696" s="46" t="s">
        <v>563</v>
      </c>
      <c r="S696" s="46" t="s">
        <v>4</v>
      </c>
      <c r="T696" s="46" t="str">
        <f>LOWER('quota master'!$V696)</f>
        <v>flurtamone (iso) (cas rn 96525-23-4)</v>
      </c>
      <c r="U696" s="46" t="str">
        <f>GetQuotaDescription('quota master'!$A696, 'quota master'!$B696, 'quota master'!$AB696, 'quota master'!$T696)</f>
        <v>FCFS Quota number 092955 for geography 1011 : ERGA OMNES on flurtamone (iso) (cas rn 96525-23-4)</v>
      </c>
      <c r="V696" s="46" t="s">
        <v>5349</v>
      </c>
      <c r="W696" s="46" t="s">
        <v>4</v>
      </c>
      <c r="X696" s="46" t="s">
        <v>4</v>
      </c>
      <c r="Y696" s="46" t="s">
        <v>4</v>
      </c>
      <c r="Z696" s="54"/>
      <c r="AA696" s="46" t="s">
        <v>4</v>
      </c>
      <c r="AB696" s="46" t="s">
        <v>1399</v>
      </c>
      <c r="AC696" s="46" t="s">
        <v>4</v>
      </c>
      <c r="AD696" s="46" t="s">
        <v>4</v>
      </c>
      <c r="AE696" s="46" t="s">
        <v>4</v>
      </c>
      <c r="AF696" s="47" t="s">
        <v>4</v>
      </c>
    </row>
    <row r="697" spans="1:32" ht="75" x14ac:dyDescent="0.25">
      <c r="A697" s="45" t="s">
        <v>665</v>
      </c>
      <c r="B697" s="46" t="str">
        <f>VLOOKUP($A697, Table5[], 2, FALSE)</f>
        <v>1011 : ERGA OMNES</v>
      </c>
      <c r="C697" s="46" t="str">
        <f>IF(ISNA(VLOOKUP($A697, Table8[], 2, FALSE)), "", VLOOKUP($A697, Table8[], 2, FALSE))</f>
        <v/>
      </c>
      <c r="D697" s="46" t="str">
        <f>IF(ISNA(VLOOKUP($A697, Table10[], 2, FALSE)), "", VLOOKUP($A697, Table10[], 2, FALSE))</f>
        <v>2932209025 - Decan-5-olide (CAS RN 705-86-2)</v>
      </c>
      <c r="E697" s="46" t="str">
        <f>IF(ISNA(VLOOKUP($A697, Table16[], 2, FALSE)), "", VLOOKUP($A697, Table16[], 2, FALSE))</f>
        <v>R162389 : amending Regulation (EU) No 1388/2013 opening and providing for the management of autonomous tariff quotas of the Union for certain agricultural and industrial products</v>
      </c>
      <c r="F697" s="59">
        <v>13336</v>
      </c>
      <c r="G697" s="60">
        <v>43101</v>
      </c>
      <c r="H697" s="60">
        <v>43465</v>
      </c>
      <c r="I697" s="61">
        <f>'quota master'!$H697-'quota master'!$G697+1</f>
        <v>365</v>
      </c>
      <c r="J697" s="61" t="str">
        <f>describe_period('quota master'!$I697, 'quota master'!$G697, 'quota master'!$H697)</f>
        <v>Annual</v>
      </c>
      <c r="K697" s="54">
        <v>4860</v>
      </c>
      <c r="L697" s="62" t="s">
        <v>2</v>
      </c>
      <c r="M697" s="63">
        <v>3</v>
      </c>
      <c r="N697" s="62" t="s">
        <v>11</v>
      </c>
      <c r="O697" s="63">
        <v>90</v>
      </c>
      <c r="P697" s="46" t="s">
        <v>4</v>
      </c>
      <c r="Q697" s="46" t="s">
        <v>4</v>
      </c>
      <c r="R697" s="46" t="s">
        <v>619</v>
      </c>
      <c r="S697" s="46" t="s">
        <v>4</v>
      </c>
      <c r="T697" s="46" t="str">
        <f>LOWER('quota master'!$V697)</f>
        <v>decan-5-olide (cas rn 705-86-2)</v>
      </c>
      <c r="U697" s="46" t="str">
        <f>GetQuotaDescription('quota master'!$A697, 'quota master'!$B697, 'quota master'!$AB697, 'quota master'!$T697)</f>
        <v>FCFS Quota number 092696 for geography 1011 : ERGA OMNES on decan-5-olide (cas rn 705-86-2)</v>
      </c>
      <c r="V697" s="46" t="s">
        <v>5119</v>
      </c>
      <c r="W697" s="46" t="s">
        <v>4</v>
      </c>
      <c r="X697" s="46" t="s">
        <v>4</v>
      </c>
      <c r="Y697" s="46" t="s">
        <v>4</v>
      </c>
      <c r="Z697" s="54"/>
      <c r="AA697" s="46" t="s">
        <v>4</v>
      </c>
      <c r="AB697" s="46" t="s">
        <v>1399</v>
      </c>
      <c r="AC697" s="46" t="s">
        <v>4</v>
      </c>
      <c r="AD697" s="46" t="s">
        <v>4</v>
      </c>
      <c r="AE697" s="46" t="s">
        <v>4</v>
      </c>
      <c r="AF697" s="47" t="s">
        <v>4</v>
      </c>
    </row>
    <row r="698" spans="1:32" ht="75" x14ac:dyDescent="0.25">
      <c r="A698" s="45" t="s">
        <v>666</v>
      </c>
      <c r="B698" s="46" t="str">
        <f>VLOOKUP($A698, Table5[], 2, FALSE)</f>
        <v>1011 : ERGA OMNES</v>
      </c>
      <c r="C698" s="46" t="str">
        <f>IF(ISNA(VLOOKUP($A698, Table8[], 2, FALSE)), "", VLOOKUP($A698, Table8[], 2, FALSE))</f>
        <v/>
      </c>
      <c r="D698" s="46" t="str">
        <f>IF(ISNA(VLOOKUP($A698, Table10[], 2, FALSE)), "", VLOOKUP($A698, Table10[], 2, FALSE))</f>
        <v>2932209030 - Dodecan-5-olide (CAS RN 713-95-1)</v>
      </c>
      <c r="E698" s="46" t="str">
        <f>IF(ISNA(VLOOKUP($A698, Table16[], 2, FALSE)), "", VLOOKUP($A698, Table16[], 2, FALSE))</f>
        <v>R162389 : amending Regulation (EU) No 1388/2013 opening and providing for the management of autonomous tariff quotas of the Union for certain agricultural and industrial products</v>
      </c>
      <c r="F698" s="59">
        <v>13337</v>
      </c>
      <c r="G698" s="60">
        <v>43101</v>
      </c>
      <c r="H698" s="60">
        <v>43465</v>
      </c>
      <c r="I698" s="61">
        <f>'quota master'!$H698-'quota master'!$G698+1</f>
        <v>365</v>
      </c>
      <c r="J698" s="61" t="str">
        <f>describe_period('quota master'!$I698, 'quota master'!$G698, 'quota master'!$H698)</f>
        <v>Annual</v>
      </c>
      <c r="K698" s="54">
        <v>4160</v>
      </c>
      <c r="L698" s="62" t="s">
        <v>2</v>
      </c>
      <c r="M698" s="63">
        <v>3</v>
      </c>
      <c r="N698" s="62" t="s">
        <v>11</v>
      </c>
      <c r="O698" s="63">
        <v>90</v>
      </c>
      <c r="P698" s="46" t="s">
        <v>4</v>
      </c>
      <c r="Q698" s="46" t="s">
        <v>4</v>
      </c>
      <c r="R698" s="46" t="s">
        <v>619</v>
      </c>
      <c r="S698" s="46" t="s">
        <v>4</v>
      </c>
      <c r="T698" s="46" t="str">
        <f>LOWER('quota master'!$V698)</f>
        <v>dodecan-5-olide (cas rn 713-95-1)</v>
      </c>
      <c r="U698" s="46" t="str">
        <f>GetQuotaDescription('quota master'!$A698, 'quota master'!$B698, 'quota master'!$AB698, 'quota master'!$T698)</f>
        <v>FCFS Quota number 092697 for geography 1011 : ERGA OMNES on dodecan-5-olide (cas rn 713-95-1)</v>
      </c>
      <c r="V698" s="46" t="s">
        <v>5121</v>
      </c>
      <c r="W698" s="46" t="s">
        <v>4</v>
      </c>
      <c r="X698" s="46" t="s">
        <v>4</v>
      </c>
      <c r="Y698" s="46" t="s">
        <v>4</v>
      </c>
      <c r="Z698" s="54"/>
      <c r="AA698" s="46" t="s">
        <v>4</v>
      </c>
      <c r="AB698" s="46" t="s">
        <v>1399</v>
      </c>
      <c r="AC698" s="46" t="s">
        <v>4</v>
      </c>
      <c r="AD698" s="46" t="s">
        <v>4</v>
      </c>
      <c r="AE698" s="46" t="s">
        <v>4</v>
      </c>
      <c r="AF698" s="47" t="s">
        <v>4</v>
      </c>
    </row>
    <row r="699" spans="1:32" ht="60" x14ac:dyDescent="0.25">
      <c r="A699" s="45" t="s">
        <v>718</v>
      </c>
      <c r="B699" s="46" t="str">
        <f>VLOOKUP($A699, Table5[], 2, FALSE)</f>
        <v>1011 : ERGA OMNES</v>
      </c>
      <c r="C699" s="46" t="str">
        <f>IF(ISNA(VLOOKUP($A699, Table8[], 2, FALSE)), "", VLOOKUP($A699, Table8[], 2, FALSE))</f>
        <v/>
      </c>
      <c r="D699" s="46" t="str">
        <f>IF(ISNA(VLOOKUP($A699, Table10[], 2, FALSE)), "", VLOOKUP($A699, Table10[], 2, FALSE))</f>
        <v>2932209077 - Hexan-6-olide (CAS RN 502-44-3)</v>
      </c>
      <c r="E699" s="46" t="str">
        <f>IF(ISNA(VLOOKUP($A699, Table16[], 2, FALSE)), "", VLOOKUP($A699, Table16[], 2, FALSE))</f>
        <v>R162389 : amending Regulation (EU) No 1388/2013 opening and providing for the management of autonomous tariff quotas of the Union for certain agricultural and industrial products</v>
      </c>
      <c r="F699" s="59">
        <v>13338</v>
      </c>
      <c r="G699" s="60">
        <v>43101</v>
      </c>
      <c r="H699" s="60">
        <v>43465</v>
      </c>
      <c r="I699" s="61">
        <f>'quota master'!$H699-'quota master'!$G699+1</f>
        <v>365</v>
      </c>
      <c r="J699" s="61" t="str">
        <f>describe_period('quota master'!$I699, 'quota master'!$G699, 'quota master'!$H699)</f>
        <v>Annual</v>
      </c>
      <c r="K699" s="54">
        <v>4000000</v>
      </c>
      <c r="L699" s="62" t="s">
        <v>2</v>
      </c>
      <c r="M699" s="63">
        <v>3</v>
      </c>
      <c r="N699" s="62" t="s">
        <v>3</v>
      </c>
      <c r="O699" s="63">
        <v>90</v>
      </c>
      <c r="P699" s="46" t="s">
        <v>4</v>
      </c>
      <c r="Q699" s="46" t="s">
        <v>4</v>
      </c>
      <c r="R699" s="46" t="s">
        <v>563</v>
      </c>
      <c r="S699" s="46" t="s">
        <v>4</v>
      </c>
      <c r="T699" s="46" t="str">
        <f>LOWER('quota master'!$V699)</f>
        <v>2932209077 - hexan-6-olide (cas rn 502-44-3)</v>
      </c>
      <c r="U699" s="46" t="str">
        <f>GetQuotaDescription('quota master'!$A699, 'quota master'!$B699, 'quota master'!$AB699, 'quota master'!$T699)</f>
        <v>FCFS Quota number 092812 for geography 1011 : ERGA OMNES on 2932209077 - hexan-6-olide (cas rn 502-44-3)</v>
      </c>
      <c r="V699" s="46" t="s">
        <v>6706</v>
      </c>
      <c r="W699" s="46" t="s">
        <v>4</v>
      </c>
      <c r="X699" s="46" t="s">
        <v>4</v>
      </c>
      <c r="Y699" s="46" t="s">
        <v>4</v>
      </c>
      <c r="Z699" s="54"/>
      <c r="AA699" s="46" t="s">
        <v>4</v>
      </c>
      <c r="AB699" s="46" t="s">
        <v>1399</v>
      </c>
      <c r="AC699" s="46" t="s">
        <v>4</v>
      </c>
      <c r="AD699" s="46" t="s">
        <v>4</v>
      </c>
      <c r="AE699" s="46" t="s">
        <v>4</v>
      </c>
      <c r="AF699" s="47" t="s">
        <v>4</v>
      </c>
    </row>
    <row r="700" spans="1:32" ht="60" x14ac:dyDescent="0.25">
      <c r="A700" s="45" t="s">
        <v>744</v>
      </c>
      <c r="B700" s="46" t="str">
        <f>VLOOKUP($A700, Table5[], 2, FALSE)</f>
        <v>1011 : ERGA OMNES</v>
      </c>
      <c r="C700" s="46" t="str">
        <f>IF(ISNA(VLOOKUP($A700, Table8[], 2, FALSE)), "", VLOOKUP($A700, Table8[], 2, FALSE))</f>
        <v/>
      </c>
      <c r="D700" s="46" t="str">
        <f>IF(ISNA(VLOOKUP($A700, Table10[], 2, FALSE)), "", VLOOKUP($A700, Table10[], 2, FALSE))</f>
        <v>2932930000 - Piperonal</v>
      </c>
      <c r="E700" s="46" t="str">
        <f>IF(ISNA(VLOOKUP($A700, Table16[], 2, FALSE)), "", VLOOKUP($A700, Table16[], 2, FALSE))</f>
        <v>R162389 : amending Regulation (EU) No 1388/2013 opening and providing for the management of autonomous tariff quotas of the Union for certain agricultural and industrial products</v>
      </c>
      <c r="F700" s="59">
        <v>13339</v>
      </c>
      <c r="G700" s="60">
        <v>43101</v>
      </c>
      <c r="H700" s="60">
        <v>43465</v>
      </c>
      <c r="I700" s="61">
        <f>'quota master'!$H700-'quota master'!$G700+1</f>
        <v>365</v>
      </c>
      <c r="J700" s="61" t="str">
        <f>describe_period('quota master'!$I700, 'quota master'!$G700, 'quota master'!$H700)</f>
        <v>Annual</v>
      </c>
      <c r="K700" s="54">
        <v>220000</v>
      </c>
      <c r="L700" s="62" t="s">
        <v>2</v>
      </c>
      <c r="M700" s="63">
        <v>3</v>
      </c>
      <c r="N700" s="62" t="s">
        <v>11</v>
      </c>
      <c r="O700" s="63">
        <v>90</v>
      </c>
      <c r="P700" s="46" t="s">
        <v>4</v>
      </c>
      <c r="Q700" s="46" t="s">
        <v>4</v>
      </c>
      <c r="R700" s="46" t="s">
        <v>563</v>
      </c>
      <c r="S700" s="46" t="s">
        <v>4</v>
      </c>
      <c r="T700" s="46" t="str">
        <f>LOWER('quota master'!$V700)</f>
        <v>piperonal</v>
      </c>
      <c r="U700" s="46" t="str">
        <f>GetQuotaDescription('quota master'!$A700, 'quota master'!$B700, 'quota master'!$AB700, 'quota master'!$T700)</f>
        <v>FCFS Quota number 092858 for geography 1011 : ERGA OMNES on piperonal</v>
      </c>
      <c r="V700" s="46" t="s">
        <v>5277</v>
      </c>
      <c r="W700" s="46" t="s">
        <v>4</v>
      </c>
      <c r="X700" s="46" t="s">
        <v>4</v>
      </c>
      <c r="Y700" s="46" t="s">
        <v>4</v>
      </c>
      <c r="Z700" s="54"/>
      <c r="AA700" s="46" t="s">
        <v>4</v>
      </c>
      <c r="AB700" s="46" t="s">
        <v>1399</v>
      </c>
      <c r="AC700" s="46" t="s">
        <v>4</v>
      </c>
      <c r="AD700" s="46" t="s">
        <v>4</v>
      </c>
      <c r="AE700" s="46" t="s">
        <v>4</v>
      </c>
      <c r="AF700" s="47" t="s">
        <v>4</v>
      </c>
    </row>
    <row r="701" spans="1:32" ht="60" x14ac:dyDescent="0.25">
      <c r="A701" s="45" t="s">
        <v>754</v>
      </c>
      <c r="B701" s="46" t="str">
        <f>VLOOKUP($A701, Table5[], 2, FALSE)</f>
        <v>1011 : ERGA OMNES</v>
      </c>
      <c r="C701" s="46" t="str">
        <f>IF(ISNA(VLOOKUP($A701, Table8[], 2, FALSE)), "", VLOOKUP($A701, Table8[], 2, FALSE))</f>
        <v/>
      </c>
      <c r="D701" s="46" t="str">
        <f>IF(ISNA(VLOOKUP($A701, Table10[], 2, FALSE)), "", VLOOKUP($A701, Table10[], 2, FALSE))</f>
        <v>2933299085 - Enzalutamide INN (CAS RN 915087-33-1)</v>
      </c>
      <c r="E701" s="46" t="str">
        <f>IF(ISNA(VLOOKUP($A701, Table16[], 2, FALSE)), "", VLOOKUP($A701, Table16[], 2, FALSE))</f>
        <v>R172466 : amending Regulation (EU) No 1388/2013 opening and providing for the management of autonomous tariff quotas of the Union for certain agricultural and industrial products</v>
      </c>
      <c r="F701" s="59">
        <v>13260</v>
      </c>
      <c r="G701" s="60">
        <v>43101</v>
      </c>
      <c r="H701" s="60">
        <v>43465</v>
      </c>
      <c r="I701" s="61">
        <f>'quota master'!$H701-'quota master'!$G701+1</f>
        <v>365</v>
      </c>
      <c r="J701" s="61" t="str">
        <f>describe_period('quota master'!$I701, 'quota master'!$G701, 'quota master'!$H701)</f>
        <v>Annual</v>
      </c>
      <c r="K701" s="54">
        <v>1000</v>
      </c>
      <c r="L701" s="62" t="s">
        <v>2</v>
      </c>
      <c r="M701" s="63">
        <v>3</v>
      </c>
      <c r="N701" s="62" t="s">
        <v>11</v>
      </c>
      <c r="O701" s="63">
        <v>90</v>
      </c>
      <c r="P701" s="46" t="s">
        <v>4</v>
      </c>
      <c r="Q701" s="46" t="s">
        <v>4</v>
      </c>
      <c r="R701" s="46" t="s">
        <v>643</v>
      </c>
      <c r="S701" s="46" t="s">
        <v>4</v>
      </c>
      <c r="T701" s="46" t="str">
        <f>LOWER('quota master'!$V701)</f>
        <v>enzalutamide inn (cas rn 915087-33-1)</v>
      </c>
      <c r="U701" s="46" t="str">
        <f>GetQuotaDescription('quota master'!$A701, 'quota master'!$B701, 'quota master'!$AB701, 'quota master'!$T701)</f>
        <v>FCFS Quota number 092878 for geography 1011 : ERGA OMNES on enzalutamide inn (cas rn 915087-33-1)</v>
      </c>
      <c r="V701" s="46" t="s">
        <v>5297</v>
      </c>
      <c r="W701" s="46" t="s">
        <v>4</v>
      </c>
      <c r="X701" s="46" t="s">
        <v>4</v>
      </c>
      <c r="Y701" s="46" t="s">
        <v>4</v>
      </c>
      <c r="Z701" s="54"/>
      <c r="AA701" s="46" t="s">
        <v>4</v>
      </c>
      <c r="AB701" s="46" t="s">
        <v>1399</v>
      </c>
      <c r="AC701" s="46" t="s">
        <v>4</v>
      </c>
      <c r="AD701" s="46" t="s">
        <v>4</v>
      </c>
      <c r="AE701" s="46" t="s">
        <v>4</v>
      </c>
      <c r="AF701" s="47" t="s">
        <v>4</v>
      </c>
    </row>
    <row r="702" spans="1:32" ht="60" x14ac:dyDescent="0.25">
      <c r="A702" s="45" t="s">
        <v>649</v>
      </c>
      <c r="B702" s="46" t="str">
        <f>VLOOKUP($A702, Table5[], 2, FALSE)</f>
        <v>1011 : ERGA OMNES</v>
      </c>
      <c r="C702" s="46" t="str">
        <f>IF(ISNA(VLOOKUP($A702, Table8[], 2, FALSE)), "", VLOOKUP($A702, Table8[], 2, FALSE))</f>
        <v/>
      </c>
      <c r="D702" s="46" t="str">
        <f>IF(ISNA(VLOOKUP($A702, Table10[], 2, FALSE)), "", VLOOKUP($A702, Table10[], 2, FALSE))</f>
        <v>2933399943 - 2,2,6,6-tetramethylpiperidin-4-ol (CAS RN 2403-88-5)</v>
      </c>
      <c r="E702" s="46" t="str">
        <f>IF(ISNA(VLOOKUP($A702, Table16[], 2, FALSE)), "", VLOOKUP($A702, Table16[], 2, FALSE))</f>
        <v>R162389 : amending Regulation (EU) No 1388/2013 opening and providing for the management of autonomous tariff quotas of the Union for certain agricultural and industrial products</v>
      </c>
      <c r="F702" s="59">
        <v>13340</v>
      </c>
      <c r="G702" s="60">
        <v>43101</v>
      </c>
      <c r="H702" s="60">
        <v>43465</v>
      </c>
      <c r="I702" s="61">
        <f>'quota master'!$H702-'quota master'!$G702+1</f>
        <v>365</v>
      </c>
      <c r="J702" s="61" t="str">
        <f>describe_period('quota master'!$I702, 'quota master'!$G702, 'quota master'!$H702)</f>
        <v>Annual</v>
      </c>
      <c r="K702" s="54">
        <v>1000000</v>
      </c>
      <c r="L702" s="62" t="s">
        <v>2</v>
      </c>
      <c r="M702" s="63">
        <v>3</v>
      </c>
      <c r="N702" s="62" t="s">
        <v>3</v>
      </c>
      <c r="O702" s="63">
        <v>90</v>
      </c>
      <c r="P702" s="46" t="s">
        <v>4</v>
      </c>
      <c r="Q702" s="46" t="s">
        <v>4</v>
      </c>
      <c r="R702" s="46" t="s">
        <v>563</v>
      </c>
      <c r="S702" s="46" t="s">
        <v>4</v>
      </c>
      <c r="T702" s="46" t="str">
        <f>LOWER('quota master'!$V702)</f>
        <v>2,2,6,6-tetramethylpiperidin-4-ol (cas rn 2403-88-5)</v>
      </c>
      <c r="U702" s="46" t="str">
        <f>GetQuotaDescription('quota master'!$A702, 'quota master'!$B702, 'quota master'!$AB702, 'quota master'!$T702)</f>
        <v>FCFS Quota number 092673 for geography 1011 : ERGA OMNES on 2,2,6,6-tetramethylpiperidin-4-ol (cas rn 2403-88-5)</v>
      </c>
      <c r="V702" s="46" t="s">
        <v>5089</v>
      </c>
      <c r="W702" s="46" t="s">
        <v>4</v>
      </c>
      <c r="X702" s="46" t="s">
        <v>4</v>
      </c>
      <c r="Y702" s="46" t="s">
        <v>4</v>
      </c>
      <c r="Z702" s="54"/>
      <c r="AA702" s="46" t="s">
        <v>4</v>
      </c>
      <c r="AB702" s="46" t="s">
        <v>1399</v>
      </c>
      <c r="AC702" s="46" t="s">
        <v>4</v>
      </c>
      <c r="AD702" s="46" t="s">
        <v>4</v>
      </c>
      <c r="AE702" s="46" t="s">
        <v>4</v>
      </c>
      <c r="AF702" s="47" t="s">
        <v>4</v>
      </c>
    </row>
    <row r="703" spans="1:32" ht="60" x14ac:dyDescent="0.25">
      <c r="A703" s="45" t="s">
        <v>650</v>
      </c>
      <c r="B703" s="46" t="str">
        <f>VLOOKUP($A703, Table5[], 2, FALSE)</f>
        <v>1011 : ERGA OMNES</v>
      </c>
      <c r="C703" s="46" t="str">
        <f>IF(ISNA(VLOOKUP($A703, Table8[], 2, FALSE)), "", VLOOKUP($A703, Table8[], 2, FALSE))</f>
        <v/>
      </c>
      <c r="D703" s="46" t="str">
        <f>IF(ISNA(VLOOKUP($A703, Table10[], 2, FALSE)), "", VLOOKUP($A703, Table10[], 2, FALSE))</f>
        <v>2933399944 - Chlorpyrifos (ISO) (CAS RN 2921-88-2)</v>
      </c>
      <c r="E703" s="46" t="str">
        <f>IF(ISNA(VLOOKUP($A703, Table16[], 2, FALSE)), "", VLOOKUP($A703, Table16[], 2, FALSE))</f>
        <v>R162389 : amending Regulation (EU) No 1388/2013 opening and providing for the management of autonomous tariff quotas of the Union for certain agricultural and industrial products</v>
      </c>
      <c r="F703" s="59">
        <v>13341</v>
      </c>
      <c r="G703" s="60">
        <v>43101</v>
      </c>
      <c r="H703" s="60">
        <v>43465</v>
      </c>
      <c r="I703" s="61">
        <f>'quota master'!$H703-'quota master'!$G703+1</f>
        <v>365</v>
      </c>
      <c r="J703" s="61" t="str">
        <f>describe_period('quota master'!$I703, 'quota master'!$G703, 'quota master'!$H703)</f>
        <v>Annual</v>
      </c>
      <c r="K703" s="54">
        <v>9000000</v>
      </c>
      <c r="L703" s="62" t="s">
        <v>2</v>
      </c>
      <c r="M703" s="63">
        <v>3</v>
      </c>
      <c r="N703" s="62" t="s">
        <v>3</v>
      </c>
      <c r="O703" s="63">
        <v>90</v>
      </c>
      <c r="P703" s="46" t="s">
        <v>4</v>
      </c>
      <c r="Q703" s="46" t="s">
        <v>4</v>
      </c>
      <c r="R703" s="46" t="s">
        <v>563</v>
      </c>
      <c r="S703" s="46" t="s">
        <v>4</v>
      </c>
      <c r="T703" s="46" t="str">
        <f>LOWER('quota master'!$V703)</f>
        <v>chlorpyrifos (iso) (cas rn 2921-88-2)</v>
      </c>
      <c r="U703" s="46" t="str">
        <f>GetQuotaDescription('quota master'!$A703, 'quota master'!$B703, 'quota master'!$AB703, 'quota master'!$T703)</f>
        <v>FCFS Quota number 092674 for geography 1011 : ERGA OMNES on chlorpyrifos (iso) (cas rn 2921-88-2)</v>
      </c>
      <c r="V703" s="46" t="s">
        <v>5091</v>
      </c>
      <c r="W703" s="46" t="s">
        <v>4</v>
      </c>
      <c r="X703" s="46" t="s">
        <v>4</v>
      </c>
      <c r="Y703" s="46" t="s">
        <v>4</v>
      </c>
      <c r="Z703" s="54"/>
      <c r="AA703" s="46" t="s">
        <v>4</v>
      </c>
      <c r="AB703" s="46" t="s">
        <v>1399</v>
      </c>
      <c r="AC703" s="46" t="s">
        <v>4</v>
      </c>
      <c r="AD703" s="46" t="s">
        <v>4</v>
      </c>
      <c r="AE703" s="46" t="s">
        <v>4</v>
      </c>
      <c r="AF703" s="47" t="s">
        <v>4</v>
      </c>
    </row>
    <row r="704" spans="1:32" ht="60" x14ac:dyDescent="0.25">
      <c r="A704" s="45" t="s">
        <v>755</v>
      </c>
      <c r="B704" s="46" t="str">
        <f>VLOOKUP($A704, Table5[], 2, FALSE)</f>
        <v>1011 : ERGA OMNES</v>
      </c>
      <c r="C704" s="46" t="str">
        <f>IF(ISNA(VLOOKUP($A704, Table8[], 2, FALSE)), "", VLOOKUP($A704, Table8[], 2, FALSE))</f>
        <v/>
      </c>
      <c r="D704" s="46" t="str">
        <f>IF(ISNA(VLOOKUP($A704, Table10[], 2, FALSE)), "", VLOOKUP($A704, Table10[], 2, FALSE))</f>
        <v>2933599539 - Ibrutinib (INN) (CAS RN 936563-96-1)</v>
      </c>
      <c r="E704" s="46" t="str">
        <f>IF(ISNA(VLOOKUP($A704, Table16[], 2, FALSE)), "", VLOOKUP($A704, Table16[], 2, FALSE))</f>
        <v>R172466 : amending Regulation (EU) No 1388/2013 opening and providing for the management of autonomous tariff quotas of the Union for certain agricultural and industrial products</v>
      </c>
      <c r="F704" s="59">
        <v>13261</v>
      </c>
      <c r="G704" s="60">
        <v>43101</v>
      </c>
      <c r="H704" s="60">
        <v>43465</v>
      </c>
      <c r="I704" s="61">
        <f>'quota master'!$H704-'quota master'!$G704+1</f>
        <v>365</v>
      </c>
      <c r="J704" s="61" t="str">
        <f>describe_period('quota master'!$I704, 'quota master'!$G704, 'quota master'!$H704)</f>
        <v>Annual</v>
      </c>
      <c r="K704" s="54">
        <v>5000</v>
      </c>
      <c r="L704" s="62" t="s">
        <v>2</v>
      </c>
      <c r="M704" s="63">
        <v>3</v>
      </c>
      <c r="N704" s="62" t="s">
        <v>11</v>
      </c>
      <c r="O704" s="63">
        <v>90</v>
      </c>
      <c r="P704" s="46" t="s">
        <v>4</v>
      </c>
      <c r="Q704" s="46" t="s">
        <v>4</v>
      </c>
      <c r="R704" s="46" t="s">
        <v>643</v>
      </c>
      <c r="S704" s="46" t="s">
        <v>4</v>
      </c>
      <c r="T704" s="46" t="str">
        <f>LOWER('quota master'!$V704)</f>
        <v>ibrutinib (inn) (cas rn 936563-96-1)</v>
      </c>
      <c r="U704" s="46" t="str">
        <f>GetQuotaDescription('quota master'!$A704, 'quota master'!$B704, 'quota master'!$AB704, 'quota master'!$T704)</f>
        <v>FCFS Quota number 092880 for geography 1011 : ERGA OMNES on ibrutinib (inn) (cas rn 936563-96-1)</v>
      </c>
      <c r="V704" s="46" t="s">
        <v>5299</v>
      </c>
      <c r="W704" s="46" t="s">
        <v>4</v>
      </c>
      <c r="X704" s="46" t="s">
        <v>4</v>
      </c>
      <c r="Y704" s="46" t="s">
        <v>4</v>
      </c>
      <c r="Z704" s="54"/>
      <c r="AA704" s="46" t="s">
        <v>4</v>
      </c>
      <c r="AB704" s="46" t="s">
        <v>1399</v>
      </c>
      <c r="AC704" s="46" t="s">
        <v>4</v>
      </c>
      <c r="AD704" s="46" t="s">
        <v>4</v>
      </c>
      <c r="AE704" s="46" t="s">
        <v>4</v>
      </c>
      <c r="AF704" s="47" t="s">
        <v>4</v>
      </c>
    </row>
    <row r="705" spans="1:32" ht="120" x14ac:dyDescent="0.25">
      <c r="A705" s="45" t="s">
        <v>745</v>
      </c>
      <c r="B705" s="46" t="str">
        <f>VLOOKUP($A705, Table5[], 2, FALSE)</f>
        <v>1011 : ERGA OMNES</v>
      </c>
      <c r="C705" s="46" t="str">
        <f>IF(ISNA(VLOOKUP($A705, Table8[], 2, FALSE)), "", VLOOKUP($A705, Table8[], 2, FALSE))</f>
        <v/>
      </c>
      <c r="D705" s="46" t="str">
        <f>IF(ISNA(VLOOKUP($A705, Table10[], 2, FALSE)), "", VLOOKUP($A705, Table10[], 2, FALSE))</f>
        <v>2933698030 - 1,3,5-Tris[3-(dimethylamino)propyl]hexahydro-1,3,5-triazine (CAS RN 15875-13-5)</v>
      </c>
      <c r="E705" s="46" t="str">
        <f>IF(ISNA(VLOOKUP($A705, Table16[], 2, FALSE)), "", VLOOKUP($A705, Table16[], 2, FALSE))</f>
        <v>R162389 : amending Regulation (EU) No 1388/2013 opening and providing for the management of autonomous tariff quotas of the Union for certain agricultural and industrial products</v>
      </c>
      <c r="F705" s="59">
        <v>13342</v>
      </c>
      <c r="G705" s="60">
        <v>43101</v>
      </c>
      <c r="H705" s="60">
        <v>43465</v>
      </c>
      <c r="I705" s="61">
        <f>'quota master'!$H705-'quota master'!$G705+1</f>
        <v>365</v>
      </c>
      <c r="J705" s="61" t="str">
        <f>describe_period('quota master'!$I705, 'quota master'!$G705, 'quota master'!$H705)</f>
        <v>Annual</v>
      </c>
      <c r="K705" s="54">
        <v>600000</v>
      </c>
      <c r="L705" s="62" t="s">
        <v>2</v>
      </c>
      <c r="M705" s="63">
        <v>3</v>
      </c>
      <c r="N705" s="62" t="s">
        <v>3</v>
      </c>
      <c r="O705" s="63">
        <v>90</v>
      </c>
      <c r="P705" s="46" t="s">
        <v>4</v>
      </c>
      <c r="Q705" s="46" t="s">
        <v>4</v>
      </c>
      <c r="R705" s="46" t="s">
        <v>622</v>
      </c>
      <c r="S705" s="46" t="s">
        <v>4</v>
      </c>
      <c r="T705" s="46" t="str">
        <f>LOWER('quota master'!$V705)</f>
        <v>1,3,5-tris[3-(dimethylamino)propyl]hexahydro-1,3,5-triazine (cas rn 15875-13-5)</v>
      </c>
      <c r="U705" s="46" t="str">
        <f>GetQuotaDescription('quota master'!$A705, 'quota master'!$B705, 'quota master'!$AB705, 'quota master'!$T705)</f>
        <v>FCFS Quota number 092860 for geography 1011 : ERGA OMNES on 1,3,5-tris[3-(dimethylamino)propyl]hexahydro-1,3,5-triazine (cas rn 15875-13-5)</v>
      </c>
      <c r="V705" s="46" t="s">
        <v>5279</v>
      </c>
      <c r="W705" s="46" t="s">
        <v>4</v>
      </c>
      <c r="X705" s="46" t="s">
        <v>4</v>
      </c>
      <c r="Y705" s="46" t="s">
        <v>4</v>
      </c>
      <c r="Z705" s="54"/>
      <c r="AA705" s="46" t="s">
        <v>4</v>
      </c>
      <c r="AB705" s="46" t="s">
        <v>1399</v>
      </c>
      <c r="AC705" s="46" t="s">
        <v>4</v>
      </c>
      <c r="AD705" s="46" t="s">
        <v>4</v>
      </c>
      <c r="AE705" s="46" t="s">
        <v>4</v>
      </c>
      <c r="AF705" s="47" t="s">
        <v>4</v>
      </c>
    </row>
    <row r="706" spans="1:32" ht="120" x14ac:dyDescent="0.25">
      <c r="A706" s="45" t="s">
        <v>639</v>
      </c>
      <c r="B706" s="46" t="str">
        <f>VLOOKUP($A706, Table5[], 2, FALSE)</f>
        <v>1011 : ERGA OMNES</v>
      </c>
      <c r="C706" s="46" t="str">
        <f>IF(ISNA(VLOOKUP($A706, Table8[], 2, FALSE)), "", VLOOKUP($A706, Table8[], 2, FALSE))</f>
        <v/>
      </c>
      <c r="D706" s="46" t="str">
        <f>IF(ISNA(VLOOKUP($A706, Table10[], 2, FALSE)), "", VLOOKUP($A706, Table10[], 2, FALSE))</f>
        <v>2933998073 - 5-(acetoacetylamino)benzimidazolone (CAS RN 26576-46-5)</v>
      </c>
      <c r="E706" s="46" t="str">
        <f>IF(ISNA(VLOOKUP($A706, Table16[], 2, FALSE)), "", VLOOKUP($A706, Table16[], 2, FALSE))</f>
        <v>R162389 : amending Regulation (EU) No 1388/2013 opening and providing for the management of autonomous tariff quotas of the Union for certain agricultural and industrial products</v>
      </c>
      <c r="F706" s="59">
        <v>13343</v>
      </c>
      <c r="G706" s="60">
        <v>43101</v>
      </c>
      <c r="H706" s="60">
        <v>43465</v>
      </c>
      <c r="I706" s="61">
        <f>'quota master'!$H706-'quota master'!$G706+1</f>
        <v>365</v>
      </c>
      <c r="J706" s="61" t="str">
        <f>describe_period('quota master'!$I706, 'quota master'!$G706, 'quota master'!$H706)</f>
        <v>Annual</v>
      </c>
      <c r="K706" s="54">
        <v>400000</v>
      </c>
      <c r="L706" s="62" t="s">
        <v>2</v>
      </c>
      <c r="M706" s="63">
        <v>3</v>
      </c>
      <c r="N706" s="62" t="s">
        <v>3</v>
      </c>
      <c r="O706" s="63">
        <v>90</v>
      </c>
      <c r="P706" s="46" t="s">
        <v>4</v>
      </c>
      <c r="Q706" s="46" t="s">
        <v>4</v>
      </c>
      <c r="R706" s="46" t="s">
        <v>622</v>
      </c>
      <c r="S706" s="46" t="s">
        <v>4</v>
      </c>
      <c r="T706" s="46" t="str">
        <f>LOWER('quota master'!$V706)</f>
        <v>2933998073 - 5-(acetoacetylamino)benzimidazolone (cas rn 26576-46-5)</v>
      </c>
      <c r="U706" s="46" t="str">
        <f>GetQuotaDescription('quota master'!$A706, 'quota master'!$B706, 'quota master'!$AB706, 'quota master'!$T706)</f>
        <v>FCFS Quota number 092658 for geography 1011 : ERGA OMNES on 2933998073 - 5-(acetoacetylamino)benzimidazolone (cas rn 26576-46-5)</v>
      </c>
      <c r="V706" s="46" t="s">
        <v>6644</v>
      </c>
      <c r="W706" s="46" t="s">
        <v>4</v>
      </c>
      <c r="X706" s="46" t="s">
        <v>4</v>
      </c>
      <c r="Y706" s="46" t="s">
        <v>4</v>
      </c>
      <c r="Z706" s="54"/>
      <c r="AA706" s="46" t="s">
        <v>4</v>
      </c>
      <c r="AB706" s="46" t="s">
        <v>1399</v>
      </c>
      <c r="AC706" s="46" t="s">
        <v>4</v>
      </c>
      <c r="AD706" s="46" t="s">
        <v>4</v>
      </c>
      <c r="AE706" s="46" t="s">
        <v>4</v>
      </c>
      <c r="AF706" s="47" t="s">
        <v>4</v>
      </c>
    </row>
    <row r="707" spans="1:32" ht="60" x14ac:dyDescent="0.25">
      <c r="A707" s="45" t="s">
        <v>756</v>
      </c>
      <c r="B707" s="46" t="str">
        <f>VLOOKUP($A707, Table5[], 2, FALSE)</f>
        <v>1011 : ERGA OMNES</v>
      </c>
      <c r="C707" s="46" t="str">
        <f>IF(ISNA(VLOOKUP($A707, Table8[], 2, FALSE)), "", VLOOKUP($A707, Table8[], 2, FALSE))</f>
        <v/>
      </c>
      <c r="D707" s="46" t="str">
        <f>IF(ISNA(VLOOKUP($A707, Table10[], 2, FALSE)), "", VLOOKUP($A707, Table10[], 2, FALSE))</f>
        <v>2934999051 - Canagliflozin (INN) (CAS RN 928672-86-0)</v>
      </c>
      <c r="E707" s="46" t="str">
        <f>IF(ISNA(VLOOKUP($A707, Table16[], 2, FALSE)), "", VLOOKUP($A707, Table16[], 2, FALSE))</f>
        <v>R172466 : amending Regulation (EU) No 1388/2013 opening and providing for the management of autonomous tariff quotas of the Union for certain agricultural and industrial products</v>
      </c>
      <c r="F707" s="59">
        <v>13262</v>
      </c>
      <c r="G707" s="60">
        <v>43101</v>
      </c>
      <c r="H707" s="60">
        <v>43465</v>
      </c>
      <c r="I707" s="61">
        <f>'quota master'!$H707-'quota master'!$G707+1</f>
        <v>365</v>
      </c>
      <c r="J707" s="61" t="str">
        <f>describe_period('quota master'!$I707, 'quota master'!$G707, 'quota master'!$H707)</f>
        <v>Annual</v>
      </c>
      <c r="K707" s="54">
        <v>10000</v>
      </c>
      <c r="L707" s="62" t="s">
        <v>2</v>
      </c>
      <c r="M707" s="63">
        <v>3</v>
      </c>
      <c r="N707" s="62" t="s">
        <v>11</v>
      </c>
      <c r="O707" s="63">
        <v>90</v>
      </c>
      <c r="P707" s="46" t="s">
        <v>4</v>
      </c>
      <c r="Q707" s="46" t="s">
        <v>4</v>
      </c>
      <c r="R707" s="46" t="s">
        <v>643</v>
      </c>
      <c r="S707" s="46" t="s">
        <v>4</v>
      </c>
      <c r="T707" s="46" t="str">
        <f>LOWER('quota master'!$V707)</f>
        <v>canagliflozin (inn) (cas rn 928672-86-0)</v>
      </c>
      <c r="U707" s="46" t="str">
        <f>GetQuotaDescription('quota master'!$A707, 'quota master'!$B707, 'quota master'!$AB707, 'quota master'!$T707)</f>
        <v>FCFS Quota number 092886 for geography 1011 : ERGA OMNES on canagliflozin (inn) (cas rn 928672-86-0)</v>
      </c>
      <c r="V707" s="46" t="s">
        <v>5301</v>
      </c>
      <c r="W707" s="46" t="s">
        <v>4</v>
      </c>
      <c r="X707" s="46" t="s">
        <v>4</v>
      </c>
      <c r="Y707" s="46" t="s">
        <v>4</v>
      </c>
      <c r="Z707" s="54"/>
      <c r="AA707" s="46" t="s">
        <v>4</v>
      </c>
      <c r="AB707" s="46" t="s">
        <v>1399</v>
      </c>
      <c r="AC707" s="46" t="s">
        <v>4</v>
      </c>
      <c r="AD707" s="46" t="s">
        <v>4</v>
      </c>
      <c r="AE707" s="46" t="s">
        <v>4</v>
      </c>
      <c r="AF707" s="47" t="s">
        <v>4</v>
      </c>
    </row>
    <row r="708" spans="1:32" ht="60" x14ac:dyDescent="0.25">
      <c r="A708" s="45" t="s">
        <v>651</v>
      </c>
      <c r="B708" s="46" t="str">
        <f>VLOOKUP($A708, Table5[], 2, FALSE)</f>
        <v>1011 : ERGA OMNES</v>
      </c>
      <c r="C708" s="46" t="str">
        <f>IF(ISNA(VLOOKUP($A708, Table8[], 2, FALSE)), "", VLOOKUP($A708, Table8[], 2, FALSE))</f>
        <v/>
      </c>
      <c r="D708" s="46" t="str">
        <f>IF(ISNA(VLOOKUP($A708, Table10[], 2, FALSE)), "", VLOOKUP($A708, Table10[], 2, FALSE))</f>
        <v>2935909079 - 4-[[(2-Methoxybenzoyl)amino]sulfonyl]benzoyl chloride (CAS RN 816431-72-8)</v>
      </c>
      <c r="E708" s="46" t="str">
        <f>IF(ISNA(VLOOKUP($A708, Table16[], 2, FALSE)), "", VLOOKUP($A708, Table16[], 2, FALSE))</f>
        <v>R162389 : amending Regulation (EU) No 1388/2013 opening and providing for the management of autonomous tariff quotas of the Union for certain agricultural and industrial products</v>
      </c>
      <c r="F708" s="59">
        <v>13344</v>
      </c>
      <c r="G708" s="60">
        <v>43101</v>
      </c>
      <c r="H708" s="60">
        <v>43465</v>
      </c>
      <c r="I708" s="61">
        <f>'quota master'!$H708-'quota master'!$G708+1</f>
        <v>365</v>
      </c>
      <c r="J708" s="61" t="str">
        <f>describe_period('quota master'!$I708, 'quota master'!$G708, 'quota master'!$H708)</f>
        <v>Annual</v>
      </c>
      <c r="K708" s="54">
        <v>1000000</v>
      </c>
      <c r="L708" s="62" t="s">
        <v>2</v>
      </c>
      <c r="M708" s="63">
        <v>3</v>
      </c>
      <c r="N708" s="62" t="s">
        <v>3</v>
      </c>
      <c r="O708" s="63">
        <v>90</v>
      </c>
      <c r="P708" s="46" t="s">
        <v>4</v>
      </c>
      <c r="Q708" s="46" t="s">
        <v>4</v>
      </c>
      <c r="R708" s="46" t="s">
        <v>563</v>
      </c>
      <c r="S708" s="46" t="s">
        <v>4</v>
      </c>
      <c r="T708" s="46" t="str">
        <f>LOWER('quota master'!$V708)</f>
        <v>4-[[(2-methoxybenzoyl)amino]sulfonyl]benzoyl chloride (cas rn 816431-72-8)</v>
      </c>
      <c r="U708" s="46" t="str">
        <f>GetQuotaDescription('quota master'!$A708, 'quota master'!$B708, 'quota master'!$AB708, 'quota master'!$T708)</f>
        <v>FCFS Quota number 092675 for geography 1011 : ERGA OMNES on 4-[[(2-methoxybenzoyl)amino]sulfonyl]benzoyl chloride (cas rn 816431-72-8)</v>
      </c>
      <c r="V708" s="46" t="s">
        <v>5093</v>
      </c>
      <c r="W708" s="46" t="s">
        <v>4</v>
      </c>
      <c r="X708" s="46" t="s">
        <v>4</v>
      </c>
      <c r="Y708" s="46" t="s">
        <v>4</v>
      </c>
      <c r="Z708" s="54"/>
      <c r="AA708" s="46" t="s">
        <v>4</v>
      </c>
      <c r="AB708" s="46" t="s">
        <v>1399</v>
      </c>
      <c r="AC708" s="46" t="s">
        <v>4</v>
      </c>
      <c r="AD708" s="46" t="s">
        <v>4</v>
      </c>
      <c r="AE708" s="46" t="s">
        <v>4</v>
      </c>
      <c r="AF708" s="47" t="s">
        <v>4</v>
      </c>
    </row>
    <row r="709" spans="1:32" ht="75" x14ac:dyDescent="0.25">
      <c r="A709" s="45" t="s">
        <v>671</v>
      </c>
      <c r="B709" s="46" t="str">
        <f>VLOOKUP($A709, Table5[], 2, FALSE)</f>
        <v>1011 : ERGA OMNES</v>
      </c>
      <c r="C709" s="46" t="str">
        <f>IF(ISNA(VLOOKUP($A709, Table8[], 2, FALSE)), "", VLOOKUP($A709, Table8[], 2, FALSE))</f>
        <v/>
      </c>
      <c r="D709" s="46" t="str">
        <f>IF(ISNA(VLOOKUP($A709, Table10[], 2, FALSE)), "", VLOOKUP($A709, Table10[], 2, FALSE))</f>
        <v>2935909091 - 2,4,4-Trimethylpentan-2-aminium (3R,5S,E)-7-(4-(4-fluorophenyl)-6-isopropyl-2-(N-methylmethylsulfonamido)pyrimidin-5-yl)-3,5-dihydroxyhept-6-enoate (CAS RN 917805-85-7)</v>
      </c>
      <c r="E709" s="46" t="str">
        <f>IF(ISNA(VLOOKUP($A709, Table16[], 2, FALSE)), "", VLOOKUP($A709, Table16[], 2, FALSE))</f>
        <v>R162389 : amending Regulation (EU) No 1388/2013 opening and providing for the management of autonomous tariff quotas of the Union for certain agricultural and industrial products</v>
      </c>
      <c r="F709" s="59">
        <v>13345</v>
      </c>
      <c r="G709" s="60">
        <v>43101</v>
      </c>
      <c r="H709" s="60">
        <v>43465</v>
      </c>
      <c r="I709" s="61">
        <f>'quota master'!$H709-'quota master'!$G709+1</f>
        <v>365</v>
      </c>
      <c r="J709" s="61" t="str">
        <f>describe_period('quota master'!$I709, 'quota master'!$G709, 'quota master'!$H709)</f>
        <v>Annual</v>
      </c>
      <c r="K709" s="54">
        <v>5000</v>
      </c>
      <c r="L709" s="62" t="s">
        <v>2</v>
      </c>
      <c r="M709" s="63">
        <v>3</v>
      </c>
      <c r="N709" s="62" t="s">
        <v>3</v>
      </c>
      <c r="O709" s="63">
        <v>90</v>
      </c>
      <c r="P709" s="46" t="s">
        <v>4</v>
      </c>
      <c r="Q709" s="46" t="s">
        <v>4</v>
      </c>
      <c r="R709" s="46" t="s">
        <v>563</v>
      </c>
      <c r="S709" s="46" t="s">
        <v>4</v>
      </c>
      <c r="T709" s="46" t="str">
        <f>LOWER('quota master'!$V709)</f>
        <v>2,4,4-trimethylpentan-2-aminium (3r,5s,e)-7-(4-(4-fluorophenyl)-6-isopropyl-2-(n-methylmethylsulfonamido)pyrimidin-5-yl)-3,5-dihydroxyhept-6-enoate (cas rn 917805-85-7)</v>
      </c>
      <c r="U709" s="46" t="str">
        <f>GetQuotaDescription('quota master'!$A709, 'quota master'!$B709, 'quota master'!$AB709, 'quota master'!$T709)</f>
        <v>FCFS Quota number 092710 for geography 1011 : ERGA OMNES on 2,4,4-trimethylpentan-2-aminium (3r,5s,e)-7-(4-(4-fluorophenyl)-6-isopropyl-2-(n-methylmethylsulfonamido)pyrimidin-5-yl)-3,5-dihydroxyhept-6-enoate (cas rn 917805-85-7)</v>
      </c>
      <c r="V709" s="46" t="s">
        <v>5131</v>
      </c>
      <c r="W709" s="46" t="s">
        <v>4</v>
      </c>
      <c r="X709" s="46" t="s">
        <v>4</v>
      </c>
      <c r="Y709" s="46" t="s">
        <v>4</v>
      </c>
      <c r="Z709" s="54"/>
      <c r="AA709" s="46" t="s">
        <v>4</v>
      </c>
      <c r="AB709" s="46" t="s">
        <v>1399</v>
      </c>
      <c r="AC709" s="46" t="s">
        <v>4</v>
      </c>
      <c r="AD709" s="46" t="s">
        <v>4</v>
      </c>
      <c r="AE709" s="46" t="s">
        <v>4</v>
      </c>
      <c r="AF709" s="47" t="s">
        <v>4</v>
      </c>
    </row>
    <row r="710" spans="1:32" ht="60" x14ac:dyDescent="0.25">
      <c r="A710" s="45" t="s">
        <v>773</v>
      </c>
      <c r="B710" s="46" t="str">
        <f>VLOOKUP($A710, Table5[], 2, FALSE)</f>
        <v>1011 : ERGA OMNES</v>
      </c>
      <c r="C710" s="46" t="str">
        <f>IF(ISNA(VLOOKUP($A710, Table8[], 2, FALSE)), "", VLOOKUP($A710, Table8[], 2, FALSE))</f>
        <v/>
      </c>
      <c r="D710" s="46" t="str">
        <f>IF(ISNA(VLOOKUP($A710, Table10[], 2, FALSE)), "", VLOOKUP($A710, Table10[], 2, FALSE))</f>
        <v>2940000020 - D-Xylose (CAS RN 58-86-6)</v>
      </c>
      <c r="E710" s="46" t="str">
        <f>IF(ISNA(VLOOKUP($A710, Table16[], 2, FALSE)), "", VLOOKUP($A710, Table16[], 2, FALSE))</f>
        <v>R162389 : amending Regulation (EU) No 1388/2013 opening and providing for the management of autonomous tariff quotas of the Union for certain agricultural and industrial products</v>
      </c>
      <c r="F710" s="59">
        <v>13346</v>
      </c>
      <c r="G710" s="60">
        <v>43101</v>
      </c>
      <c r="H710" s="60">
        <v>43465</v>
      </c>
      <c r="I710" s="61">
        <f>'quota master'!$H710-'quota master'!$G710+1</f>
        <v>365</v>
      </c>
      <c r="J710" s="61" t="str">
        <f>describe_period('quota master'!$I710, 'quota master'!$G710, 'quota master'!$H710)</f>
        <v>Annual</v>
      </c>
      <c r="K710" s="54">
        <v>400000</v>
      </c>
      <c r="L710" s="62" t="s">
        <v>2</v>
      </c>
      <c r="M710" s="63">
        <v>3</v>
      </c>
      <c r="N710" s="62" t="s">
        <v>11</v>
      </c>
      <c r="O710" s="63">
        <v>90</v>
      </c>
      <c r="P710" s="46" t="s">
        <v>4</v>
      </c>
      <c r="Q710" s="46" t="s">
        <v>4</v>
      </c>
      <c r="R710" s="46" t="s">
        <v>563</v>
      </c>
      <c r="S710" s="46" t="s">
        <v>4</v>
      </c>
      <c r="T710" s="46" t="str">
        <f>LOWER('quota master'!$V710)</f>
        <v>d-xylose (cas rn 58-86-6)</v>
      </c>
      <c r="U710" s="46" t="str">
        <f>GetQuotaDescription('quota master'!$A710, 'quota master'!$B710, 'quota master'!$AB710, 'quota master'!$T710)</f>
        <v>FCFS Quota number 092945 for geography 1011 : ERGA OMNES on d-xylose (cas rn 58-86-6)</v>
      </c>
      <c r="V710" s="46" t="s">
        <v>5347</v>
      </c>
      <c r="W710" s="46" t="s">
        <v>4</v>
      </c>
      <c r="X710" s="46" t="s">
        <v>4</v>
      </c>
      <c r="Y710" s="46" t="s">
        <v>4</v>
      </c>
      <c r="Z710" s="54"/>
      <c r="AA710" s="46" t="s">
        <v>4</v>
      </c>
      <c r="AB710" s="46" t="s">
        <v>1399</v>
      </c>
      <c r="AC710" s="46" t="s">
        <v>4</v>
      </c>
      <c r="AD710" s="46" t="s">
        <v>4</v>
      </c>
      <c r="AE710" s="46" t="s">
        <v>4</v>
      </c>
      <c r="AF710" s="47" t="s">
        <v>4</v>
      </c>
    </row>
    <row r="711" spans="1:32" ht="75" x14ac:dyDescent="0.25">
      <c r="A711" s="45" t="s">
        <v>660</v>
      </c>
      <c r="B711" s="46" t="str">
        <f>VLOOKUP($A711, Table5[], 2, FALSE)</f>
        <v>1011 : ERGA OMNES</v>
      </c>
      <c r="C711" s="46" t="str">
        <f>IF(ISNA(VLOOKUP($A711, Table8[], 2, FALSE)), "", VLOOKUP($A711, Table8[], 2, FALSE))</f>
        <v/>
      </c>
      <c r="D711" s="46" t="str">
        <f>IF(ISNA(VLOOKUP($A711, Table10[], 2, FALSE)), "", VLOOKUP($A711, Table10[], 2, FALSE))</f>
        <v>3204110075 - Colourant C.I. Disperse Yellow 54 (CAS RN 7576-65-0) and preparations based thereon with a colourant C.I. Disperse Yellow 54 content of 99??% or more by weight</v>
      </c>
      <c r="E711" s="46" t="str">
        <f>IF(ISNA(VLOOKUP($A711, Table16[], 2, FALSE)), "", VLOOKUP($A711, Table16[], 2, FALSE))</f>
        <v>R162389 : amending Regulation (EU) No 1388/2013 opening and providing for the management of autonomous tariff quotas of the Union for certain agricultural and industrial products</v>
      </c>
      <c r="F711" s="59">
        <v>13347</v>
      </c>
      <c r="G711" s="60">
        <v>43101</v>
      </c>
      <c r="H711" s="60">
        <v>43465</v>
      </c>
      <c r="I711" s="61">
        <f>'quota master'!$H711-'quota master'!$G711+1</f>
        <v>365</v>
      </c>
      <c r="J711" s="61" t="str">
        <f>describe_period('quota master'!$I711, 'quota master'!$G711, 'quota master'!$H711)</f>
        <v>Annual</v>
      </c>
      <c r="K711" s="54">
        <v>2500</v>
      </c>
      <c r="L711" s="62" t="s">
        <v>2</v>
      </c>
      <c r="M711" s="63">
        <v>3</v>
      </c>
      <c r="N711" s="62" t="s">
        <v>3</v>
      </c>
      <c r="O711" s="63">
        <v>90</v>
      </c>
      <c r="P711" s="46" t="s">
        <v>4</v>
      </c>
      <c r="Q711" s="46" t="s">
        <v>4</v>
      </c>
      <c r="R711" s="46" t="s">
        <v>563</v>
      </c>
      <c r="S711" s="46" t="s">
        <v>4</v>
      </c>
      <c r="T711" s="46" t="str">
        <f>LOWER('quota master'!$V711)</f>
        <v>colourant c.i. disperse yellow 54 (cas rn 7576-65-0) and preparations based thereon with a colourant c.i. disperse yellow 54 content of 99??% or more by weight</v>
      </c>
      <c r="U711" s="46" t="str">
        <f>GetQuotaDescription('quota master'!$A711, 'quota master'!$B711, 'quota master'!$AB711, 'quota master'!$T711)</f>
        <v>FCFS Quota number 092686 for geography 1011 : ERGA OMNES on colourant c.i. disperse yellow 54 (cas rn 7576-65-0) and preparations based thereon with a colourant c.i. disperse yellow 54 content of 99??% or more by weight</v>
      </c>
      <c r="V711" s="46" t="s">
        <v>5109</v>
      </c>
      <c r="W711" s="46" t="s">
        <v>4</v>
      </c>
      <c r="X711" s="46" t="s">
        <v>4</v>
      </c>
      <c r="Y711" s="46" t="s">
        <v>4</v>
      </c>
      <c r="Z711" s="54"/>
      <c r="AA711" s="46" t="s">
        <v>4</v>
      </c>
      <c r="AB711" s="46" t="s">
        <v>1399</v>
      </c>
      <c r="AC711" s="46" t="s">
        <v>4</v>
      </c>
      <c r="AD711" s="46" t="s">
        <v>4</v>
      </c>
      <c r="AE711" s="46" t="s">
        <v>4</v>
      </c>
      <c r="AF711" s="47" t="s">
        <v>4</v>
      </c>
    </row>
    <row r="712" spans="1:32" ht="60" x14ac:dyDescent="0.25">
      <c r="A712" s="45" t="s">
        <v>652</v>
      </c>
      <c r="B712" s="46" t="str">
        <f>VLOOKUP($A712, Table5[], 2, FALSE)</f>
        <v>1011 : ERGA OMNES</v>
      </c>
      <c r="C712" s="46" t="str">
        <f>IF(ISNA(VLOOKUP($A712, Table8[], 2, FALSE)), "", VLOOKUP($A712, Table8[], 2, FALSE))</f>
        <v/>
      </c>
      <c r="D712" s="46" t="str">
        <f>IF(ISNA(VLOOKUP($A712, Table10[], 2, FALSE)), "", VLOOKUP($A712, Table10[], 2, FALSE))</f>
        <v>3204170014 - Preparations based on colourant C.I. Pigment Red 48:2 (CAS RN 7023-61-2) with a content thereof of 60% or more by weight</v>
      </c>
      <c r="E712" s="46" t="str">
        <f>IF(ISNA(VLOOKUP($A712, Table16[], 2, FALSE)), "", VLOOKUP($A712, Table16[], 2, FALSE))</f>
        <v>R162389 : amending Regulation (EU) No 1388/2013 opening and providing for the management of autonomous tariff quotas of the Union for certain agricultural and industrial products</v>
      </c>
      <c r="F712" s="59">
        <v>13348</v>
      </c>
      <c r="G712" s="60">
        <v>43101</v>
      </c>
      <c r="H712" s="60">
        <v>43465</v>
      </c>
      <c r="I712" s="61">
        <f>'quota master'!$H712-'quota master'!$G712+1</f>
        <v>365</v>
      </c>
      <c r="J712" s="61" t="str">
        <f>describe_period('quota master'!$I712, 'quota master'!$G712, 'quota master'!$H712)</f>
        <v>Annual</v>
      </c>
      <c r="K712" s="54">
        <v>50000</v>
      </c>
      <c r="L712" s="62" t="s">
        <v>2</v>
      </c>
      <c r="M712" s="63">
        <v>3</v>
      </c>
      <c r="N712" s="62" t="s">
        <v>11</v>
      </c>
      <c r="O712" s="63">
        <v>90</v>
      </c>
      <c r="P712" s="46" t="s">
        <v>4</v>
      </c>
      <c r="Q712" s="46" t="s">
        <v>4</v>
      </c>
      <c r="R712" s="46" t="s">
        <v>563</v>
      </c>
      <c r="S712" s="46" t="s">
        <v>4</v>
      </c>
      <c r="T712" s="46" t="str">
        <f>LOWER('quota master'!$V712)</f>
        <v>preparations based on colourant c.i. pigment red 48:2 (cas rn 7023-61-2) with a content thereof of 60% or more by weight</v>
      </c>
      <c r="U712" s="46" t="str">
        <f>GetQuotaDescription('quota master'!$A712, 'quota master'!$B712, 'quota master'!$AB712, 'quota master'!$T712)</f>
        <v>FCFS Quota number 092676 for geography 1011 : ERGA OMNES on preparations based on colourant c.i. pigment red 48:2 (cas rn 7023-61-2) with a content thereof of 60% or more by weight</v>
      </c>
      <c r="V712" s="46" t="s">
        <v>5095</v>
      </c>
      <c r="W712" s="46" t="s">
        <v>4</v>
      </c>
      <c r="X712" s="46" t="s">
        <v>4</v>
      </c>
      <c r="Y712" s="46" t="s">
        <v>4</v>
      </c>
      <c r="Z712" s="54"/>
      <c r="AA712" s="46" t="s">
        <v>4</v>
      </c>
      <c r="AB712" s="46" t="s">
        <v>1399</v>
      </c>
      <c r="AC712" s="46" t="s">
        <v>4</v>
      </c>
      <c r="AD712" s="46" t="s">
        <v>4</v>
      </c>
      <c r="AE712" s="46" t="s">
        <v>4</v>
      </c>
      <c r="AF712" s="47" t="s">
        <v>4</v>
      </c>
    </row>
    <row r="713" spans="1:32" ht="75" x14ac:dyDescent="0.25">
      <c r="A713" s="45" t="s">
        <v>667</v>
      </c>
      <c r="B713" s="46" t="str">
        <f>VLOOKUP($A713, Table5[], 2, FALSE)</f>
        <v>1011 : ERGA OMNES</v>
      </c>
      <c r="C713" s="46" t="str">
        <f>IF(ISNA(VLOOKUP($A713, Table8[], 2, FALSE)), "", VLOOKUP($A713, Table8[], 2, FALSE))</f>
        <v/>
      </c>
      <c r="D713" s="46" t="str">
        <f>IF(ISNA(VLOOKUP($A713, Table10[], 2, FALSE)), "", VLOOKUP($A713, Table10[], 2, FALSE))</f>
        <v>3204170030 - Colourant C.I. Pigment Red 4 (CAS RN 2814-77-9) and preparations based thereon with a Colourant C.I. Pigment Red 4 content of 60% or more by weight</v>
      </c>
      <c r="E713" s="46" t="str">
        <f>IF(ISNA(VLOOKUP($A713, Table16[], 2, FALSE)), "", VLOOKUP($A713, Table16[], 2, FALSE))</f>
        <v>R162389 : amending Regulation (EU) No 1388/2013 opening and providing for the management of autonomous tariff quotas of the Union for certain agricultural and industrial products</v>
      </c>
      <c r="F713" s="59">
        <v>13349</v>
      </c>
      <c r="G713" s="60">
        <v>43101</v>
      </c>
      <c r="H713" s="60">
        <v>43465</v>
      </c>
      <c r="I713" s="61">
        <f>'quota master'!$H713-'quota master'!$G713+1</f>
        <v>365</v>
      </c>
      <c r="J713" s="61" t="str">
        <f>describe_period('quota master'!$I713, 'quota master'!$G713, 'quota master'!$H713)</f>
        <v>Annual</v>
      </c>
      <c r="K713" s="54">
        <v>150000</v>
      </c>
      <c r="L713" s="62" t="s">
        <v>2</v>
      </c>
      <c r="M713" s="63">
        <v>3</v>
      </c>
      <c r="N713" s="62" t="s">
        <v>3</v>
      </c>
      <c r="O713" s="63">
        <v>90</v>
      </c>
      <c r="P713" s="46" t="s">
        <v>4</v>
      </c>
      <c r="Q713" s="46" t="s">
        <v>4</v>
      </c>
      <c r="R713" s="46" t="s">
        <v>563</v>
      </c>
      <c r="S713" s="46" t="s">
        <v>4</v>
      </c>
      <c r="T713" s="46" t="str">
        <f>LOWER('quota master'!$V713)</f>
        <v>colourant c.i. pigment red 4 (cas rn 2814-77-9) and preparations based thereon with a colourant c.i. pigment red 4 content of 60% or more by weight</v>
      </c>
      <c r="U713" s="46" t="str">
        <f>GetQuotaDescription('quota master'!$A713, 'quota master'!$B713, 'quota master'!$AB713, 'quota master'!$T713)</f>
        <v>FCFS Quota number 092698 for geography 1011 : ERGA OMNES on colourant c.i. pigment red 4 (cas rn 2814-77-9) and preparations based thereon with a colourant c.i. pigment red 4 content of 60% or more by weight</v>
      </c>
      <c r="V713" s="46" t="s">
        <v>5123</v>
      </c>
      <c r="W713" s="46" t="s">
        <v>4</v>
      </c>
      <c r="X713" s="46" t="s">
        <v>4</v>
      </c>
      <c r="Y713" s="46" t="s">
        <v>4</v>
      </c>
      <c r="Z713" s="54"/>
      <c r="AA713" s="46" t="s">
        <v>4</v>
      </c>
      <c r="AB713" s="46" t="s">
        <v>1399</v>
      </c>
      <c r="AC713" s="46" t="s">
        <v>4</v>
      </c>
      <c r="AD713" s="46" t="s">
        <v>4</v>
      </c>
      <c r="AE713" s="46" t="s">
        <v>4</v>
      </c>
      <c r="AF713" s="47" t="s">
        <v>4</v>
      </c>
    </row>
    <row r="714" spans="1:32" ht="75" x14ac:dyDescent="0.25">
      <c r="A714" s="45" t="s">
        <v>491</v>
      </c>
      <c r="B714" s="46" t="str">
        <f>VLOOKUP($A714, Table5[], 2, FALSE)</f>
        <v>EG : Egypt</v>
      </c>
      <c r="C714" s="46" t="str">
        <f>IF(ISNA(VLOOKUP($A714, Table8[], 2, FALSE)), "", VLOOKUP($A714, Table8[], 2, FALSE))</f>
        <v/>
      </c>
      <c r="D714" s="46" t="str">
        <f>IF(ISNA(VLOOKUP($A714, Table10[], 2, FALSE)), "", VLOOKUP($A714, Table10[], 2, FALSE))</f>
        <v>3302102910 - Containing 70|% or more by weight of sucrose (including invert sugar expressed as sucrose) or isoglucose expressed as sucrose</v>
      </c>
      <c r="E714" s="46" t="str">
        <f>IF(ISNA(VLOOKUP($A714, Table16[], 2, FALSE)), "", VLOOKUP($A714, Table16[], 2, FALSE))</f>
        <v>R100449 : amending Council Regulation (EC) No 747/2001 as regards tariff quotas of the Union for certain agricultural and processed agricultural products originating in Egypt and repealing Regulations (EC) No 2276/2003, (EC) No 955/2005, (EC) No 1002/2007 and (EC) No 1455/2007</v>
      </c>
      <c r="F714" s="59">
        <v>12217</v>
      </c>
      <c r="G714" s="60">
        <v>43101</v>
      </c>
      <c r="H714" s="60">
        <v>43465</v>
      </c>
      <c r="I714" s="61">
        <f>'quota master'!$H714-'quota master'!$G714+1</f>
        <v>365</v>
      </c>
      <c r="J714" s="61" t="str">
        <f>describe_period('quota master'!$I714, 'quota master'!$G714, 'quota master'!$H714)</f>
        <v>Annual</v>
      </c>
      <c r="K714" s="54">
        <v>1611000</v>
      </c>
      <c r="L714" s="62" t="s">
        <v>2</v>
      </c>
      <c r="M714" s="63">
        <v>3</v>
      </c>
      <c r="N714" s="62" t="s">
        <v>3</v>
      </c>
      <c r="O714" s="63">
        <v>90</v>
      </c>
      <c r="P714" s="46" t="s">
        <v>4</v>
      </c>
      <c r="Q714" s="46" t="s">
        <v>4</v>
      </c>
      <c r="R714" s="46" t="s">
        <v>484</v>
      </c>
      <c r="S714" s="46" t="s">
        <v>4</v>
      </c>
      <c r="T714" s="46" t="str">
        <f>LOWER('quota master'!$V714)</f>
        <v>certain agricultural and processed agricultural products originating in egypt</v>
      </c>
      <c r="U714" s="46" t="str">
        <f>GetQuotaDescription('quota master'!$A714, 'quota master'!$B714, 'quota master'!$AB714, 'quota master'!$T714)</f>
        <v>FCFS Quota number 091795 for geography EG : Egypt on certain agricultural and processed agricultural products originating in egypt</v>
      </c>
      <c r="V714" s="46" t="s">
        <v>7149</v>
      </c>
      <c r="W714" s="46" t="s">
        <v>4</v>
      </c>
      <c r="X714" s="46" t="s">
        <v>4</v>
      </c>
      <c r="Y714" s="46" t="s">
        <v>4</v>
      </c>
      <c r="Z714" s="54"/>
      <c r="AA714" s="46" t="s">
        <v>4</v>
      </c>
      <c r="AB714" s="46" t="s">
        <v>1399</v>
      </c>
      <c r="AC714" s="46" t="s">
        <v>4</v>
      </c>
      <c r="AD714" s="46" t="s">
        <v>4</v>
      </c>
      <c r="AE714" s="46" t="s">
        <v>4</v>
      </c>
      <c r="AF714" s="47" t="s">
        <v>4</v>
      </c>
    </row>
    <row r="715" spans="1:32" ht="60" x14ac:dyDescent="0.25">
      <c r="A715" s="45" t="s">
        <v>538</v>
      </c>
      <c r="B715" s="46" t="str">
        <f>VLOOKUP($A715, Table5[], 2, FALSE)</f>
        <v>MX : Mexico</v>
      </c>
      <c r="C715" s="46" t="str">
        <f>IF(ISNA(VLOOKUP($A715, Table8[], 2, FALSE)), "", VLOOKUP($A715, Table8[], 2, FALSE))</f>
        <v/>
      </c>
      <c r="D715" s="46" t="str">
        <f>IF(ISNA(VLOOKUP($A715, Table10[], 2, FALSE)), "", VLOOKUP($A715, Table10[], 2, FALSE))</f>
        <v>3502119010 - crystals</v>
      </c>
      <c r="E715" s="46" t="str">
        <f>IF(ISNA(VLOOKUP($A715, Table16[], 2, FALSE)), "", VLOOKUP($A715, Table16[], 2, FALSE))</f>
        <v>R001362 : implementing for the Community the tariff provisions of Decision No 2/2000 of the Joint Council under the Interim Agreement on Trade and Trade-related matters between the European Community and the United Mexican States</v>
      </c>
      <c r="F715" s="59">
        <v>13103</v>
      </c>
      <c r="G715" s="60">
        <v>43282</v>
      </c>
      <c r="H715" s="60">
        <v>43646</v>
      </c>
      <c r="I715" s="61">
        <f>'quota master'!$H715-'quota master'!$G715+1</f>
        <v>365</v>
      </c>
      <c r="J715" s="61" t="str">
        <f>describe_period('quota master'!$I715, 'quota master'!$G715, 'quota master'!$H715)</f>
        <v>Annual</v>
      </c>
      <c r="K715" s="54">
        <v>3000000</v>
      </c>
      <c r="L715" s="62" t="s">
        <v>2</v>
      </c>
      <c r="M715" s="63">
        <v>3</v>
      </c>
      <c r="N715" s="62" t="s">
        <v>3</v>
      </c>
      <c r="O715" s="63">
        <v>90</v>
      </c>
      <c r="P715" s="46" t="s">
        <v>4</v>
      </c>
      <c r="Q715" s="46" t="s">
        <v>4</v>
      </c>
      <c r="R715" s="46" t="s">
        <v>539</v>
      </c>
      <c r="S715" s="46" t="s">
        <v>538</v>
      </c>
      <c r="T715" s="46" t="str">
        <f>LOWER('quota master'!$V715)</f>
        <v>eggs,dried,crystals</v>
      </c>
      <c r="U715" s="46" t="str">
        <f>GetQuotaDescription('quota master'!$A715, 'quota master'!$B715, 'quota master'!$AB715, 'quota master'!$T715)</f>
        <v>FCFS Quota number 091883 for geography MX : Mexico on eggs,dried,crystals</v>
      </c>
      <c r="V715" s="46" t="s">
        <v>1854</v>
      </c>
      <c r="W715" s="46" t="s">
        <v>1855</v>
      </c>
      <c r="X715" s="46" t="s">
        <v>1828</v>
      </c>
      <c r="Y715" s="46" t="s">
        <v>1421</v>
      </c>
      <c r="Z715" s="54">
        <v>3000000</v>
      </c>
      <c r="AA715" s="46" t="s">
        <v>2</v>
      </c>
      <c r="AB715" s="46" t="s">
        <v>1399</v>
      </c>
      <c r="AC715" s="46" t="s">
        <v>1499</v>
      </c>
      <c r="AD715" s="46" t="s">
        <v>1492</v>
      </c>
      <c r="AE715" s="46" t="s">
        <v>1850</v>
      </c>
      <c r="AF715" s="47" t="s">
        <v>4</v>
      </c>
    </row>
    <row r="716" spans="1:32" ht="60" x14ac:dyDescent="0.25">
      <c r="A716" s="45" t="s">
        <v>540</v>
      </c>
      <c r="B716" s="46" t="str">
        <f>VLOOKUP($A716, Table5[], 2, FALSE)</f>
        <v>MX : Mexico</v>
      </c>
      <c r="C716" s="46" t="str">
        <f>IF(ISNA(VLOOKUP($A716, Table8[], 2, FALSE)), "", VLOOKUP($A716, Table8[], 2, FALSE))</f>
        <v/>
      </c>
      <c r="D716" s="46" t="str">
        <f>IF(ISNA(VLOOKUP($A716, Table10[], 2, FALSE)), "", VLOOKUP($A716, Table10[], 2, FALSE))</f>
        <v>3502119090 - Other</v>
      </c>
      <c r="E716" s="46" t="str">
        <f>IF(ISNA(VLOOKUP($A716, Table16[], 2, FALSE)), "", VLOOKUP($A716, Table16[], 2, FALSE))</f>
        <v>R001362 : implementing for the Community the tariff provisions of Decision No 2/2000 of the Joint Council under the Interim Agreement on Trade and Trade-related matters between the European Community and the United Mexican States</v>
      </c>
      <c r="F716" s="59">
        <v>13104</v>
      </c>
      <c r="G716" s="60">
        <v>43282</v>
      </c>
      <c r="H716" s="60">
        <v>43646</v>
      </c>
      <c r="I716" s="61">
        <f>'quota master'!$H716-'quota master'!$G716+1</f>
        <v>365</v>
      </c>
      <c r="J716" s="61" t="str">
        <f>describe_period('quota master'!$I716, 'quota master'!$G716, 'quota master'!$H716)</f>
        <v>Annual</v>
      </c>
      <c r="K716" s="54">
        <v>3000000</v>
      </c>
      <c r="L716" s="62" t="s">
        <v>2</v>
      </c>
      <c r="M716" s="63">
        <v>3</v>
      </c>
      <c r="N716" s="62" t="s">
        <v>3</v>
      </c>
      <c r="O716" s="63">
        <v>90</v>
      </c>
      <c r="P716" s="46" t="s">
        <v>4</v>
      </c>
      <c r="Q716" s="46" t="s">
        <v>4</v>
      </c>
      <c r="R716" s="46" t="s">
        <v>539</v>
      </c>
      <c r="S716" s="46" t="s">
        <v>540</v>
      </c>
      <c r="T716" s="46" t="str">
        <f>LOWER('quota master'!$V716)</f>
        <v>egg albumin - dried other</v>
      </c>
      <c r="U716" s="46" t="str">
        <f>GetQuotaDescription('quota master'!$A716, 'quota master'!$B716, 'quota master'!$AB716, 'quota master'!$T716)</f>
        <v>FCFS Quota number 091885 for geography MX : Mexico on egg albumin - dried other</v>
      </c>
      <c r="V716" s="46" t="s">
        <v>1856</v>
      </c>
      <c r="W716" s="46" t="s">
        <v>1855</v>
      </c>
      <c r="X716" s="46" t="s">
        <v>1828</v>
      </c>
      <c r="Y716" s="46" t="s">
        <v>1421</v>
      </c>
      <c r="Z716" s="54">
        <v>3000000</v>
      </c>
      <c r="AA716" s="46" t="s">
        <v>2</v>
      </c>
      <c r="AB716" s="46" t="s">
        <v>1399</v>
      </c>
      <c r="AC716" s="46" t="s">
        <v>1499</v>
      </c>
      <c r="AD716" s="46" t="s">
        <v>1492</v>
      </c>
      <c r="AE716" s="46" t="s">
        <v>1850</v>
      </c>
      <c r="AF716" s="47" t="s">
        <v>4</v>
      </c>
    </row>
    <row r="717" spans="1:32" ht="60" x14ac:dyDescent="0.25">
      <c r="A717" s="45" t="s">
        <v>541</v>
      </c>
      <c r="B717" s="46" t="str">
        <f>VLOOKUP($A717, Table5[], 2, FALSE)</f>
        <v>MX : Mexico</v>
      </c>
      <c r="C717" s="46" t="str">
        <f>IF(ISNA(VLOOKUP($A717, Table8[], 2, FALSE)), "", VLOOKUP($A717, Table8[], 2, FALSE))</f>
        <v/>
      </c>
      <c r="D717" s="46" t="str">
        <f>IF(ISNA(VLOOKUP($A717, Table10[], 2, FALSE)), "", VLOOKUP($A717, Table10[], 2, FALSE))</f>
        <v>3502199000 - Other</v>
      </c>
      <c r="E717" s="46" t="str">
        <f>IF(ISNA(VLOOKUP($A717, Table16[], 2, FALSE)), "", VLOOKUP($A717, Table16[], 2, FALSE))</f>
        <v>R001362 : implementing for the Community the tariff provisions of Decision No 2/2000 of the Joint Council under the Interim Agreement on Trade and Trade-related matters between the European Community and the United Mexican States</v>
      </c>
      <c r="F717" s="59">
        <v>13105</v>
      </c>
      <c r="G717" s="60">
        <v>43282</v>
      </c>
      <c r="H717" s="60">
        <v>43646</v>
      </c>
      <c r="I717" s="61">
        <f>'quota master'!$H717-'quota master'!$G717+1</f>
        <v>365</v>
      </c>
      <c r="J717" s="61" t="str">
        <f>describe_period('quota master'!$I717, 'quota master'!$G717, 'quota master'!$H717)</f>
        <v>Annual</v>
      </c>
      <c r="K717" s="54">
        <v>3000000</v>
      </c>
      <c r="L717" s="62" t="s">
        <v>2</v>
      </c>
      <c r="M717" s="63">
        <v>3</v>
      </c>
      <c r="N717" s="62" t="s">
        <v>3</v>
      </c>
      <c r="O717" s="63">
        <v>90</v>
      </c>
      <c r="P717" s="46" t="s">
        <v>4</v>
      </c>
      <c r="Q717" s="46" t="s">
        <v>4</v>
      </c>
      <c r="R717" s="46" t="s">
        <v>539</v>
      </c>
      <c r="S717" s="46" t="s">
        <v>541</v>
      </c>
      <c r="T717" s="46" t="str">
        <f>LOWER('quota master'!$V717)</f>
        <v>egg albumin - other than dried</v>
      </c>
      <c r="U717" s="46" t="str">
        <f>GetQuotaDescription('quota master'!$A717, 'quota master'!$B717, 'quota master'!$AB717, 'quota master'!$T717)</f>
        <v>FCFS Quota number 091887 for geography MX : Mexico on egg albumin - other than dried</v>
      </c>
      <c r="V717" s="46" t="s">
        <v>1857</v>
      </c>
      <c r="W717" s="46" t="s">
        <v>1855</v>
      </c>
      <c r="X717" s="46" t="s">
        <v>1828</v>
      </c>
      <c r="Y717" s="46" t="s">
        <v>1421</v>
      </c>
      <c r="Z717" s="54">
        <v>3000000</v>
      </c>
      <c r="AA717" s="46" t="s">
        <v>2</v>
      </c>
      <c r="AB717" s="46" t="s">
        <v>1399</v>
      </c>
      <c r="AC717" s="46" t="s">
        <v>1499</v>
      </c>
      <c r="AD717" s="46" t="s">
        <v>1492</v>
      </c>
      <c r="AE717" s="46" t="s">
        <v>1850</v>
      </c>
      <c r="AF717" s="47" t="s">
        <v>4</v>
      </c>
    </row>
    <row r="718" spans="1:32" ht="120" x14ac:dyDescent="0.25">
      <c r="A718" s="45" t="s">
        <v>788</v>
      </c>
      <c r="B718" s="46" t="str">
        <f>VLOOKUP($A718, Table5[], 2, FALSE)</f>
        <v>UA : Ukraine</v>
      </c>
      <c r="C718" s="46" t="str">
        <f>IF(ISNA(VLOOKUP($A718, Table8[], 2, FALSE)), "", VLOOKUP($A718, Table8[], 2, FALSE))</f>
        <v/>
      </c>
      <c r="D718" s="46" t="str">
        <f>IF(ISNA(VLOOKUP($A718, Table10[], 2, FALSE)), "", VLOOKUP($A718, Table10[], 2, FALSE))</f>
        <v>3505101000 - Dextrins_x000D_
3505109000 - Other_x000D_
3505203000 - Containing, by weight, 25|% or more but less than 55|% of starches or dextrins or other modified starches_x000D_
3505205000 - Containing, by weight, 55|% or more but less than 80|% of starches or dextrins or other modified starches_x000D_
3505209000 - Containing, by weight, 80|% or more of starches or dextrins or other modified starches</v>
      </c>
      <c r="E718" s="46" t="str">
        <f>IF(ISNA(VLOOKUP($A718, Table16[], 2, FALSE)), "", VLOOKUP($A718, Table16[], 2, FALSE))</f>
        <v>R152405 : opening and providing for the management of EU tariff quotas for agricultural products originating in Ukraine</v>
      </c>
      <c r="F718" s="59">
        <v>13136</v>
      </c>
      <c r="G718" s="60">
        <v>43101</v>
      </c>
      <c r="H718" s="60">
        <v>43465</v>
      </c>
      <c r="I718" s="61">
        <f>'quota master'!$H718-'quota master'!$G718+1</f>
        <v>365</v>
      </c>
      <c r="J718" s="61" t="str">
        <f>describe_period('quota master'!$I718, 'quota master'!$G718, 'quota master'!$H718)</f>
        <v>Annual</v>
      </c>
      <c r="K718" s="54">
        <v>1400000</v>
      </c>
      <c r="L718" s="62" t="s">
        <v>2</v>
      </c>
      <c r="M718" s="63">
        <v>3</v>
      </c>
      <c r="N718" s="62" t="s">
        <v>11</v>
      </c>
      <c r="O718" s="63">
        <v>90</v>
      </c>
      <c r="P718" s="46" t="s">
        <v>4</v>
      </c>
      <c r="Q718" s="46" t="s">
        <v>4</v>
      </c>
      <c r="R718" s="46" t="s">
        <v>778</v>
      </c>
      <c r="S718" s="46" t="s">
        <v>788</v>
      </c>
      <c r="T718" s="46" t="str">
        <f>LOWER('quota master'!$V718)</f>
        <v>starch</v>
      </c>
      <c r="U718" s="46" t="str">
        <f>GetQuotaDescription('quota master'!$A718, 'quota master'!$B718, 'quota master'!$AB718, 'quota master'!$T718)</f>
        <v>FCFS Quota number 096710 for geography UA : Ukraine on starch</v>
      </c>
      <c r="V718" s="46" t="s">
        <v>7715</v>
      </c>
      <c r="W718" s="46" t="s">
        <v>4</v>
      </c>
      <c r="X718" s="46" t="s">
        <v>1907</v>
      </c>
      <c r="Y718" s="46" t="s">
        <v>1404</v>
      </c>
      <c r="Z718" s="54">
        <v>1400000</v>
      </c>
      <c r="AA718" s="46" t="s">
        <v>2</v>
      </c>
      <c r="AB718" s="46" t="s">
        <v>1399</v>
      </c>
      <c r="AC718" s="46" t="s">
        <v>1499</v>
      </c>
      <c r="AD718" s="46" t="s">
        <v>1492</v>
      </c>
      <c r="AE718" s="46" t="s">
        <v>4</v>
      </c>
      <c r="AF718" s="47" t="s">
        <v>4</v>
      </c>
    </row>
    <row r="719" spans="1:32" ht="45" x14ac:dyDescent="0.25">
      <c r="A719" s="45" t="s">
        <v>407</v>
      </c>
      <c r="B719" s="46" t="str">
        <f>VLOOKUP($A719, Table5[], 2, FALSE)</f>
        <v>IL : Israel</v>
      </c>
      <c r="C719" s="46" t="str">
        <f>IF(ISNA(VLOOKUP($A719, Table8[], 2, FALSE)), "", VLOOKUP($A719, Table8[], 2, FALSE))</f>
        <v/>
      </c>
      <c r="D719" s="46" t="str">
        <f>IF(ISNA(VLOOKUP($A719, Table10[], 2, FALSE)), "", VLOOKUP($A719, Table10[], 2, FALSE))</f>
        <v>3505200000 - Glues</v>
      </c>
      <c r="E719" s="46" t="str">
        <f>IF(ISNA(VLOOKUP($A719, Table16[], 2, FALSE)), "", VLOOKUP($A719, Table16[], 2, FALSE))</f>
        <v>R091154 : amending Council Regulation (EC) No 747/2001 as regards Community tariff quotas for certain agricultural and processed agricultural products originating in Israel</v>
      </c>
      <c r="F719" s="59">
        <v>12265</v>
      </c>
      <c r="G719" s="60">
        <v>43101</v>
      </c>
      <c r="H719" s="60">
        <v>43465</v>
      </c>
      <c r="I719" s="61">
        <f>'quota master'!$H719-'quota master'!$G719+1</f>
        <v>365</v>
      </c>
      <c r="J719" s="61" t="str">
        <f>describe_period('quota master'!$I719, 'quota master'!$G719, 'quota master'!$H719)</f>
        <v>Annual</v>
      </c>
      <c r="K719" s="54">
        <v>250000</v>
      </c>
      <c r="L719" s="62" t="s">
        <v>2</v>
      </c>
      <c r="M719" s="63">
        <v>3</v>
      </c>
      <c r="N719" s="62" t="s">
        <v>3</v>
      </c>
      <c r="O719" s="63">
        <v>90</v>
      </c>
      <c r="P719" s="46" t="s">
        <v>4</v>
      </c>
      <c r="Q719" s="46" t="s">
        <v>4</v>
      </c>
      <c r="R719" s="46" t="s">
        <v>379</v>
      </c>
      <c r="S719" s="46" t="s">
        <v>407</v>
      </c>
      <c r="T719" s="46" t="str">
        <f>LOWER('quota master'!$V719)</f>
        <v>glues based on starches, or on dextrins or other modified starches</v>
      </c>
      <c r="U719" s="46" t="str">
        <f>GetQuotaDescription('quota master'!$A719, 'quota master'!$B719, 'quota master'!$AB719, 'quota master'!$T719)</f>
        <v>FCFS Quota number 091399 for geography IL : Israel on glues based on starches, or on dextrins or other modified starches</v>
      </c>
      <c r="V719" s="46" t="s">
        <v>1744</v>
      </c>
      <c r="W719" s="46" t="s">
        <v>4</v>
      </c>
      <c r="X719" s="46" t="s">
        <v>1717</v>
      </c>
      <c r="Y719" s="46" t="s">
        <v>1404</v>
      </c>
      <c r="Z719" s="54">
        <v>250000</v>
      </c>
      <c r="AA719" s="46" t="s">
        <v>2</v>
      </c>
      <c r="AB719" s="46" t="s">
        <v>1399</v>
      </c>
      <c r="AC719" s="46" t="s">
        <v>1499</v>
      </c>
      <c r="AD719" s="46" t="s">
        <v>1492</v>
      </c>
      <c r="AE719" s="46" t="s">
        <v>4</v>
      </c>
      <c r="AF719" s="47" t="s">
        <v>4</v>
      </c>
    </row>
    <row r="720" spans="1:32" ht="60" x14ac:dyDescent="0.25">
      <c r="A720" s="45" t="s">
        <v>640</v>
      </c>
      <c r="B720" s="46" t="str">
        <f>VLOOKUP($A720, Table5[], 2, FALSE)</f>
        <v>1011 : ERGA OMNES</v>
      </c>
      <c r="C720" s="46" t="str">
        <f>IF(ISNA(VLOOKUP($A720, Table8[], 2, FALSE)), "", VLOOKUP($A720, Table8[], 2, FALSE))</f>
        <v/>
      </c>
      <c r="D720" s="46" t="str">
        <f>IF(ISNA(VLOOKUP($A720, Table10[], 2, FALSE)), "", VLOOKUP($A720, Table10[], 2, FALSE))</f>
        <v>3802900019 - Other</v>
      </c>
      <c r="E720" s="46" t="str">
        <f>IF(ISNA(VLOOKUP($A720, Table16[], 2, FALSE)), "", VLOOKUP($A720, Table16[], 2, FALSE))</f>
        <v>R162389 : amending Regulation (EU) No 1388/2013 opening and providing for the management of autonomous tariff quotas of the Union for certain agricultural and industrial products</v>
      </c>
      <c r="F720" s="59">
        <v>13350</v>
      </c>
      <c r="G720" s="60">
        <v>43101</v>
      </c>
      <c r="H720" s="60">
        <v>43465</v>
      </c>
      <c r="I720" s="61">
        <f>'quota master'!$H720-'quota master'!$G720+1</f>
        <v>365</v>
      </c>
      <c r="J720" s="61" t="str">
        <f>describe_period('quota master'!$I720, 'quota master'!$G720, 'quota master'!$H720)</f>
        <v>Annual</v>
      </c>
      <c r="K720" s="54">
        <v>35000000</v>
      </c>
      <c r="L720" s="62" t="s">
        <v>2</v>
      </c>
      <c r="M720" s="63">
        <v>3</v>
      </c>
      <c r="N720" s="62" t="s">
        <v>3</v>
      </c>
      <c r="O720" s="63">
        <v>90</v>
      </c>
      <c r="P720" s="46" t="s">
        <v>4</v>
      </c>
      <c r="Q720" s="46" t="s">
        <v>4</v>
      </c>
      <c r="R720" s="46" t="s">
        <v>563</v>
      </c>
      <c r="S720" s="46" t="s">
        <v>4</v>
      </c>
      <c r="T720" s="46" t="str">
        <f>LOWER('quota master'!$V720)</f>
        <v>soda flux calcinated diatomaceous earth</v>
      </c>
      <c r="U720" s="46" t="str">
        <f>GetQuotaDescription('quota master'!$A720, 'quota master'!$B720, 'quota master'!$AB720, 'quota master'!$T720)</f>
        <v>FCFS Quota number 092659 for geography 1011 : ERGA OMNES on soda flux calcinated diatomaceous earth</v>
      </c>
      <c r="V720" s="46" t="s">
        <v>7661</v>
      </c>
      <c r="W720" s="46" t="s">
        <v>4</v>
      </c>
      <c r="X720" s="46" t="s">
        <v>4</v>
      </c>
      <c r="Y720" s="46" t="s">
        <v>4</v>
      </c>
      <c r="Z720" s="54"/>
      <c r="AA720" s="46" t="s">
        <v>4</v>
      </c>
      <c r="AB720" s="46" t="s">
        <v>1399</v>
      </c>
      <c r="AC720" s="46" t="s">
        <v>4</v>
      </c>
      <c r="AD720" s="46" t="s">
        <v>4</v>
      </c>
      <c r="AE720" s="46" t="s">
        <v>4</v>
      </c>
      <c r="AF720" s="47" t="s">
        <v>4</v>
      </c>
    </row>
    <row r="721" spans="1:32" ht="60" x14ac:dyDescent="0.25">
      <c r="A721" s="45" t="s">
        <v>764</v>
      </c>
      <c r="B721" s="46" t="str">
        <f>VLOOKUP($A721, Table5[], 2, FALSE)</f>
        <v>1011 : ERGA OMNES</v>
      </c>
      <c r="C721" s="46" t="str">
        <f>IF(ISNA(VLOOKUP($A721, Table8[], 2, FALSE)), "", VLOOKUP($A721, Table8[], 2, FALSE))</f>
        <v/>
      </c>
      <c r="D721" s="46" t="str">
        <f>IF(ISNA(VLOOKUP($A721, Table10[], 2, FALSE)), "", VLOOKUP($A721, Table10[], 2, FALSE))</f>
        <v>3804000010 - Sodium lignosulphonate</v>
      </c>
      <c r="E721" s="46" t="str">
        <f>IF(ISNA(VLOOKUP($A721, Table16[], 2, FALSE)), "", VLOOKUP($A721, Table16[], 2, FALSE))</f>
        <v>R162389 : amending Regulation (EU) No 1388/2013 opening and providing for the management of autonomous tariff quotas of the Union for certain agricultural and industrial products</v>
      </c>
      <c r="F721" s="59">
        <v>13351</v>
      </c>
      <c r="G721" s="60">
        <v>43101</v>
      </c>
      <c r="H721" s="60">
        <v>43465</v>
      </c>
      <c r="I721" s="61">
        <f>'quota master'!$H721-'quota master'!$G721+1</f>
        <v>365</v>
      </c>
      <c r="J721" s="61" t="str">
        <f>describe_period('quota master'!$I721, 'quota master'!$G721, 'quota master'!$H721)</f>
        <v>Annual</v>
      </c>
      <c r="K721" s="54">
        <v>40000000</v>
      </c>
      <c r="L721" s="62" t="s">
        <v>2</v>
      </c>
      <c r="M721" s="63">
        <v>3</v>
      </c>
      <c r="N721" s="62" t="s">
        <v>3</v>
      </c>
      <c r="O721" s="63">
        <v>90</v>
      </c>
      <c r="P721" s="46" t="s">
        <v>4</v>
      </c>
      <c r="Q721" s="46" t="s">
        <v>4</v>
      </c>
      <c r="R721" s="46" t="s">
        <v>563</v>
      </c>
      <c r="S721" s="46" t="s">
        <v>4</v>
      </c>
      <c r="T721" s="46" t="str">
        <f>LOWER('quota master'!$V721)</f>
        <v>sodium lignosulphonate</v>
      </c>
      <c r="U721" s="46" t="str">
        <f>GetQuotaDescription('quota master'!$A721, 'quota master'!$B721, 'quota master'!$AB721, 'quota master'!$T721)</f>
        <v>FCFS Quota number 092908 for geography 1011 : ERGA OMNES on sodium lignosulphonate</v>
      </c>
      <c r="V721" s="46" t="s">
        <v>5320</v>
      </c>
      <c r="W721" s="46" t="s">
        <v>4</v>
      </c>
      <c r="X721" s="46" t="s">
        <v>4</v>
      </c>
      <c r="Y721" s="46" t="s">
        <v>4</v>
      </c>
      <c r="Z721" s="54"/>
      <c r="AA721" s="46" t="s">
        <v>4</v>
      </c>
      <c r="AB721" s="46" t="s">
        <v>1399</v>
      </c>
      <c r="AC721" s="46" t="s">
        <v>4</v>
      </c>
      <c r="AD721" s="46" t="s">
        <v>4</v>
      </c>
      <c r="AE721" s="46" t="s">
        <v>4</v>
      </c>
      <c r="AF721" s="47" t="s">
        <v>4</v>
      </c>
    </row>
    <row r="722" spans="1:32" ht="60" x14ac:dyDescent="0.25">
      <c r="A722" s="45" t="s">
        <v>758</v>
      </c>
      <c r="B722" s="46" t="str">
        <f>VLOOKUP($A722, Table5[], 2, FALSE)</f>
        <v>1011 : ERGA OMNES</v>
      </c>
      <c r="C722" s="46" t="str">
        <f>IF(ISNA(VLOOKUP($A722, Table8[], 2, FALSE)), "", VLOOKUP($A722, Table8[], 2, FALSE))</f>
        <v/>
      </c>
      <c r="D722" s="46" t="str">
        <f>IF(ISNA(VLOOKUP($A722, Table10[], 2, FALSE)), "", VLOOKUP($A722, Table10[], 2, FALSE))</f>
        <v>3805109000 - Sulphate turpentine</v>
      </c>
      <c r="E722" s="46" t="str">
        <f>IF(ISNA(VLOOKUP($A722, Table16[], 2, FALSE)), "", VLOOKUP($A722, Table16[], 2, FALSE))</f>
        <v>R162389 : amending Regulation (EU) No 1388/2013 opening and providing for the management of autonomous tariff quotas of the Union for certain agricultural and industrial products</v>
      </c>
      <c r="F722" s="59">
        <v>13352</v>
      </c>
      <c r="G722" s="60">
        <v>43101</v>
      </c>
      <c r="H722" s="60">
        <v>43465</v>
      </c>
      <c r="I722" s="61">
        <f>'quota master'!$H722-'quota master'!$G722+1</f>
        <v>365</v>
      </c>
      <c r="J722" s="61" t="str">
        <f>describe_period('quota master'!$I722, 'quota master'!$G722, 'quota master'!$H722)</f>
        <v>Annual</v>
      </c>
      <c r="K722" s="54">
        <v>25000000</v>
      </c>
      <c r="L722" s="62" t="s">
        <v>2</v>
      </c>
      <c r="M722" s="63">
        <v>3</v>
      </c>
      <c r="N722" s="62" t="s">
        <v>3</v>
      </c>
      <c r="O722" s="63">
        <v>90</v>
      </c>
      <c r="P722" s="46" t="s">
        <v>4</v>
      </c>
      <c r="Q722" s="46" t="s">
        <v>4</v>
      </c>
      <c r="R722" s="46" t="s">
        <v>563</v>
      </c>
      <c r="S722" s="46" t="s">
        <v>4</v>
      </c>
      <c r="T722" s="46" t="str">
        <f>LOWER('quota master'!$V722)</f>
        <v>sulphate turpentine</v>
      </c>
      <c r="U722" s="46" t="str">
        <f>GetQuotaDescription('quota master'!$A722, 'quota master'!$B722, 'quota master'!$AB722, 'quota master'!$T722)</f>
        <v>FCFS Quota number 092889 for geography 1011 : ERGA OMNES on sulphate turpentine</v>
      </c>
      <c r="V722" s="46" t="s">
        <v>5305</v>
      </c>
      <c r="W722" s="46" t="s">
        <v>4</v>
      </c>
      <c r="X722" s="46" t="s">
        <v>4</v>
      </c>
      <c r="Y722" s="46" t="s">
        <v>4</v>
      </c>
      <c r="Z722" s="54"/>
      <c r="AA722" s="46" t="s">
        <v>4</v>
      </c>
      <c r="AB722" s="46" t="s">
        <v>1399</v>
      </c>
      <c r="AC722" s="46" t="s">
        <v>4</v>
      </c>
      <c r="AD722" s="46" t="s">
        <v>4</v>
      </c>
      <c r="AE722" s="46" t="s">
        <v>4</v>
      </c>
      <c r="AF722" s="47" t="s">
        <v>4</v>
      </c>
    </row>
    <row r="723" spans="1:32" ht="60" x14ac:dyDescent="0.25">
      <c r="A723" s="45" t="s">
        <v>772</v>
      </c>
      <c r="B723" s="46" t="str">
        <f>VLOOKUP($A723, Table5[], 2, FALSE)</f>
        <v>1011 : ERGA OMNES</v>
      </c>
      <c r="C723" s="46" t="str">
        <f>IF(ISNA(VLOOKUP($A723, Table8[], 2, FALSE)), "", VLOOKUP($A723, Table8[], 2, FALSE))</f>
        <v/>
      </c>
      <c r="D723" s="46" t="str">
        <f>IF(ISNA(VLOOKUP($A723, Table10[], 2, FALSE)), "", VLOOKUP($A723, Table10[], 2, FALSE))</f>
        <v>3806100010 - Obtained from fresh oleoresins</v>
      </c>
      <c r="E723" s="46" t="str">
        <f>IF(ISNA(VLOOKUP($A723, Table16[], 2, FALSE)), "", VLOOKUP($A723, Table16[], 2, FALSE))</f>
        <v>R162389 : amending Regulation (EU) No 1388/2013 opening and providing for the management of autonomous tariff quotas of the Union for certain agricultural and industrial products</v>
      </c>
      <c r="F723" s="59">
        <v>13353</v>
      </c>
      <c r="G723" s="60">
        <v>43101</v>
      </c>
      <c r="H723" s="60">
        <v>43465</v>
      </c>
      <c r="I723" s="61">
        <f>'quota master'!$H723-'quota master'!$G723+1</f>
        <v>365</v>
      </c>
      <c r="J723" s="61" t="str">
        <f>describe_period('quota master'!$I723, 'quota master'!$G723, 'quota master'!$H723)</f>
        <v>Annual</v>
      </c>
      <c r="K723" s="54">
        <v>280000000</v>
      </c>
      <c r="L723" s="62" t="s">
        <v>2</v>
      </c>
      <c r="M723" s="63">
        <v>3</v>
      </c>
      <c r="N723" s="62" t="s">
        <v>3</v>
      </c>
      <c r="O723" s="63">
        <v>90</v>
      </c>
      <c r="P723" s="46" t="s">
        <v>4</v>
      </c>
      <c r="Q723" s="46" t="s">
        <v>4</v>
      </c>
      <c r="R723" s="46" t="s">
        <v>563</v>
      </c>
      <c r="S723" s="46" t="s">
        <v>4</v>
      </c>
      <c r="T723" s="46" t="str">
        <f>LOWER('quota master'!$V723)</f>
        <v>rosin and resin acids - obtained from fresh oleoresins</v>
      </c>
      <c r="U723" s="46" t="str">
        <f>GetQuotaDescription('quota master'!$A723, 'quota master'!$B723, 'quota master'!$AB723, 'quota master'!$T723)</f>
        <v>FCFS Quota number 092935 for geography 1011 : ERGA OMNES on rosin and resin acids - obtained from fresh oleoresins</v>
      </c>
      <c r="V723" s="46" t="s">
        <v>7708</v>
      </c>
      <c r="W723" s="46" t="s">
        <v>4</v>
      </c>
      <c r="X723" s="46" t="s">
        <v>4</v>
      </c>
      <c r="Y723" s="46" t="s">
        <v>4</v>
      </c>
      <c r="Z723" s="54"/>
      <c r="AA723" s="46" t="s">
        <v>4</v>
      </c>
      <c r="AB723" s="46" t="s">
        <v>1399</v>
      </c>
      <c r="AC723" s="46" t="s">
        <v>4</v>
      </c>
      <c r="AD723" s="46" t="s">
        <v>4</v>
      </c>
      <c r="AE723" s="46" t="s">
        <v>4</v>
      </c>
      <c r="AF723" s="47" t="s">
        <v>4</v>
      </c>
    </row>
    <row r="724" spans="1:32" ht="75" x14ac:dyDescent="0.25">
      <c r="A724" s="45" t="s">
        <v>727</v>
      </c>
      <c r="B724" s="46" t="str">
        <f>VLOOKUP($A724, Table5[], 2, FALSE)</f>
        <v>1011 : ERGA OMNES</v>
      </c>
      <c r="C724" s="46" t="str">
        <f>IF(ISNA(VLOOKUP($A724, Table8[], 2, FALSE)), "", VLOOKUP($A724, Table8[], 2, FALSE))</f>
        <v/>
      </c>
      <c r="D724" s="46" t="str">
        <f>IF(ISNA(VLOOKUP($A724, Table10[], 2, FALSE)), "", VLOOKUP($A724, Table10[], 2, FALSE))</f>
        <v>3808929040 - Preparation containing 38% or more but not more than 50% by weight of pyrithione zinc (INN) (CAS RN 13463-41-7) in an aqueous dispersion</v>
      </c>
      <c r="E724" s="46" t="str">
        <f>IF(ISNA(VLOOKUP($A724, Table16[], 2, FALSE)), "", VLOOKUP($A724, Table16[], 2, FALSE))</f>
        <v>R162389 : amending Regulation (EU) No 1388/2013 opening and providing for the management of autonomous tariff quotas of the Union for certain agricultural and industrial products</v>
      </c>
      <c r="F724" s="59">
        <v>13354</v>
      </c>
      <c r="G724" s="60">
        <v>43101</v>
      </c>
      <c r="H724" s="60">
        <v>43465</v>
      </c>
      <c r="I724" s="61">
        <f>'quota master'!$H724-'quota master'!$G724+1</f>
        <v>365</v>
      </c>
      <c r="J724" s="61" t="str">
        <f>describe_period('quota master'!$I724, 'quota master'!$G724, 'quota master'!$H724)</f>
        <v>Annual</v>
      </c>
      <c r="K724" s="54">
        <v>500000</v>
      </c>
      <c r="L724" s="62" t="s">
        <v>2</v>
      </c>
      <c r="M724" s="63">
        <v>3</v>
      </c>
      <c r="N724" s="62" t="s">
        <v>3</v>
      </c>
      <c r="O724" s="63">
        <v>90</v>
      </c>
      <c r="P724" s="46" t="s">
        <v>4</v>
      </c>
      <c r="Q724" s="46" t="s">
        <v>4</v>
      </c>
      <c r="R724" s="46" t="s">
        <v>563</v>
      </c>
      <c r="S724" s="46" t="s">
        <v>4</v>
      </c>
      <c r="T724" s="46" t="str">
        <f>LOWER('quota master'!$V724)</f>
        <v>preparation containing 38% or more but not more than 50% by weight of pyrithione zinc (inn) (cas rn 13463-41-7) in an aqueous dispersion</v>
      </c>
      <c r="U724" s="46" t="str">
        <f>GetQuotaDescription('quota master'!$A724, 'quota master'!$B724, 'quota master'!$AB724, 'quota master'!$T724)</f>
        <v>FCFS Quota number 092832 for geography 1011 : ERGA OMNES on preparation containing 38% or more but not more than 50% by weight of pyrithione zinc (inn) (cas rn 13463-41-7) in an aqueous dispersion</v>
      </c>
      <c r="V724" s="46" t="s">
        <v>5242</v>
      </c>
      <c r="W724" s="46" t="s">
        <v>4</v>
      </c>
      <c r="X724" s="46" t="s">
        <v>4</v>
      </c>
      <c r="Y724" s="46" t="s">
        <v>4</v>
      </c>
      <c r="Z724" s="54"/>
      <c r="AA724" s="46" t="s">
        <v>4</v>
      </c>
      <c r="AB724" s="46" t="s">
        <v>1399</v>
      </c>
      <c r="AC724" s="46" t="s">
        <v>4</v>
      </c>
      <c r="AD724" s="46" t="s">
        <v>4</v>
      </c>
      <c r="AE724" s="46" t="s">
        <v>4</v>
      </c>
      <c r="AF724" s="47" t="s">
        <v>4</v>
      </c>
    </row>
    <row r="725" spans="1:32" ht="60" x14ac:dyDescent="0.25">
      <c r="A725" s="45" t="s">
        <v>804</v>
      </c>
      <c r="B725" s="46" t="str">
        <f>VLOOKUP($A725, Table5[], 2, FALSE)</f>
        <v>UA : Ukraine</v>
      </c>
      <c r="C725" s="46" t="str">
        <f>IF(ISNA(VLOOKUP($A725, Table8[], 2, FALSE)), "", VLOOKUP($A725, Table8[], 2, FALSE))</f>
        <v/>
      </c>
      <c r="D725" s="46" t="str">
        <f>IF(ISNA(VLOOKUP($A725, Table10[], 2, FALSE)), "", VLOOKUP($A725, Table10[], 2, FALSE))</f>
        <v>3809101000 - Containing by weight less than 55|% of such substances_x000D_
3809103000 - Containing by weight 55|% or more but less than 70|% of such substances_x000D_
3809105000 - Containing by weight 70|% or more but less than 83|% of such substances_x000D_
3809109000 - Containing by weight 83|% or more of such substances</v>
      </c>
      <c r="E725" s="46" t="str">
        <f>IF(ISNA(VLOOKUP($A725, Table16[], 2, FALSE)), "", VLOOKUP($A725, Table16[], 2, FALSE))</f>
        <v>R152405 : opening and providing for the management of EU tariff quotas for agricultural products originating in Ukraine</v>
      </c>
      <c r="F725" s="59">
        <v>13152</v>
      </c>
      <c r="G725" s="60">
        <v>43101</v>
      </c>
      <c r="H725" s="60">
        <v>43465</v>
      </c>
      <c r="I725" s="61">
        <f>'quota master'!$H725-'quota master'!$G725+1</f>
        <v>365</v>
      </c>
      <c r="J725" s="61" t="str">
        <f>describe_period('quota master'!$I725, 'quota master'!$G725, 'quota master'!$H725)</f>
        <v>Annual</v>
      </c>
      <c r="K725" s="54">
        <v>2000000</v>
      </c>
      <c r="L725" s="62" t="s">
        <v>2</v>
      </c>
      <c r="M725" s="63">
        <v>3</v>
      </c>
      <c r="N725" s="62" t="s">
        <v>3</v>
      </c>
      <c r="O725" s="63">
        <v>90</v>
      </c>
      <c r="P725" s="46" t="s">
        <v>4</v>
      </c>
      <c r="Q725" s="46" t="s">
        <v>4</v>
      </c>
      <c r="R725" s="46" t="s">
        <v>778</v>
      </c>
      <c r="S725" s="46" t="s">
        <v>804</v>
      </c>
      <c r="T725" s="46" t="str">
        <f>LOWER('quota master'!$V725)</f>
        <v>finishing agents, dye carriers etc.</v>
      </c>
      <c r="U725" s="46" t="str">
        <f>GetQuotaDescription('quota master'!$A725, 'quota master'!$B725, 'quota master'!$AB725, 'quota master'!$T725)</f>
        <v>FCFS Quota number 096726 for geography UA : Ukraine on finishing agents, dye carriers etc.</v>
      </c>
      <c r="V725" s="46" t="s">
        <v>7725</v>
      </c>
      <c r="W725" s="46" t="s">
        <v>4</v>
      </c>
      <c r="X725" s="46" t="s">
        <v>1907</v>
      </c>
      <c r="Y725" s="46" t="s">
        <v>1404</v>
      </c>
      <c r="Z725" s="54">
        <v>2000000</v>
      </c>
      <c r="AA725" s="46" t="s">
        <v>2</v>
      </c>
      <c r="AB725" s="46" t="s">
        <v>1399</v>
      </c>
      <c r="AC725" s="46" t="s">
        <v>1499</v>
      </c>
      <c r="AD725" s="46" t="s">
        <v>1492</v>
      </c>
      <c r="AE725" s="46" t="s">
        <v>4</v>
      </c>
      <c r="AF725" s="47" t="s">
        <v>4</v>
      </c>
    </row>
    <row r="726" spans="1:32" ht="150" x14ac:dyDescent="0.25">
      <c r="A726" s="45" t="s">
        <v>753</v>
      </c>
      <c r="B726" s="46" t="str">
        <f>VLOOKUP($A726, Table5[], 2, FALSE)</f>
        <v>1011 : ERGA OMNES</v>
      </c>
      <c r="C726" s="46" t="str">
        <f>IF(ISNA(VLOOKUP($A726, Table8[], 2, FALSE)), "", VLOOKUP($A726, Table8[], 2, FALSE))</f>
        <v/>
      </c>
      <c r="D726" s="46" t="str">
        <f>IF(ISNA(VLOOKUP($A726, Table10[], 2, FALSE)), "", VLOOKUP($A726, Table10[], 2, FALSE))</f>
        <v>3811290055 - Additives consisting of reaction products of diphenylamine and branched nonenes with: -|by weight more than 28|% but not more than 35|%|4-monononyldiphenylamine, and -|by weight more than 50|% but not more than 65|% 4,4'-dinonyldiphenylamine, -|by weight a total|percentage of 2, 4-dinonyldiphenylamine and 2, 4'-dinonyldiphenylamine|of not more than 5|%, used for the manufacture of lubricating oils</v>
      </c>
      <c r="E726" s="46" t="str">
        <f>IF(ISNA(VLOOKUP($A726, Table16[], 2, FALSE)), "", VLOOKUP($A726, Table16[], 2, FALSE))</f>
        <v>R172466 : amending Regulation (EU) No 1388/2013 opening and providing for the management of autonomous tariff quotas of the Union for certain agricultural and industrial products</v>
      </c>
      <c r="F726" s="59">
        <v>13263</v>
      </c>
      <c r="G726" s="60">
        <v>43101</v>
      </c>
      <c r="H726" s="60">
        <v>43465</v>
      </c>
      <c r="I726" s="61">
        <f>'quota master'!$H726-'quota master'!$G726+1</f>
        <v>365</v>
      </c>
      <c r="J726" s="61" t="str">
        <f>describe_period('quota master'!$I726, 'quota master'!$G726, 'quota master'!$H726)</f>
        <v>Annual</v>
      </c>
      <c r="K726" s="54">
        <v>900000</v>
      </c>
      <c r="L726" s="62" t="s">
        <v>2</v>
      </c>
      <c r="M726" s="63">
        <v>3</v>
      </c>
      <c r="N726" s="62" t="s">
        <v>11</v>
      </c>
      <c r="O726" s="63">
        <v>90</v>
      </c>
      <c r="P726" s="46" t="s">
        <v>4</v>
      </c>
      <c r="Q726" s="46" t="s">
        <v>4</v>
      </c>
      <c r="R726" s="46" t="s">
        <v>643</v>
      </c>
      <c r="S726" s="46" t="s">
        <v>4</v>
      </c>
      <c r="T726" s="46" t="str">
        <f>LOWER('quota master'!$V726)</f>
        <v>additives consisting of reaction products of diphenylamine and branched nonenes with: -|by weight more than 28|% but not more than 35|%|4-monononyldiphenylamine, and -|by weight more than 50|% but not more than 65|% 4,4'-dinonyldiphenylamine, -|by weight a total|percentage of 2, 4-dinonyldiphenylamine and 2, 4'-dinonyldiphenylamine|of not more than 5|%, used for the manufacture of lubricating oils</v>
      </c>
      <c r="U726" s="46" t="str">
        <f>GetQuotaDescription('quota master'!$A726, 'quota master'!$B726, 'quota master'!$AB726, 'quota master'!$T726)</f>
        <v>FCFS Quota number 092876 for geography 1011 : ERGA OMNES on additives consisting of reaction products of diphenylamine and branched nonenes with: -|by weight more than 28|% but not more than 35|%|4-monononyldiphenylamine, and -|by weight more than 50|% but not more than 65|% 4,4'-dinonyldiphenylamine, -|by weight a total|percentage of 2, 4-dinonyldiphenylamine and 2, 4'-dinonyldiphenylamine|of not more than 5|%, used for the manufacture of lubricating oils</v>
      </c>
      <c r="V726" s="46" t="s">
        <v>5295</v>
      </c>
      <c r="W726" s="46" t="s">
        <v>4</v>
      </c>
      <c r="X726" s="46" t="s">
        <v>4</v>
      </c>
      <c r="Y726" s="46" t="s">
        <v>4</v>
      </c>
      <c r="Z726" s="54"/>
      <c r="AA726" s="46" t="s">
        <v>4</v>
      </c>
      <c r="AB726" s="46" t="s">
        <v>1399</v>
      </c>
      <c r="AC726" s="46" t="s">
        <v>4</v>
      </c>
      <c r="AD726" s="46" t="s">
        <v>4</v>
      </c>
      <c r="AE726" s="46" t="s">
        <v>4</v>
      </c>
      <c r="AF726" s="47" t="s">
        <v>4</v>
      </c>
    </row>
    <row r="727" spans="1:32" ht="60" x14ac:dyDescent="0.25">
      <c r="A727" s="45" t="s">
        <v>719</v>
      </c>
      <c r="B727" s="46" t="str">
        <f>VLOOKUP($A727, Table5[], 2, FALSE)</f>
        <v>1011 : ERGA OMNES</v>
      </c>
      <c r="C727" s="46" t="str">
        <f>IF(ISNA(VLOOKUP($A727, Table8[], 2, FALSE)), "", VLOOKUP($A727, Table8[], 2, FALSE))</f>
        <v/>
      </c>
      <c r="D727" s="46" t="str">
        <f>IF(ISNA(VLOOKUP($A727, Table10[], 2, FALSE)), "", VLOOKUP($A727, Table10[], 2, FALSE))</f>
        <v>3815909076 - Catalyst consisting of titanium dioxide and tungsten trioxide</v>
      </c>
      <c r="E727" s="46" t="str">
        <f>IF(ISNA(VLOOKUP($A727, Table16[], 2, FALSE)), "", VLOOKUP($A727, Table16[], 2, FALSE))</f>
        <v>R162389 : amending Regulation (EU) No 1388/2013 opening and providing for the management of autonomous tariff quotas of the Union for certain agricultural and industrial products</v>
      </c>
      <c r="F727" s="59">
        <v>13357</v>
      </c>
      <c r="G727" s="60">
        <v>43101</v>
      </c>
      <c r="H727" s="60">
        <v>43465</v>
      </c>
      <c r="I727" s="61">
        <f>'quota master'!$H727-'quota master'!$G727+1</f>
        <v>365</v>
      </c>
      <c r="J727" s="61" t="str">
        <f>describe_period('quota master'!$I727, 'quota master'!$G727, 'quota master'!$H727)</f>
        <v>Annual</v>
      </c>
      <c r="K727" s="54">
        <v>3000000</v>
      </c>
      <c r="L727" s="62" t="s">
        <v>2</v>
      </c>
      <c r="M727" s="63">
        <v>3</v>
      </c>
      <c r="N727" s="62" t="s">
        <v>3</v>
      </c>
      <c r="O727" s="63">
        <v>90</v>
      </c>
      <c r="P727" s="46" t="s">
        <v>4</v>
      </c>
      <c r="Q727" s="46" t="s">
        <v>4</v>
      </c>
      <c r="R727" s="46" t="s">
        <v>563</v>
      </c>
      <c r="S727" s="46" t="s">
        <v>4</v>
      </c>
      <c r="T727" s="46" t="str">
        <f>LOWER('quota master'!$V727)</f>
        <v>catalyst consisting of titanium dioxide and tungsten trioxide</v>
      </c>
      <c r="U727" s="46" t="str">
        <f>GetQuotaDescription('quota master'!$A727, 'quota master'!$B727, 'quota master'!$AB727, 'quota master'!$T727)</f>
        <v>FCFS Quota number 092814 for geography 1011 : ERGA OMNES on catalyst consisting of titanium dioxide and tungsten trioxide</v>
      </c>
      <c r="V727" s="46" t="s">
        <v>5224</v>
      </c>
      <c r="W727" s="46" t="s">
        <v>4</v>
      </c>
      <c r="X727" s="46" t="s">
        <v>4</v>
      </c>
      <c r="Y727" s="46" t="s">
        <v>4</v>
      </c>
      <c r="Z727" s="54"/>
      <c r="AA727" s="46" t="s">
        <v>4</v>
      </c>
      <c r="AB727" s="46" t="s">
        <v>1399</v>
      </c>
      <c r="AC727" s="46" t="s">
        <v>4</v>
      </c>
      <c r="AD727" s="46" t="s">
        <v>4</v>
      </c>
      <c r="AE727" s="46" t="s">
        <v>4</v>
      </c>
      <c r="AF727" s="47" t="s">
        <v>4</v>
      </c>
    </row>
    <row r="728" spans="1:32" ht="75" x14ac:dyDescent="0.25">
      <c r="A728" s="45" t="s">
        <v>735</v>
      </c>
      <c r="B728" s="46" t="str">
        <f>VLOOKUP($A728, Table5[], 2, FALSE)</f>
        <v>1011 : ERGA OMNES</v>
      </c>
      <c r="C728" s="46" t="str">
        <f>IF(ISNA(VLOOKUP($A728, Table8[], 2, FALSE)), "", VLOOKUP($A728, Table8[], 2, FALSE))</f>
        <v/>
      </c>
      <c r="D728" s="46" t="str">
        <f>IF(ISNA(VLOOKUP($A728, Table10[], 2, FALSE)), "", VLOOKUP($A728, Table10[], 2, FALSE))</f>
        <v>3824999271 - Mixtures containing by weight: - 60??% or more but not more than 90??% of 2-chloropropene (CAS RN 557-98-2), - 8??% or more but not more than 14??% of (Z)-1-chloropropene (CAS RN 16136-84-8), - 5??% or more but not more than 23??% of 2-chloropropane (CAS RN 75-29-6), - not more than 6??% of 3-chloropropene (CAS RN 107-05-1), and - not more than 1??% of ethyl chloride (CAS RN 75-00-3)</v>
      </c>
      <c r="E728" s="46" t="str">
        <f>IF(ISNA(VLOOKUP($A728, Table16[], 2, FALSE)), "", VLOOKUP($A728, Table16[], 2, FALSE))</f>
        <v>R172466 : amending Regulation (EU) No 1388/2013 opening and providing for the management of autonomous tariff quotas of the Union for certain agricultural and industrial products</v>
      </c>
      <c r="F728" s="59">
        <v>13355</v>
      </c>
      <c r="G728" s="60">
        <v>43101</v>
      </c>
      <c r="H728" s="60">
        <v>43465</v>
      </c>
      <c r="I728" s="61">
        <f>'quota master'!$H728-'quota master'!$G728+1</f>
        <v>365</v>
      </c>
      <c r="J728" s="61" t="str">
        <f>describe_period('quota master'!$I728, 'quota master'!$G728, 'quota master'!$H728)</f>
        <v>Annual</v>
      </c>
      <c r="K728" s="54">
        <v>6000000</v>
      </c>
      <c r="L728" s="62" t="s">
        <v>2</v>
      </c>
      <c r="M728" s="63">
        <v>3</v>
      </c>
      <c r="N728" s="62" t="s">
        <v>3</v>
      </c>
      <c r="O728" s="63">
        <v>90</v>
      </c>
      <c r="P728" s="46" t="s">
        <v>4</v>
      </c>
      <c r="Q728" s="46" t="s">
        <v>4</v>
      </c>
      <c r="R728" s="46" t="s">
        <v>643</v>
      </c>
      <c r="S728" s="46" t="s">
        <v>4</v>
      </c>
      <c r="T728" s="46" t="str">
        <f>LOWER('quota master'!$V728)</f>
        <v>chemical products or preparations, predominantly composed of organic compounds, not elsewhere specified or included</v>
      </c>
      <c r="U728" s="46" t="str">
        <f>GetQuotaDescription('quota master'!$A728, 'quota master'!$B728, 'quota master'!$AB728, 'quota master'!$T728)</f>
        <v>FCFS Quota number 092844 for geography 1011 : ERGA OMNES on chemical products or preparations, predominantly composed of organic compounds, not elsewhere specified or included</v>
      </c>
      <c r="V728" s="46" t="s">
        <v>7697</v>
      </c>
      <c r="W728" s="46" t="s">
        <v>4</v>
      </c>
      <c r="X728" s="46" t="s">
        <v>4</v>
      </c>
      <c r="Y728" s="46" t="s">
        <v>4</v>
      </c>
      <c r="Z728" s="54"/>
      <c r="AA728" s="46" t="s">
        <v>4</v>
      </c>
      <c r="AB728" s="46" t="s">
        <v>1399</v>
      </c>
      <c r="AC728" s="46" t="s">
        <v>4</v>
      </c>
      <c r="AD728" s="46" t="s">
        <v>4</v>
      </c>
      <c r="AE728" s="46" t="s">
        <v>4</v>
      </c>
      <c r="AF728" s="47" t="s">
        <v>4</v>
      </c>
    </row>
    <row r="729" spans="1:32" ht="60" x14ac:dyDescent="0.25">
      <c r="A729" s="45" t="s">
        <v>631</v>
      </c>
      <c r="B729" s="46" t="str">
        <f>VLOOKUP($A729, Table5[], 2, FALSE)</f>
        <v>1011 : ERGA OMNES</v>
      </c>
      <c r="C729" s="46" t="str">
        <f>IF(ISNA(VLOOKUP($A729, Table8[], 2, FALSE)), "", VLOOKUP($A729, Table8[], 2, FALSE))</f>
        <v/>
      </c>
      <c r="D729" s="46" t="str">
        <f>IF(ISNA(VLOOKUP($A729, Table10[], 2, FALSE)), "", VLOOKUP($A729, Table10[], 2, FALSE))</f>
        <v>3824999277 - Preparation containing by weight: - 55% or more but not more than 78% of dimethyl gluterate - 10% or more but not more than 30% of dimethyl adipate and - not more than 35% of dimethyl succinate</v>
      </c>
      <c r="E729" s="46" t="str">
        <f>IF(ISNA(VLOOKUP($A729, Table16[], 2, FALSE)), "", VLOOKUP($A729, Table16[], 2, FALSE))</f>
        <v>R162389 : amending Regulation (EU) No 1388/2013 opening and providing for the management of autonomous tariff quotas of the Union for certain agricultural and industrial products</v>
      </c>
      <c r="F729" s="59">
        <v>13358</v>
      </c>
      <c r="G729" s="60">
        <v>43101</v>
      </c>
      <c r="H729" s="60">
        <v>43465</v>
      </c>
      <c r="I729" s="61">
        <f>'quota master'!$H729-'quota master'!$G729+1</f>
        <v>365</v>
      </c>
      <c r="J729" s="61" t="str">
        <f>describe_period('quota master'!$I729, 'quota master'!$G729, 'quota master'!$H729)</f>
        <v>Annual</v>
      </c>
      <c r="K729" s="54">
        <v>10000000</v>
      </c>
      <c r="L729" s="62" t="s">
        <v>2</v>
      </c>
      <c r="M729" s="63">
        <v>3</v>
      </c>
      <c r="N729" s="62" t="s">
        <v>3</v>
      </c>
      <c r="O729" s="63">
        <v>90</v>
      </c>
      <c r="P729" s="46" t="s">
        <v>4</v>
      </c>
      <c r="Q729" s="46" t="s">
        <v>4</v>
      </c>
      <c r="R729" s="46" t="s">
        <v>563</v>
      </c>
      <c r="S729" s="46" t="s">
        <v>4</v>
      </c>
      <c r="T729" s="46" t="str">
        <f>LOWER('quota master'!$V729)</f>
        <v>chemical products</v>
      </c>
      <c r="U729" s="46" t="str">
        <f>GetQuotaDescription('quota master'!$A729, 'quota master'!$B729, 'quota master'!$AB729, 'quota master'!$T729)</f>
        <v>FCFS Quota number 092644 for geography 1011 : ERGA OMNES on chemical products</v>
      </c>
      <c r="V729" s="46" t="s">
        <v>7171</v>
      </c>
      <c r="W729" s="46" t="s">
        <v>4</v>
      </c>
      <c r="X729" s="46" t="s">
        <v>4</v>
      </c>
      <c r="Y729" s="46" t="s">
        <v>4</v>
      </c>
      <c r="Z729" s="54"/>
      <c r="AA729" s="46" t="s">
        <v>4</v>
      </c>
      <c r="AB729" s="46" t="s">
        <v>1399</v>
      </c>
      <c r="AC729" s="46" t="s">
        <v>4</v>
      </c>
      <c r="AD729" s="46" t="s">
        <v>4</v>
      </c>
      <c r="AE729" s="46" t="s">
        <v>4</v>
      </c>
      <c r="AF729" s="47" t="s">
        <v>4</v>
      </c>
    </row>
    <row r="730" spans="1:32" ht="60" x14ac:dyDescent="0.25">
      <c r="A730" s="45" t="s">
        <v>654</v>
      </c>
      <c r="B730" s="46" t="str">
        <f>VLOOKUP($A730, Table5[], 2, FALSE)</f>
        <v>1011 : ERGA OMNES</v>
      </c>
      <c r="C730" s="46" t="str">
        <f>IF(ISNA(VLOOKUP($A730, Table8[], 2, FALSE)), "", VLOOKUP($A730, Table8[], 2, FALSE))</f>
        <v/>
      </c>
      <c r="D730" s="46" t="str">
        <f>IF(ISNA(VLOOKUP($A730, Table10[], 2, FALSE)), "", VLOOKUP($A730, Table10[], 2, FALSE))</f>
        <v>3824999285 - Mixture of bis [3-(triethoxysilyl)propyl]sulphides (CAS RN 211519-85-6)</v>
      </c>
      <c r="E730" s="46" t="str">
        <f>IF(ISNA(VLOOKUP($A730, Table16[], 2, FALSE)), "", VLOOKUP($A730, Table16[], 2, FALSE))</f>
        <v>R162389 : amending Regulation (EU) No 1388/2013 opening and providing for the management of autonomous tariff quotas of the Union for certain agricultural and industrial products</v>
      </c>
      <c r="F730" s="59">
        <v>13356</v>
      </c>
      <c r="G730" s="60">
        <v>43101</v>
      </c>
      <c r="H730" s="60">
        <v>43465</v>
      </c>
      <c r="I730" s="61">
        <f>'quota master'!$H730-'quota master'!$G730+1</f>
        <v>365</v>
      </c>
      <c r="J730" s="61" t="str">
        <f>describe_period('quota master'!$I730, 'quota master'!$G730, 'quota master'!$H730)</f>
        <v>Annual</v>
      </c>
      <c r="K730" s="54">
        <v>9000000</v>
      </c>
      <c r="L730" s="62" t="s">
        <v>2</v>
      </c>
      <c r="M730" s="63">
        <v>3</v>
      </c>
      <c r="N730" s="62" t="s">
        <v>3</v>
      </c>
      <c r="O730" s="63">
        <v>90</v>
      </c>
      <c r="P730" s="46" t="s">
        <v>4</v>
      </c>
      <c r="Q730" s="46" t="s">
        <v>4</v>
      </c>
      <c r="R730" s="46" t="s">
        <v>563</v>
      </c>
      <c r="S730" s="46" t="s">
        <v>4</v>
      </c>
      <c r="T730" s="46" t="str">
        <f>LOWER('quota master'!$V730)</f>
        <v>mixture of bis [3-(triethoxysilyl)propyl]sulphides (cas rn 211519-85-6)</v>
      </c>
      <c r="U730" s="46" t="str">
        <f>GetQuotaDescription('quota master'!$A730, 'quota master'!$B730, 'quota master'!$AB730, 'quota master'!$T730)</f>
        <v>FCFS Quota number 092681 for geography 1011 : ERGA OMNES on mixture of bis [3-(triethoxysilyl)propyl]sulphides (cas rn 211519-85-6)</v>
      </c>
      <c r="V730" s="46" t="s">
        <v>5099</v>
      </c>
      <c r="W730" s="46" t="s">
        <v>4</v>
      </c>
      <c r="X730" s="46" t="s">
        <v>4</v>
      </c>
      <c r="Y730" s="46" t="s">
        <v>4</v>
      </c>
      <c r="Z730" s="54"/>
      <c r="AA730" s="46" t="s">
        <v>4</v>
      </c>
      <c r="AB730" s="46" t="s">
        <v>1399</v>
      </c>
      <c r="AC730" s="46" t="s">
        <v>4</v>
      </c>
      <c r="AD730" s="46" t="s">
        <v>4</v>
      </c>
      <c r="AE730" s="46" t="s">
        <v>4</v>
      </c>
      <c r="AF730" s="47" t="s">
        <v>4</v>
      </c>
    </row>
    <row r="731" spans="1:32" ht="60" x14ac:dyDescent="0.25">
      <c r="A731" s="45" t="s">
        <v>637</v>
      </c>
      <c r="B731" s="46" t="str">
        <f>VLOOKUP($A731, Table5[], 2, FALSE)</f>
        <v>1011 : ERGA OMNES</v>
      </c>
      <c r="C731" s="46" t="str">
        <f>IF(ISNA(VLOOKUP($A731, Table8[], 2, FALSE)), "", VLOOKUP($A731, Table8[], 2, FALSE))</f>
        <v/>
      </c>
      <c r="D731" s="46" t="str">
        <f>IF(ISNA(VLOOKUP($A731, Table10[], 2, FALSE)), "", VLOOKUP($A731, Table10[], 2, FALSE))</f>
        <v>3824999287 - Acetophenone (CAS RN 98-86-2), with a purity by weight of 60|% or more but not more than 90|%</v>
      </c>
      <c r="E731" s="46" t="str">
        <f>IF(ISNA(VLOOKUP($A731, Table16[], 2, FALSE)), "", VLOOKUP($A731, Table16[], 2, FALSE))</f>
        <v>R162389 : amending Regulation (EU) No 1388/2013 opening and providing for the management of autonomous tariff quotas of the Union for certain agricultural and industrial products</v>
      </c>
      <c r="F731" s="59">
        <v>13359</v>
      </c>
      <c r="G731" s="60">
        <v>43101</v>
      </c>
      <c r="H731" s="60">
        <v>43465</v>
      </c>
      <c r="I731" s="61">
        <f>'quota master'!$H731-'quota master'!$G731+1</f>
        <v>365</v>
      </c>
      <c r="J731" s="61" t="str">
        <f>describe_period('quota master'!$I731, 'quota master'!$G731, 'quota master'!$H731)</f>
        <v>Annual</v>
      </c>
      <c r="K731" s="54">
        <v>2000000</v>
      </c>
      <c r="L731" s="62" t="s">
        <v>2</v>
      </c>
      <c r="M731" s="63">
        <v>3</v>
      </c>
      <c r="N731" s="62" t="s">
        <v>3</v>
      </c>
      <c r="O731" s="63">
        <v>90</v>
      </c>
      <c r="P731" s="46" t="s">
        <v>4</v>
      </c>
      <c r="Q731" s="46" t="s">
        <v>4</v>
      </c>
      <c r="R731" s="46" t="s">
        <v>563</v>
      </c>
      <c r="S731" s="46" t="s">
        <v>4</v>
      </c>
      <c r="T731" s="46" t="str">
        <f>LOWER('quota master'!$V731)</f>
        <v>acetophenone (cas rn 98-86-2)</v>
      </c>
      <c r="U731" s="46" t="str">
        <f>GetQuotaDescription('quota master'!$A731, 'quota master'!$B731, 'quota master'!$AB731, 'quota master'!$T731)</f>
        <v>FCFS Quota number 092650 for geography 1011 : ERGA OMNES on acetophenone (cas rn 98-86-2)</v>
      </c>
      <c r="V731" s="46" t="s">
        <v>7657</v>
      </c>
      <c r="W731" s="46" t="s">
        <v>4</v>
      </c>
      <c r="X731" s="46" t="s">
        <v>4</v>
      </c>
      <c r="Y731" s="46" t="s">
        <v>4</v>
      </c>
      <c r="Z731" s="54"/>
      <c r="AA731" s="46" t="s">
        <v>4</v>
      </c>
      <c r="AB731" s="46" t="s">
        <v>1399</v>
      </c>
      <c r="AC731" s="46" t="s">
        <v>4</v>
      </c>
      <c r="AD731" s="46" t="s">
        <v>4</v>
      </c>
      <c r="AE731" s="46" t="s">
        <v>4</v>
      </c>
      <c r="AF731" s="47" t="s">
        <v>4</v>
      </c>
    </row>
    <row r="732" spans="1:32" ht="105" x14ac:dyDescent="0.25">
      <c r="A732" s="45" t="s">
        <v>757</v>
      </c>
      <c r="B732" s="46" t="str">
        <f>VLOOKUP($A732, Table5[], 2, FALSE)</f>
        <v>1011 : ERGA OMNES</v>
      </c>
      <c r="C732" s="46" t="str">
        <f>IF(ISNA(VLOOKUP($A732, Table8[], 2, FALSE)), "", VLOOKUP($A732, Table8[], 2, FALSE))</f>
        <v/>
      </c>
      <c r="D732" s="46" t="str">
        <f>IF(ISNA(VLOOKUP($A732, Table10[], 2, FALSE)), "", VLOOKUP($A732, Table10[], 2, FALSE))</f>
        <v>3824999289 - Mixture of tertiary alkyldimethyl amines containing by weight: - 60|% or more but not more than 80|% of dodecyldimethylamine (CAS RN 112-18-5), and - 20|% or more but not more than 30|% of dimethyl(tetradecyl)amine (CAS RN 112-75-4)</v>
      </c>
      <c r="E732" s="46" t="str">
        <f>IF(ISNA(VLOOKUP($A732, Table16[], 2, FALSE)), "", VLOOKUP($A732, Table16[], 2, FALSE))</f>
        <v>R172466 : amending Regulation (EU) No 1388/2013 opening and providing for the management of autonomous tariff quotas of the Union for certain agricultural and industrial products</v>
      </c>
      <c r="F732" s="59">
        <v>13264</v>
      </c>
      <c r="G732" s="60">
        <v>43101</v>
      </c>
      <c r="H732" s="60">
        <v>43465</v>
      </c>
      <c r="I732" s="61">
        <f>'quota master'!$H732-'quota master'!$G732+1</f>
        <v>365</v>
      </c>
      <c r="J732" s="61" t="str">
        <f>describe_period('quota master'!$I732, 'quota master'!$G732, 'quota master'!$H732)</f>
        <v>Annual</v>
      </c>
      <c r="K732" s="54">
        <v>16000000</v>
      </c>
      <c r="L732" s="62" t="s">
        <v>2</v>
      </c>
      <c r="M732" s="63">
        <v>3</v>
      </c>
      <c r="N732" s="62" t="s">
        <v>11</v>
      </c>
      <c r="O732" s="63">
        <v>90</v>
      </c>
      <c r="P732" s="46" t="s">
        <v>4</v>
      </c>
      <c r="Q732" s="46" t="s">
        <v>4</v>
      </c>
      <c r="R732" s="46" t="s">
        <v>643</v>
      </c>
      <c r="S732" s="46" t="s">
        <v>4</v>
      </c>
      <c r="T732" s="46" t="str">
        <f>LOWER('quota master'!$V732)</f>
        <v>mixture of tertiary alkyldimethyl amines containing by weight: - 60|% or more but not more than 80|% of dodecyldimethylamine (cas rn 112-18-5), and - 20|% or more but not more than 30|% of dimethyl(tetradecyl)amine (cas rn 112-75-4)</v>
      </c>
      <c r="U732" s="46" t="str">
        <f>GetQuotaDescription('quota master'!$A732, 'quota master'!$B732, 'quota master'!$AB732, 'quota master'!$T732)</f>
        <v>FCFS Quota number 092888 for geography 1011 : ERGA OMNES on mixture of tertiary alkyldimethyl amines containing by weight: - 60|% or more but not more than 80|% of dodecyldimethylamine (cas rn 112-18-5), and - 20|% or more but not more than 30|% of dimethyl(tetradecyl)amine (cas rn 112-75-4)</v>
      </c>
      <c r="V732" s="46" t="s">
        <v>7704</v>
      </c>
      <c r="W732" s="46" t="s">
        <v>4</v>
      </c>
      <c r="X732" s="46" t="s">
        <v>4</v>
      </c>
      <c r="Y732" s="46" t="s">
        <v>4</v>
      </c>
      <c r="Z732" s="54"/>
      <c r="AA732" s="46" t="s">
        <v>4</v>
      </c>
      <c r="AB732" s="46" t="s">
        <v>1399</v>
      </c>
      <c r="AC732" s="46" t="s">
        <v>4</v>
      </c>
      <c r="AD732" s="46" t="s">
        <v>4</v>
      </c>
      <c r="AE732" s="46" t="s">
        <v>4</v>
      </c>
      <c r="AF732" s="47" t="s">
        <v>4</v>
      </c>
    </row>
    <row r="733" spans="1:32" ht="60" x14ac:dyDescent="0.25">
      <c r="A733" s="45" t="s">
        <v>725</v>
      </c>
      <c r="B733" s="46" t="str">
        <f>VLOOKUP($A733, Table5[], 2, FALSE)</f>
        <v>1011 : ERGA OMNES</v>
      </c>
      <c r="C733" s="46" t="str">
        <f>IF(ISNA(VLOOKUP($A733, Table8[], 2, FALSE)), "", VLOOKUP($A733, Table8[], 2, FALSE))</f>
        <v/>
      </c>
      <c r="D733" s="46" t="str">
        <f>IF(ISNA(VLOOKUP($A733, Table10[], 2, FALSE)), "", VLOOKUP($A733, Table10[], 2, FALSE))</f>
        <v>3824999343 - Solid extract of the residual, insoluble in aliphatic solvents, obtained during the extraction of rosin from wood, having the following characteristics: - a resin acid content not exceeding 30|% by weight, - an acid number not exceeding 110 and - a melting point of 100!o!|C or more</v>
      </c>
      <c r="E733" s="46" t="str">
        <f>IF(ISNA(VLOOKUP($A733, Table16[], 2, FALSE)), "", VLOOKUP($A733, Table16[], 2, FALSE))</f>
        <v>R162389 : amending Regulation (EU) No 1388/2013 opening and providing for the management of autonomous tariff quotas of the Union for certain agricultural and industrial products</v>
      </c>
      <c r="F733" s="59">
        <v>13360</v>
      </c>
      <c r="G733" s="60">
        <v>43101</v>
      </c>
      <c r="H733" s="60">
        <v>43465</v>
      </c>
      <c r="I733" s="61">
        <f>'quota master'!$H733-'quota master'!$G733+1</f>
        <v>365</v>
      </c>
      <c r="J733" s="61" t="str">
        <f>describe_period('quota master'!$I733, 'quota master'!$G733, 'quota master'!$H733)</f>
        <v>Annual</v>
      </c>
      <c r="K733" s="54">
        <v>1600000</v>
      </c>
      <c r="L733" s="62" t="s">
        <v>2</v>
      </c>
      <c r="M733" s="63">
        <v>3</v>
      </c>
      <c r="N733" s="62" t="s">
        <v>3</v>
      </c>
      <c r="O733" s="63">
        <v>90</v>
      </c>
      <c r="P733" s="46" t="s">
        <v>4</v>
      </c>
      <c r="Q733" s="46" t="s">
        <v>4</v>
      </c>
      <c r="R733" s="46" t="s">
        <v>563</v>
      </c>
      <c r="S733" s="46" t="s">
        <v>4</v>
      </c>
      <c r="T733" s="46" t="str">
        <f>LOWER('quota master'!$V733)</f>
        <v>solid extract of the residual, insoluble in aliphatic solvents, obtained during the extraction of rosin from wood</v>
      </c>
      <c r="U733" s="46" t="str">
        <f>GetQuotaDescription('quota master'!$A733, 'quota master'!$B733, 'quota master'!$AB733, 'quota master'!$T733)</f>
        <v>FCFS Quota number 092829 for geography 1011 : ERGA OMNES on solid extract of the residual, insoluble in aliphatic solvents, obtained during the extraction of rosin from wood</v>
      </c>
      <c r="V733" s="46" t="s">
        <v>7672</v>
      </c>
      <c r="W733" s="46" t="s">
        <v>4</v>
      </c>
      <c r="X733" s="46" t="s">
        <v>4</v>
      </c>
      <c r="Y733" s="46" t="s">
        <v>4</v>
      </c>
      <c r="Z733" s="54"/>
      <c r="AA733" s="46" t="s">
        <v>4</v>
      </c>
      <c r="AB733" s="46" t="s">
        <v>1399</v>
      </c>
      <c r="AC733" s="46" t="s">
        <v>4</v>
      </c>
      <c r="AD733" s="46" t="s">
        <v>4</v>
      </c>
      <c r="AE733" s="46" t="s">
        <v>4</v>
      </c>
      <c r="AF733" s="47" t="s">
        <v>4</v>
      </c>
    </row>
    <row r="734" spans="1:32" ht="90" x14ac:dyDescent="0.25">
      <c r="A734" s="45" t="s">
        <v>763</v>
      </c>
      <c r="B734" s="46" t="str">
        <f>VLOOKUP($A734, Table5[], 2, FALSE)</f>
        <v>1011 : ERGA OMNES</v>
      </c>
      <c r="C734" s="46" t="str">
        <f>IF(ISNA(VLOOKUP($A734, Table8[], 2, FALSE)), "", VLOOKUP($A734, Table8[], 2, FALSE))</f>
        <v/>
      </c>
      <c r="D734" s="46" t="str">
        <f>IF(ISNA(VLOOKUP($A734, Table10[], 2, FALSE)), "", VLOOKUP($A734, Table10[], 2, FALSE))</f>
        <v>3824999367 - Mixture of phytosterols, in the form of powder, containing by weight: - 75% or more of sterols,  - not more than 25% of stanols  for use in the manufacture of stanols/sterols or stanol/sterol esters</v>
      </c>
      <c r="E734" s="46" t="str">
        <f>IF(ISNA(VLOOKUP($A734, Table16[], 2, FALSE)), "", VLOOKUP($A734, Table16[], 2, FALSE))</f>
        <v>R162389 : amending Regulation (EU) No 1388/2013 opening and providing for the management of autonomous tariff quotas of the Union for certain agricultural and industrial products</v>
      </c>
      <c r="F734" s="59">
        <v>13361</v>
      </c>
      <c r="G734" s="60">
        <v>43101</v>
      </c>
      <c r="H734" s="60">
        <v>43465</v>
      </c>
      <c r="I734" s="61">
        <f>'quota master'!$H734-'quota master'!$G734+1</f>
        <v>365</v>
      </c>
      <c r="J734" s="61" t="str">
        <f>describe_period('quota master'!$I734, 'quota master'!$G734, 'quota master'!$H734)</f>
        <v>Annual</v>
      </c>
      <c r="K734" s="54">
        <v>2500000</v>
      </c>
      <c r="L734" s="62" t="s">
        <v>2</v>
      </c>
      <c r="M734" s="63">
        <v>3</v>
      </c>
      <c r="N734" s="62" t="s">
        <v>3</v>
      </c>
      <c r="O734" s="63">
        <v>90</v>
      </c>
      <c r="P734" s="46" t="s">
        <v>4</v>
      </c>
      <c r="Q734" s="46" t="s">
        <v>4</v>
      </c>
      <c r="R734" s="46" t="s">
        <v>563</v>
      </c>
      <c r="S734" s="46" t="s">
        <v>4</v>
      </c>
      <c r="T734" s="46" t="str">
        <f>LOWER('quota master'!$V734)</f>
        <v>mixture of phytosterols, in the form of powder, containing by weight: - 75% or more of sterols,  - not more than 25% of stanols  for use in the manufacture of stanols/sterols or stanol/sterol esters</v>
      </c>
      <c r="U734" s="46" t="str">
        <f>GetQuotaDescription('quota master'!$A734, 'quota master'!$B734, 'quota master'!$AB734, 'quota master'!$T734)</f>
        <v>FCFS Quota number 092907 for geography 1011 : ERGA OMNES on mixture of phytosterols, in the form of powder, containing by weight: - 75% or more of sterols,  - not more than 25% of stanols  for use in the manufacture of stanols/sterols or stanol/sterol esters</v>
      </c>
      <c r="V734" s="46" t="s">
        <v>7706</v>
      </c>
      <c r="W734" s="46" t="s">
        <v>4</v>
      </c>
      <c r="X734" s="46" t="s">
        <v>4</v>
      </c>
      <c r="Y734" s="46" t="s">
        <v>4</v>
      </c>
      <c r="Z734" s="54"/>
      <c r="AA734" s="46" t="s">
        <v>4</v>
      </c>
      <c r="AB734" s="46" t="s">
        <v>1399</v>
      </c>
      <c r="AC734" s="46" t="s">
        <v>4</v>
      </c>
      <c r="AD734" s="46" t="s">
        <v>4</v>
      </c>
      <c r="AE734" s="46" t="s">
        <v>4</v>
      </c>
      <c r="AF734" s="47" t="s">
        <v>4</v>
      </c>
    </row>
    <row r="735" spans="1:32" ht="60" x14ac:dyDescent="0.25">
      <c r="A735" s="45" t="s">
        <v>628</v>
      </c>
      <c r="B735" s="46" t="str">
        <f>VLOOKUP($A735, Table5[], 2, FALSE)</f>
        <v>1011 : ERGA OMNES</v>
      </c>
      <c r="C735" s="46" t="str">
        <f>IF(ISNA(VLOOKUP($A735, Table8[], 2, FALSE)), "", VLOOKUP($A735, Table8[], 2, FALSE))</f>
        <v/>
      </c>
      <c r="D735" s="46" t="str">
        <f>IF(ISNA(VLOOKUP($A735, Table10[], 2, FALSE)), "", VLOOKUP($A735, Table10[], 2, FALSE))</f>
        <v>3905300000 - Poly(vinyl alcohol), whether or not containing unhydrolysed acetate groups</v>
      </c>
      <c r="E735" s="46" t="str">
        <f>IF(ISNA(VLOOKUP($A735, Table16[], 2, FALSE)), "", VLOOKUP($A735, Table16[], 2, FALSE))</f>
        <v>R162389 : amending Regulation (EU) No 1388/2013 opening and providing for the management of autonomous tariff quotas of the Union for certain agricultural and industrial products</v>
      </c>
      <c r="F735" s="59">
        <v>13362</v>
      </c>
      <c r="G735" s="60">
        <v>43101</v>
      </c>
      <c r="H735" s="60">
        <v>43465</v>
      </c>
      <c r="I735" s="61">
        <f>'quota master'!$H735-'quota master'!$G735+1</f>
        <v>365</v>
      </c>
      <c r="J735" s="61" t="str">
        <f>describe_period('quota master'!$I735, 'quota master'!$G735, 'quota master'!$H735)</f>
        <v>Annual</v>
      </c>
      <c r="K735" s="54">
        <v>15000000</v>
      </c>
      <c r="L735" s="62" t="s">
        <v>2</v>
      </c>
      <c r="M735" s="63">
        <v>3</v>
      </c>
      <c r="N735" s="62" t="s">
        <v>11</v>
      </c>
      <c r="O735" s="63">
        <v>90</v>
      </c>
      <c r="P735" s="46" t="s">
        <v>4</v>
      </c>
      <c r="Q735" s="46" t="s">
        <v>4</v>
      </c>
      <c r="R735" s="46" t="s">
        <v>563</v>
      </c>
      <c r="S735" s="46" t="s">
        <v>4</v>
      </c>
      <c r="T735" s="46" t="str">
        <f>LOWER('quota master'!$V735)</f>
        <v>polymers of vinyl acetate or of other vinyl esters</v>
      </c>
      <c r="U735" s="46" t="str">
        <f>GetQuotaDescription('quota master'!$A735, 'quota master'!$B735, 'quota master'!$AB735, 'quota master'!$T735)</f>
        <v>FCFS Quota number 092639 for geography 1011 : ERGA OMNES on polymers of vinyl acetate or of other vinyl esters</v>
      </c>
      <c r="V735" s="46" t="s">
        <v>7166</v>
      </c>
      <c r="W735" s="46" t="s">
        <v>4</v>
      </c>
      <c r="X735" s="46" t="s">
        <v>4</v>
      </c>
      <c r="Y735" s="46" t="s">
        <v>4</v>
      </c>
      <c r="Z735" s="54"/>
      <c r="AA735" s="46" t="s">
        <v>4</v>
      </c>
      <c r="AB735" s="46" t="s">
        <v>1399</v>
      </c>
      <c r="AC735" s="46" t="s">
        <v>4</v>
      </c>
      <c r="AD735" s="46" t="s">
        <v>4</v>
      </c>
      <c r="AE735" s="46" t="s">
        <v>4</v>
      </c>
      <c r="AF735" s="47" t="s">
        <v>4</v>
      </c>
    </row>
    <row r="736" spans="1:32" ht="60" x14ac:dyDescent="0.25">
      <c r="A736" s="45" t="s">
        <v>647</v>
      </c>
      <c r="B736" s="46" t="str">
        <f>VLOOKUP($A736, Table5[], 2, FALSE)</f>
        <v>1011 : ERGA OMNES</v>
      </c>
      <c r="C736" s="46" t="str">
        <f>IF(ISNA(VLOOKUP($A736, Table8[], 2, FALSE)), "", VLOOKUP($A736, Table8[], 2, FALSE))</f>
        <v/>
      </c>
      <c r="D736" s="46" t="str">
        <f>IF(ISNA(VLOOKUP($A736, Table10[], 2, FALSE)), "", VLOOKUP($A736, Table10[], 2, FALSE))</f>
        <v>3905999081 - Poly(vinyl butyral)(CAS RN 63148-65-2): ??? containing by weight 17,5??% or more, but not more than 20??% of hydroxyl groups, and ???  with a median particle size (D50) of more than 0,6 mm</v>
      </c>
      <c r="E736" s="46" t="str">
        <f>IF(ISNA(VLOOKUP($A736, Table16[], 2, FALSE)), "", VLOOKUP($A736, Table16[], 2, FALSE))</f>
        <v>R172466 : amending Regulation (EU) No 1388/2013 opening and providing for the management of autonomous tariff quotas of the Union for certain agricultural and industrial products</v>
      </c>
      <c r="F736" s="59">
        <v>13363</v>
      </c>
      <c r="G736" s="60">
        <v>43101</v>
      </c>
      <c r="H736" s="60">
        <v>43465</v>
      </c>
      <c r="I736" s="61">
        <f>'quota master'!$H736-'quota master'!$G736+1</f>
        <v>365</v>
      </c>
      <c r="J736" s="61" t="str">
        <f>describe_period('quota master'!$I736, 'quota master'!$G736, 'quota master'!$H736)</f>
        <v>Annual</v>
      </c>
      <c r="K736" s="54">
        <v>12500000</v>
      </c>
      <c r="L736" s="62" t="s">
        <v>2</v>
      </c>
      <c r="M736" s="63">
        <v>3</v>
      </c>
      <c r="N736" s="62" t="s">
        <v>3</v>
      </c>
      <c r="O736" s="63">
        <v>90</v>
      </c>
      <c r="P736" s="46" t="s">
        <v>4</v>
      </c>
      <c r="Q736" s="46" t="s">
        <v>4</v>
      </c>
      <c r="R736" s="46" t="s">
        <v>643</v>
      </c>
      <c r="S736" s="46" t="s">
        <v>4</v>
      </c>
      <c r="T736" s="46" t="str">
        <f>LOWER('quota master'!$V736)</f>
        <v>poly(vinyl butyral)(cas rn 63148-65-2)</v>
      </c>
      <c r="U736" s="46" t="str">
        <f>GetQuotaDescription('quota master'!$A736, 'quota master'!$B736, 'quota master'!$AB736, 'quota master'!$T736)</f>
        <v>FCFS Quota number 092671 for geography 1011 : ERGA OMNES on poly(vinyl butyral)(cas rn 63148-65-2)</v>
      </c>
      <c r="V736" s="46" t="s">
        <v>7663</v>
      </c>
      <c r="W736" s="46" t="s">
        <v>4</v>
      </c>
      <c r="X736" s="46" t="s">
        <v>4</v>
      </c>
      <c r="Y736" s="46" t="s">
        <v>4</v>
      </c>
      <c r="Z736" s="54"/>
      <c r="AA736" s="46" t="s">
        <v>4</v>
      </c>
      <c r="AB736" s="46" t="s">
        <v>1399</v>
      </c>
      <c r="AC736" s="46" t="s">
        <v>4</v>
      </c>
      <c r="AD736" s="46" t="s">
        <v>4</v>
      </c>
      <c r="AE736" s="46" t="s">
        <v>4</v>
      </c>
      <c r="AF736" s="47" t="s">
        <v>4</v>
      </c>
    </row>
    <row r="737" spans="1:32" ht="135" x14ac:dyDescent="0.25">
      <c r="A737" s="45" t="s">
        <v>736</v>
      </c>
      <c r="B737" s="46" t="str">
        <f>VLOOKUP($A737, Table5[], 2, FALSE)</f>
        <v>1011 : ERGA OMNES</v>
      </c>
      <c r="C737" s="46" t="str">
        <f>IF(ISNA(VLOOKUP($A737, Table8[], 2, FALSE)), "", VLOOKUP($A737, Table8[], 2, FALSE))</f>
        <v/>
      </c>
      <c r="D737" s="46" t="str">
        <f>IF(ISNA(VLOOKUP($A737, Table10[], 2, FALSE)), "", VLOOKUP($A737, Table10[], 2, FALSE))</f>
        <v>3907400025 - Polymer blend of polycarbonate and poly(methyl methacrylate) with a polycarbonate content of 98.5|% or more, in the form of pellets or granules, with a luminous transmittance of 88.5% or more, measured using a test sample with a thickness of 4|mm at a wavelength of ?? = 400 nm (according to ISO 13468-2)</v>
      </c>
      <c r="E737" s="46" t="str">
        <f>IF(ISNA(VLOOKUP($A737, Table16[], 2, FALSE)), "", VLOOKUP($A737, Table16[], 2, FALSE))</f>
        <v>R172466 : amending Regulation (EU) No 1388/2013 opening and providing for the management of autonomous tariff quotas of the Union for certain agricultural and industrial products</v>
      </c>
      <c r="F737" s="59">
        <v>13364</v>
      </c>
      <c r="G737" s="60">
        <v>43101</v>
      </c>
      <c r="H737" s="60">
        <v>43465</v>
      </c>
      <c r="I737" s="61">
        <f>'quota master'!$H737-'quota master'!$G737+1</f>
        <v>365</v>
      </c>
      <c r="J737" s="61" t="str">
        <f>describe_period('quota master'!$I737, 'quota master'!$G737, 'quota master'!$H737)</f>
        <v>Annual</v>
      </c>
      <c r="K737" s="54">
        <v>2000000</v>
      </c>
      <c r="L737" s="62" t="s">
        <v>2</v>
      </c>
      <c r="M737" s="63">
        <v>3</v>
      </c>
      <c r="N737" s="62" t="s">
        <v>11</v>
      </c>
      <c r="O737" s="63">
        <v>90</v>
      </c>
      <c r="P737" s="46" t="s">
        <v>4</v>
      </c>
      <c r="Q737" s="46" t="s">
        <v>4</v>
      </c>
      <c r="R737" s="46" t="s">
        <v>643</v>
      </c>
      <c r="S737" s="46" t="s">
        <v>4</v>
      </c>
      <c r="T737" s="46" t="str">
        <f>LOWER('quota master'!$V737)</f>
        <v>polymer blend of polycarbonate and poly(methyl methacrylate) with a polycarbonate content of 98.5|% or more, in the form of pellets or granules, with a luminous transmittance of 88.5% or more, measured using a test sample with a thickness of 4|mm at a wavelength of ?? = 400 nm (according to iso 13468-2)</v>
      </c>
      <c r="U737" s="46" t="str">
        <f>GetQuotaDescription('quota master'!$A737, 'quota master'!$B737, 'quota master'!$AB737, 'quota master'!$T737)</f>
        <v>FCFS Quota number 092846 for geography 1011 : ERGA OMNES on polymer blend of polycarbonate and poly(methyl methacrylate) with a polycarbonate content of 98.5|% or more, in the form of pellets or granules, with a luminous transmittance of 88.5% or more, measured using a test sample with a thickness of 4|mm at a wavelength of ?? = 400 nm (according to iso 13468-2)</v>
      </c>
      <c r="V737" s="46" t="s">
        <v>5261</v>
      </c>
      <c r="W737" s="46" t="s">
        <v>4</v>
      </c>
      <c r="X737" s="46" t="s">
        <v>4</v>
      </c>
      <c r="Y737" s="46" t="s">
        <v>4</v>
      </c>
      <c r="Z737" s="54"/>
      <c r="AA737" s="46" t="s">
        <v>4</v>
      </c>
      <c r="AB737" s="46" t="s">
        <v>1399</v>
      </c>
      <c r="AC737" s="46" t="s">
        <v>4</v>
      </c>
      <c r="AD737" s="46" t="s">
        <v>4</v>
      </c>
      <c r="AE737" s="46" t="s">
        <v>4</v>
      </c>
      <c r="AF737" s="47" t="s">
        <v>4</v>
      </c>
    </row>
    <row r="738" spans="1:32" ht="60" x14ac:dyDescent="0.25">
      <c r="A738" s="45" t="s">
        <v>674</v>
      </c>
      <c r="B738" s="46" t="str">
        <f>VLOOKUP($A738, Table5[], 2, FALSE)</f>
        <v>1011 : ERGA OMNES</v>
      </c>
      <c r="C738" s="46" t="str">
        <f>IF(ISNA(VLOOKUP($A738, Table8[], 2, FALSE)), "", VLOOKUP($A738, Table8[], 2, FALSE))</f>
        <v/>
      </c>
      <c r="D738" s="46" t="str">
        <f>IF(ISNA(VLOOKUP($A738, Table10[], 2, FALSE)), "", VLOOKUP($A738, Table10[], 2, FALSE))</f>
        <v>3911901910 - Poly(oxy-1,4-phenylenesulfonyl-1,4-phenyleneoxy-4,4'-biphenylene)</v>
      </c>
      <c r="E738" s="46" t="str">
        <f>IF(ISNA(VLOOKUP($A738, Table16[], 2, FALSE)), "", VLOOKUP($A738, Table16[], 2, FALSE))</f>
        <v>R172466 : amending Regulation (EU) No 1388/2013 opening and providing for the management of autonomous tariff quotas of the Union for certain agricultural and industrial products</v>
      </c>
      <c r="F738" s="59">
        <v>13365</v>
      </c>
      <c r="G738" s="60">
        <v>43101</v>
      </c>
      <c r="H738" s="60">
        <v>43465</v>
      </c>
      <c r="I738" s="61">
        <f>'quota master'!$H738-'quota master'!$G738+1</f>
        <v>365</v>
      </c>
      <c r="J738" s="61" t="str">
        <f>describe_period('quota master'!$I738, 'quota master'!$G738, 'quota master'!$H738)</f>
        <v>Annual</v>
      </c>
      <c r="K738" s="54">
        <v>3500000</v>
      </c>
      <c r="L738" s="62" t="s">
        <v>2</v>
      </c>
      <c r="M738" s="63">
        <v>3</v>
      </c>
      <c r="N738" s="62" t="s">
        <v>11</v>
      </c>
      <c r="O738" s="63">
        <v>90</v>
      </c>
      <c r="P738" s="46" t="s">
        <v>4</v>
      </c>
      <c r="Q738" s="46" t="s">
        <v>4</v>
      </c>
      <c r="R738" s="46" t="s">
        <v>643</v>
      </c>
      <c r="S738" s="46" t="s">
        <v>4</v>
      </c>
      <c r="T738" s="46" t="str">
        <f>LOWER('quota master'!$V738)</f>
        <v>poly(oxy-1,4-phenylenesulfonyl-1,4-phenyleneoxy-4,4'-biphenylene)</v>
      </c>
      <c r="U738" s="46" t="str">
        <f>GetQuotaDescription('quota master'!$A738, 'quota master'!$B738, 'quota master'!$AB738, 'quota master'!$T738)</f>
        <v>FCFS Quota number 092723 for geography 1011 : ERGA OMNES on poly(oxy-1,4-phenylenesulfonyl-1,4-phenyleneoxy-4,4'-biphenylene)</v>
      </c>
      <c r="V738" s="46" t="s">
        <v>5137</v>
      </c>
      <c r="W738" s="46" t="s">
        <v>4</v>
      </c>
      <c r="X738" s="46" t="s">
        <v>4</v>
      </c>
      <c r="Y738" s="46" t="s">
        <v>4</v>
      </c>
      <c r="Z738" s="54"/>
      <c r="AA738" s="46" t="s">
        <v>4</v>
      </c>
      <c r="AB738" s="46" t="s">
        <v>1399</v>
      </c>
      <c r="AC738" s="46" t="s">
        <v>4</v>
      </c>
      <c r="AD738" s="46" t="s">
        <v>4</v>
      </c>
      <c r="AE738" s="46" t="s">
        <v>4</v>
      </c>
      <c r="AF738" s="47" t="s">
        <v>4</v>
      </c>
    </row>
    <row r="739" spans="1:32" ht="60" x14ac:dyDescent="0.25">
      <c r="A739" s="45" t="s">
        <v>720</v>
      </c>
      <c r="B739" s="46" t="str">
        <f>VLOOKUP($A739, Table5[], 2, FALSE)</f>
        <v>1011 : ERGA OMNES</v>
      </c>
      <c r="C739" s="46" t="str">
        <f>IF(ISNA(VLOOKUP($A739, Table8[], 2, FALSE)), "", VLOOKUP($A739, Table8[], 2, FALSE))</f>
        <v/>
      </c>
      <c r="D739" s="46" t="str">
        <f>IF(ISNA(VLOOKUP($A739, Table10[], 2, FALSE)), "", VLOOKUP($A739, Table10[], 2, FALSE))</f>
        <v>3912110020 - Cellulose acetate flakes</v>
      </c>
      <c r="E739" s="46" t="str">
        <f>IF(ISNA(VLOOKUP($A739, Table16[], 2, FALSE)), "", VLOOKUP($A739, Table16[], 2, FALSE))</f>
        <v>R162389 : amending Regulation (EU) No 1388/2013 opening and providing for the management of autonomous tariff quotas of the Union for certain agricultural and industrial products</v>
      </c>
      <c r="F739" s="59">
        <v>13366</v>
      </c>
      <c r="G739" s="60">
        <v>43101</v>
      </c>
      <c r="H739" s="60">
        <v>43465</v>
      </c>
      <c r="I739" s="61">
        <f>'quota master'!$H739-'quota master'!$G739+1</f>
        <v>365</v>
      </c>
      <c r="J739" s="61" t="str">
        <f>describe_period('quota master'!$I739, 'quota master'!$G739, 'quota master'!$H739)</f>
        <v>Annual</v>
      </c>
      <c r="K739" s="54">
        <v>75000000</v>
      </c>
      <c r="L739" s="62" t="s">
        <v>2</v>
      </c>
      <c r="M739" s="63">
        <v>3</v>
      </c>
      <c r="N739" s="62" t="s">
        <v>3</v>
      </c>
      <c r="O739" s="63">
        <v>90</v>
      </c>
      <c r="P739" s="46" t="s">
        <v>4</v>
      </c>
      <c r="Q739" s="46" t="s">
        <v>4</v>
      </c>
      <c r="R739" s="46" t="s">
        <v>563</v>
      </c>
      <c r="S739" s="46" t="s">
        <v>4</v>
      </c>
      <c r="T739" s="46" t="str">
        <f>LOWER('quota master'!$V739)</f>
        <v>3912110020 - cellulose acetate flakes</v>
      </c>
      <c r="U739" s="46" t="str">
        <f>GetQuotaDescription('quota master'!$A739, 'quota master'!$B739, 'quota master'!$AB739, 'quota master'!$T739)</f>
        <v>FCFS Quota number 092816 for geography 1011 : ERGA OMNES on 3912110020 - cellulose acetate flakes</v>
      </c>
      <c r="V739" s="46" t="s">
        <v>6708</v>
      </c>
      <c r="W739" s="46" t="s">
        <v>4</v>
      </c>
      <c r="X739" s="46" t="s">
        <v>4</v>
      </c>
      <c r="Y739" s="46" t="s">
        <v>4</v>
      </c>
      <c r="Z739" s="54"/>
      <c r="AA739" s="46" t="s">
        <v>4</v>
      </c>
      <c r="AB739" s="46" t="s">
        <v>1399</v>
      </c>
      <c r="AC739" s="46" t="s">
        <v>4</v>
      </c>
      <c r="AD739" s="46" t="s">
        <v>4</v>
      </c>
      <c r="AE739" s="46" t="s">
        <v>4</v>
      </c>
      <c r="AF739" s="47" t="s">
        <v>4</v>
      </c>
    </row>
    <row r="740" spans="1:32" ht="60" x14ac:dyDescent="0.25">
      <c r="A740" s="45" t="s">
        <v>746</v>
      </c>
      <c r="B740" s="46" t="str">
        <f>VLOOKUP($A740, Table5[], 2, FALSE)</f>
        <v>1011 : ERGA OMNES</v>
      </c>
      <c r="C740" s="46" t="str">
        <f>IF(ISNA(VLOOKUP($A740, Table8[], 2, FALSE)), "", VLOOKUP($A740, Table8[], 2, FALSE))</f>
        <v/>
      </c>
      <c r="D740" s="46" t="str">
        <f>IF(ISNA(VLOOKUP($A740, Table10[], 2, FALSE)), "", VLOOKUP($A740, Table10[], 2, FALSE))</f>
        <v>3913100010 - Sodium alginate, extracted from brown seaweed (CAS RN 9005-38-3)</v>
      </c>
      <c r="E740" s="46" t="str">
        <f>IF(ISNA(VLOOKUP($A740, Table16[], 2, FALSE)), "", VLOOKUP($A740, Table16[], 2, FALSE))</f>
        <v>R162389 : amending Regulation (EU) No 1388/2013 opening and providing for the management of autonomous tariff quotas of the Union for certain agricultural and industrial products</v>
      </c>
      <c r="F740" s="59">
        <v>13367</v>
      </c>
      <c r="G740" s="60">
        <v>43101</v>
      </c>
      <c r="H740" s="60">
        <v>43465</v>
      </c>
      <c r="I740" s="61">
        <f>'quota master'!$H740-'quota master'!$G740+1</f>
        <v>365</v>
      </c>
      <c r="J740" s="61" t="str">
        <f>describe_period('quota master'!$I740, 'quota master'!$G740, 'quota master'!$H740)</f>
        <v>Annual</v>
      </c>
      <c r="K740" s="54">
        <v>1000000</v>
      </c>
      <c r="L740" s="62" t="s">
        <v>2</v>
      </c>
      <c r="M740" s="63">
        <v>3</v>
      </c>
      <c r="N740" s="62" t="s">
        <v>11</v>
      </c>
      <c r="O740" s="63">
        <v>90</v>
      </c>
      <c r="P740" s="46" t="s">
        <v>4</v>
      </c>
      <c r="Q740" s="46" t="s">
        <v>4</v>
      </c>
      <c r="R740" s="46" t="s">
        <v>563</v>
      </c>
      <c r="S740" s="46" t="s">
        <v>4</v>
      </c>
      <c r="T740" s="46" t="str">
        <f>LOWER('quota master'!$V740)</f>
        <v>sodium alginate, extracted from brown seaweed (cas rn 9005-38-3)</v>
      </c>
      <c r="U740" s="46" t="str">
        <f>GetQuotaDescription('quota master'!$A740, 'quota master'!$B740, 'quota master'!$AB740, 'quota master'!$T740)</f>
        <v>FCFS Quota number 092864 for geography 1011 : ERGA OMNES on sodium alginate, extracted from brown seaweed (cas rn 9005-38-3)</v>
      </c>
      <c r="V740" s="46" t="s">
        <v>5281</v>
      </c>
      <c r="W740" s="46" t="s">
        <v>4</v>
      </c>
      <c r="X740" s="46" t="s">
        <v>4</v>
      </c>
      <c r="Y740" s="46" t="s">
        <v>4</v>
      </c>
      <c r="Z740" s="54"/>
      <c r="AA740" s="46" t="s">
        <v>4</v>
      </c>
      <c r="AB740" s="46" t="s">
        <v>1399</v>
      </c>
      <c r="AC740" s="46" t="s">
        <v>4</v>
      </c>
      <c r="AD740" s="46" t="s">
        <v>4</v>
      </c>
      <c r="AE740" s="46" t="s">
        <v>4</v>
      </c>
      <c r="AF740" s="47" t="s">
        <v>4</v>
      </c>
    </row>
    <row r="741" spans="1:32" ht="60" x14ac:dyDescent="0.25">
      <c r="A741" s="45" t="s">
        <v>629</v>
      </c>
      <c r="B741" s="46" t="str">
        <f>VLOOKUP($A741, Table5[], 2, FALSE)</f>
        <v>1011 : ERGA OMNES</v>
      </c>
      <c r="C741" s="46" t="str">
        <f>IF(ISNA(VLOOKUP($A741, Table8[], 2, FALSE)), "", VLOOKUP($A741, Table8[], 2, FALSE))</f>
        <v/>
      </c>
      <c r="D741" s="46" t="str">
        <f>IF(ISNA(VLOOKUP($A741, Table10[], 2, FALSE)), "", VLOOKUP($A741, Table10[], 2, FALSE))</f>
        <v>3913900087 - With: - a weight average molecular weight (Mw) of not more than 900 000,  - an endotoxin level of not more than 0,008 Endotoxin units (EU)/mg,  - an ethanol content of not more than 1% by weight,  - an isopropanol content of not more than 0,5% by weight</v>
      </c>
      <c r="E741" s="46" t="str">
        <f>IF(ISNA(VLOOKUP($A741, Table16[], 2, FALSE)), "", VLOOKUP($A741, Table16[], 2, FALSE))</f>
        <v>R162389 : amending Regulation (EU) No 1388/2013 opening and providing for the management of autonomous tariff quotas of the Union for certain agricultural and industrial products</v>
      </c>
      <c r="F741" s="59">
        <v>13368</v>
      </c>
      <c r="G741" s="60">
        <v>43101</v>
      </c>
      <c r="H741" s="60">
        <v>43465</v>
      </c>
      <c r="I741" s="61">
        <f>'quota master'!$H741-'quota master'!$G741+1</f>
        <v>365</v>
      </c>
      <c r="J741" s="61" t="str">
        <f>describe_period('quota master'!$I741, 'quota master'!$G741, 'quota master'!$H741)</f>
        <v>Annual</v>
      </c>
      <c r="K741" s="54">
        <v>200</v>
      </c>
      <c r="L741" s="62" t="s">
        <v>2</v>
      </c>
      <c r="M741" s="63">
        <v>3</v>
      </c>
      <c r="N741" s="62" t="s">
        <v>11</v>
      </c>
      <c r="O741" s="63">
        <v>90</v>
      </c>
      <c r="P741" s="46" t="s">
        <v>4</v>
      </c>
      <c r="Q741" s="46" t="s">
        <v>4</v>
      </c>
      <c r="R741" s="46" t="s">
        <v>563</v>
      </c>
      <c r="S741" s="46" t="s">
        <v>4</v>
      </c>
      <c r="T741" s="46" t="str">
        <f>LOWER('quota master'!$V741)</f>
        <v>polymers</v>
      </c>
      <c r="U741" s="46" t="str">
        <f>GetQuotaDescription('quota master'!$A741, 'quota master'!$B741, 'quota master'!$AB741, 'quota master'!$T741)</f>
        <v>FCFS Quota number 092641 for geography 1011 : ERGA OMNES on polymers</v>
      </c>
      <c r="V741" s="46" t="s">
        <v>7169</v>
      </c>
      <c r="W741" s="46" t="s">
        <v>4</v>
      </c>
      <c r="X741" s="46" t="s">
        <v>4</v>
      </c>
      <c r="Y741" s="46" t="s">
        <v>4</v>
      </c>
      <c r="Z741" s="54"/>
      <c r="AA741" s="46" t="s">
        <v>4</v>
      </c>
      <c r="AB741" s="46" t="s">
        <v>1399</v>
      </c>
      <c r="AC741" s="46" t="s">
        <v>4</v>
      </c>
      <c r="AD741" s="46" t="s">
        <v>4</v>
      </c>
      <c r="AE741" s="46" t="s">
        <v>4</v>
      </c>
      <c r="AF741" s="47" t="s">
        <v>4</v>
      </c>
    </row>
    <row r="742" spans="1:32" ht="90" x14ac:dyDescent="0.25">
      <c r="A742" s="45" t="s">
        <v>823</v>
      </c>
      <c r="B742" s="46" t="str">
        <f>VLOOKUP($A742, Table5[], 2, FALSE)</f>
        <v>2200 : Central America</v>
      </c>
      <c r="C742" s="46" t="str">
        <f>IF(ISNA(VLOOKUP($A742, Table8[], 2, FALSE)), "", VLOOKUP($A742, Table8[], 2, FALSE))</f>
        <v/>
      </c>
      <c r="D742" s="46" t="str">
        <f>IF(ISNA(VLOOKUP($A742, Table10[], 2, FALSE)), "", VLOOKUP($A742, Table10[], 2, FALSE))</f>
        <v>3920000000 - Other plates, sheets, film, foil and strip, of plastics, non-cellular and not reinforced, laminated, supported or similarly combined with other materials</v>
      </c>
      <c r="E742" s="46" t="str">
        <f>IF(ISNA(VLOOKUP($A742, Table16[], 2, FALSE)), "", VLOOKUP($A742, Table16[], 2, FALSE))</f>
        <v>R130977 : on the derogations from the rules of origin laid down in Annex II to the Agreement establishing an Association between the European Union and its Member States, on the one hand, and Central America on the other, that apply within quotas for certain products from Central America</v>
      </c>
      <c r="F742" s="59">
        <v>13196</v>
      </c>
      <c r="G742" s="60">
        <v>43313</v>
      </c>
      <c r="H742" s="60">
        <v>43677</v>
      </c>
      <c r="I742" s="61">
        <f>'quota master'!$H742-'quota master'!$G742+1</f>
        <v>365</v>
      </c>
      <c r="J742" s="61" t="str">
        <f>describe_period('quota master'!$I742, 'quota master'!$G742, 'quota master'!$H742)</f>
        <v>Annual</v>
      </c>
      <c r="K742" s="54">
        <v>5000000</v>
      </c>
      <c r="L742" s="62" t="s">
        <v>2</v>
      </c>
      <c r="M742" s="63">
        <v>3</v>
      </c>
      <c r="N742" s="62" t="s">
        <v>3</v>
      </c>
      <c r="O742" s="63">
        <v>90</v>
      </c>
      <c r="P742" s="46" t="s">
        <v>4</v>
      </c>
      <c r="Q742" s="46" t="s">
        <v>4</v>
      </c>
      <c r="R742" s="46" t="s">
        <v>824</v>
      </c>
      <c r="S742" s="46" t="s">
        <v>4</v>
      </c>
      <c r="T742" s="46" t="str">
        <f>LOWER('quota master'!$V742)</f>
        <v>other plates, sheets, film, foil and strip, of plastics, non-cellular and not reinforced, laminated, supported or similarly combined with other materials</v>
      </c>
      <c r="U742" s="46" t="str">
        <f>GetQuotaDescription('quota master'!$A742, 'quota master'!$B742, 'quota master'!$AB742, 'quota master'!$T742)</f>
        <v>FCFS Quota number 097015 for geography 2200 : Central America on other plates, sheets, film, foil and strip, of plastics, non-cellular and not reinforced, laminated, supported or similarly combined with other materials</v>
      </c>
      <c r="V742" s="46" t="s">
        <v>5531</v>
      </c>
      <c r="W742" s="46" t="s">
        <v>4</v>
      </c>
      <c r="X742" s="46" t="s">
        <v>4</v>
      </c>
      <c r="Y742" s="46" t="s">
        <v>4</v>
      </c>
      <c r="Z742" s="54"/>
      <c r="AA742" s="46" t="s">
        <v>4</v>
      </c>
      <c r="AB742" s="46" t="s">
        <v>1399</v>
      </c>
      <c r="AC742" s="46" t="s">
        <v>4</v>
      </c>
      <c r="AD742" s="46" t="s">
        <v>4</v>
      </c>
      <c r="AE742" s="46" t="s">
        <v>4</v>
      </c>
      <c r="AF742" s="47" t="s">
        <v>4</v>
      </c>
    </row>
    <row r="743" spans="1:32" ht="90" x14ac:dyDescent="0.25">
      <c r="A743" s="45" t="s">
        <v>955</v>
      </c>
      <c r="B743" s="46" t="str">
        <f>VLOOKUP($A743, Table5[], 2, FALSE)</f>
        <v>CO : Colombia</v>
      </c>
      <c r="C743" s="46" t="str">
        <f>IF(ISNA(VLOOKUP($A743, Table8[], 2, FALSE)), "", VLOOKUP($A743, Table8[], 2, FALSE))</f>
        <v/>
      </c>
      <c r="D743" s="46" t="str">
        <f>IF(ISNA(VLOOKUP($A743, Table10[], 2, FALSE)), "", VLOOKUP($A743, Table10[], 2, FALSE))</f>
        <v>3920000000 - Other plates, sheets, film, foil and strip, of plastics, non-cellular and not reinforced, laminated, supported or similarly combined with other materials</v>
      </c>
      <c r="E743" s="46" t="str">
        <f>IF(ISNA(VLOOKUP($A743, Table16[], 2, FALSE)), "", VLOOKUP($A743,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743" s="59">
        <v>12537</v>
      </c>
      <c r="G743" s="60">
        <v>43313</v>
      </c>
      <c r="H743" s="60">
        <v>43677</v>
      </c>
      <c r="I743" s="61">
        <f>'quota master'!$H743-'quota master'!$G743+1</f>
        <v>365</v>
      </c>
      <c r="J743" s="61" t="str">
        <f>describe_period('quota master'!$I743, 'quota master'!$G743, 'quota master'!$H743)</f>
        <v>Annual</v>
      </c>
      <c r="K743" s="54">
        <v>15000000</v>
      </c>
      <c r="L743" s="62" t="s">
        <v>2</v>
      </c>
      <c r="M743" s="63">
        <v>3</v>
      </c>
      <c r="N743" s="62" t="s">
        <v>3</v>
      </c>
      <c r="O743" s="63">
        <v>90</v>
      </c>
      <c r="P743" s="46" t="s">
        <v>4</v>
      </c>
      <c r="Q743" s="46" t="s">
        <v>4</v>
      </c>
      <c r="R743" s="46" t="s">
        <v>956</v>
      </c>
      <c r="S743" s="46" t="s">
        <v>4</v>
      </c>
      <c r="T743" s="46" t="str">
        <f>LOWER('quota master'!$V743)</f>
        <v>other plates, sheets, film, foil and strip, of plastics, non-cellular and not reinforced, laminated, supported or similarly combined with other materials</v>
      </c>
      <c r="U743" s="46" t="str">
        <f>GetQuotaDescription('quota master'!$A743, 'quota master'!$B743, 'quota master'!$AB743, 'quota master'!$T743)</f>
        <v>FCFS Quota number 097140 for geography CO : Colombia on other plates, sheets, film, foil and strip, of plastics, non-cellular and not reinforced, laminated, supported or similarly combined with other materials</v>
      </c>
      <c r="V743" s="46" t="s">
        <v>5531</v>
      </c>
      <c r="W743" s="46" t="s">
        <v>4</v>
      </c>
      <c r="X743" s="46" t="s">
        <v>4</v>
      </c>
      <c r="Y743" s="46" t="s">
        <v>4</v>
      </c>
      <c r="Z743" s="54"/>
      <c r="AA743" s="46" t="s">
        <v>4</v>
      </c>
      <c r="AB743" s="46" t="s">
        <v>1399</v>
      </c>
      <c r="AC743" s="46" t="s">
        <v>4</v>
      </c>
      <c r="AD743" s="46" t="s">
        <v>4</v>
      </c>
      <c r="AE743" s="46" t="s">
        <v>4</v>
      </c>
      <c r="AF743" s="47" t="s">
        <v>4</v>
      </c>
    </row>
    <row r="744" spans="1:32" ht="90" x14ac:dyDescent="0.25">
      <c r="A744" s="45" t="s">
        <v>968</v>
      </c>
      <c r="B744" s="46" t="str">
        <f>VLOOKUP($A744, Table5[], 2, FALSE)</f>
        <v>PE : Peru</v>
      </c>
      <c r="C744" s="46" t="str">
        <f>IF(ISNA(VLOOKUP($A744, Table8[], 2, FALSE)), "", VLOOKUP($A744, Table8[], 2, FALSE))</f>
        <v/>
      </c>
      <c r="D744" s="46" t="str">
        <f>IF(ISNA(VLOOKUP($A744, Table10[], 2, FALSE)), "", VLOOKUP($A744, Table10[], 2, FALSE))</f>
        <v>3920000000 - Other plates, sheets, film, foil and strip, of plastics, non-cellular and not reinforced, laminated, supported or similarly combined with other materials</v>
      </c>
      <c r="E744" s="46" t="str">
        <f>IF(ISNA(VLOOKUP($A744, Table16[], 2, FALSE)), "", VLOOKUP($A744,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744" s="59">
        <v>12494</v>
      </c>
      <c r="G744" s="60">
        <v>43160</v>
      </c>
      <c r="H744" s="60">
        <v>43524</v>
      </c>
      <c r="I744" s="61">
        <f>'quota master'!$H744-'quota master'!$G744+1</f>
        <v>365</v>
      </c>
      <c r="J744" s="61" t="str">
        <f>describe_period('quota master'!$I744, 'quota master'!$G744, 'quota master'!$H744)</f>
        <v>Annual</v>
      </c>
      <c r="K744" s="54">
        <v>15000000</v>
      </c>
      <c r="L744" s="62" t="s">
        <v>2</v>
      </c>
      <c r="M744" s="63">
        <v>3</v>
      </c>
      <c r="N744" s="62" t="s">
        <v>3</v>
      </c>
      <c r="O744" s="63">
        <v>90</v>
      </c>
      <c r="P744" s="46" t="s">
        <v>4</v>
      </c>
      <c r="Q744" s="46" t="s">
        <v>4</v>
      </c>
      <c r="R744" s="46" t="s">
        <v>969</v>
      </c>
      <c r="S744" s="46" t="s">
        <v>4</v>
      </c>
      <c r="T744" s="46" t="str">
        <f>LOWER('quota master'!$V744)</f>
        <v>other plates, sheets, film, foil and strip, of plastics, non-cellular and not reinforced, laminated, supported or similarly combined with other materials</v>
      </c>
      <c r="U744" s="46" t="str">
        <f>GetQuotaDescription('quota master'!$A744, 'quota master'!$B744, 'quota master'!$AB744, 'quota master'!$T744)</f>
        <v>FCFS Quota number 097170 for geography PE : Peru on other plates, sheets, film, foil and strip, of plastics, non-cellular and not reinforced, laminated, supported or similarly combined with other materials</v>
      </c>
      <c r="V744" s="46" t="s">
        <v>5531</v>
      </c>
      <c r="W744" s="46" t="s">
        <v>4</v>
      </c>
      <c r="X744" s="46" t="s">
        <v>4</v>
      </c>
      <c r="Y744" s="46" t="s">
        <v>4</v>
      </c>
      <c r="Z744" s="54"/>
      <c r="AA744" s="46" t="s">
        <v>4</v>
      </c>
      <c r="AB744" s="46" t="s">
        <v>1399</v>
      </c>
      <c r="AC744" s="46" t="s">
        <v>4</v>
      </c>
      <c r="AD744" s="46" t="s">
        <v>4</v>
      </c>
      <c r="AE744" s="46" t="s">
        <v>4</v>
      </c>
      <c r="AF744" s="47" t="s">
        <v>4</v>
      </c>
    </row>
    <row r="745" spans="1:32" ht="90" x14ac:dyDescent="0.25">
      <c r="A745" s="45" t="s">
        <v>1038</v>
      </c>
      <c r="B745" s="46" t="str">
        <f>VLOOKUP($A745, Table5[], 2, FALSE)</f>
        <v>EC : Ecuador</v>
      </c>
      <c r="C745" s="46" t="str">
        <f>IF(ISNA(VLOOKUP($A745, Table8[], 2, FALSE)), "", VLOOKUP($A745, Table8[], 2, FALSE))</f>
        <v/>
      </c>
      <c r="D745" s="46" t="str">
        <f>IF(ISNA(VLOOKUP($A745, Table10[], 2, FALSE)), "", VLOOKUP($A745, Table10[], 2, FALSE))</f>
        <v>3920000000 - Other plates, sheets, film, foil and strip, of plastics, non-cellular and not reinforced, laminated, supported or similarly combined with other materials</v>
      </c>
      <c r="E745" s="46" t="str">
        <f>IF(ISNA(VLOOKUP($A745, Table16[], 2, FALSE)), "", VLOOKUP($A745,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745" s="59">
        <v>12567</v>
      </c>
      <c r="G745" s="60">
        <v>43101</v>
      </c>
      <c r="H745" s="60">
        <v>43465</v>
      </c>
      <c r="I745" s="61">
        <f>'quota master'!$H745-'quota master'!$G745+1</f>
        <v>365</v>
      </c>
      <c r="J745" s="61" t="str">
        <f>describe_period('quota master'!$I745, 'quota master'!$G745, 'quota master'!$H745)</f>
        <v>Annual</v>
      </c>
      <c r="K745" s="54">
        <v>15000000</v>
      </c>
      <c r="L745" s="62" t="s">
        <v>2</v>
      </c>
      <c r="M745" s="63">
        <v>3</v>
      </c>
      <c r="N745" s="62" t="s">
        <v>3</v>
      </c>
      <c r="O745" s="63">
        <v>90</v>
      </c>
      <c r="P745" s="46" t="s">
        <v>4</v>
      </c>
      <c r="Q745" s="46" t="s">
        <v>4</v>
      </c>
      <c r="R745" s="46" t="s">
        <v>1039</v>
      </c>
      <c r="S745" s="46" t="s">
        <v>4</v>
      </c>
      <c r="T745" s="46" t="str">
        <f>LOWER('quota master'!$V745)</f>
        <v>other plates, sheets, film, foil and strip, of plastics, non-cellular and not reinforced, laminated, supported or similarly combined with other materials</v>
      </c>
      <c r="U745" s="46" t="str">
        <f>GetQuotaDescription('quota master'!$A745, 'quota master'!$B745, 'quota master'!$AB745, 'quota master'!$T745)</f>
        <v>FCFS Quota number 097501 for geography EC : Ecuador on other plates, sheets, film, foil and strip, of plastics, non-cellular and not reinforced, laminated, supported or similarly combined with other materials</v>
      </c>
      <c r="V745" s="46" t="s">
        <v>5531</v>
      </c>
      <c r="W745" s="46" t="s">
        <v>4</v>
      </c>
      <c r="X745" s="46" t="s">
        <v>4</v>
      </c>
      <c r="Y745" s="46" t="s">
        <v>4</v>
      </c>
      <c r="Z745" s="54"/>
      <c r="AA745" s="46" t="s">
        <v>4</v>
      </c>
      <c r="AB745" s="46" t="s">
        <v>1399</v>
      </c>
      <c r="AC745" s="46" t="s">
        <v>4</v>
      </c>
      <c r="AD745" s="46" t="s">
        <v>4</v>
      </c>
      <c r="AE745" s="46" t="s">
        <v>4</v>
      </c>
      <c r="AF745" s="47" t="s">
        <v>4</v>
      </c>
    </row>
    <row r="746" spans="1:32" ht="60" x14ac:dyDescent="0.25">
      <c r="A746" s="45" t="s">
        <v>641</v>
      </c>
      <c r="B746" s="46" t="str">
        <f>VLOOKUP($A746, Table5[], 2, FALSE)</f>
        <v>1011 : ERGA OMNES</v>
      </c>
      <c r="C746" s="46" t="str">
        <f>IF(ISNA(VLOOKUP($A746, Table8[], 2, FALSE)), "", VLOOKUP($A746, Table8[], 2, FALSE))</f>
        <v/>
      </c>
      <c r="D746" s="46" t="str">
        <f>IF(ISNA(VLOOKUP($A746, Table10[], 2, FALSE)), "", VLOOKUP($A746, Table10[], 2, FALSE))</f>
        <v>3920510050 - Sheets of polymethylmethacrylate conforming to standard ??? EN 4364 (MIL-P-5425E) and DTD5592A, or ??? EN 4365 (MIL-P-8184) and DTD5592A</v>
      </c>
      <c r="E746" s="46" t="str">
        <f>IF(ISNA(VLOOKUP($A746, Table16[], 2, FALSE)), "", VLOOKUP($A746, Table16[], 2, FALSE))</f>
        <v>R162389 : amending Regulation (EU) No 1388/2013 opening and providing for the management of autonomous tariff quotas of the Union for certain agricultural and industrial products</v>
      </c>
      <c r="F746" s="59">
        <v>13369</v>
      </c>
      <c r="G746" s="60">
        <v>43101</v>
      </c>
      <c r="H746" s="60">
        <v>43465</v>
      </c>
      <c r="I746" s="61">
        <f>'quota master'!$H746-'quota master'!$G746+1</f>
        <v>365</v>
      </c>
      <c r="J746" s="61" t="str">
        <f>describe_period('quota master'!$I746, 'quota master'!$G746, 'quota master'!$H746)</f>
        <v>Annual</v>
      </c>
      <c r="K746" s="54">
        <v>100000</v>
      </c>
      <c r="L746" s="62" t="s">
        <v>2</v>
      </c>
      <c r="M746" s="63">
        <v>3</v>
      </c>
      <c r="N746" s="62" t="s">
        <v>3</v>
      </c>
      <c r="O746" s="63">
        <v>90</v>
      </c>
      <c r="P746" s="46" t="s">
        <v>4</v>
      </c>
      <c r="Q746" s="46" t="s">
        <v>4</v>
      </c>
      <c r="R746" s="46" t="s">
        <v>563</v>
      </c>
      <c r="S746" s="46" t="s">
        <v>4</v>
      </c>
      <c r="T746" s="46" t="str">
        <f>LOWER('quota master'!$V746)</f>
        <v>sheets of polymethylmethacrylate</v>
      </c>
      <c r="U746" s="46" t="str">
        <f>GetQuotaDescription('quota master'!$A746, 'quota master'!$B746, 'quota master'!$AB746, 'quota master'!$T746)</f>
        <v>FCFS Quota number 092661 for geography 1011 : ERGA OMNES on sheets of polymethylmethacrylate</v>
      </c>
      <c r="V746" s="46" t="s">
        <v>7658</v>
      </c>
      <c r="W746" s="46" t="s">
        <v>4</v>
      </c>
      <c r="X746" s="46" t="s">
        <v>4</v>
      </c>
      <c r="Y746" s="46" t="s">
        <v>4</v>
      </c>
      <c r="Z746" s="54"/>
      <c r="AA746" s="46" t="s">
        <v>4</v>
      </c>
      <c r="AB746" s="46" t="s">
        <v>1399</v>
      </c>
      <c r="AC746" s="46" t="s">
        <v>4</v>
      </c>
      <c r="AD746" s="46" t="s">
        <v>4</v>
      </c>
      <c r="AE746" s="46" t="s">
        <v>4</v>
      </c>
      <c r="AF746" s="47" t="s">
        <v>4</v>
      </c>
    </row>
    <row r="747" spans="1:32" ht="60" x14ac:dyDescent="0.25">
      <c r="A747" s="45" t="s">
        <v>632</v>
      </c>
      <c r="B747" s="46" t="str">
        <f>VLOOKUP($A747, Table5[], 2, FALSE)</f>
        <v>1011 : ERGA OMNES</v>
      </c>
      <c r="C747" s="46" t="str">
        <f>IF(ISNA(VLOOKUP($A747, Table8[], 2, FALSE)), "", VLOOKUP($A747, Table8[], 2, FALSE))</f>
        <v/>
      </c>
      <c r="D747" s="46" t="str">
        <f>IF(ISNA(VLOOKUP($A747, Table10[], 2, FALSE)), "", VLOOKUP($A747, Table10[], 2, FALSE))</f>
        <v>3921140020 - Cellular block of regenerated cellulose, impregnated with water containing magnesium chloride and quaternary ammonium compounds, measuring 100 cm (?? 10 cm) ?? 100 cm (?? 10 cm) ?? 40 cm (?? 5 cm)</v>
      </c>
      <c r="E747" s="46" t="str">
        <f>IF(ISNA(VLOOKUP($A747, Table16[], 2, FALSE)), "", VLOOKUP($A747, Table16[], 2, FALSE))</f>
        <v>R162389 : amending Regulation (EU) No 1388/2013 opening and providing for the management of autonomous tariff quotas of the Union for certain agricultural and industrial products</v>
      </c>
      <c r="F747" s="59">
        <v>13370</v>
      </c>
      <c r="G747" s="60">
        <v>43101</v>
      </c>
      <c r="H747" s="60">
        <v>43465</v>
      </c>
      <c r="I747" s="61">
        <f>'quota master'!$H747-'quota master'!$G747+1</f>
        <v>365</v>
      </c>
      <c r="J747" s="61" t="str">
        <f>describe_period('quota master'!$I747, 'quota master'!$G747, 'quota master'!$H747)</f>
        <v>Annual</v>
      </c>
      <c r="K747" s="54">
        <v>1700000</v>
      </c>
      <c r="L747" s="62" t="s">
        <v>2</v>
      </c>
      <c r="M747" s="63">
        <v>3</v>
      </c>
      <c r="N747" s="62" t="s">
        <v>3</v>
      </c>
      <c r="O747" s="63">
        <v>90</v>
      </c>
      <c r="P747" s="46" t="s">
        <v>4</v>
      </c>
      <c r="Q747" s="46" t="s">
        <v>4</v>
      </c>
      <c r="R747" s="46" t="s">
        <v>563</v>
      </c>
      <c r="S747" s="46" t="s">
        <v>4</v>
      </c>
      <c r="T747" s="46" t="str">
        <f>LOWER('quota master'!$V747)</f>
        <v>cellular blocks of regenerated cellulose</v>
      </c>
      <c r="U747" s="46" t="str">
        <f>GetQuotaDescription('quota master'!$A747, 'quota master'!$B747, 'quota master'!$AB747, 'quota master'!$T747)</f>
        <v>FCFS Quota number 092645 for geography 1011 : ERGA OMNES on cellular blocks of regenerated cellulose</v>
      </c>
      <c r="V747" s="46" t="s">
        <v>7170</v>
      </c>
      <c r="W747" s="46" t="s">
        <v>4</v>
      </c>
      <c r="X747" s="46" t="s">
        <v>4</v>
      </c>
      <c r="Y747" s="46" t="s">
        <v>4</v>
      </c>
      <c r="Z747" s="54"/>
      <c r="AA747" s="46" t="s">
        <v>4</v>
      </c>
      <c r="AB747" s="46" t="s">
        <v>1399</v>
      </c>
      <c r="AC747" s="46" t="s">
        <v>4</v>
      </c>
      <c r="AD747" s="46" t="s">
        <v>4</v>
      </c>
      <c r="AE747" s="46" t="s">
        <v>4</v>
      </c>
      <c r="AF747" s="47" t="s">
        <v>4</v>
      </c>
    </row>
    <row r="748" spans="1:32" ht="409.5" x14ac:dyDescent="0.25">
      <c r="A748" s="45" t="s">
        <v>87</v>
      </c>
      <c r="B748" s="46" t="str">
        <f>VLOOKUP($A748, Table5[], 2, FALSE)</f>
        <v>2301 : Certain handicraft products (Handicrafts)</v>
      </c>
      <c r="C748" s="46" t="str">
        <f>IF(ISNA(VLOOKUP($A748, Table8[], 2, FALSE)), "", VLOOKUP($A748, Table8[], 2, FALSE))</f>
        <v/>
      </c>
      <c r="D748" s="46" t="str">
        <f>IF(ISNA(VLOOKUP($A748, Table10[], 2, FALSE)), "", VLOOKUP($A748, Table10[], 2, FALSE))</f>
        <v>4201000010 - Riding saddles, of leather, hand-made_x000D_
4202111010 - Hand-made_x000D_
4202119010 - Hand-made_x000D_
4202129110 - Hand-made_x000D_
4202129910 - Hand-made_x000D_
4202199010 - Hand-made_x000D_
4202210010 - Hand-made_x000D_
4202229010 - Hand-made_x000D_
4202310010 - Hand-made_x000D_
4202329010 - Hand-made_x000D_
4202390010 - Hand-made_x000D_
4202911010 - Hand-made_x000D_
4202918010 - Hand-made_x000D_
4202929110 - Hand-made_x000D_
4202929810 - Hand-made_x000D_
4202990010 - Musical instrument cases, hand-made_x000D_
4203300010 - Hand-made_x000D_
4203400010 - Hand-made_x000D_
4420101110 - Hand-made_x000D_
4420909111 - Wood in the form of logs or squared logs with simple process in the surface, carved or f inely threaded or painted, does not have significant added-value and no significant change in shape_x000D_
4420909119 - Other_x000D_
4602110010 - From plaiting materials, hand-made_x000D_
4602120010 - From plaiting materials, hand-made_x000D_
4602199010 - Hand-made_x000D_
6403510510 - Hand-made_x000D_
6403590510 - Hand-made_x000D_
6403910510 - Hand-made_x000D_
6403990510 - Hand-made_x000D_
6406101010 - Hand-made_x000D_
6406109010 - Hand-made_x000D_
6406201010 - Hand-made_x000D_
6406209010 - Hand-made_x000D_
6406903010 - Hand-made_x000D_
6406905010 - Hand-made_x000D_
6406906010 - Hand-made_x000D_
6406909020 - Hand-made_x000D_
6505009010 - Berets, in wool, hand-made_x000D_
6602000010 - Hand-made_x000D_
6802910010 - Hand-made, carved_x000D_
6802920010 - Hand-made, carved_x000D_
6802939010 - Hand-made, carved_x000D_
6802999010 - Hand-made, carved_x000D_
6912002111 - Tableware and kitchenware, excluding condiment or spice mills and their ceramic grinding parts, coffee mills, knife sharpeners, sharpeners, kitchen tools to be used for cutting, grinding, grating, slicing, scraping and peeling, cordierite ceramic pizza-stones of a kind used for baking pizza or bread_x000D_
6912002119 - Other_x000D_
6912008110 - Hand-made_x000D_
6913100010 - hand-made_x000D_
6913901010 - hand-made_x000D_
6913909310 - Hand-made_x000D_
6913909810 - Hand-made_x000D_
6914900010 - Of common pottery hand-made_x000D_
7013221000 - Gathered by hand_x000D_
7013281000 - Gathered by hand_x000D_
7013331100 - Cut or otherwise decorated_x000D_
7013331900 - Other_x000D_
7013375100 - Cut or otherwise decorated_x000D_
7013375900 - Other_x000D_
7013411000 - Gathered by hand_x000D_
7013499100 - Gathered by hand_x000D_
7013911000 - Gathered by hand_x000D_
7013990010 - Gathered by hand_x000D_
7018101910 - hand-made_x000D_
7117190010 - Without parts of glass, hand-made_x000D_
7418109010 - Hand-made_x000D_
7418200010 - Hand-made_x000D_
7419100010 - Hand-made_x000D_
7419910010 - Hand-made_x000D_
7419999010 - Hand-made_x000D_
7616999001 - Aluminium radiators and elements or sections of which such radiator is composed, whether or not such elements are assembled in blocks_x000D_
7616999009 - Other_x000D_
8308900010 - Beads and spangles, hand-made_x000D_
9113900011 - Hand-made_x000D_
9113900091 - Hand-made_x000D_
9403401010 - Hand-made_x000D_
9403409010 - Hand-made_x000D_
9403820010 - Hand-made_x000D_
9403830010 - Hand-made_x000D_
9403890010 - Hand-made_x000D_
9403901010 - Hand-made_x000D_
9403903010 - Hand-made_x000D_
9403909010 - Hand-made_x000D_
9405109110 - Hand-made_x000D_
9405109820 - Hand-made_x000D_
9405209910 - Hand-made_x000D_
9405409910 - Hand-made_x000D_
9405500010 - Hand-made_x000D_
9405608020 - Hand-made_x000D_
9405990020 - Hand-made_x000D_
9503002110 - Ornamental dolls dressed so as to reflect the folklore characteristic of the country of origin, hand-made_x000D_
9503003910 - Hand-made, of wood_x000D_
9503004910 - Hand-made, of wood_x000D_
9503005510 - Hand-made, of wood_x000D_
9503006110 - Hand-made_x000D_
9503008110 - Hand-made, of wood_x000D_
9503009910 - Hand-made, of wood_x000D_
9601100010 - Hand-made_x000D_
9602000010 - Hand-made</v>
      </c>
      <c r="E748" s="46" t="str">
        <f>IF(ISNA(VLOOKUP($A748, Table16[], 2, FALSE)), "", VLOOKUP($A748, Table16[], 2, FALSE))</f>
        <v>R000032 : opening and providing for the administration of Community tariff quotas bound in GATT and certain other Community tariff quotas and establishingdetailed rules for adjustingthe quotas, and repealingCouncil Regulation (EC) No 1808/95</v>
      </c>
      <c r="F748" s="59">
        <v>12834</v>
      </c>
      <c r="G748" s="60">
        <v>43101</v>
      </c>
      <c r="H748" s="60">
        <v>43465</v>
      </c>
      <c r="I748" s="61">
        <f>'quota master'!$H748-'quota master'!$G748+1</f>
        <v>365</v>
      </c>
      <c r="J748" s="61" t="str">
        <f>describe_period('quota master'!$I748, 'quota master'!$G748, 'quota master'!$H748)</f>
        <v>Annual</v>
      </c>
      <c r="K748" s="54">
        <v>1800000</v>
      </c>
      <c r="L748" s="62" t="s">
        <v>4</v>
      </c>
      <c r="M748" s="63">
        <v>3</v>
      </c>
      <c r="N748" s="62" t="s">
        <v>3</v>
      </c>
      <c r="O748" s="63">
        <v>90</v>
      </c>
      <c r="P748" s="46" t="s">
        <v>83</v>
      </c>
      <c r="Q748" s="46" t="s">
        <v>4</v>
      </c>
      <c r="R748" s="46" t="s">
        <v>7</v>
      </c>
      <c r="S748" s="46" t="s">
        <v>4</v>
      </c>
      <c r="T748" s="46" t="str">
        <f>LOWER('quota master'!$V748)</f>
        <v>certain handicraft products</v>
      </c>
      <c r="U748" s="46" t="str">
        <f>GetQuotaDescription('quota master'!$A748, 'quota master'!$B748, 'quota master'!$AB748, 'quota master'!$T748)</f>
        <v>FCFS Quota number 090104 for geography 2301 : Certain handicraft products (Handicrafts) on certain handicraft products</v>
      </c>
      <c r="V748" s="46" t="s">
        <v>7141</v>
      </c>
      <c r="W748" s="46" t="s">
        <v>4</v>
      </c>
      <c r="X748" s="46" t="s">
        <v>4</v>
      </c>
      <c r="Y748" s="46" t="s">
        <v>4</v>
      </c>
      <c r="Z748" s="54"/>
      <c r="AA748" s="46" t="s">
        <v>4</v>
      </c>
      <c r="AB748" s="46" t="s">
        <v>1399</v>
      </c>
      <c r="AC748" s="46" t="s">
        <v>4</v>
      </c>
      <c r="AD748" s="46" t="s">
        <v>4</v>
      </c>
      <c r="AE748" s="46" t="s">
        <v>4</v>
      </c>
      <c r="AF748" s="47" t="s">
        <v>4</v>
      </c>
    </row>
    <row r="749" spans="1:32" ht="90" x14ac:dyDescent="0.25">
      <c r="A749" s="45" t="s">
        <v>9</v>
      </c>
      <c r="B749" s="46" t="str">
        <f>VLOOKUP($A749, Table5[], 2, FALSE)</f>
        <v>1011 : ERGA OMNES</v>
      </c>
      <c r="C749" s="46" t="str">
        <f>IF(ISNA(VLOOKUP($A749, Table8[], 2, FALSE)), "", VLOOKUP($A749, Table8[], 2, FALSE))</f>
        <v/>
      </c>
      <c r="D749" s="46" t="str">
        <f>IF(ISNA(VLOOKUP($A749, Table10[], 2, FALSE)), "", VLOOKUP($A749, Table10[], 2, FALSE))</f>
        <v>4412390010 - Plywood of coniferous species, without the addition of other substances, of a thickness greater than 18,5 mm when sanded, or of a thickness greater than 8,5 mm when the faces are not further prepared than the peeling process_x000D_
4412998510 - Plywood of coniferous species, without the addition of other substances,of a thickness greater than 18,5 mm when sanded, or of a thickness greater than 8,5 mm when the faces are not further prepared than the peeling process</v>
      </c>
      <c r="E749" s="46" t="str">
        <f>IF(ISNA(VLOOKUP($A749, Table16[], 2, FALSE)), "", VLOOKUP($A749, Table16[], 2, FALSE))</f>
        <v>R000032 : opening and providing for the administration of Community tariff quotas bound in GATT and certain other Community tariff quotas and establishingdetailed rules for adjustingthe quotas, and repealingCouncil Regulation (EC) No 1808/95</v>
      </c>
      <c r="F749" s="59">
        <v>12810</v>
      </c>
      <c r="G749" s="60">
        <v>43101</v>
      </c>
      <c r="H749" s="60">
        <v>43465</v>
      </c>
      <c r="I749" s="61">
        <f>'quota master'!$H749-'quota master'!$G749+1</f>
        <v>365</v>
      </c>
      <c r="J749" s="61" t="str">
        <f>describe_period('quota master'!$I749, 'quota master'!$G749, 'quota master'!$H749)</f>
        <v>Annual</v>
      </c>
      <c r="K749" s="54">
        <v>650000</v>
      </c>
      <c r="L749" s="62" t="s">
        <v>10</v>
      </c>
      <c r="M749" s="63">
        <v>3</v>
      </c>
      <c r="N749" s="62" t="s">
        <v>11</v>
      </c>
      <c r="O749" s="63">
        <v>90</v>
      </c>
      <c r="P749" s="46" t="s">
        <v>4</v>
      </c>
      <c r="Q749" s="46" t="s">
        <v>4</v>
      </c>
      <c r="R749" s="46" t="s">
        <v>7</v>
      </c>
      <c r="S749" s="46" t="s">
        <v>4</v>
      </c>
      <c r="T749" s="46" t="s">
        <v>7681</v>
      </c>
      <c r="U749" s="46" t="str">
        <f>GetQuotaDescription('quota master'!$A749, 'quota master'!$B749, 'quota master'!$AB749, 'quota master'!$T749)</f>
        <v>FCFS Quota number 090013 for geography 1011 : ERGA OMNES on Plywood of coniferous species</v>
      </c>
      <c r="V749" s="46" t="s">
        <v>7681</v>
      </c>
      <c r="W749" s="46" t="s">
        <v>4</v>
      </c>
      <c r="X749" s="46" t="s">
        <v>4</v>
      </c>
      <c r="Y749" s="46" t="s">
        <v>4</v>
      </c>
      <c r="Z749" s="54"/>
      <c r="AA749" s="46" t="s">
        <v>4</v>
      </c>
      <c r="AB749" s="46" t="s">
        <v>1399</v>
      </c>
      <c r="AC749" s="46" t="s">
        <v>4</v>
      </c>
      <c r="AD749" s="46" t="s">
        <v>4</v>
      </c>
      <c r="AE749" s="46" t="s">
        <v>4</v>
      </c>
      <c r="AF749" s="47" t="s">
        <v>4</v>
      </c>
    </row>
    <row r="750" spans="1:32" ht="409.5" x14ac:dyDescent="0.25">
      <c r="A750" s="45" t="s">
        <v>615</v>
      </c>
      <c r="B750" s="46" t="str">
        <f>VLOOKUP($A750, Table5[], 2, FALSE)</f>
        <v>1011 : ERGA OMNES</v>
      </c>
      <c r="C750" s="46" t="str">
        <f>IF(ISNA(VLOOKUP($A750, Table8[], 2, FALSE)), "", VLOOKUP($A750, Table8[], 2, FALSE))</f>
        <v/>
      </c>
      <c r="D750" s="46" t="str">
        <f>IF(ISNA(VLOOKUP($A750, Table10[], 2, FALSE)), "", VLOOKUP($A750, Table10[], 2, FALSE))</f>
        <v>5004000000 - Silk yarn (other than yarn spun from silk waste) not put up for retail sale_x000D_
5005000000 - Yarn spun from silk waste, not put up for retail sale_x000D_
5006000000 - Silk yarn and yarn spun from silk waste, put up for retail sale; silkworm gut_x000D_
5007000000 - Woven fabrics of silk or of silk waste_x000D_
5106000000 - Yarn of carded wool, not put up for retail sale_x000D_
5107000000 - Yarn of combed wool, not put up for retail sale_x000D_
5108000000 - Yarn of fine animal hair (carded or combed), not put up for retail sale_x000D_
5109000000 - Yarn of wool or of fine animal hair, put up for retail sale_x000D_
5110000000 - Yarn of coarse animal hair or of horsehair (including gimped horsehair yarn), whether or not put up for retail sale_x000D_
5111000000 - Woven fabrics of carded wool or of carded fine animal hair_x000D_
5112000000 - Woven fabrics of combed wool or of combed fine animal hair_x000D_
5113000000 - Woven fabrics of coarse animal hair or of horsehair_x000D_
5204000000 - Cotton sewing thread, whether or not put up for retail sale_x000D_
5205000000 - Cotton yarn (other than sewing thread), containing 85|% or more by weight of cotton, not put up for retail sale_x000D_
5206000000 - Cotton yarn (other than sewing thread), containing less than 85|% by weight of cotton, not put up for retail sale_x000D_
5207000000 - Cotton yarn (other than sewing thread) put up for retail sale_x000D_
5208000000 - Woven fabrics of cotton, containing 85|% or more by weight of cotton, weighing not more than 200|g/m$2_x000D_
5209000000 - Woven fabrics of cotton, containing 85|% or more by weight of cotton, weighing more than 200|g/m$2_x000D_
5210000000 - Woven fabrics of cotton, containing less than 85|% by weight of cotton, mixed mainly or solely with man-made fibres, weighing not more than 200|g/m$2_x000D_
5211000000 - Woven fabrics of cotton, containing less than 85|% by weight of cotton, mixed mainly or solely with man-made fibres, weighing more than 200|g/m$2_x000D_
5212000000 - Other woven fabrics of cotton_x000D_
5306000000 - Flax yarn_x000D_
5308200000 - True hemp yarn_x000D_
5308900000 - Other_x000D_
5309000000 - Woven fabrics of flax_x000D_
5310000000 - Woven fabrics of jute or of other textile bast fibres of heading|5303_x000D_
5311000000 - Woven fabrics of other vegetable textile fibres; woven fabrics of paper yarn_x000D_
5401000000 - Sewing thread of man-made filaments, whether or not put up for retail sale_x000D_
5402000000 - Synthetic filament yarn (other than sewing thread), not put up for retail sale, including synthetic monofilament of less than 67|decitex_x000D_
5403000000 - Artificial filament yarn (other than sewing thread), not put up for retail sale, including artificial monofilament of less than 67|decitex_x000D_
5404000000 - Synthetic monofilament of 67|decitex or more and of which no cross-sectional dimension exceeds 1|mm; strip and the like (for example, artificial straw), of synthetic textile materials, of an apparent width not exceeding 5|mm_x000D_
5405000000 - Artificial monofilament of 67|decitex or more and of which no cross-sectional dimension exceeds 1|mm; strip and the like (for example, artificial straw), of artificial textile materials, of an apparent width not exceeding 5|mm_x000D_
5406000000 - Man-made filament yarn (other than sewing thread), put up for retail sale_x000D_
5407000000 - Woven fabrics of synthetic filament yarn, including woven fabrics obtained from materials of heading|5404_x000D_
5408000000 - Woven fabrics of artificial filament yarn, including woven fabrics obtained from materials of heading|5405_x000D_
5508000000 - Sewing thread of man-made staple fibres, whether or not put up for retail sale_x000D_
5509000000 - Yarn (other than sewing thread) of synthetic staple fibres, not put up for retail sale_x000D_
5510000000 - Yarn (other than sewing thread) of artificial staple fibres, not put up for retail sale_x000D_
5511000000 - Yarn (other than sewing thread) of man-made staple fibres, put up for retail sale_x000D_
5512000000 - Woven fabrics of synthetic staple fibres, containing 85|% or more by weight of synthetic staple fibres_x000D_
5513000000 - Woven fabrics of synthetic staple fibres, containing less than 85|% by weight of such fibres, mixed mainly or solely with cotton, of a weight not exceeding 170|g/m$2_x000D_
5514000000 - Woven fabrics of synthetic staple fibres, containing less than 85|% by weight of such fibres, mixed mainly or solely with cotton, of a weight exceeding 170|g/m$2_x000D_
5515000000 - Other woven fabrics of synthetic staple fibres_x000D_
5516000000 - Woven fabrics of artificial staple fibres_x000D_
5605000000 - Metallised yarn, whether or not gimped, being textile yarn, or strip or the like of heading|5404|or 5405, combined with metal in the form of thread, strip or powder or covered with metal_x000D_
5606009100 - Gimped yarn_x000D_
5606009900 - Other_x000D_
5801100000 - Of wool or fine animal hair_x000D_
5801220000 - Cut corduroy_x000D_
5801230000 - Other weft pile fabrics_x000D_
5801260000 - Chenille fabrics_x000D_
5801270000 - Warp pile fabrics_x000D_
5801320000 - Cut corduroy_x000D_
5801330000 - Other weft pile fabrics_x000D_
5801360000 - Chenille fabrics_x000D_
5801370000 - Warp pile fabrics_x000D_
5801900000 - Of other textile materials_x000D_
5802000000 - Terry towelling and similar woven terry fabrics, other than narrow fabrics of heading|5806; tufted textile fabrics, other than products of heading|5703_x000D_
5804000000 - Tulles and other net fabrics, not including woven, knitted or crocheted fabrics; lace in the piece, in strips or in motifs, other than fabrics of headings|6002|to 6006_x000D_
5806000000 - Narrow woven fabrics, other than goods of heading|5807; narrow fabrics consisting of warp without weft assembled by means of an adhesive (bolducs)_x000D_
5808000000 - Braids in the piece; ornamental trimmings in the piece, without embroidery, other than knitted or crocheted; tassels, pompons and similar articles_x000D_
5809000000 - Woven fabrics of metal thread and woven fabrics of metallised yarn of heading|5605, of a kind used in apparel, as furnishing fabrics or for similar purposes, not elsewhere specified or included_x000D_
6001000000 - Pile fabrics, including 'long pile' fabrics and terry fabrics, knitted or crocheted_x000D_
6002000000 - Knitted or crocheted fabrics of a width not exceeding 30|cm, containing by weight 5|% or more of elastomeric yarn or rubber thread, other than those of heading|6001_x000D_
6003000000 - Knitted or crocheted fabrics of a width not exceeding 30|cm, other than those of heading|6001|or 6002_x000D_
6004000000 - Knitted or crocheted fabrics of a width exceeding 30|cm, containing by weight 5|% or more of elastomeric yarn or rubber thread, other than those of heading|6001_x000D_
6005000000 - Warp knit fabrics (including those made on galloon knitting machines), other than those of headings|6001|to 6004_x000D_
6006000000 - Other knitted or crocheted fabrics</v>
      </c>
      <c r="E750" s="46" t="str">
        <f>IF(ISNA(VLOOKUP($A750, Table16[], 2, FALSE)), "", VLOOKUP($A750, Table16[], 2, FALSE))</f>
        <v>R000032 : opening and providing for the administration of Community tariff quotas bound in GATT and certain other Community tariff quotas and establishingdetailed rules for adjustingthe quotas, and repealingCouncil Regulation (EC) No 1808/95</v>
      </c>
      <c r="F750" s="59">
        <v>12830</v>
      </c>
      <c r="G750" s="60">
        <v>43344</v>
      </c>
      <c r="H750" s="60">
        <v>43708</v>
      </c>
      <c r="I750" s="61">
        <f>'quota master'!$H750-'quota master'!$G750+1</f>
        <v>365</v>
      </c>
      <c r="J750" s="61" t="str">
        <f>describe_period('quota master'!$I750, 'quota master'!$G750, 'quota master'!$H750)</f>
        <v>Annual</v>
      </c>
      <c r="K750" s="54">
        <v>1870000</v>
      </c>
      <c r="L750" s="62" t="s">
        <v>4</v>
      </c>
      <c r="M750" s="63">
        <v>3</v>
      </c>
      <c r="N750" s="62" t="s">
        <v>3</v>
      </c>
      <c r="O750" s="63">
        <v>90</v>
      </c>
      <c r="P750" s="46" t="s">
        <v>83</v>
      </c>
      <c r="Q750" s="46" t="s">
        <v>4</v>
      </c>
      <c r="R750" s="46" t="s">
        <v>7</v>
      </c>
      <c r="S750" s="46" t="s">
        <v>4</v>
      </c>
      <c r="T750" s="46" t="str">
        <f>LOWER('quota master'!$V750)</f>
        <v>various silk yarn, wool, fine animal hair, woven and cotton products</v>
      </c>
      <c r="U750" s="46" t="str">
        <f>GetQuotaDescription('quota master'!$A750, 'quota master'!$B750, 'quota master'!$AB750, 'quota master'!$T750)</f>
        <v>FCFS Quota number 092501 for geography 1011 : ERGA OMNES on various silk yarn, wool, fine animal hair, woven and cotton products</v>
      </c>
      <c r="V750" s="46" t="s">
        <v>7160</v>
      </c>
      <c r="W750" s="46" t="s">
        <v>4</v>
      </c>
      <c r="X750" s="46" t="s">
        <v>4</v>
      </c>
      <c r="Y750" s="46" t="s">
        <v>4</v>
      </c>
      <c r="Z750" s="54"/>
      <c r="AA750" s="46" t="s">
        <v>4</v>
      </c>
      <c r="AB750" s="46" t="s">
        <v>1399</v>
      </c>
      <c r="AC750" s="46" t="s">
        <v>4</v>
      </c>
      <c r="AD750" s="46" t="s">
        <v>4</v>
      </c>
      <c r="AE750" s="46" t="s">
        <v>4</v>
      </c>
      <c r="AF750" s="47" t="s">
        <v>4</v>
      </c>
    </row>
    <row r="751" spans="1:32" ht="255" x14ac:dyDescent="0.25">
      <c r="A751" s="45" t="s">
        <v>82</v>
      </c>
      <c r="B751" s="46" t="str">
        <f>VLOOKUP($A751, Table5[], 2, FALSE)</f>
        <v>2300 : Silk or cotton handloom products</v>
      </c>
      <c r="C751" s="46" t="str">
        <f>IF(ISNA(VLOOKUP($A751, Table8[], 2, FALSE)), "", VLOOKUP($A751, Table8[], 2, FALSE))</f>
        <v/>
      </c>
      <c r="D751" s="46" t="str">
        <f>IF(ISNA(VLOOKUP($A751, Table10[], 2, FALSE)), "", VLOOKUP($A751, Table10[], 2, FALSE))</f>
        <v>5007100010 - Manufactured on handlooms_x000D_
5007201110 - Manufactured on handlooms_x000D_
5007201910 - Manufactured on handlooms_x000D_
5007202110 - Manufactured on handlooms_x000D_
5007203120 - Manufactured on handlooms_x000D_
5007203920 - Manufactured on handlooms_x000D_
5007204110 - Manufactured on handlooms_x000D_
5007205110 - Manufactured on handlooms_x000D_
5007205910 - Manufactured on handlooms_x000D_
5007206110 - Manufactured on handlooms_x000D_
5007206910 - Manufactured on handlooms_x000D_
5007207110 - Manufactured on handlooms_x000D_
5007901010 - Manufactured on handlooms_x000D_
5007903010 - Manufactured on handlooms_x000D_
5007905010 - Manufactured on handlooms_x000D_
5007909010 - Manufactured on handlooms_x000D_
5803003010 - Manufactured on handlooms</v>
      </c>
      <c r="E751" s="46" t="str">
        <f>IF(ISNA(VLOOKUP($A751, Table16[], 2, FALSE)), "", VLOOKUP($A751, Table16[], 2, FALSE))</f>
        <v>R000032 : opening and providing for the administration of Community tariff quotas bound in GATT and certain other Community tariff quotas and establishingdetailed rules for adjustingthe quotas, and repealingCouncil Regulation (EC) No 1808/95</v>
      </c>
      <c r="F751" s="59">
        <v>12836</v>
      </c>
      <c r="G751" s="60">
        <v>43101</v>
      </c>
      <c r="H751" s="60">
        <v>43465</v>
      </c>
      <c r="I751" s="61">
        <f>'quota master'!$H751-'quota master'!$G751+1</f>
        <v>365</v>
      </c>
      <c r="J751" s="61" t="str">
        <f>describe_period('quota master'!$I751, 'quota master'!$G751, 'quota master'!$H751)</f>
        <v>Annual</v>
      </c>
      <c r="K751" s="54">
        <v>2432000</v>
      </c>
      <c r="L751" s="62" t="s">
        <v>4</v>
      </c>
      <c r="M751" s="63">
        <v>3</v>
      </c>
      <c r="N751" s="62" t="s">
        <v>3</v>
      </c>
      <c r="O751" s="63">
        <v>90</v>
      </c>
      <c r="P751" s="46" t="s">
        <v>83</v>
      </c>
      <c r="Q751" s="46" t="s">
        <v>4</v>
      </c>
      <c r="R751" s="46" t="s">
        <v>84</v>
      </c>
      <c r="S751" s="46" t="s">
        <v>4</v>
      </c>
      <c r="T751" s="46" t="s">
        <v>7139</v>
      </c>
      <c r="U751" s="46" t="str">
        <f>GetQuotaDescription('quota master'!$A751, 'quota master'!$B751, 'quota master'!$AB751, 'quota master'!$T751)</f>
        <v>FCFS Quota number 090101 for geography 2300 : Silk or cotton handloom products on Commodities manufactured on handlooms</v>
      </c>
      <c r="V751" s="46" t="s">
        <v>7139</v>
      </c>
      <c r="W751" s="46" t="s">
        <v>4</v>
      </c>
      <c r="X751" s="46" t="s">
        <v>4</v>
      </c>
      <c r="Y751" s="46" t="s">
        <v>4</v>
      </c>
      <c r="Z751" s="54"/>
      <c r="AA751" s="46" t="s">
        <v>4</v>
      </c>
      <c r="AB751" s="46" t="s">
        <v>1399</v>
      </c>
      <c r="AC751" s="46" t="s">
        <v>4</v>
      </c>
      <c r="AD751" s="46" t="s">
        <v>4</v>
      </c>
      <c r="AE751" s="46" t="s">
        <v>4</v>
      </c>
      <c r="AF751" s="47" t="s">
        <v>4</v>
      </c>
    </row>
    <row r="752" spans="1:32" ht="105" x14ac:dyDescent="0.25">
      <c r="A752" s="45" t="s">
        <v>1077</v>
      </c>
      <c r="B752" s="46" t="str">
        <f>VLOOKUP($A752, Table5[], 2, FALSE)</f>
        <v>CA : Canada</v>
      </c>
      <c r="C752" s="46" t="str">
        <f>IF(ISNA(VLOOKUP($A752, Table8[], 2, FALSE)), "", VLOOKUP($A752, Table8[], 2, FALSE))</f>
        <v/>
      </c>
      <c r="D752" s="46" t="str">
        <f>IF(ISNA(VLOOKUP($A752, Table10[], 2, FALSE)), "", VLOOKUP($A752, Table10[], 2, FALSE))</f>
        <v>5107200000 - Containing less than 85|% by weight of wool</v>
      </c>
      <c r="E752" s="46" t="str">
        <f>IF(ISNA(VLOOKUP($A752, Table16[], 2, FALSE)), "", VLOOKUP($A752,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52" s="59">
        <v>12878</v>
      </c>
      <c r="G752" s="60">
        <v>43101</v>
      </c>
      <c r="H752" s="60">
        <v>43465</v>
      </c>
      <c r="I752" s="61">
        <f>'quota master'!$H752-'quota master'!$G752+1</f>
        <v>365</v>
      </c>
      <c r="J752" s="61" t="str">
        <f>describe_period('quota master'!$I752, 'quota master'!$G752, 'quota master'!$H752)</f>
        <v>Annual</v>
      </c>
      <c r="K752" s="54">
        <v>192000</v>
      </c>
      <c r="L752" s="62" t="s">
        <v>2</v>
      </c>
      <c r="M752" s="63">
        <v>3</v>
      </c>
      <c r="N752" s="62" t="s">
        <v>3</v>
      </c>
      <c r="O752" s="63">
        <v>90</v>
      </c>
      <c r="P752" s="46" t="s">
        <v>4</v>
      </c>
      <c r="Q752" s="46" t="s">
        <v>4</v>
      </c>
      <c r="R752" s="46" t="s">
        <v>1065</v>
      </c>
      <c r="S752" s="46" t="s">
        <v>4</v>
      </c>
      <c r="T752" s="46" t="str">
        <f>LOWER('quota master'!$V752)</f>
        <v>yarn of combed wool, not put up for retail sale</v>
      </c>
      <c r="U752" s="46" t="str">
        <f>GetQuotaDescription('quota master'!$A752, 'quota master'!$B752, 'quota master'!$AB752, 'quota master'!$T752)</f>
        <v>FCFS Quota number 098312 for geography CA : Canada on yarn of combed wool, not put up for retail sale</v>
      </c>
      <c r="V752" s="46" t="s">
        <v>4923</v>
      </c>
      <c r="W752" s="46" t="s">
        <v>4</v>
      </c>
      <c r="X752" s="46" t="s">
        <v>4</v>
      </c>
      <c r="Y752" s="46" t="s">
        <v>4</v>
      </c>
      <c r="Z752" s="54"/>
      <c r="AA752" s="46" t="s">
        <v>4</v>
      </c>
      <c r="AB752" s="46" t="s">
        <v>1399</v>
      </c>
      <c r="AC752" s="46" t="s">
        <v>4</v>
      </c>
      <c r="AD752" s="46" t="s">
        <v>4</v>
      </c>
      <c r="AE752" s="46" t="s">
        <v>4</v>
      </c>
      <c r="AF752" s="47" t="s">
        <v>4</v>
      </c>
    </row>
    <row r="753" spans="1:32" ht="75" x14ac:dyDescent="0.25">
      <c r="A753" s="45" t="s">
        <v>605</v>
      </c>
      <c r="B753" s="46" t="str">
        <f>VLOOKUP($A753, Table5[], 2, FALSE)</f>
        <v>KR : Korea, Republic of (South Korea)</v>
      </c>
      <c r="C753" s="46" t="str">
        <f>IF(ISNA(VLOOKUP($A753, Table8[], 2, FALSE)), "", VLOOKUP($A753, Table8[], 2, FALSE))</f>
        <v/>
      </c>
      <c r="D753" s="46" t="str">
        <f>IF(ISNA(VLOOKUP($A753, Table10[], 2, FALSE)), "", VLOOKUP($A753, Table10[], 2, FALSE))</f>
        <v>5204000000 - Cotton sewing thread, whether or not put up for retail sale</v>
      </c>
      <c r="E753" s="46" t="str">
        <f>IF(ISNA(VLOOKUP($A753, Table16[], 2, FALSE)), "", VLOOKUP($A753, Table16[], 2, FALSE))</f>
        <v>R111093 : on the application of derogations from the rules of origin laid down in the Protocol on the definition of originating products attached to the Free Trade Agreement between the European Union and its Member States and Korea</v>
      </c>
      <c r="F753" s="59">
        <v>12582</v>
      </c>
      <c r="G753" s="60">
        <v>43282</v>
      </c>
      <c r="H753" s="60">
        <v>43646</v>
      </c>
      <c r="I753" s="61">
        <f>'quota master'!$H753-'quota master'!$G753+1</f>
        <v>365</v>
      </c>
      <c r="J753" s="61" t="str">
        <f>describe_period('quota master'!$I753, 'quota master'!$G753, 'quota master'!$H753)</f>
        <v>Annual</v>
      </c>
      <c r="K753" s="54">
        <v>86000</v>
      </c>
      <c r="L753" s="62" t="s">
        <v>2</v>
      </c>
      <c r="M753" s="63">
        <v>3</v>
      </c>
      <c r="N753" s="62" t="s">
        <v>3</v>
      </c>
      <c r="O753" s="63">
        <v>90</v>
      </c>
      <c r="P753" s="46" t="s">
        <v>4</v>
      </c>
      <c r="Q753" s="46" t="s">
        <v>4</v>
      </c>
      <c r="R753" s="46" t="s">
        <v>602</v>
      </c>
      <c r="S753" s="46" t="s">
        <v>4</v>
      </c>
      <c r="T753" s="46" t="str">
        <f>LOWER('quota master'!$V753)</f>
        <v>cotton sewing thread</v>
      </c>
      <c r="U753" s="46" t="str">
        <f>GetQuotaDescription('quota master'!$A753, 'quota master'!$B753, 'quota master'!$AB753, 'quota master'!$T753)</f>
        <v>FCFS Quota number 092453 for geography KR : Korea, Republic of (South Korea) on cotton sewing thread</v>
      </c>
      <c r="V753" s="46" t="s">
        <v>7153</v>
      </c>
      <c r="W753" s="46" t="s">
        <v>4</v>
      </c>
      <c r="X753" s="46" t="s">
        <v>4</v>
      </c>
      <c r="Y753" s="46" t="s">
        <v>4</v>
      </c>
      <c r="Z753" s="54"/>
      <c r="AA753" s="46" t="s">
        <v>4</v>
      </c>
      <c r="AB753" s="46" t="s">
        <v>1399</v>
      </c>
      <c r="AC753" s="46" t="s">
        <v>4</v>
      </c>
      <c r="AD753" s="46" t="s">
        <v>4</v>
      </c>
      <c r="AE753" s="46" t="s">
        <v>4</v>
      </c>
      <c r="AF753" s="47" t="s">
        <v>4</v>
      </c>
    </row>
    <row r="754" spans="1:32" ht="75" x14ac:dyDescent="0.25">
      <c r="A754" s="45" t="s">
        <v>606</v>
      </c>
      <c r="B754" s="46" t="str">
        <f>VLOOKUP($A754, Table5[], 2, FALSE)</f>
        <v>KR : Korea, Republic of (South Korea)</v>
      </c>
      <c r="C754" s="46" t="str">
        <f>IF(ISNA(VLOOKUP($A754, Table8[], 2, FALSE)), "", VLOOKUP($A754, Table8[], 2, FALSE))</f>
        <v/>
      </c>
      <c r="D754" s="46" t="str">
        <f>IF(ISNA(VLOOKUP($A754, Table10[], 2, FALSE)), "", VLOOKUP($A754, Table10[], 2, FALSE))</f>
        <v>5205000000 - Cotton yarn (other than sewing thread), containing 85|% or more by weight of cotton, not put up for retail sale</v>
      </c>
      <c r="E754" s="46" t="str">
        <f>IF(ISNA(VLOOKUP($A754, Table16[], 2, FALSE)), "", VLOOKUP($A754, Table16[], 2, FALSE))</f>
        <v>R111093 : on the application of derogations from the rules of origin laid down in the Protocol on the definition of originating products attached to the Free Trade Agreement between the European Union and its Member States and Korea</v>
      </c>
      <c r="F754" s="59">
        <v>12583</v>
      </c>
      <c r="G754" s="60">
        <v>43282</v>
      </c>
      <c r="H754" s="60">
        <v>43646</v>
      </c>
      <c r="I754" s="61">
        <f>'quota master'!$H754-'quota master'!$G754+1</f>
        <v>365</v>
      </c>
      <c r="J754" s="61" t="str">
        <f>describe_period('quota master'!$I754, 'quota master'!$G754, 'quota master'!$H754)</f>
        <v>Annual</v>
      </c>
      <c r="K754" s="54">
        <v>2310000</v>
      </c>
      <c r="L754" s="62" t="s">
        <v>2</v>
      </c>
      <c r="M754" s="63">
        <v>3</v>
      </c>
      <c r="N754" s="62" t="s">
        <v>3</v>
      </c>
      <c r="O754" s="63">
        <v>90</v>
      </c>
      <c r="P754" s="46" t="s">
        <v>4</v>
      </c>
      <c r="Q754" s="46" t="s">
        <v>4</v>
      </c>
      <c r="R754" s="46" t="s">
        <v>602</v>
      </c>
      <c r="S754" s="46" t="s">
        <v>4</v>
      </c>
      <c r="T754" s="46" t="str">
        <f>LOWER('quota master'!$V754)</f>
        <v>cotton yarn</v>
      </c>
      <c r="U754" s="46" t="str">
        <f>GetQuotaDescription('quota master'!$A754, 'quota master'!$B754, 'quota master'!$AB754, 'quota master'!$T754)</f>
        <v>FCFS Quota number 092454 for geography KR : Korea, Republic of (South Korea) on cotton yarn</v>
      </c>
      <c r="V754" s="46" t="s">
        <v>7154</v>
      </c>
      <c r="W754" s="46" t="s">
        <v>4</v>
      </c>
      <c r="X754" s="46" t="s">
        <v>4</v>
      </c>
      <c r="Y754" s="46" t="s">
        <v>4</v>
      </c>
      <c r="Z754" s="54"/>
      <c r="AA754" s="46" t="s">
        <v>4</v>
      </c>
      <c r="AB754" s="46" t="s">
        <v>1399</v>
      </c>
      <c r="AC754" s="46" t="s">
        <v>4</v>
      </c>
      <c r="AD754" s="46" t="s">
        <v>4</v>
      </c>
      <c r="AE754" s="46" t="s">
        <v>4</v>
      </c>
      <c r="AF754" s="47" t="s">
        <v>4</v>
      </c>
    </row>
    <row r="755" spans="1:32" ht="105" x14ac:dyDescent="0.25">
      <c r="A755" s="45" t="s">
        <v>1078</v>
      </c>
      <c r="B755" s="46" t="str">
        <f>VLOOKUP($A755, Table5[], 2, FALSE)</f>
        <v>CA : Canada</v>
      </c>
      <c r="C755" s="46" t="str">
        <f>IF(ISNA(VLOOKUP($A755, Table8[], 2, FALSE)), "", VLOOKUP($A755, Table8[], 2, FALSE))</f>
        <v/>
      </c>
      <c r="D755" s="46" t="str">
        <f>IF(ISNA(VLOOKUP($A755, Table10[], 2, FALSE)), "", VLOOKUP($A755, Table10[], 2, FALSE))</f>
        <v>5205120000 - Measuring less than 714,29|decitex but not less than 232,56|decitex (exceeding 14|metric number but not exceeding 43|metric number)</v>
      </c>
      <c r="E755" s="46" t="str">
        <f>IF(ISNA(VLOOKUP($A755, Table16[], 2, FALSE)), "", VLOOKUP($A755,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55" s="59">
        <v>12880</v>
      </c>
      <c r="G755" s="60">
        <v>43101</v>
      </c>
      <c r="H755" s="60">
        <v>43465</v>
      </c>
      <c r="I755" s="61">
        <f>'quota master'!$H755-'quota master'!$G755+1</f>
        <v>365</v>
      </c>
      <c r="J755" s="61" t="str">
        <f>describe_period('quota master'!$I755, 'quota master'!$G755, 'quota master'!$H755)</f>
        <v>Annual</v>
      </c>
      <c r="K755" s="54">
        <v>1176000</v>
      </c>
      <c r="L755" s="62" t="s">
        <v>2</v>
      </c>
      <c r="M755" s="63">
        <v>3</v>
      </c>
      <c r="N755" s="62" t="s">
        <v>3</v>
      </c>
      <c r="O755" s="63">
        <v>90</v>
      </c>
      <c r="P755" s="46" t="s">
        <v>4</v>
      </c>
      <c r="Q755" s="46" t="s">
        <v>4</v>
      </c>
      <c r="R755" s="46" t="s">
        <v>1065</v>
      </c>
      <c r="S755" s="46" t="s">
        <v>4</v>
      </c>
      <c r="T755" s="46" t="str">
        <f>LOWER('quota master'!$V755)</f>
        <v>single cotton yarn, of uncombed fibres</v>
      </c>
      <c r="U755" s="46" t="str">
        <f>GetQuotaDescription('quota master'!$A755, 'quota master'!$B755, 'quota master'!$AB755, 'quota master'!$T755)</f>
        <v>FCFS Quota number 098313 for geography CA : Canada on single cotton yarn, of uncombed fibres</v>
      </c>
      <c r="V755" s="46" t="s">
        <v>7765</v>
      </c>
      <c r="W755" s="46" t="s">
        <v>4</v>
      </c>
      <c r="X755" s="46" t="s">
        <v>4</v>
      </c>
      <c r="Y755" s="46" t="s">
        <v>4</v>
      </c>
      <c r="Z755" s="54"/>
      <c r="AA755" s="46" t="s">
        <v>4</v>
      </c>
      <c r="AB755" s="46" t="s">
        <v>1399</v>
      </c>
      <c r="AC755" s="46" t="s">
        <v>4</v>
      </c>
      <c r="AD755" s="46" t="s">
        <v>4</v>
      </c>
      <c r="AE755" s="46" t="s">
        <v>4</v>
      </c>
      <c r="AF755" s="47" t="s">
        <v>4</v>
      </c>
    </row>
    <row r="756" spans="1:32" ht="75" x14ac:dyDescent="0.25">
      <c r="A756" s="45" t="s">
        <v>607</v>
      </c>
      <c r="B756" s="46" t="str">
        <f>VLOOKUP($A756, Table5[], 2, FALSE)</f>
        <v>KR : Korea, Republic of (South Korea)</v>
      </c>
      <c r="C756" s="46" t="str">
        <f>IF(ISNA(VLOOKUP($A756, Table8[], 2, FALSE)), "", VLOOKUP($A756, Table8[], 2, FALSE))</f>
        <v/>
      </c>
      <c r="D756" s="46" t="str">
        <f>IF(ISNA(VLOOKUP($A756, Table10[], 2, FALSE)), "", VLOOKUP($A756, Table10[], 2, FALSE))</f>
        <v>5206000000 - Cotton yarn (other than sewing thread), containing less than 85|% by weight of cotton, not put up for retail sale</v>
      </c>
      <c r="E756" s="46" t="str">
        <f>IF(ISNA(VLOOKUP($A756, Table16[], 2, FALSE)), "", VLOOKUP($A756, Table16[], 2, FALSE))</f>
        <v>R111093 : on the application of derogations from the rules of origin laid down in the Protocol on the definition of originating products attached to the Free Trade Agreement between the European Union and its Member States and Korea</v>
      </c>
      <c r="F756" s="59">
        <v>12584</v>
      </c>
      <c r="G756" s="60">
        <v>43282</v>
      </c>
      <c r="H756" s="60">
        <v>43646</v>
      </c>
      <c r="I756" s="61">
        <f>'quota master'!$H756-'quota master'!$G756+1</f>
        <v>365</v>
      </c>
      <c r="J756" s="61" t="str">
        <f>describe_period('quota master'!$I756, 'quota master'!$G756, 'quota master'!$H756)</f>
        <v>Annual</v>
      </c>
      <c r="K756" s="54">
        <v>377000</v>
      </c>
      <c r="L756" s="62" t="s">
        <v>2</v>
      </c>
      <c r="M756" s="63">
        <v>3</v>
      </c>
      <c r="N756" s="62" t="s">
        <v>3</v>
      </c>
      <c r="O756" s="63">
        <v>90</v>
      </c>
      <c r="P756" s="46" t="s">
        <v>4</v>
      </c>
      <c r="Q756" s="46" t="s">
        <v>4</v>
      </c>
      <c r="R756" s="46" t="s">
        <v>602</v>
      </c>
      <c r="S756" s="46" t="s">
        <v>4</v>
      </c>
      <c r="T756" s="46" t="str">
        <f>LOWER('quota master'!$V756)</f>
        <v>cotton yarn</v>
      </c>
      <c r="U756" s="46" t="str">
        <f>GetQuotaDescription('quota master'!$A756, 'quota master'!$B756, 'quota master'!$AB756, 'quota master'!$T756)</f>
        <v>FCFS Quota number 092455 for geography KR : Korea, Republic of (South Korea) on cotton yarn</v>
      </c>
      <c r="V756" s="46" t="s">
        <v>7154</v>
      </c>
      <c r="W756" s="46" t="s">
        <v>4</v>
      </c>
      <c r="X756" s="46" t="s">
        <v>4</v>
      </c>
      <c r="Y756" s="46" t="s">
        <v>4</v>
      </c>
      <c r="Z756" s="54"/>
      <c r="AA756" s="46" t="s">
        <v>4</v>
      </c>
      <c r="AB756" s="46" t="s">
        <v>1399</v>
      </c>
      <c r="AC756" s="46" t="s">
        <v>4</v>
      </c>
      <c r="AD756" s="46" t="s">
        <v>4</v>
      </c>
      <c r="AE756" s="46" t="s">
        <v>4</v>
      </c>
      <c r="AF756" s="47" t="s">
        <v>4</v>
      </c>
    </row>
    <row r="757" spans="1:32" ht="75" x14ac:dyDescent="0.25">
      <c r="A757" s="45" t="s">
        <v>608</v>
      </c>
      <c r="B757" s="46" t="str">
        <f>VLOOKUP($A757, Table5[], 2, FALSE)</f>
        <v>KR : Korea, Republic of (South Korea)</v>
      </c>
      <c r="C757" s="46" t="str">
        <f>IF(ISNA(VLOOKUP($A757, Table8[], 2, FALSE)), "", VLOOKUP($A757, Table8[], 2, FALSE))</f>
        <v/>
      </c>
      <c r="D757" s="46" t="str">
        <f>IF(ISNA(VLOOKUP($A757, Table10[], 2, FALSE)), "", VLOOKUP($A757, Table10[], 2, FALSE))</f>
        <v>5207000000 - Cotton yarn (other than sewing thread) put up for retail sale</v>
      </c>
      <c r="E757" s="46" t="str">
        <f>IF(ISNA(VLOOKUP($A757, Table16[], 2, FALSE)), "", VLOOKUP($A757, Table16[], 2, FALSE))</f>
        <v>R111093 : on the application of derogations from the rules of origin laid down in the Protocol on the definition of originating products attached to the Free Trade Agreement between the European Union and its Member States and Korea</v>
      </c>
      <c r="F757" s="59">
        <v>12585</v>
      </c>
      <c r="G757" s="60">
        <v>43282</v>
      </c>
      <c r="H757" s="60">
        <v>43646</v>
      </c>
      <c r="I757" s="61">
        <f>'quota master'!$H757-'quota master'!$G757+1</f>
        <v>365</v>
      </c>
      <c r="J757" s="61" t="str">
        <f>describe_period('quota master'!$I757, 'quota master'!$G757, 'quota master'!$H757)</f>
        <v>Annual</v>
      </c>
      <c r="K757" s="54">
        <v>92000</v>
      </c>
      <c r="L757" s="62" t="s">
        <v>2</v>
      </c>
      <c r="M757" s="63">
        <v>3</v>
      </c>
      <c r="N757" s="62" t="s">
        <v>3</v>
      </c>
      <c r="O757" s="63">
        <v>90</v>
      </c>
      <c r="P757" s="46" t="s">
        <v>4</v>
      </c>
      <c r="Q757" s="46" t="s">
        <v>4</v>
      </c>
      <c r="R757" s="46" t="s">
        <v>602</v>
      </c>
      <c r="S757" s="46" t="s">
        <v>4</v>
      </c>
      <c r="T757" s="46" t="str">
        <f>LOWER('quota master'!$V757)</f>
        <v>cotton yarn</v>
      </c>
      <c r="U757" s="46" t="str">
        <f>GetQuotaDescription('quota master'!$A757, 'quota master'!$B757, 'quota master'!$AB757, 'quota master'!$T757)</f>
        <v>FCFS Quota number 092456 for geography KR : Korea, Republic of (South Korea) on cotton yarn</v>
      </c>
      <c r="V757" s="46" t="s">
        <v>7154</v>
      </c>
      <c r="W757" s="46" t="s">
        <v>4</v>
      </c>
      <c r="X757" s="46" t="s">
        <v>4</v>
      </c>
      <c r="Y757" s="46" t="s">
        <v>4</v>
      </c>
      <c r="Z757" s="54"/>
      <c r="AA757" s="46" t="s">
        <v>4</v>
      </c>
      <c r="AB757" s="46" t="s">
        <v>1399</v>
      </c>
      <c r="AC757" s="46" t="s">
        <v>4</v>
      </c>
      <c r="AD757" s="46" t="s">
        <v>4</v>
      </c>
      <c r="AE757" s="46" t="s">
        <v>4</v>
      </c>
      <c r="AF757" s="47" t="s">
        <v>4</v>
      </c>
    </row>
    <row r="758" spans="1:32" ht="409.5" x14ac:dyDescent="0.25">
      <c r="A758" s="45" t="s">
        <v>85</v>
      </c>
      <c r="B758" s="46" t="str">
        <f>VLOOKUP($A758, Table5[], 2, FALSE)</f>
        <v>2300 : Silk or cotton handloom products</v>
      </c>
      <c r="C758" s="46" t="str">
        <f>IF(ISNA(VLOOKUP($A758, Table8[], 2, FALSE)), "", VLOOKUP($A758, Table8[], 2, FALSE))</f>
        <v/>
      </c>
      <c r="D758" s="46" t="str">
        <f>IF(ISNA(VLOOKUP($A758, Table10[], 2, FALSE)), "", VLOOKUP($A758, Table10[], 2, FALSE))</f>
        <v>5208510011 - Hand-printed by the "batik" method_x000D_
5208510019 - Other_x000D_
5208520011 - Hand-printed by the "batik" method_x000D_
5208520019 - Other_x000D_
5208591011 - Hand-printed by the "batik" method_x000D_
5208591019 - Other_x000D_
5208599011 - Hand-printed by the "batik" method_x000D_
5208599019 - Other_x000D_
5209510011 - Hand-printed by the "batik" method_x000D_
5209510019 - Other_x000D_
5209520011 - Hand-printed by the "batik" method_x000D_
5209520019 - Other_x000D_
5209590011 - Hand-printed by the "batik" method_x000D_
5209590019 - Other_x000D_
5210110010 - Manufactured on handlooms_x000D_
5210190010 - Manufactured on handlooms_x000D_
5210210010 - Manufactured on handlooms_x000D_
5210290010 - Manufactured on handlooms_x000D_
5210310010 - Manufactured on handlooms_x000D_
5210320010 - Manufactured on handlooms_x000D_
5210390010 - Manufactured on handlooms_x000D_
5210410010 - Manufactured on handlooms_x000D_
5210490010 - Manufactured on handlooms_x000D_
5210510010 - Manufactured on handlooms_x000D_
5210590010 - Manufactured on handlooms_x000D_
5211110010 - Manufactured on handlooms_x000D_
5211120010 - Manufactured on handlooms_x000D_
5211190010 - Manufactured on handlooms_x000D_
5211200010 - Manufactured on handlooms_x000D_
5211310010 - Manufactured on handlooms_x000D_
5211320010 - Manufactured on handlooms_x000D_
5211390010 - Manufactured on handlooms_x000D_
5211410010 - Manufactured on handlooms_x000D_
5211420010 - Manufactured on handlooms_x000D_
5211430010 - Manufactured on handlooms_x000D_
5211491010 - Manufactured on handlooms_x000D_
5211499010 - Manufactured on handlooms_x000D_
5211510010 - Manufactured on handlooms_x000D_
5211520010 - Manufactured on handlooms_x000D_
5211590010 - Manufactured on handlooms_x000D_
5212111010 - Manufactured on handlooms_x000D_
5212119010 - Manufactured on handlooms_x000D_
5212121010 - Manufactured on handlooms_x000D_
5212129010 - Manufactured on handlooms_x000D_
5212131010 - Manufactured on handlooms_x000D_
5212139010 - Manufactured on handlooms_x000D_
5212141010 - Manufactured on handlooms_x000D_
5212149010 - Manufactured on handlooms_x000D_
5212151011 - Hand-printed by the "batik" method_x000D_
5212151019 - Other_x000D_
5212159011 - Hand-printed by the "batik" method_x000D_
5212159019 - Other_x000D_
5212211010 - Manufactured on handlooms_x000D_
5212219010 - Manufactured on handlooms_x000D_
5212221010 - Manufactured on handlooms_x000D_
5212229010 - Manufactured on handlooms_x000D_
5212231010 - Manufactured on handlooms_x000D_
5212239010 - Manufactured on handlooms_x000D_
5212241010 - Manufactured on handlooms_x000D_
5212249010 - Manufactured on handlooms_x000D_
5212251011 - Hand-printed by the "batik" method_x000D_
5212251019 - Other_x000D_
5212259011 - Hand-printed by the "batik" method_x000D_
5212259019 - Other_x000D_
5801210010 - Manufactured on handlooms_x000D_
5801220010 - Manufactured on handlooms_x000D_
5801230010 - Manufactured on handlooms_x000D_
5801260010 - Manufactured on handlooms_x000D_
5801270010 - Manufactured on handlooms_x000D_
5803001010 - Manufactured on handlooms</v>
      </c>
      <c r="E758" s="46" t="str">
        <f>IF(ISNA(VLOOKUP($A758, Table16[], 2, FALSE)), "", VLOOKUP($A758, Table16[], 2, FALSE))</f>
        <v>R000032 : opening and providing for the administration of Community tariff quotas bound in GATT and certain other Community tariff quotas and establishingdetailed rules for adjustingthe quotas, and repealingCouncil Regulation (EC) No 1808/95</v>
      </c>
      <c r="F758" s="59">
        <v>12837</v>
      </c>
      <c r="G758" s="60">
        <v>43101</v>
      </c>
      <c r="H758" s="60">
        <v>43465</v>
      </c>
      <c r="I758" s="61">
        <f>'quota master'!$H758-'quota master'!$G758+1</f>
        <v>365</v>
      </c>
      <c r="J758" s="61" t="str">
        <f>describe_period('quota master'!$I758, 'quota master'!$G758, 'quota master'!$H758)</f>
        <v>Annual</v>
      </c>
      <c r="K758" s="54">
        <v>2172000</v>
      </c>
      <c r="L758" s="62" t="s">
        <v>4</v>
      </c>
      <c r="M758" s="63">
        <v>3</v>
      </c>
      <c r="N758" s="62" t="s">
        <v>3</v>
      </c>
      <c r="O758" s="63">
        <v>90</v>
      </c>
      <c r="P758" s="46" t="s">
        <v>83</v>
      </c>
      <c r="Q758" s="46" t="s">
        <v>4</v>
      </c>
      <c r="R758" s="46" t="s">
        <v>86</v>
      </c>
      <c r="S758" s="46" t="s">
        <v>4</v>
      </c>
      <c r="T758" s="46" t="s">
        <v>7140</v>
      </c>
      <c r="U758" s="46" t="str">
        <f>GetQuotaDescription('quota master'!$A758, 'quota master'!$B758, 'quota master'!$AB758, 'quota master'!$T758)</f>
        <v>FCFS Quota number 090103 for geography 2300 : Silk or cotton handloom products on Commodities manufactured on handlooms or hand-printed by the batik method</v>
      </c>
      <c r="V758" s="46" t="s">
        <v>7140</v>
      </c>
      <c r="W758" s="46" t="s">
        <v>4</v>
      </c>
      <c r="X758" s="46" t="s">
        <v>4</v>
      </c>
      <c r="Y758" s="46" t="s">
        <v>4</v>
      </c>
      <c r="Z758" s="54"/>
      <c r="AA758" s="46" t="s">
        <v>4</v>
      </c>
      <c r="AB758" s="46" t="s">
        <v>1399</v>
      </c>
      <c r="AC758" s="46" t="s">
        <v>4</v>
      </c>
      <c r="AD758" s="46" t="s">
        <v>4</v>
      </c>
      <c r="AE758" s="46" t="s">
        <v>4</v>
      </c>
      <c r="AF758" s="47" t="s">
        <v>4</v>
      </c>
    </row>
    <row r="759" spans="1:32" ht="409.5" x14ac:dyDescent="0.25">
      <c r="A759" s="45" t="s">
        <v>88</v>
      </c>
      <c r="B759" s="46" t="str">
        <f>VLOOKUP($A759, Table5[], 2, FALSE)</f>
        <v>2301 : Certain handicraft products (Handicrafts)</v>
      </c>
      <c r="C759" s="46" t="str">
        <f>IF(ISNA(VLOOKUP($A759, Table8[], 2, FALSE)), "", VLOOKUP($A759, Table8[], 2, FALSE))</f>
        <v/>
      </c>
      <c r="D759" s="46" t="str">
        <f>IF(ISNA(VLOOKUP($A759, Table10[], 2, FALSE)), "", VLOOKUP($A759, Table10[], 2, FALSE))</f>
        <v>5208510011 - Hand-printed by the "batik" method_x000D_
5208510091 - Hand-printed by the "batik" method_x000D_
5208520011 - Hand-printed by the "batik" method_x000D_
5208520091 - Hand-printed by the "batik" method_x000D_
5208591011 - Hand-printed by the "batik" method_x000D_
5208591091 - Hand-printed by the "batik" method_x000D_
5208599011 - Hand-printed by the "batik" method_x000D_
5208599091 - Hand-printed by the "batik" method_x000D_
5209510011 - Hand-printed by the "batik" method_x000D_
5209510091 - Hand-printed by the "batik" method_x000D_
5209520011 - Hand-printed by the "batik" method_x000D_
5209520091 - Hand-printed by the "batik" method_x000D_
5209590011 - Hand-printed by the "batik" method_x000D_
5209590091 - Hand-printed by the "batik" method_x000D_
5212151011 - Hand-printed by the "batik" method_x000D_
5212151091 - Hand-printed by the "batik" method_x000D_
5212159011 - Hand-printed by the "batik" method_x000D_
5212159091 - Hand-printed by the "batik" method_x000D_
5212251011 - Hand-printed by the "batik" method_x000D_
5212251091 - Hand-printed by the "batik" method_x000D_
5212259011 - Hand-printed by the "batik" method_x000D_
5212259091 - Hand-printed by the "batik" method_x000D_
5608900010 - Hammocks, of cotton, hand-made_x000D_
5701101010 - Hand-made_x000D_
5701901010 - Hand-made_x000D_
5701909010 - Hand-made_x000D_
5704200010 - Hand-made_x000D_
5704900010 - Hand-made_x000D_
5705003010 - Hand-made_x000D_
5705008031 - Hand-made_x000D_
5705008091 - Hand-made_x000D_
5810101010 - Hand-made_x000D_
5810109010 - Hand-made_x000D_
5810911010 - Hand-made_x000D_
5810919010 - Hand-made_x000D_
5810921010 - Hand-made_x000D_
5810929010 - Hand-made_x000D_
5810991010 - Hand-made_x000D_
5810999010 - Hand-made_x000D_
6101902011 - Hand-made ponchos of fine animal hair_x000D_
6102101010 - Hand-made ponchos of fine animal hair_x000D_
6110121010 - Hand-made jerseys, pullovers (with or without sleeves)_x000D_
6110129010 - Hand-made jerseys, pullovers (with or without sleeves)_x000D_
6110191010 - Hand-made jerseys, pullovers (with or without sleeves)_x000D_
6110199010 - Hand-made jerseys, pullovers (with or without sleeves)_x000D_
6201110010 - Hand-made ponchos_x000D_
6201920010 - Hand-printed by the "batik" method_x000D_
6201990010 - Hand-printed by the "batik" method_x000D_
6202110010 - Hand-made ponchos_x000D_
6202110020 - Hand-made capes of wool_x000D_
6202920010 - Hand-printed by the "batik" method_x000D_
6202990010 - Hand-printed by the "batik" method_x000D_
6204120010 - Hand-printed by the "batik" method_x000D_
6204228010 - Hand-printed by the "batik" method_x000D_
6204299010 - Hand-printed by the "batik" method_x000D_
6204329010 - Hand-printed by the "batik" method_x000D_
6204399010 - Hand-printed by the "batik" method_x000D_
6204420010 - Hand-printed by the "batik" method_x000D_
6204440010 - Hand-printed by the "batik" method_x000D_
6204499010 - Hand-printed by the "batik" method_x000D_
6204510011 - Hand-made_x000D_
6204520010 - Hand-printed by the "batik" method_x000D_
6204530010 - Hand-printed by the "batik" method_x000D_
6204591010 - Hand-printed by the "batik" method_x000D_
6204599010 - Hand-printed by the "batik" method_x000D_
6204623110 - Hand-printed by the "batik" method_x000D_
6204623310 - Hand-printed by the "batik" method_x000D_
6204623910 - Hand-printed by the "batik" method_x000D_
6204625910 - Hand-printed by the "batik" method_x000D_
6204629010 - Hand-printed by the "batik" method_x000D_
6204631810 - Hand-printed by the "batik" method_x000D_
6204633910 - Hand-printed by the "batik" method_x000D_
6204639010 - Hand-printed by the "batik" method_x000D_
6204691810 - Hand-printed by the "batik" method_x000D_
6204693910 - Hand-printed by the "batik" method_x000D_
6204695010 - Hand-printed by the "batik" method_x000D_
6204699010 - Hand-printed by the "batik" method_x000D_
6205200010 - Hand-printed by the "batik" method_x000D_
6205901010 - Hand-printed by the "batik" method_x000D_
6206300010 - Hand-printed by the "batik" method_x000D_
6206901010 - Hand-printed by the "batik" method_x000D_
6207910091 - Hand-printed by the "batik" method_x000D_
6207999091 - Hand-printed by the "batik" method_x000D_
6208910018 - Hand-printed by the "batik" method_x000D_
6208990091 - Hand-printed by the "batik" method_x000D_
6213200010 - Hand-made_x000D_
6214100010 - Hand-made_x000D_
6214200010 - Hand-made_x000D_
6214300010 - Hand-made_x000D_
6214400010 - Hand-made_x000D_
6214900011 - Hand-made_x000D_
6214900091 - Hand-made_x000D_
6215100010 - Hand-made_x000D_
6215200010 - Hand-made_x000D_
6215900010 - Hand-made_x000D_
6217100010 - Hand-made_x000D_
6301209010 - Hand-made_x000D_
6301309010 - Hand-made_x000D_
6301409091 - Hand-made_x000D_
6301909021 - Of artificial fibres_x000D_
6301909029 - Other_x000D_
6302210021 - Hand-printed by the "batik" method_x000D_
6302210081 - Hand-printed by the "batik" method_x000D_
6302510010 - Hand-printed by the "batik" method_x000D_
6302910010 - Hand-printed by the "batik" method_x000D_
6303910091 - Hand-printed by the "batik" method_x000D_
6303999031 - Hand-made_x000D_
6304191010 - Hand-printed by the "batik" method_x000D_
6304920010 - Hand-printed by the "batik" method_x000D_
6306900011 - Hammocks, hand-made_x000D_
6307109010 - Hand-made_x000D_
6307909891 - Hand-made</v>
      </c>
      <c r="E759" s="46" t="str">
        <f>IF(ISNA(VLOOKUP($A759, Table16[], 2, FALSE)), "", VLOOKUP($A759, Table16[], 2, FALSE))</f>
        <v>R000032 : opening and providing for the administration of Community tariff quotas bound in GATT and certain other Community tariff quotas and establishingdetailed rules for adjustingthe quotas, and repealingCouncil Regulation (EC) No 1808/95</v>
      </c>
      <c r="F759" s="59">
        <v>12835</v>
      </c>
      <c r="G759" s="60">
        <v>43101</v>
      </c>
      <c r="H759" s="60">
        <v>43465</v>
      </c>
      <c r="I759" s="61">
        <f>'quota master'!$H759-'quota master'!$G759+1</f>
        <v>365</v>
      </c>
      <c r="J759" s="61" t="str">
        <f>describe_period('quota master'!$I759, 'quota master'!$G759, 'quota master'!$H759)</f>
        <v>Annual</v>
      </c>
      <c r="K759" s="54">
        <v>11067000</v>
      </c>
      <c r="L759" s="62" t="s">
        <v>4</v>
      </c>
      <c r="M759" s="63">
        <v>3</v>
      </c>
      <c r="N759" s="62" t="s">
        <v>3</v>
      </c>
      <c r="O759" s="63">
        <v>90</v>
      </c>
      <c r="P759" s="46" t="s">
        <v>83</v>
      </c>
      <c r="Q759" s="46" t="s">
        <v>4</v>
      </c>
      <c r="R759" s="46" t="s">
        <v>7</v>
      </c>
      <c r="S759" s="46" t="s">
        <v>4</v>
      </c>
      <c r="T759" s="46" t="str">
        <f>LOWER('quota master'!$V759)</f>
        <v>certain handicraft products</v>
      </c>
      <c r="U759" s="46" t="str">
        <f>GetQuotaDescription('quota master'!$A759, 'quota master'!$B759, 'quota master'!$AB759, 'quota master'!$T759)</f>
        <v>FCFS Quota number 090106 for geography 2301 : Certain handicraft products (Handicrafts) on certain handicraft products</v>
      </c>
      <c r="V759" s="46" t="s">
        <v>7141</v>
      </c>
      <c r="W759" s="46" t="s">
        <v>4</v>
      </c>
      <c r="X759" s="46" t="s">
        <v>4</v>
      </c>
      <c r="Y759" s="46" t="s">
        <v>4</v>
      </c>
      <c r="Z759" s="54"/>
      <c r="AA759" s="46" t="s">
        <v>4</v>
      </c>
      <c r="AB759" s="46" t="s">
        <v>1399</v>
      </c>
      <c r="AC759" s="46" t="s">
        <v>4</v>
      </c>
      <c r="AD759" s="46" t="s">
        <v>4</v>
      </c>
      <c r="AE759" s="46" t="s">
        <v>4</v>
      </c>
      <c r="AF759" s="47" t="s">
        <v>4</v>
      </c>
    </row>
    <row r="760" spans="1:32" ht="105" x14ac:dyDescent="0.25">
      <c r="A760" s="45" t="s">
        <v>1079</v>
      </c>
      <c r="B760" s="46" t="str">
        <f>VLOOKUP($A760, Table5[], 2, FALSE)</f>
        <v>CA : Canada</v>
      </c>
      <c r="C760" s="46" t="str">
        <f>IF(ISNA(VLOOKUP($A760, Table8[], 2, FALSE)), "", VLOOKUP($A760, Table8[], 2, FALSE))</f>
        <v/>
      </c>
      <c r="D760" s="46" t="str">
        <f>IF(ISNA(VLOOKUP($A760, Table10[], 2, FALSE)), "", VLOOKUP($A760, Table10[], 2, FALSE))</f>
        <v>5208590000 - Other fabrics</v>
      </c>
      <c r="E760" s="46" t="str">
        <f>IF(ISNA(VLOOKUP($A760, Table16[], 2, FALSE)), "", VLOOKUP($A760,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60" s="59">
        <v>12882</v>
      </c>
      <c r="G760" s="60">
        <v>43101</v>
      </c>
      <c r="H760" s="60">
        <v>43465</v>
      </c>
      <c r="I760" s="61">
        <f>'quota master'!$H760-'quota master'!$G760+1</f>
        <v>365</v>
      </c>
      <c r="J760" s="61" t="str">
        <f>describe_period('quota master'!$I760, 'quota master'!$G760, 'quota master'!$H760)</f>
        <v>Annual</v>
      </c>
      <c r="K760" s="54">
        <v>60000</v>
      </c>
      <c r="L760" s="62" t="s">
        <v>610</v>
      </c>
      <c r="M760" s="63">
        <v>3</v>
      </c>
      <c r="N760" s="62" t="s">
        <v>3</v>
      </c>
      <c r="O760" s="63">
        <v>90</v>
      </c>
      <c r="P760" s="46" t="s">
        <v>4</v>
      </c>
      <c r="Q760" s="46" t="s">
        <v>4</v>
      </c>
      <c r="R760" s="46" t="s">
        <v>1065</v>
      </c>
      <c r="S760" s="46" t="s">
        <v>4</v>
      </c>
      <c r="T760" s="46" t="str">
        <f>LOWER('quota master'!$V760)</f>
        <v>woven fabrics of cotton, containing 85% or more by weight of cotton, weighing not more than 200g/m2 - other fabrics</v>
      </c>
      <c r="U760" s="46" t="str">
        <f>GetQuotaDescription('quota master'!$A760, 'quota master'!$B760, 'quota master'!$AB760, 'quota master'!$T760)</f>
        <v>FCFS Quota number 098314 for geography CA : Canada on woven fabrics of cotton, containing 85% or more by weight of cotton, weighing not more than 200g/m2 - other fabrics</v>
      </c>
      <c r="V760" s="46" t="s">
        <v>7759</v>
      </c>
      <c r="W760" s="46" t="s">
        <v>4</v>
      </c>
      <c r="X760" s="46" t="s">
        <v>4</v>
      </c>
      <c r="Y760" s="46" t="s">
        <v>4</v>
      </c>
      <c r="Z760" s="54"/>
      <c r="AA760" s="46" t="s">
        <v>4</v>
      </c>
      <c r="AB760" s="46" t="s">
        <v>1399</v>
      </c>
      <c r="AC760" s="46" t="s">
        <v>4</v>
      </c>
      <c r="AD760" s="46" t="s">
        <v>4</v>
      </c>
      <c r="AE760" s="46" t="s">
        <v>4</v>
      </c>
      <c r="AF760" s="47" t="s">
        <v>4</v>
      </c>
    </row>
    <row r="761" spans="1:32" ht="105" x14ac:dyDescent="0.25">
      <c r="A761" s="45" t="s">
        <v>1080</v>
      </c>
      <c r="B761" s="46" t="str">
        <f>VLOOKUP($A761, Table5[], 2, FALSE)</f>
        <v>CA : Canada</v>
      </c>
      <c r="C761" s="46" t="str">
        <f>IF(ISNA(VLOOKUP($A761, Table8[], 2, FALSE)), "", VLOOKUP($A761, Table8[], 2, FALSE))</f>
        <v/>
      </c>
      <c r="D761" s="46" t="str">
        <f>IF(ISNA(VLOOKUP($A761, Table10[], 2, FALSE)), "", VLOOKUP($A761, Table10[], 2, FALSE))</f>
        <v>5209590000 - Other fabrics</v>
      </c>
      <c r="E761" s="46" t="str">
        <f>IF(ISNA(VLOOKUP($A761, Table16[], 2, FALSE)), "", VLOOKUP($A761,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61" s="59">
        <v>12884</v>
      </c>
      <c r="G761" s="60">
        <v>43101</v>
      </c>
      <c r="H761" s="60">
        <v>43465</v>
      </c>
      <c r="I761" s="61">
        <f>'quota master'!$H761-'quota master'!$G761+1</f>
        <v>365</v>
      </c>
      <c r="J761" s="61" t="str">
        <f>describe_period('quota master'!$I761, 'quota master'!$G761, 'quota master'!$H761)</f>
        <v>Annual</v>
      </c>
      <c r="K761" s="54">
        <v>79000</v>
      </c>
      <c r="L761" s="62" t="s">
        <v>610</v>
      </c>
      <c r="M761" s="63">
        <v>3</v>
      </c>
      <c r="N761" s="62" t="s">
        <v>3</v>
      </c>
      <c r="O761" s="63">
        <v>90</v>
      </c>
      <c r="P761" s="46" t="s">
        <v>4</v>
      </c>
      <c r="Q761" s="46" t="s">
        <v>4</v>
      </c>
      <c r="R761" s="46" t="s">
        <v>1065</v>
      </c>
      <c r="S761" s="46" t="s">
        <v>4</v>
      </c>
      <c r="T761" s="46" t="str">
        <f>LOWER('quota master'!$V761)</f>
        <v>woven fabrics of cotton, containing 85% or more by weight of cotton, weighing not more than 200g/m2 - other fabrics</v>
      </c>
      <c r="U761" s="46" t="str">
        <f>GetQuotaDescription('quota master'!$A761, 'quota master'!$B761, 'quota master'!$AB761, 'quota master'!$T761)</f>
        <v>FCFS Quota number 098315 for geography CA : Canada on woven fabrics of cotton, containing 85% or more by weight of cotton, weighing not more than 200g/m2 - other fabrics</v>
      </c>
      <c r="V761" s="46" t="s">
        <v>7759</v>
      </c>
      <c r="W761" s="46" t="s">
        <v>4</v>
      </c>
      <c r="X761" s="46" t="s">
        <v>4</v>
      </c>
      <c r="Y761" s="46" t="s">
        <v>4</v>
      </c>
      <c r="Z761" s="54"/>
      <c r="AA761" s="46" t="s">
        <v>4</v>
      </c>
      <c r="AB761" s="46" t="s">
        <v>1399</v>
      </c>
      <c r="AC761" s="46" t="s">
        <v>4</v>
      </c>
      <c r="AD761" s="46" t="s">
        <v>4</v>
      </c>
      <c r="AE761" s="46" t="s">
        <v>4</v>
      </c>
      <c r="AF761" s="47" t="s">
        <v>4</v>
      </c>
    </row>
    <row r="762" spans="1:32" ht="90" x14ac:dyDescent="0.25">
      <c r="A762" s="45" t="s">
        <v>29</v>
      </c>
      <c r="B762" s="46" t="str">
        <f>VLOOKUP($A762, Table5[], 2, FALSE)</f>
        <v>1011 : ERGA OMNES</v>
      </c>
      <c r="C762" s="46" t="str">
        <f>IF(ISNA(VLOOKUP($A762, Table8[], 2, FALSE)), "", VLOOKUP($A762, Table8[], 2, FALSE))</f>
        <v/>
      </c>
      <c r="D762" s="46" t="str">
        <f>IF(ISNA(VLOOKUP($A762, Table10[], 2, FALSE)), "", VLOOKUP($A762, Table10[], 2, FALSE))</f>
        <v>5306101010 - Flax yarn (other than tow yarn) for the manufacture of multiple or cabled yarns of the footwear industry of for whipping cable_x000D_
5306103010 - Flax yarn (other than tow yarn), measuring 333,3 decitex or more (not exceeding 30 metric number), for the manufacture of multiple or cabled yarns of the footwear industry or for whipping cable</v>
      </c>
      <c r="E762" s="46" t="str">
        <f>IF(ISNA(VLOOKUP($A762, Table16[], 2, FALSE)), "", VLOOKUP($A762, Table16[], 2, FALSE))</f>
        <v>R000032 : opening and providing for the administration of Community tariff quotas bound in GATT and certain other Community tariff quotas and establishingdetailed rules for adjustingthe quotas, and repealingCouncil Regulation (EC) No 1808/95</v>
      </c>
      <c r="F762" s="59">
        <v>12818</v>
      </c>
      <c r="G762" s="60">
        <v>43101</v>
      </c>
      <c r="H762" s="60">
        <v>43465</v>
      </c>
      <c r="I762" s="61">
        <f>'quota master'!$H762-'quota master'!$G762+1</f>
        <v>365</v>
      </c>
      <c r="J762" s="61" t="str">
        <f>describe_period('quota master'!$I762, 'quota master'!$G762, 'quota master'!$H762)</f>
        <v>Annual</v>
      </c>
      <c r="K762" s="54">
        <v>400000</v>
      </c>
      <c r="L762" s="62" t="s">
        <v>2</v>
      </c>
      <c r="M762" s="63">
        <v>3</v>
      </c>
      <c r="N762" s="62" t="s">
        <v>3</v>
      </c>
      <c r="O762" s="63">
        <v>90</v>
      </c>
      <c r="P762" s="46" t="s">
        <v>4</v>
      </c>
      <c r="Q762" s="46" t="s">
        <v>4</v>
      </c>
      <c r="R762" s="46" t="s">
        <v>7</v>
      </c>
      <c r="S762" s="46" t="s">
        <v>4</v>
      </c>
      <c r="T762" s="46" t="s">
        <v>7136</v>
      </c>
      <c r="U762" s="46" t="str">
        <f>GetQuotaDescription('quota master'!$A762, 'quota master'!$B762, 'quota master'!$AB762, 'quota master'!$T762)</f>
        <v>FCFS Quota number 090050 for geography 1011 : ERGA OMNES on flax yarn</v>
      </c>
      <c r="V762" s="46" t="s">
        <v>7136</v>
      </c>
      <c r="W762" s="46" t="s">
        <v>4</v>
      </c>
      <c r="X762" s="46" t="s">
        <v>4</v>
      </c>
      <c r="Y762" s="46" t="s">
        <v>4</v>
      </c>
      <c r="Z762" s="54"/>
      <c r="AA762" s="46" t="s">
        <v>4</v>
      </c>
      <c r="AB762" s="46" t="s">
        <v>1399</v>
      </c>
      <c r="AC762" s="46" t="s">
        <v>4</v>
      </c>
      <c r="AD762" s="46" t="s">
        <v>4</v>
      </c>
      <c r="AE762" s="46" t="s">
        <v>4</v>
      </c>
      <c r="AF762" s="47" t="s">
        <v>4</v>
      </c>
    </row>
    <row r="763" spans="1:32" ht="180" x14ac:dyDescent="0.25">
      <c r="A763" s="45" t="s">
        <v>89</v>
      </c>
      <c r="B763" s="46" t="str">
        <f>VLOOKUP($A763, Table5[], 2, FALSE)</f>
        <v>1011 : ERGA OMNES</v>
      </c>
      <c r="C763" s="46" t="str">
        <f>IF(ISNA(VLOOKUP($A763, Table8[], 2, FALSE)), "", VLOOKUP($A763, Table8[], 2, FALSE))</f>
        <v/>
      </c>
      <c r="D763" s="46" t="str">
        <f>IF(ISNA(VLOOKUP($A763, Table10[], 2, FALSE)), "", VLOOKUP($A763, Table10[], 2, FALSE))</f>
        <v>5310000000 - Woven fabrics of jute or of other textile bast fibres of heading|5303_x000D_
5607902020 - Of jute or other textile bast fibres of heading 5303_x000D_
5702390010 - Of jute or of other textile bast fibres falling within heading||5303_x000D_
5702490020 - Of jute or of other textile bast fibres falling within heading||5303_x000D_
5702509010 - Of jute or of other textile bast fibres falling within heading||5303_x000D_
5702990010 - Of jute or of other textile bast fibres falling within heading||5303_x000D_
5703902010 - Of jute or of other textile bast fibres falling within heading||5303_x000D_
5703908010 - Of jute or of other textile bast fibres falling within heading||5303_x000D_
5806390010 - Of jute or of other textile bast fibres of heading 5303_x000D_
5806400010 - Of jute or of other textile bast fibres of heading 5303_x000D_
5905005000 - Of jute_x000D_
5905009010 - Of other textile bast fibres of heading 5303</v>
      </c>
      <c r="E763" s="46" t="str">
        <f>IF(ISNA(VLOOKUP($A763, Table16[], 2, FALSE)), "", VLOOKUP($A763, Table16[], 2, FALSE))</f>
        <v>R131215 : amending Council Regulation (EC) No 32/2000 as regards the extension of the Union???s tariff quotas for jute and coconut-fibre products</v>
      </c>
      <c r="F763" s="59">
        <v>12831</v>
      </c>
      <c r="G763" s="60">
        <v>43101</v>
      </c>
      <c r="H763" s="60">
        <v>43465</v>
      </c>
      <c r="I763" s="61">
        <f>'quota master'!$H763-'quota master'!$G763+1</f>
        <v>365</v>
      </c>
      <c r="J763" s="61" t="str">
        <f>describe_period('quota master'!$I763, 'quota master'!$G763, 'quota master'!$H763)</f>
        <v>Annual</v>
      </c>
      <c r="K763" s="54">
        <v>68000000</v>
      </c>
      <c r="L763" s="62" t="s">
        <v>2</v>
      </c>
      <c r="M763" s="63">
        <v>3</v>
      </c>
      <c r="N763" s="62" t="s">
        <v>3</v>
      </c>
      <c r="O763" s="63">
        <v>90</v>
      </c>
      <c r="P763" s="46" t="s">
        <v>4</v>
      </c>
      <c r="Q763" s="46" t="s">
        <v>4</v>
      </c>
      <c r="R763" s="46" t="s">
        <v>90</v>
      </c>
      <c r="S763" s="46" t="s">
        <v>4</v>
      </c>
      <c r="T763" s="46" t="str">
        <f>LOWER('quota master'!$V763)</f>
        <v>items made from jute</v>
      </c>
      <c r="U763" s="46" t="str">
        <f>GetQuotaDescription('quota master'!$A763, 'quota master'!$B763, 'quota master'!$AB763, 'quota master'!$T763)</f>
        <v>FCFS Quota number 090107 for geography 1011 : ERGA OMNES on items made from jute</v>
      </c>
      <c r="V763" s="46" t="s">
        <v>7142</v>
      </c>
      <c r="W763" s="46" t="s">
        <v>4</v>
      </c>
      <c r="X763" s="46" t="s">
        <v>4</v>
      </c>
      <c r="Y763" s="46" t="s">
        <v>4</v>
      </c>
      <c r="Z763" s="54"/>
      <c r="AA763" s="46" t="s">
        <v>4</v>
      </c>
      <c r="AB763" s="46" t="s">
        <v>1399</v>
      </c>
      <c r="AC763" s="46" t="s">
        <v>4</v>
      </c>
      <c r="AD763" s="46" t="s">
        <v>4</v>
      </c>
      <c r="AE763" s="46" t="s">
        <v>4</v>
      </c>
      <c r="AF763" s="47" t="s">
        <v>4</v>
      </c>
    </row>
    <row r="764" spans="1:32" ht="105" x14ac:dyDescent="0.25">
      <c r="A764" s="45" t="s">
        <v>1081</v>
      </c>
      <c r="B764" s="46" t="str">
        <f>VLOOKUP($A764, Table5[], 2, FALSE)</f>
        <v>CA : Canada</v>
      </c>
      <c r="C764" s="46" t="str">
        <f>IF(ISNA(VLOOKUP($A764, Table8[], 2, FALSE)), "", VLOOKUP($A764, Table8[], 2, FALSE))</f>
        <v/>
      </c>
      <c r="D764" s="46" t="str">
        <f>IF(ISNA(VLOOKUP($A764, Table10[], 2, FALSE)), "", VLOOKUP($A764, Table10[], 2, FALSE))</f>
        <v>5402000000 - Synthetic filament yarn (other than sewing thread), not put up for retail sale, including synthetic monofilament of less than 67|decitex</v>
      </c>
      <c r="E764" s="46" t="str">
        <f>IF(ISNA(VLOOKUP($A764, Table16[], 2, FALSE)), "", VLOOKUP($A764,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64" s="59">
        <v>12886</v>
      </c>
      <c r="G764" s="60">
        <v>43101</v>
      </c>
      <c r="H764" s="60">
        <v>43465</v>
      </c>
      <c r="I764" s="61">
        <f>'quota master'!$H764-'quota master'!$G764+1</f>
        <v>365</v>
      </c>
      <c r="J764" s="61" t="str">
        <f>describe_period('quota master'!$I764, 'quota master'!$G764, 'quota master'!$H764)</f>
        <v>Annual</v>
      </c>
      <c r="K764" s="54">
        <v>4002000</v>
      </c>
      <c r="L764" s="62" t="s">
        <v>2</v>
      </c>
      <c r="M764" s="63">
        <v>3</v>
      </c>
      <c r="N764" s="62" t="s">
        <v>3</v>
      </c>
      <c r="O764" s="63">
        <v>90</v>
      </c>
      <c r="P764" s="46" t="s">
        <v>4</v>
      </c>
      <c r="Q764" s="46" t="s">
        <v>4</v>
      </c>
      <c r="R764" s="46" t="s">
        <v>1065</v>
      </c>
      <c r="S764" s="46" t="s">
        <v>4</v>
      </c>
      <c r="T764" s="46" t="str">
        <f>LOWER('quota master'!$V764)</f>
        <v>synthetic filament yarn (other than sewing thread), not put up for retail sale, including synthetic monofilament of less than 67|decitex</v>
      </c>
      <c r="U764" s="46" t="str">
        <f>GetQuotaDescription('quota master'!$A764, 'quota master'!$B764, 'quota master'!$AB764, 'quota master'!$T764)</f>
        <v>FCFS Quota number 098316 for geography CA : Canada on synthetic filament yarn (other than sewing thread), not put up for retail sale, including synthetic monofilament of less than 67|decitex</v>
      </c>
      <c r="V764" s="46" t="s">
        <v>4958</v>
      </c>
      <c r="W764" s="46" t="s">
        <v>4</v>
      </c>
      <c r="X764" s="46" t="s">
        <v>4</v>
      </c>
      <c r="Y764" s="46" t="s">
        <v>4</v>
      </c>
      <c r="Z764" s="54"/>
      <c r="AA764" s="46" t="s">
        <v>4</v>
      </c>
      <c r="AB764" s="46" t="s">
        <v>1399</v>
      </c>
      <c r="AC764" s="46" t="s">
        <v>4</v>
      </c>
      <c r="AD764" s="46" t="s">
        <v>4</v>
      </c>
      <c r="AE764" s="46" t="s">
        <v>4</v>
      </c>
      <c r="AF764" s="47" t="s">
        <v>4</v>
      </c>
    </row>
    <row r="765" spans="1:32" ht="105" x14ac:dyDescent="0.25">
      <c r="A765" s="45" t="s">
        <v>1082</v>
      </c>
      <c r="B765" s="46" t="str">
        <f>VLOOKUP($A765, Table5[], 2, FALSE)</f>
        <v>CA : Canada</v>
      </c>
      <c r="C765" s="46" t="str">
        <f>IF(ISNA(VLOOKUP($A765, Table8[], 2, FALSE)), "", VLOOKUP($A765, Table8[], 2, FALSE))</f>
        <v/>
      </c>
      <c r="D765" s="46" t="str">
        <f>IF(ISNA(VLOOKUP($A765, Table10[], 2, FALSE)), "", VLOOKUP($A765, Table10[], 2, FALSE))</f>
        <v>5404190000 - Other</v>
      </c>
      <c r="E765" s="46" t="str">
        <f>IF(ISNA(VLOOKUP($A765, Table16[], 2, FALSE)), "", VLOOKUP($A765,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65" s="59">
        <v>12888</v>
      </c>
      <c r="G765" s="60">
        <v>43101</v>
      </c>
      <c r="H765" s="60">
        <v>43465</v>
      </c>
      <c r="I765" s="61">
        <f>'quota master'!$H765-'quota master'!$G765+1</f>
        <v>365</v>
      </c>
      <c r="J765" s="61" t="str">
        <f>describe_period('quota master'!$I765, 'quota master'!$G765, 'quota master'!$H765)</f>
        <v>Annual</v>
      </c>
      <c r="K765" s="54">
        <v>21000</v>
      </c>
      <c r="L765" s="62" t="s">
        <v>2</v>
      </c>
      <c r="M765" s="63">
        <v>3</v>
      </c>
      <c r="N765" s="62" t="s">
        <v>3</v>
      </c>
      <c r="O765" s="63">
        <v>90</v>
      </c>
      <c r="P765" s="46" t="s">
        <v>4</v>
      </c>
      <c r="Q765" s="46" t="s">
        <v>4</v>
      </c>
      <c r="R765" s="46" t="s">
        <v>1065</v>
      </c>
      <c r="S765" s="46" t="s">
        <v>4</v>
      </c>
      <c r="T765" s="46" t="str">
        <f>LOWER('quota master'!$V765)</f>
        <v>synthetic monofilament of 67 decitex or more and of which no cross-sectional dimension exceeds 1mm; strip and the like (for example, artificial straw), of synthetic textile materials, of an apparent width not exceeding 5mm</v>
      </c>
      <c r="U765" s="46" t="str">
        <f>GetQuotaDescription('quota master'!$A765, 'quota master'!$B765, 'quota master'!$AB765, 'quota master'!$T765)</f>
        <v>FCFS Quota number 098317 for geography CA : Canada on synthetic monofilament of 67 decitex or more and of which no cross-sectional dimension exceeds 1mm; strip and the like (for example, artificial straw), of synthetic textile materials, of an apparent width not exceeding 5mm</v>
      </c>
      <c r="V765" s="46" t="s">
        <v>7761</v>
      </c>
      <c r="W765" s="46" t="s">
        <v>4</v>
      </c>
      <c r="X765" s="46" t="s">
        <v>4</v>
      </c>
      <c r="Y765" s="46" t="s">
        <v>4</v>
      </c>
      <c r="Z765" s="54"/>
      <c r="AA765" s="46" t="s">
        <v>4</v>
      </c>
      <c r="AB765" s="46" t="s">
        <v>1399</v>
      </c>
      <c r="AC765" s="46" t="s">
        <v>4</v>
      </c>
      <c r="AD765" s="46" t="s">
        <v>4</v>
      </c>
      <c r="AE765" s="46" t="s">
        <v>4</v>
      </c>
      <c r="AF765" s="47" t="s">
        <v>4</v>
      </c>
    </row>
    <row r="766" spans="1:32" ht="105" x14ac:dyDescent="0.25">
      <c r="A766" s="45" t="s">
        <v>1083</v>
      </c>
      <c r="B766" s="46" t="str">
        <f>VLOOKUP($A766, Table5[], 2, FALSE)</f>
        <v>CA : Canada</v>
      </c>
      <c r="C766" s="46" t="str">
        <f>IF(ISNA(VLOOKUP($A766, Table8[], 2, FALSE)), "", VLOOKUP($A766, Table8[], 2, FALSE))</f>
        <v/>
      </c>
      <c r="D766" s="46" t="str">
        <f>IF(ISNA(VLOOKUP($A766, Table10[], 2, FALSE)), "", VLOOKUP($A766, Table10[], 2, FALSE))</f>
        <v>5407000000 - Woven fabrics of synthetic filament yarn, including woven fabrics obtained from materials of heading|5404</v>
      </c>
      <c r="E766" s="46" t="str">
        <f>IF(ISNA(VLOOKUP($A766, Table16[], 2, FALSE)), "", VLOOKUP($A766,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66" s="59">
        <v>12890</v>
      </c>
      <c r="G766" s="60">
        <v>43101</v>
      </c>
      <c r="H766" s="60">
        <v>43465</v>
      </c>
      <c r="I766" s="61">
        <f>'quota master'!$H766-'quota master'!$G766+1</f>
        <v>365</v>
      </c>
      <c r="J766" s="61" t="str">
        <f>describe_period('quota master'!$I766, 'quota master'!$G766, 'quota master'!$H766)</f>
        <v>Annual</v>
      </c>
      <c r="K766" s="54">
        <v>4838000</v>
      </c>
      <c r="L766" s="62" t="s">
        <v>610</v>
      </c>
      <c r="M766" s="63">
        <v>3</v>
      </c>
      <c r="N766" s="62" t="s">
        <v>3</v>
      </c>
      <c r="O766" s="63">
        <v>90</v>
      </c>
      <c r="P766" s="46" t="s">
        <v>4</v>
      </c>
      <c r="Q766" s="46" t="s">
        <v>4</v>
      </c>
      <c r="R766" s="46" t="s">
        <v>1065</v>
      </c>
      <c r="S766" s="46" t="s">
        <v>4</v>
      </c>
      <c r="T766" s="46" t="str">
        <f>LOWER('quota master'!$V766)</f>
        <v>woven fabrics of synthetic filament yarn, including woven fabrics obtained from materials of heading 5404</v>
      </c>
      <c r="U766" s="46" t="str">
        <f>GetQuotaDescription('quota master'!$A766, 'quota master'!$B766, 'quota master'!$AB766, 'quota master'!$T766)</f>
        <v>FCFS Quota number 098318 for geography CA : Canada on woven fabrics of synthetic filament yarn, including woven fabrics obtained from materials of heading 5404</v>
      </c>
      <c r="V766" s="46" t="s">
        <v>7760</v>
      </c>
      <c r="W766" s="46" t="s">
        <v>4</v>
      </c>
      <c r="X766" s="46" t="s">
        <v>4</v>
      </c>
      <c r="Y766" s="46" t="s">
        <v>4</v>
      </c>
      <c r="Z766" s="54"/>
      <c r="AA766" s="46" t="s">
        <v>4</v>
      </c>
      <c r="AB766" s="46" t="s">
        <v>1399</v>
      </c>
      <c r="AC766" s="46" t="s">
        <v>4</v>
      </c>
      <c r="AD766" s="46" t="s">
        <v>4</v>
      </c>
      <c r="AE766" s="46" t="s">
        <v>4</v>
      </c>
      <c r="AF766" s="47" t="s">
        <v>4</v>
      </c>
    </row>
    <row r="767" spans="1:32" ht="195" x14ac:dyDescent="0.25">
      <c r="A767" s="45" t="s">
        <v>609</v>
      </c>
      <c r="B767" s="46" t="str">
        <f>VLOOKUP($A767, Table5[], 2, FALSE)</f>
        <v>KR : Korea, Republic of (South Korea)</v>
      </c>
      <c r="C767" s="46" t="str">
        <f>IF(ISNA(VLOOKUP($A767, Table8[], 2, FALSE)), "", VLOOKUP($A767, Table8[], 2, FALSE))</f>
        <v/>
      </c>
      <c r="D767" s="46" t="str">
        <f>IF(ISNA(VLOOKUP($A767, Table10[], 2, FALSE)), "", VLOOKUP($A767, Table10[], 2, FALSE))</f>
        <v>5408100000 - Woven fabrics obtained from high-tenacity yarn of viscose rayon_x000D_
5408210000 - Unbleached or bleached_x000D_
5408221010 - Manufacture from man-made filament yarns_x000D_
5408221090 - Other_x000D_
5408229010 - Manufacture from man-made filament yarns_x000D_
5408229090 - Other_x000D_
5408230000 - Of yarns of different colours_x000D_
5408240000 - Printed_x000D_
5408310000 - Unbleached or bleached_x000D_
5408320010 - Manufacture from man-made filament yarns_x000D_
5408320090 - Other_x000D_
5408330000 - Of yarns of different colours_x000D_
5408340000 - Printed</v>
      </c>
      <c r="E767" s="46" t="str">
        <f>IF(ISNA(VLOOKUP($A767, Table16[], 2, FALSE)), "", VLOOKUP($A767, Table16[], 2, FALSE))</f>
        <v>R111093 : on the application of derogations from the rules of origin laid down in the Protocol on the definition of originating products attached to the Free Trade Agreement between the European Union and its Member States and Korea</v>
      </c>
      <c r="F767" s="59">
        <v>12586</v>
      </c>
      <c r="G767" s="60">
        <v>43282</v>
      </c>
      <c r="H767" s="60">
        <v>43646</v>
      </c>
      <c r="I767" s="61">
        <f>'quota master'!$H767-'quota master'!$G767+1</f>
        <v>365</v>
      </c>
      <c r="J767" s="61" t="str">
        <f>describe_period('quota master'!$I767, 'quota master'!$G767, 'quota master'!$H767)</f>
        <v>Annual</v>
      </c>
      <c r="K767" s="54">
        <v>17805290</v>
      </c>
      <c r="L767" s="62" t="s">
        <v>610</v>
      </c>
      <c r="M767" s="63">
        <v>3</v>
      </c>
      <c r="N767" s="62" t="s">
        <v>3</v>
      </c>
      <c r="O767" s="63">
        <v>90</v>
      </c>
      <c r="P767" s="46" t="s">
        <v>4</v>
      </c>
      <c r="Q767" s="46" t="s">
        <v>4</v>
      </c>
      <c r="R767" s="46" t="s">
        <v>602</v>
      </c>
      <c r="S767" s="46" t="s">
        <v>4</v>
      </c>
      <c r="T767" s="46" t="str">
        <f>LOWER('quota master'!$V767)</f>
        <v>certain fabrics and textiles</v>
      </c>
      <c r="U767" s="46" t="str">
        <f>GetQuotaDescription('quota master'!$A767, 'quota master'!$B767, 'quota master'!$AB767, 'quota master'!$T767)</f>
        <v>FCFS Quota number 092457 for geography KR : Korea, Republic of (South Korea) on certain fabrics and textiles</v>
      </c>
      <c r="V767" s="46" t="s">
        <v>7155</v>
      </c>
      <c r="W767" s="46" t="s">
        <v>4</v>
      </c>
      <c r="X767" s="46" t="s">
        <v>4</v>
      </c>
      <c r="Y767" s="46" t="s">
        <v>4</v>
      </c>
      <c r="Z767" s="54"/>
      <c r="AA767" s="46" t="s">
        <v>4</v>
      </c>
      <c r="AB767" s="46" t="s">
        <v>1399</v>
      </c>
      <c r="AC767" s="46" t="s">
        <v>4</v>
      </c>
      <c r="AD767" s="46" t="s">
        <v>4</v>
      </c>
      <c r="AE767" s="46" t="s">
        <v>4</v>
      </c>
      <c r="AF767" s="47" t="s">
        <v>4</v>
      </c>
    </row>
    <row r="768" spans="1:32" ht="105" x14ac:dyDescent="0.25">
      <c r="A768" s="45" t="s">
        <v>1084</v>
      </c>
      <c r="B768" s="46" t="str">
        <f>VLOOKUP($A768, Table5[], 2, FALSE)</f>
        <v>CA : Canada</v>
      </c>
      <c r="C768" s="46" t="str">
        <f>IF(ISNA(VLOOKUP($A768, Table8[], 2, FALSE)), "", VLOOKUP($A768, Table8[], 2, FALSE))</f>
        <v/>
      </c>
      <c r="D768" s="46" t="str">
        <f>IF(ISNA(VLOOKUP($A768, Table10[], 2, FALSE)), "", VLOOKUP($A768, Table10[], 2, FALSE))</f>
        <v>5505100000 - Of synthetic fibres</v>
      </c>
      <c r="E768" s="46" t="str">
        <f>IF(ISNA(VLOOKUP($A768, Table16[], 2, FALSE)), "", VLOOKUP($A768,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68" s="59">
        <v>12892</v>
      </c>
      <c r="G768" s="60">
        <v>43101</v>
      </c>
      <c r="H768" s="60">
        <v>43465</v>
      </c>
      <c r="I768" s="61">
        <f>'quota master'!$H768-'quota master'!$G768+1</f>
        <v>365</v>
      </c>
      <c r="J768" s="61" t="str">
        <f>describe_period('quota master'!$I768, 'quota master'!$G768, 'quota master'!$H768)</f>
        <v>Annual</v>
      </c>
      <c r="K768" s="54">
        <v>1025000</v>
      </c>
      <c r="L768" s="62" t="s">
        <v>2</v>
      </c>
      <c r="M768" s="63">
        <v>3</v>
      </c>
      <c r="N768" s="62" t="s">
        <v>3</v>
      </c>
      <c r="O768" s="63">
        <v>90</v>
      </c>
      <c r="P768" s="46" t="s">
        <v>4</v>
      </c>
      <c r="Q768" s="46" t="s">
        <v>4</v>
      </c>
      <c r="R768" s="46" t="s">
        <v>1065</v>
      </c>
      <c r="S768" s="46" t="s">
        <v>4</v>
      </c>
      <c r="T768" s="46" t="str">
        <f>LOWER('quota master'!$V768)</f>
        <v>waste (including noils, yarn waste and garnetted stock) of man-made fibres - of synthetic fibres</v>
      </c>
      <c r="U768" s="46" t="str">
        <f>GetQuotaDescription('quota master'!$A768, 'quota master'!$B768, 'quota master'!$AB768, 'quota master'!$T768)</f>
        <v>FCFS Quota number 098319 for geography CA : Canada on waste (including noils, yarn waste and garnetted stock) of man-made fibres - of synthetic fibres</v>
      </c>
      <c r="V768" s="46" t="s">
        <v>7762</v>
      </c>
      <c r="W768" s="46" t="s">
        <v>4</v>
      </c>
      <c r="X768" s="46" t="s">
        <v>4</v>
      </c>
      <c r="Y768" s="46" t="s">
        <v>4</v>
      </c>
      <c r="Z768" s="54"/>
      <c r="AA768" s="46" t="s">
        <v>4</v>
      </c>
      <c r="AB768" s="46" t="s">
        <v>1399</v>
      </c>
      <c r="AC768" s="46" t="s">
        <v>4</v>
      </c>
      <c r="AD768" s="46" t="s">
        <v>4</v>
      </c>
      <c r="AE768" s="46" t="s">
        <v>4</v>
      </c>
      <c r="AF768" s="47" t="s">
        <v>4</v>
      </c>
    </row>
    <row r="769" spans="1:32" ht="60" x14ac:dyDescent="0.25">
      <c r="A769" s="45" t="s">
        <v>737</v>
      </c>
      <c r="B769" s="46" t="str">
        <f>VLOOKUP($A769, Table5[], 2, FALSE)</f>
        <v>1011 : ERGA OMNES</v>
      </c>
      <c r="C769" s="46" t="str">
        <f>IF(ISNA(VLOOKUP($A769, Table8[], 2, FALSE)), "", VLOOKUP($A769, Table8[], 2, FALSE))</f>
        <v/>
      </c>
      <c r="D769" s="46" t="str">
        <f>IF(ISNA(VLOOKUP($A769, Table10[], 2, FALSE)), "", VLOOKUP($A769, Table10[], 2, FALSE))</f>
        <v>5505101010 - PA6 and PA66</v>
      </c>
      <c r="E769" s="46" t="str">
        <f>IF(ISNA(VLOOKUP($A769, Table16[], 2, FALSE)), "", VLOOKUP($A769, Table16[], 2, FALSE))</f>
        <v>R172466 : amending Regulation (EU) No 1388/2013 opening and providing for the management of autonomous tariff quotas of the Union for certain agricultural and industrial products</v>
      </c>
      <c r="F769" s="59">
        <v>13372</v>
      </c>
      <c r="G769" s="60">
        <v>43101</v>
      </c>
      <c r="H769" s="60">
        <v>43465</v>
      </c>
      <c r="I769" s="61">
        <f>'quota master'!$H769-'quota master'!$G769+1</f>
        <v>365</v>
      </c>
      <c r="J769" s="61" t="str">
        <f>describe_period('quota master'!$I769, 'quota master'!$G769, 'quota master'!$H769)</f>
        <v>Annual</v>
      </c>
      <c r="K769" s="54">
        <v>10000000</v>
      </c>
      <c r="L769" s="62" t="s">
        <v>2</v>
      </c>
      <c r="M769" s="63">
        <v>3</v>
      </c>
      <c r="N769" s="62" t="s">
        <v>3</v>
      </c>
      <c r="O769" s="63">
        <v>90</v>
      </c>
      <c r="P769" s="46" t="s">
        <v>4</v>
      </c>
      <c r="Q769" s="46" t="s">
        <v>4</v>
      </c>
      <c r="R769" s="46" t="s">
        <v>643</v>
      </c>
      <c r="S769" s="46" t="s">
        <v>4</v>
      </c>
      <c r="T769" s="46" t="str">
        <f>LOWER('quota master'!$V769)</f>
        <v>waste (including noils, yarn waste and garnetted stock) of man-made fibres - pa6 and pa66</v>
      </c>
      <c r="U769" s="46" t="str">
        <f>GetQuotaDescription('quota master'!$A769, 'quota master'!$B769, 'quota master'!$AB769, 'quota master'!$T769)</f>
        <v>FCFS Quota number 092848 for geography 1011 : ERGA OMNES on waste (including noils, yarn waste and garnetted stock) of man-made fibres - pa6 and pa66</v>
      </c>
      <c r="V769" s="46" t="s">
        <v>7763</v>
      </c>
      <c r="W769" s="46" t="s">
        <v>4</v>
      </c>
      <c r="X769" s="46" t="s">
        <v>4</v>
      </c>
      <c r="Y769" s="46" t="s">
        <v>4</v>
      </c>
      <c r="Z769" s="54"/>
      <c r="AA769" s="46" t="s">
        <v>4</v>
      </c>
      <c r="AB769" s="46" t="s">
        <v>1399</v>
      </c>
      <c r="AC769" s="46" t="s">
        <v>4</v>
      </c>
      <c r="AD769" s="46" t="s">
        <v>4</v>
      </c>
      <c r="AE769" s="46" t="s">
        <v>4</v>
      </c>
      <c r="AF769" s="47" t="s">
        <v>4</v>
      </c>
    </row>
    <row r="770" spans="1:32" ht="75" x14ac:dyDescent="0.25">
      <c r="A770" s="45" t="s">
        <v>611</v>
      </c>
      <c r="B770" s="46" t="str">
        <f>VLOOKUP($A770, Table5[], 2, FALSE)</f>
        <v>KR : Korea, Republic of (South Korea)</v>
      </c>
      <c r="C770" s="46" t="str">
        <f>IF(ISNA(VLOOKUP($A770, Table8[], 2, FALSE)), "", VLOOKUP($A770, Table8[], 2, FALSE))</f>
        <v/>
      </c>
      <c r="D770" s="46" t="str">
        <f>IF(ISNA(VLOOKUP($A770, Table10[], 2, FALSE)), "", VLOOKUP($A770, Table10[], 2, FALSE))</f>
        <v>5508000000 - Sewing thread of man-made staple fibres, whether or not put up for retail sale</v>
      </c>
      <c r="E770" s="46" t="str">
        <f>IF(ISNA(VLOOKUP($A770, Table16[], 2, FALSE)), "", VLOOKUP($A770, Table16[], 2, FALSE))</f>
        <v>R111093 : on the application of derogations from the rules of origin laid down in the Protocol on the definition of originating products attached to the Free Trade Agreement between the European Union and its Member States and Korea</v>
      </c>
      <c r="F770" s="59">
        <v>12587</v>
      </c>
      <c r="G770" s="60">
        <v>43282</v>
      </c>
      <c r="H770" s="60">
        <v>43646</v>
      </c>
      <c r="I770" s="61">
        <f>'quota master'!$H770-'quota master'!$G770+1</f>
        <v>365</v>
      </c>
      <c r="J770" s="61" t="str">
        <f>describe_period('quota master'!$I770, 'quota master'!$G770, 'quota master'!$H770)</f>
        <v>Annual</v>
      </c>
      <c r="K770" s="54">
        <v>286000</v>
      </c>
      <c r="L770" s="62" t="s">
        <v>2</v>
      </c>
      <c r="M770" s="63">
        <v>3</v>
      </c>
      <c r="N770" s="62" t="s">
        <v>3</v>
      </c>
      <c r="O770" s="63">
        <v>90</v>
      </c>
      <c r="P770" s="46" t="s">
        <v>4</v>
      </c>
      <c r="Q770" s="46" t="s">
        <v>4</v>
      </c>
      <c r="R770" s="46" t="s">
        <v>602</v>
      </c>
      <c r="S770" s="46" t="s">
        <v>4</v>
      </c>
      <c r="T770" s="46" t="str">
        <f>LOWER('quota master'!$V770)</f>
        <v>sewing thread of man-made staple fibres</v>
      </c>
      <c r="U770" s="46" t="str">
        <f>GetQuotaDescription('quota master'!$A770, 'quota master'!$B770, 'quota master'!$AB770, 'quota master'!$T770)</f>
        <v>FCFS Quota number 092458 for geography KR : Korea, Republic of (South Korea) on sewing thread of man-made staple fibres</v>
      </c>
      <c r="V770" s="46" t="s">
        <v>7156</v>
      </c>
      <c r="W770" s="46" t="s">
        <v>4</v>
      </c>
      <c r="X770" s="46" t="s">
        <v>4</v>
      </c>
      <c r="Y770" s="46" t="s">
        <v>4</v>
      </c>
      <c r="Z770" s="54"/>
      <c r="AA770" s="46" t="s">
        <v>4</v>
      </c>
      <c r="AB770" s="46" t="s">
        <v>1399</v>
      </c>
      <c r="AC770" s="46" t="s">
        <v>4</v>
      </c>
      <c r="AD770" s="46" t="s">
        <v>4</v>
      </c>
      <c r="AE770" s="46" t="s">
        <v>4</v>
      </c>
      <c r="AF770" s="47" t="s">
        <v>4</v>
      </c>
    </row>
    <row r="771" spans="1:32" ht="75" x14ac:dyDescent="0.25">
      <c r="A771" s="45" t="s">
        <v>612</v>
      </c>
      <c r="B771" s="46" t="str">
        <f>VLOOKUP($A771, Table5[], 2, FALSE)</f>
        <v>KR : Korea, Republic of (South Korea)</v>
      </c>
      <c r="C771" s="46" t="str">
        <f>IF(ISNA(VLOOKUP($A771, Table8[], 2, FALSE)), "", VLOOKUP($A771, Table8[], 2, FALSE))</f>
        <v/>
      </c>
      <c r="D771" s="46" t="str">
        <f>IF(ISNA(VLOOKUP($A771, Table10[], 2, FALSE)), "", VLOOKUP($A771, Table10[], 2, FALSE))</f>
        <v>5509000000 - Yarn (other than sewing thread) of synthetic staple fibres, not put up for retail sale</v>
      </c>
      <c r="E771" s="46" t="str">
        <f>IF(ISNA(VLOOKUP($A771, Table16[], 2, FALSE)), "", VLOOKUP($A771, Table16[], 2, FALSE))</f>
        <v>R111093 : on the application of derogations from the rules of origin laid down in the Protocol on the definition of originating products attached to the Free Trade Agreement between the European Union and its Member States and Korea</v>
      </c>
      <c r="F771" s="59">
        <v>12588</v>
      </c>
      <c r="G771" s="60">
        <v>43282</v>
      </c>
      <c r="H771" s="60">
        <v>43646</v>
      </c>
      <c r="I771" s="61">
        <f>'quota master'!$H771-'quota master'!$G771+1</f>
        <v>365</v>
      </c>
      <c r="J771" s="61" t="str">
        <f>describe_period('quota master'!$I771, 'quota master'!$G771, 'quota master'!$H771)</f>
        <v>Annual</v>
      </c>
      <c r="K771" s="54">
        <v>3437000</v>
      </c>
      <c r="L771" s="62" t="s">
        <v>2</v>
      </c>
      <c r="M771" s="63">
        <v>3</v>
      </c>
      <c r="N771" s="62" t="s">
        <v>3</v>
      </c>
      <c r="O771" s="63">
        <v>90</v>
      </c>
      <c r="P771" s="46" t="s">
        <v>4</v>
      </c>
      <c r="Q771" s="46" t="s">
        <v>4</v>
      </c>
      <c r="R771" s="46" t="s">
        <v>602</v>
      </c>
      <c r="S771" s="46" t="s">
        <v>4</v>
      </c>
      <c r="T771" s="46" t="str">
        <f>LOWER('quota master'!$V771)</f>
        <v xml:space="preserve"> yarn (other than sewing thread) of synthetic staple fibres</v>
      </c>
      <c r="U771" s="46" t="str">
        <f>GetQuotaDescription('quota master'!$A771, 'quota master'!$B771, 'quota master'!$AB771, 'quota master'!$T771)</f>
        <v>FCFS Quota number 092459 for geography KR : Korea, Republic of (South Korea) on  yarn (other than sewing thread) of synthetic staple fibres</v>
      </c>
      <c r="V771" s="46" t="s">
        <v>7157</v>
      </c>
      <c r="W771" s="46" t="s">
        <v>4</v>
      </c>
      <c r="X771" s="46" t="s">
        <v>4</v>
      </c>
      <c r="Y771" s="46" t="s">
        <v>4</v>
      </c>
      <c r="Z771" s="54"/>
      <c r="AA771" s="46" t="s">
        <v>4</v>
      </c>
      <c r="AB771" s="46" t="s">
        <v>1399</v>
      </c>
      <c r="AC771" s="46" t="s">
        <v>4</v>
      </c>
      <c r="AD771" s="46" t="s">
        <v>4</v>
      </c>
      <c r="AE771" s="46" t="s">
        <v>4</v>
      </c>
      <c r="AF771" s="47" t="s">
        <v>4</v>
      </c>
    </row>
    <row r="772" spans="1:32" ht="75" x14ac:dyDescent="0.25">
      <c r="A772" s="45" t="s">
        <v>613</v>
      </c>
      <c r="B772" s="46" t="str">
        <f>VLOOKUP($A772, Table5[], 2, FALSE)</f>
        <v>KR : Korea, Republic of (South Korea)</v>
      </c>
      <c r="C772" s="46" t="str">
        <f>IF(ISNA(VLOOKUP($A772, Table8[], 2, FALSE)), "", VLOOKUP($A772, Table8[], 2, FALSE))</f>
        <v/>
      </c>
      <c r="D772" s="46" t="str">
        <f>IF(ISNA(VLOOKUP($A772, Table10[], 2, FALSE)), "", VLOOKUP($A772, Table10[], 2, FALSE))</f>
        <v>5510000000 - Yarn (other than sewing thread) of artificial staple fibres, not put up for retail sale</v>
      </c>
      <c r="E772" s="46" t="str">
        <f>IF(ISNA(VLOOKUP($A772, Table16[], 2, FALSE)), "", VLOOKUP($A772, Table16[], 2, FALSE))</f>
        <v>R111093 : on the application of derogations from the rules of origin laid down in the Protocol on the definition of originating products attached to the Free Trade Agreement between the European Union and its Member States and Korea</v>
      </c>
      <c r="F772" s="59">
        <v>12589</v>
      </c>
      <c r="G772" s="60">
        <v>43282</v>
      </c>
      <c r="H772" s="60">
        <v>43646</v>
      </c>
      <c r="I772" s="61">
        <f>'quota master'!$H772-'quota master'!$G772+1</f>
        <v>365</v>
      </c>
      <c r="J772" s="61" t="str">
        <f>describe_period('quota master'!$I772, 'quota master'!$G772, 'quota master'!$H772)</f>
        <v>Annual</v>
      </c>
      <c r="K772" s="54">
        <v>1718000</v>
      </c>
      <c r="L772" s="62" t="s">
        <v>2</v>
      </c>
      <c r="M772" s="63">
        <v>3</v>
      </c>
      <c r="N772" s="62" t="s">
        <v>3</v>
      </c>
      <c r="O772" s="63">
        <v>90</v>
      </c>
      <c r="P772" s="46" t="s">
        <v>4</v>
      </c>
      <c r="Q772" s="46" t="s">
        <v>4</v>
      </c>
      <c r="R772" s="46" t="s">
        <v>602</v>
      </c>
      <c r="S772" s="46" t="s">
        <v>4</v>
      </c>
      <c r="T772" s="46" t="str">
        <f>LOWER('quota master'!$V772)</f>
        <v>yarn (other than sewing thread) of artificial staple fibres</v>
      </c>
      <c r="U772" s="46" t="str">
        <f>GetQuotaDescription('quota master'!$A772, 'quota master'!$B772, 'quota master'!$AB772, 'quota master'!$T772)</f>
        <v>FCFS Quota number 092460 for geography KR : Korea, Republic of (South Korea) on yarn (other than sewing thread) of artificial staple fibres</v>
      </c>
      <c r="V772" s="46" t="s">
        <v>7158</v>
      </c>
      <c r="W772" s="46" t="s">
        <v>4</v>
      </c>
      <c r="X772" s="46" t="s">
        <v>4</v>
      </c>
      <c r="Y772" s="46" t="s">
        <v>4</v>
      </c>
      <c r="Z772" s="54"/>
      <c r="AA772" s="46" t="s">
        <v>4</v>
      </c>
      <c r="AB772" s="46" t="s">
        <v>1399</v>
      </c>
      <c r="AC772" s="46" t="s">
        <v>4</v>
      </c>
      <c r="AD772" s="46" t="s">
        <v>4</v>
      </c>
      <c r="AE772" s="46" t="s">
        <v>4</v>
      </c>
      <c r="AF772" s="47" t="s">
        <v>4</v>
      </c>
    </row>
    <row r="773" spans="1:32" ht="75" x14ac:dyDescent="0.25">
      <c r="A773" s="45" t="s">
        <v>614</v>
      </c>
      <c r="B773" s="46" t="str">
        <f>VLOOKUP($A773, Table5[], 2, FALSE)</f>
        <v>KR : Korea, Republic of (South Korea)</v>
      </c>
      <c r="C773" s="46" t="str">
        <f>IF(ISNA(VLOOKUP($A773, Table8[], 2, FALSE)), "", VLOOKUP($A773, Table8[], 2, FALSE))</f>
        <v/>
      </c>
      <c r="D773" s="46" t="str">
        <f>IF(ISNA(VLOOKUP($A773, Table10[], 2, FALSE)), "", VLOOKUP($A773, Table10[], 2, FALSE))</f>
        <v>5511000000 - Yarn (other than sewing thread) of man-made staple fibres, put up for retail sale</v>
      </c>
      <c r="E773" s="46" t="str">
        <f>IF(ISNA(VLOOKUP($A773, Table16[], 2, FALSE)), "", VLOOKUP($A773, Table16[], 2, FALSE))</f>
        <v>R111093 : on the application of derogations from the rules of origin laid down in the Protocol on the definition of originating products attached to the Free Trade Agreement between the European Union and its Member States and Korea</v>
      </c>
      <c r="F773" s="59">
        <v>12590</v>
      </c>
      <c r="G773" s="60">
        <v>43282</v>
      </c>
      <c r="H773" s="60">
        <v>43646</v>
      </c>
      <c r="I773" s="61">
        <f>'quota master'!$H773-'quota master'!$G773+1</f>
        <v>365</v>
      </c>
      <c r="J773" s="61" t="str">
        <f>describe_period('quota master'!$I773, 'quota master'!$G773, 'quota master'!$H773)</f>
        <v>Annual</v>
      </c>
      <c r="K773" s="54">
        <v>203000</v>
      </c>
      <c r="L773" s="62" t="s">
        <v>2</v>
      </c>
      <c r="M773" s="63">
        <v>3</v>
      </c>
      <c r="N773" s="62" t="s">
        <v>3</v>
      </c>
      <c r="O773" s="63">
        <v>90</v>
      </c>
      <c r="P773" s="46" t="s">
        <v>4</v>
      </c>
      <c r="Q773" s="46" t="s">
        <v>4</v>
      </c>
      <c r="R773" s="46" t="s">
        <v>602</v>
      </c>
      <c r="S773" s="46" t="s">
        <v>4</v>
      </c>
      <c r="T773" s="46" t="str">
        <f>LOWER('quota master'!$V773)</f>
        <v>yarn (other than sewing thread) of man-made staple fibres</v>
      </c>
      <c r="U773" s="46" t="str">
        <f>GetQuotaDescription('quota master'!$A773, 'quota master'!$B773, 'quota master'!$AB773, 'quota master'!$T773)</f>
        <v>FCFS Quota number 092461 for geography KR : Korea, Republic of (South Korea) on yarn (other than sewing thread) of man-made staple fibres</v>
      </c>
      <c r="V773" s="46" t="s">
        <v>7159</v>
      </c>
      <c r="W773" s="46" t="s">
        <v>4</v>
      </c>
      <c r="X773" s="46" t="s">
        <v>4</v>
      </c>
      <c r="Y773" s="46" t="s">
        <v>4</v>
      </c>
      <c r="Z773" s="54"/>
      <c r="AA773" s="46" t="s">
        <v>4</v>
      </c>
      <c r="AB773" s="46" t="s">
        <v>1399</v>
      </c>
      <c r="AC773" s="46" t="s">
        <v>4</v>
      </c>
      <c r="AD773" s="46" t="s">
        <v>4</v>
      </c>
      <c r="AE773" s="46" t="s">
        <v>4</v>
      </c>
      <c r="AF773" s="47" t="s">
        <v>4</v>
      </c>
    </row>
    <row r="774" spans="1:32" ht="105" x14ac:dyDescent="0.25">
      <c r="A774" s="45" t="s">
        <v>1085</v>
      </c>
      <c r="B774" s="46" t="str">
        <f>VLOOKUP($A774, Table5[], 2, FALSE)</f>
        <v>CA : Canada</v>
      </c>
      <c r="C774" s="46" t="str">
        <f>IF(ISNA(VLOOKUP($A774, Table8[], 2, FALSE)), "", VLOOKUP($A774, Table8[], 2, FALSE))</f>
        <v/>
      </c>
      <c r="D774" s="46" t="str">
        <f>IF(ISNA(VLOOKUP($A774, Table10[], 2, FALSE)), "", VLOOKUP($A774, Table10[], 2, FALSE))</f>
        <v>5513110000 - Of polyester staple fibres, plain weave</v>
      </c>
      <c r="E774" s="46" t="str">
        <f>IF(ISNA(VLOOKUP($A774, Table16[], 2, FALSE)), "", VLOOKUP($A774,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74" s="59">
        <v>12894</v>
      </c>
      <c r="G774" s="60">
        <v>43101</v>
      </c>
      <c r="H774" s="60">
        <v>43465</v>
      </c>
      <c r="I774" s="61">
        <f>'quota master'!$H774-'quota master'!$G774+1</f>
        <v>365</v>
      </c>
      <c r="J774" s="61" t="str">
        <f>describe_period('quota master'!$I774, 'quota master'!$G774, 'quota master'!$H774)</f>
        <v>Annual</v>
      </c>
      <c r="K774" s="54">
        <v>6259000</v>
      </c>
      <c r="L774" s="62" t="s">
        <v>610</v>
      </c>
      <c r="M774" s="63">
        <v>3</v>
      </c>
      <c r="N774" s="62" t="s">
        <v>3</v>
      </c>
      <c r="O774" s="63">
        <v>90</v>
      </c>
      <c r="P774" s="46" t="s">
        <v>4</v>
      </c>
      <c r="Q774" s="46" t="s">
        <v>4</v>
      </c>
      <c r="R774" s="46" t="s">
        <v>1065</v>
      </c>
      <c r="S774" s="46" t="s">
        <v>4</v>
      </c>
      <c r="T774" s="46" t="str">
        <f>LOWER('quota master'!$V774)</f>
        <v>polyester staple fibres, plain weave</v>
      </c>
      <c r="U774" s="46" t="str">
        <f>GetQuotaDescription('quota master'!$A774, 'quota master'!$B774, 'quota master'!$AB774, 'quota master'!$T774)</f>
        <v>FCFS Quota number 098320 for geography CA : Canada on polyester staple fibres, plain weave</v>
      </c>
      <c r="V774" s="46" t="s">
        <v>7764</v>
      </c>
      <c r="W774" s="46" t="s">
        <v>4</v>
      </c>
      <c r="X774" s="46" t="s">
        <v>4</v>
      </c>
      <c r="Y774" s="46" t="s">
        <v>4</v>
      </c>
      <c r="Z774" s="54"/>
      <c r="AA774" s="46" t="s">
        <v>4</v>
      </c>
      <c r="AB774" s="46" t="s">
        <v>1399</v>
      </c>
      <c r="AC774" s="46" t="s">
        <v>4</v>
      </c>
      <c r="AD774" s="46" t="s">
        <v>4</v>
      </c>
      <c r="AE774" s="46" t="s">
        <v>4</v>
      </c>
      <c r="AF774" s="47" t="s">
        <v>4</v>
      </c>
    </row>
    <row r="775" spans="1:32" ht="105" x14ac:dyDescent="0.25">
      <c r="A775" s="45" t="s">
        <v>1086</v>
      </c>
      <c r="B775" s="46" t="str">
        <f>VLOOKUP($A775, Table5[], 2, FALSE)</f>
        <v>CA : Canada</v>
      </c>
      <c r="C775" s="46" t="str">
        <f>IF(ISNA(VLOOKUP($A775, Table8[], 2, FALSE)), "", VLOOKUP($A775, Table8[], 2, FALSE))</f>
        <v/>
      </c>
      <c r="D775" s="46" t="str">
        <f>IF(ISNA(VLOOKUP($A775, Table10[], 2, FALSE)), "", VLOOKUP($A775, Table10[], 2, FALSE))</f>
        <v>5602000000 - Felt, whether or not impregnated, coated, covered or laminated</v>
      </c>
      <c r="E775" s="46" t="str">
        <f>IF(ISNA(VLOOKUP($A775, Table16[], 2, FALSE)), "", VLOOKUP($A775,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75" s="59">
        <v>12896</v>
      </c>
      <c r="G775" s="60">
        <v>43101</v>
      </c>
      <c r="H775" s="60">
        <v>43465</v>
      </c>
      <c r="I775" s="61">
        <f>'quota master'!$H775-'quota master'!$G775+1</f>
        <v>365</v>
      </c>
      <c r="J775" s="61" t="str">
        <f>describe_period('quota master'!$I775, 'quota master'!$G775, 'quota master'!$H775)</f>
        <v>Annual</v>
      </c>
      <c r="K775" s="54">
        <v>583000</v>
      </c>
      <c r="L775" s="62" t="s">
        <v>2</v>
      </c>
      <c r="M775" s="63">
        <v>3</v>
      </c>
      <c r="N775" s="62" t="s">
        <v>3</v>
      </c>
      <c r="O775" s="63">
        <v>90</v>
      </c>
      <c r="P775" s="46" t="s">
        <v>4</v>
      </c>
      <c r="Q775" s="46" t="s">
        <v>4</v>
      </c>
      <c r="R775" s="46" t="s">
        <v>1065</v>
      </c>
      <c r="S775" s="46" t="s">
        <v>4</v>
      </c>
      <c r="T775" s="46" t="str">
        <f>LOWER('quota master'!$V775)</f>
        <v>felt, whether or not impregnated, coated, covered or laminated</v>
      </c>
      <c r="U775" s="46" t="str">
        <f>GetQuotaDescription('quota master'!$A775, 'quota master'!$B775, 'quota master'!$AB775, 'quota master'!$T775)</f>
        <v>FCFS Quota number 098321 for geography CA : Canada on felt, whether or not impregnated, coated, covered or laminated</v>
      </c>
      <c r="V775" s="46" t="s">
        <v>5927</v>
      </c>
      <c r="W775" s="46" t="s">
        <v>4</v>
      </c>
      <c r="X775" s="46" t="s">
        <v>4</v>
      </c>
      <c r="Y775" s="46" t="s">
        <v>4</v>
      </c>
      <c r="Z775" s="54"/>
      <c r="AA775" s="46" t="s">
        <v>4</v>
      </c>
      <c r="AB775" s="46" t="s">
        <v>1399</v>
      </c>
      <c r="AC775" s="46" t="s">
        <v>4</v>
      </c>
      <c r="AD775" s="46" t="s">
        <v>4</v>
      </c>
      <c r="AE775" s="46" t="s">
        <v>4</v>
      </c>
      <c r="AF775" s="47" t="s">
        <v>4</v>
      </c>
    </row>
    <row r="776" spans="1:32" ht="105" x14ac:dyDescent="0.25">
      <c r="A776" s="45" t="s">
        <v>1087</v>
      </c>
      <c r="B776" s="46" t="str">
        <f>VLOOKUP($A776, Table5[], 2, FALSE)</f>
        <v>CA : Canada</v>
      </c>
      <c r="C776" s="46" t="str">
        <f>IF(ISNA(VLOOKUP($A776, Table8[], 2, FALSE)), "", VLOOKUP($A776, Table8[], 2, FALSE))</f>
        <v/>
      </c>
      <c r="D776" s="46" t="str">
        <f>IF(ISNA(VLOOKUP($A776, Table10[], 2, FALSE)), "", VLOOKUP($A776, Table10[], 2, FALSE))</f>
        <v>5603000000 - Nonwovens, whether or not impregnated, coated, covered or laminated</v>
      </c>
      <c r="E776" s="46" t="str">
        <f>IF(ISNA(VLOOKUP($A776, Table16[], 2, FALSE)), "", VLOOKUP($A776,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76" s="59">
        <v>12898</v>
      </c>
      <c r="G776" s="60">
        <v>43101</v>
      </c>
      <c r="H776" s="60">
        <v>43465</v>
      </c>
      <c r="I776" s="61">
        <f>'quota master'!$H776-'quota master'!$G776+1</f>
        <v>365</v>
      </c>
      <c r="J776" s="61" t="str">
        <f>describe_period('quota master'!$I776, 'quota master'!$G776, 'quota master'!$H776)</f>
        <v>Annual</v>
      </c>
      <c r="K776" s="54">
        <v>621000</v>
      </c>
      <c r="L776" s="62" t="s">
        <v>2</v>
      </c>
      <c r="M776" s="63">
        <v>3</v>
      </c>
      <c r="N776" s="62" t="s">
        <v>3</v>
      </c>
      <c r="O776" s="63">
        <v>90</v>
      </c>
      <c r="P776" s="46" t="s">
        <v>4</v>
      </c>
      <c r="Q776" s="46" t="s">
        <v>4</v>
      </c>
      <c r="R776" s="46" t="s">
        <v>1065</v>
      </c>
      <c r="S776" s="46" t="s">
        <v>4</v>
      </c>
      <c r="T776" s="46" t="str">
        <f>LOWER('quota master'!$V776)</f>
        <v>nonwovens, whether or not impregnated, coated, covered or laminated</v>
      </c>
      <c r="U776" s="46" t="str">
        <f>GetQuotaDescription('quota master'!$A776, 'quota master'!$B776, 'quota master'!$AB776, 'quota master'!$T776)</f>
        <v>FCFS Quota number 098322 for geography CA : Canada on nonwovens, whether or not impregnated, coated, covered or laminated</v>
      </c>
      <c r="V776" s="46" t="s">
        <v>5929</v>
      </c>
      <c r="W776" s="46" t="s">
        <v>4</v>
      </c>
      <c r="X776" s="46" t="s">
        <v>4</v>
      </c>
      <c r="Y776" s="46" t="s">
        <v>4</v>
      </c>
      <c r="Z776" s="54"/>
      <c r="AA776" s="46" t="s">
        <v>4</v>
      </c>
      <c r="AB776" s="46" t="s">
        <v>1399</v>
      </c>
      <c r="AC776" s="46" t="s">
        <v>4</v>
      </c>
      <c r="AD776" s="46" t="s">
        <v>4</v>
      </c>
      <c r="AE776" s="46" t="s">
        <v>4</v>
      </c>
      <c r="AF776" s="47" t="s">
        <v>4</v>
      </c>
    </row>
    <row r="777" spans="1:32" ht="90" x14ac:dyDescent="0.25">
      <c r="A777" s="45" t="s">
        <v>970</v>
      </c>
      <c r="B777" s="46" t="str">
        <f>VLOOKUP($A777, Table5[], 2, FALSE)</f>
        <v>PE : Peru</v>
      </c>
      <c r="C777" s="46" t="str">
        <f>IF(ISNA(VLOOKUP($A777, Table8[], 2, FALSE)), "", VLOOKUP($A777, Table8[], 2, FALSE))</f>
        <v/>
      </c>
      <c r="D777" s="46" t="str">
        <f>IF(ISNA(VLOOKUP($A777, Table10[], 2, FALSE)), "", VLOOKUP($A777, Table10[], 2, FALSE))</f>
        <v>5607501110 - Twine_x000D_
5607501910 - Twine_x000D_
5607503010 - Twine_x000D_
5607509091 - Twine_x000D_
5608000000 - Knotted netting of twine, cordage or rope; made-up fishing nets and other made-up nets, of textile materials</v>
      </c>
      <c r="E777" s="46" t="str">
        <f>IF(ISNA(VLOOKUP($A777, Table16[], 2, FALSE)), "", VLOOKUP($A777,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777" s="59">
        <v>12495</v>
      </c>
      <c r="G777" s="60">
        <v>43160</v>
      </c>
      <c r="H777" s="60">
        <v>43524</v>
      </c>
      <c r="I777" s="61">
        <f>'quota master'!$H777-'quota master'!$G777+1</f>
        <v>365</v>
      </c>
      <c r="J777" s="61" t="str">
        <f>describe_period('quota master'!$I777, 'quota master'!$G777, 'quota master'!$H777)</f>
        <v>Annual</v>
      </c>
      <c r="K777" s="54">
        <v>650000</v>
      </c>
      <c r="L777" s="62" t="s">
        <v>2</v>
      </c>
      <c r="M777" s="63">
        <v>3</v>
      </c>
      <c r="N777" s="62" t="s">
        <v>3</v>
      </c>
      <c r="O777" s="63">
        <v>90</v>
      </c>
      <c r="P777" s="46" t="s">
        <v>4</v>
      </c>
      <c r="Q777" s="46" t="s">
        <v>4</v>
      </c>
      <c r="R777" s="46" t="s">
        <v>969</v>
      </c>
      <c r="S777" s="46" t="s">
        <v>4</v>
      </c>
      <c r="T777" s="46" t="str">
        <f>LOWER('quota master'!$V777)</f>
        <v>twine</v>
      </c>
      <c r="U777" s="46" t="str">
        <f>GetQuotaDescription('quota master'!$A777, 'quota master'!$B777, 'quota master'!$AB777, 'quota master'!$T777)</f>
        <v>FCFS Quota number 097171 for geography PE : Peru on twine</v>
      </c>
      <c r="V777" s="46" t="s">
        <v>5641</v>
      </c>
      <c r="W777" s="46" t="s">
        <v>4</v>
      </c>
      <c r="X777" s="46" t="s">
        <v>4</v>
      </c>
      <c r="Y777" s="46" t="s">
        <v>4</v>
      </c>
      <c r="Z777" s="54"/>
      <c r="AA777" s="46" t="s">
        <v>4</v>
      </c>
      <c r="AB777" s="46" t="s">
        <v>1399</v>
      </c>
      <c r="AC777" s="46" t="s">
        <v>4</v>
      </c>
      <c r="AD777" s="46" t="s">
        <v>4</v>
      </c>
      <c r="AE777" s="46" t="s">
        <v>4</v>
      </c>
      <c r="AF777" s="47" t="s">
        <v>4</v>
      </c>
    </row>
    <row r="778" spans="1:32" ht="60" x14ac:dyDescent="0.25">
      <c r="A778" s="45" t="s">
        <v>91</v>
      </c>
      <c r="B778" s="46" t="str">
        <f>VLOOKUP($A778, Table5[], 2, FALSE)</f>
        <v>1011 : ERGA OMNES</v>
      </c>
      <c r="C778" s="46" t="str">
        <f>IF(ISNA(VLOOKUP($A778, Table8[], 2, FALSE)), "", VLOOKUP($A778, Table8[], 2, FALSE))</f>
        <v/>
      </c>
      <c r="D778" s="46" t="str">
        <f>IF(ISNA(VLOOKUP($A778, Table10[], 2, FALSE)), "", VLOOKUP($A778, Table10[], 2, FALSE))</f>
        <v>5702200000 - Floor coverings of coconut fibres (coir)</v>
      </c>
      <c r="E778" s="46" t="str">
        <f>IF(ISNA(VLOOKUP($A778, Table16[], 2, FALSE)), "", VLOOKUP($A778, Table16[], 2, FALSE))</f>
        <v>R131215 : amending Council Regulation (EC) No 32/2000 as regards the extension of the Union???s tariff quotas for jute and coconut-fibre products</v>
      </c>
      <c r="F778" s="59">
        <v>12832</v>
      </c>
      <c r="G778" s="60">
        <v>43101</v>
      </c>
      <c r="H778" s="60">
        <v>43465</v>
      </c>
      <c r="I778" s="61">
        <f>'quota master'!$H778-'quota master'!$G778+1</f>
        <v>365</v>
      </c>
      <c r="J778" s="61" t="str">
        <f>describe_period('quota master'!$I778, 'quota master'!$G778, 'quota master'!$H778)</f>
        <v>Annual</v>
      </c>
      <c r="K778" s="54">
        <v>9000000</v>
      </c>
      <c r="L778" s="62" t="s">
        <v>2</v>
      </c>
      <c r="M778" s="63">
        <v>3</v>
      </c>
      <c r="N778" s="62" t="s">
        <v>3</v>
      </c>
      <c r="O778" s="63">
        <v>90</v>
      </c>
      <c r="P778" s="46" t="s">
        <v>4</v>
      </c>
      <c r="Q778" s="46" t="s">
        <v>4</v>
      </c>
      <c r="R778" s="46" t="s">
        <v>90</v>
      </c>
      <c r="S778" s="46" t="s">
        <v>4</v>
      </c>
      <c r="T778" s="46" t="str">
        <f>LOWER('quota master'!$V778)</f>
        <v>floor coverings of coconut fibres</v>
      </c>
      <c r="U778" s="46" t="str">
        <f>GetQuotaDescription('quota master'!$A778, 'quota master'!$B778, 'quota master'!$AB778, 'quota master'!$T778)</f>
        <v>FCFS Quota number 090109 for geography 1011 : ERGA OMNES on floor coverings of coconut fibres</v>
      </c>
      <c r="V778" s="46" t="s">
        <v>7143</v>
      </c>
      <c r="W778" s="46" t="s">
        <v>4</v>
      </c>
      <c r="X778" s="46" t="s">
        <v>4</v>
      </c>
      <c r="Y778" s="46" t="s">
        <v>4</v>
      </c>
      <c r="Z778" s="54"/>
      <c r="AA778" s="46" t="s">
        <v>4</v>
      </c>
      <c r="AB778" s="46" t="s">
        <v>1399</v>
      </c>
      <c r="AC778" s="46" t="s">
        <v>4</v>
      </c>
      <c r="AD778" s="46" t="s">
        <v>4</v>
      </c>
      <c r="AE778" s="46" t="s">
        <v>4</v>
      </c>
      <c r="AF778" s="47" t="s">
        <v>4</v>
      </c>
    </row>
    <row r="779" spans="1:32" ht="105" x14ac:dyDescent="0.25">
      <c r="A779" s="45" t="s">
        <v>1088</v>
      </c>
      <c r="B779" s="46" t="str">
        <f>VLOOKUP($A779, Table5[], 2, FALSE)</f>
        <v>CA : Canada</v>
      </c>
      <c r="C779" s="46" t="str">
        <f>IF(ISNA(VLOOKUP($A779, Table8[], 2, FALSE)), "", VLOOKUP($A779, Table8[], 2, FALSE))</f>
        <v/>
      </c>
      <c r="D779" s="46" t="str">
        <f>IF(ISNA(VLOOKUP($A779, Table10[], 2, FALSE)), "", VLOOKUP($A779, Table10[], 2, FALSE))</f>
        <v>5703000000 - Carpets and other textile floor coverings, tufted, whether or not made up</v>
      </c>
      <c r="E779" s="46" t="str">
        <f>IF(ISNA(VLOOKUP($A779, Table16[], 2, FALSE)), "", VLOOKUP($A779,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79" s="59">
        <v>12900</v>
      </c>
      <c r="G779" s="60">
        <v>43101</v>
      </c>
      <c r="H779" s="60">
        <v>43465</v>
      </c>
      <c r="I779" s="61">
        <f>'quota master'!$H779-'quota master'!$G779+1</f>
        <v>365</v>
      </c>
      <c r="J779" s="61" t="str">
        <f>describe_period('quota master'!$I779, 'quota master'!$G779, 'quota master'!$H779)</f>
        <v>Annual</v>
      </c>
      <c r="K779" s="54">
        <v>196000</v>
      </c>
      <c r="L779" s="62" t="s">
        <v>610</v>
      </c>
      <c r="M779" s="63">
        <v>3</v>
      </c>
      <c r="N779" s="62" t="s">
        <v>3</v>
      </c>
      <c r="O779" s="63">
        <v>90</v>
      </c>
      <c r="P779" s="46" t="s">
        <v>4</v>
      </c>
      <c r="Q779" s="46" t="s">
        <v>4</v>
      </c>
      <c r="R779" s="46" t="s">
        <v>1089</v>
      </c>
      <c r="S779" s="46" t="s">
        <v>4</v>
      </c>
      <c r="T779" s="46" t="str">
        <f>LOWER('quota master'!$V779)</f>
        <v>carpets and other textile floor coverings, tufted, whether or not made up</v>
      </c>
      <c r="U779" s="46" t="str">
        <f>GetQuotaDescription('quota master'!$A779, 'quota master'!$B779, 'quota master'!$AB779, 'quota master'!$T779)</f>
        <v>FCFS Quota number 098323 for geography CA : Canada on carpets and other textile floor coverings, tufted, whether or not made up</v>
      </c>
      <c r="V779" s="46" t="s">
        <v>5931</v>
      </c>
      <c r="W779" s="46" t="s">
        <v>4</v>
      </c>
      <c r="X779" s="46" t="s">
        <v>4</v>
      </c>
      <c r="Y779" s="46" t="s">
        <v>4</v>
      </c>
      <c r="Z779" s="54"/>
      <c r="AA779" s="46" t="s">
        <v>4</v>
      </c>
      <c r="AB779" s="46" t="s">
        <v>1399</v>
      </c>
      <c r="AC779" s="46" t="s">
        <v>4</v>
      </c>
      <c r="AD779" s="46" t="s">
        <v>4</v>
      </c>
      <c r="AE779" s="46" t="s">
        <v>4</v>
      </c>
      <c r="AF779" s="47" t="s">
        <v>4</v>
      </c>
    </row>
    <row r="780" spans="1:32" ht="105" x14ac:dyDescent="0.25">
      <c r="A780" s="45" t="s">
        <v>1090</v>
      </c>
      <c r="B780" s="46" t="str">
        <f>VLOOKUP($A780, Table5[], 2, FALSE)</f>
        <v>CA : Canada</v>
      </c>
      <c r="C780" s="46" t="str">
        <f>IF(ISNA(VLOOKUP($A780, Table8[], 2, FALSE)), "", VLOOKUP($A780, Table8[], 2, FALSE))</f>
        <v/>
      </c>
      <c r="D780" s="46" t="str">
        <f>IF(ISNA(VLOOKUP($A780, Table10[], 2, FALSE)), "", VLOOKUP($A780, Table10[], 2, FALSE))</f>
        <v>5806000000 - Narrow woven fabrics, other than goods of heading|5807; narrow fabrics consisting of warp without weft assembled by means of an adhesive (bolducs)</v>
      </c>
      <c r="E780" s="46" t="str">
        <f>IF(ISNA(VLOOKUP($A780, Table16[], 2, FALSE)), "", VLOOKUP($A780,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0" s="59">
        <v>12902</v>
      </c>
      <c r="G780" s="60">
        <v>43101</v>
      </c>
      <c r="H780" s="60">
        <v>43465</v>
      </c>
      <c r="I780" s="61">
        <f>'quota master'!$H780-'quota master'!$G780+1</f>
        <v>365</v>
      </c>
      <c r="J780" s="61" t="str">
        <f>describe_period('quota master'!$I780, 'quota master'!$G780, 'quota master'!$H780)</f>
        <v>Annual</v>
      </c>
      <c r="K780" s="54">
        <v>169000</v>
      </c>
      <c r="L780" s="62" t="s">
        <v>2</v>
      </c>
      <c r="M780" s="63">
        <v>3</v>
      </c>
      <c r="N780" s="62" t="s">
        <v>3</v>
      </c>
      <c r="O780" s="63">
        <v>90</v>
      </c>
      <c r="P780" s="46" t="s">
        <v>4</v>
      </c>
      <c r="Q780" s="46" t="s">
        <v>4</v>
      </c>
      <c r="R780" s="46" t="s">
        <v>1089</v>
      </c>
      <c r="S780" s="46" t="s">
        <v>4</v>
      </c>
      <c r="T780" s="46" t="str">
        <f>LOWER('quota master'!$V780)</f>
        <v>woven pile fabrics and chenille fabrics, other than fabrics of heading|5802|or 5806</v>
      </c>
      <c r="U780" s="46" t="str">
        <f>GetQuotaDescription('quota master'!$A780, 'quota master'!$B780, 'quota master'!$AB780, 'quota master'!$T780)</f>
        <v>FCFS Quota number 098324 for geography CA : Canada on woven pile fabrics and chenille fabrics, other than fabrics of heading|5802|or 5806</v>
      </c>
      <c r="V780" s="46" t="s">
        <v>7766</v>
      </c>
      <c r="W780" s="46" t="s">
        <v>4</v>
      </c>
      <c r="X780" s="46" t="s">
        <v>4</v>
      </c>
      <c r="Y780" s="46" t="s">
        <v>4</v>
      </c>
      <c r="Z780" s="54"/>
      <c r="AA780" s="46" t="s">
        <v>4</v>
      </c>
      <c r="AB780" s="46" t="s">
        <v>1399</v>
      </c>
      <c r="AC780" s="46" t="s">
        <v>4</v>
      </c>
      <c r="AD780" s="46" t="s">
        <v>4</v>
      </c>
      <c r="AE780" s="46" t="s">
        <v>4</v>
      </c>
      <c r="AF780" s="47" t="s">
        <v>4</v>
      </c>
    </row>
    <row r="781" spans="1:32" ht="105" x14ac:dyDescent="0.25">
      <c r="A781" s="45" t="s">
        <v>1091</v>
      </c>
      <c r="B781" s="46" t="str">
        <f>VLOOKUP($A781, Table5[], 2, FALSE)</f>
        <v>CA : Canada</v>
      </c>
      <c r="C781" s="46" t="str">
        <f>IF(ISNA(VLOOKUP($A781, Table8[], 2, FALSE)), "", VLOOKUP($A781, Table8[], 2, FALSE))</f>
        <v/>
      </c>
      <c r="D781" s="46" t="str">
        <f>IF(ISNA(VLOOKUP($A781, Table10[], 2, FALSE)), "", VLOOKUP($A781, Table10[], 2, FALSE))</f>
        <v>5811000000 - Quilted textile products in the piece, composed of one or more layers of textile materials assembled with padding by stitching or otherwise, other than embroidery of heading|5810</v>
      </c>
      <c r="E781" s="46" t="str">
        <f>IF(ISNA(VLOOKUP($A781, Table16[], 2, FALSE)), "", VLOOKUP($A781,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1" s="59">
        <v>12904</v>
      </c>
      <c r="G781" s="60">
        <v>43101</v>
      </c>
      <c r="H781" s="60">
        <v>43465</v>
      </c>
      <c r="I781" s="61">
        <f>'quota master'!$H781-'quota master'!$G781+1</f>
        <v>365</v>
      </c>
      <c r="J781" s="61" t="str">
        <f>describe_period('quota master'!$I781, 'quota master'!$G781, 'quota master'!$H781)</f>
        <v>Annual</v>
      </c>
      <c r="K781" s="54">
        <v>12000</v>
      </c>
      <c r="L781" s="62" t="s">
        <v>610</v>
      </c>
      <c r="M781" s="63">
        <v>3</v>
      </c>
      <c r="N781" s="62" t="s">
        <v>3</v>
      </c>
      <c r="O781" s="63">
        <v>90</v>
      </c>
      <c r="P781" s="46" t="s">
        <v>4</v>
      </c>
      <c r="Q781" s="46" t="s">
        <v>4</v>
      </c>
      <c r="R781" s="46" t="s">
        <v>1089</v>
      </c>
      <c r="S781" s="46" t="s">
        <v>4</v>
      </c>
      <c r="T781" s="46" t="str">
        <f>LOWER('quota master'!$V781)</f>
        <v>quilted textile products in the piece, composed of one or more layers of textile materials assembled with padding by stitching or otherwise, other than embroidery of heading|5810</v>
      </c>
      <c r="U781" s="46" t="str">
        <f>GetQuotaDescription('quota master'!$A781, 'quota master'!$B781, 'quota master'!$AB781, 'quota master'!$T781)</f>
        <v>FCFS Quota number 098325 for geography CA : Canada on quilted textile products in the piece, composed of one or more layers of textile materials assembled with padding by stitching or otherwise, other than embroidery of heading|5810</v>
      </c>
      <c r="V781" s="46" t="s">
        <v>5933</v>
      </c>
      <c r="W781" s="46" t="s">
        <v>4</v>
      </c>
      <c r="X781" s="46" t="s">
        <v>4</v>
      </c>
      <c r="Y781" s="46" t="s">
        <v>4</v>
      </c>
      <c r="Z781" s="54"/>
      <c r="AA781" s="46" t="s">
        <v>4</v>
      </c>
      <c r="AB781" s="46" t="s">
        <v>1399</v>
      </c>
      <c r="AC781" s="46" t="s">
        <v>4</v>
      </c>
      <c r="AD781" s="46" t="s">
        <v>4</v>
      </c>
      <c r="AE781" s="46" t="s">
        <v>4</v>
      </c>
      <c r="AF781" s="47" t="s">
        <v>4</v>
      </c>
    </row>
    <row r="782" spans="1:32" ht="105" x14ac:dyDescent="0.25">
      <c r="A782" s="45" t="s">
        <v>1092</v>
      </c>
      <c r="B782" s="46" t="str">
        <f>VLOOKUP($A782, Table5[], 2, FALSE)</f>
        <v>CA : Canada</v>
      </c>
      <c r="C782" s="46" t="str">
        <f>IF(ISNA(VLOOKUP($A782, Table8[], 2, FALSE)), "", VLOOKUP($A782, Table8[], 2, FALSE))</f>
        <v/>
      </c>
      <c r="D782" s="46" t="str">
        <f>IF(ISNA(VLOOKUP($A782, Table10[], 2, FALSE)), "", VLOOKUP($A782, Table10[], 2, FALSE))</f>
        <v>5903000000 - Textile fabrics impregnated, coated, covered or laminated with plastics, other than those of heading|5902</v>
      </c>
      <c r="E782" s="46" t="str">
        <f>IF(ISNA(VLOOKUP($A782, Table16[], 2, FALSE)), "", VLOOKUP($A782,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2" s="59">
        <v>12906</v>
      </c>
      <c r="G782" s="60">
        <v>43101</v>
      </c>
      <c r="H782" s="60">
        <v>43465</v>
      </c>
      <c r="I782" s="61">
        <f>'quota master'!$H782-'quota master'!$G782+1</f>
        <v>365</v>
      </c>
      <c r="J782" s="61" t="str">
        <f>describe_period('quota master'!$I782, 'quota master'!$G782, 'quota master'!$H782)</f>
        <v>Annual</v>
      </c>
      <c r="K782" s="54">
        <v>1754000</v>
      </c>
      <c r="L782" s="62" t="s">
        <v>610</v>
      </c>
      <c r="M782" s="63">
        <v>3</v>
      </c>
      <c r="N782" s="62" t="s">
        <v>3</v>
      </c>
      <c r="O782" s="63">
        <v>90</v>
      </c>
      <c r="P782" s="46" t="s">
        <v>4</v>
      </c>
      <c r="Q782" s="46" t="s">
        <v>4</v>
      </c>
      <c r="R782" s="46" t="s">
        <v>1089</v>
      </c>
      <c r="S782" s="46" t="s">
        <v>4</v>
      </c>
      <c r="T782" s="46" t="str">
        <f>LOWER('quota master'!$V782)</f>
        <v>textile fabrics impregnated, coated, covered or laminated with plastics, other than those of heading|5902</v>
      </c>
      <c r="U782" s="46" t="str">
        <f>GetQuotaDescription('quota master'!$A782, 'quota master'!$B782, 'quota master'!$AB782, 'quota master'!$T782)</f>
        <v>FCFS Quota number 098326 for geography CA : Canada on textile fabrics impregnated, coated, covered or laminated with plastics, other than those of heading|5902</v>
      </c>
      <c r="V782" s="46" t="s">
        <v>5935</v>
      </c>
      <c r="W782" s="46" t="s">
        <v>4</v>
      </c>
      <c r="X782" s="46" t="s">
        <v>4</v>
      </c>
      <c r="Y782" s="46" t="s">
        <v>4</v>
      </c>
      <c r="Z782" s="54"/>
      <c r="AA782" s="46" t="s">
        <v>4</v>
      </c>
      <c r="AB782" s="46" t="s">
        <v>1399</v>
      </c>
      <c r="AC782" s="46" t="s">
        <v>4</v>
      </c>
      <c r="AD782" s="46" t="s">
        <v>4</v>
      </c>
      <c r="AE782" s="46" t="s">
        <v>4</v>
      </c>
      <c r="AF782" s="47" t="s">
        <v>4</v>
      </c>
    </row>
    <row r="783" spans="1:32" ht="105" x14ac:dyDescent="0.25">
      <c r="A783" s="45" t="s">
        <v>1093</v>
      </c>
      <c r="B783" s="46" t="str">
        <f>VLOOKUP($A783, Table5[], 2, FALSE)</f>
        <v>CA : Canada</v>
      </c>
      <c r="C783" s="46" t="str">
        <f>IF(ISNA(VLOOKUP($A783, Table8[], 2, FALSE)), "", VLOOKUP($A783, Table8[], 2, FALSE))</f>
        <v/>
      </c>
      <c r="D783" s="46" t="str">
        <f>IF(ISNA(VLOOKUP($A783, Table10[], 2, FALSE)), "", VLOOKUP($A783, Table10[], 2, FALSE))</f>
        <v>5904900000 - Other</v>
      </c>
      <c r="E783" s="46" t="str">
        <f>IF(ISNA(VLOOKUP($A783, Table16[], 2, FALSE)), "", VLOOKUP($A783,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3" s="59">
        <v>12908</v>
      </c>
      <c r="G783" s="60">
        <v>43101</v>
      </c>
      <c r="H783" s="60">
        <v>43465</v>
      </c>
      <c r="I783" s="61">
        <f>'quota master'!$H783-'quota master'!$G783+1</f>
        <v>365</v>
      </c>
      <c r="J783" s="61" t="str">
        <f>describe_period('quota master'!$I783, 'quota master'!$G783, 'quota master'!$H783)</f>
        <v>Annual</v>
      </c>
      <c r="K783" s="54">
        <v>24000</v>
      </c>
      <c r="L783" s="62" t="s">
        <v>610</v>
      </c>
      <c r="M783" s="63">
        <v>3</v>
      </c>
      <c r="N783" s="62" t="s">
        <v>3</v>
      </c>
      <c r="O783" s="63">
        <v>90</v>
      </c>
      <c r="P783" s="46" t="s">
        <v>4</v>
      </c>
      <c r="Q783" s="46" t="s">
        <v>4</v>
      </c>
      <c r="R783" s="46" t="s">
        <v>1089</v>
      </c>
      <c r="S783" s="46" t="s">
        <v>4</v>
      </c>
      <c r="T783" s="46" t="str">
        <f>LOWER('quota master'!$V783)</f>
        <v>linoleum, whether or not cut to shape; floor coverings consisting of a coating or covering applied on a textile backing, whether or not cut to shape</v>
      </c>
      <c r="U783" s="46" t="str">
        <f>GetQuotaDescription('quota master'!$A783, 'quota master'!$B783, 'quota master'!$AB783, 'quota master'!$T783)</f>
        <v>FCFS Quota number 098327 for geography CA : Canada on linoleum, whether or not cut to shape; floor coverings consisting of a coating or covering applied on a textile backing, whether or not cut to shape</v>
      </c>
      <c r="V783" s="46" t="s">
        <v>7767</v>
      </c>
      <c r="W783" s="46" t="s">
        <v>4</v>
      </c>
      <c r="X783" s="46" t="s">
        <v>4</v>
      </c>
      <c r="Y783" s="46" t="s">
        <v>4</v>
      </c>
      <c r="Z783" s="54"/>
      <c r="AA783" s="46" t="s">
        <v>4</v>
      </c>
      <c r="AB783" s="46" t="s">
        <v>1399</v>
      </c>
      <c r="AC783" s="46" t="s">
        <v>4</v>
      </c>
      <c r="AD783" s="46" t="s">
        <v>4</v>
      </c>
      <c r="AE783" s="46" t="s">
        <v>4</v>
      </c>
      <c r="AF783" s="47" t="s">
        <v>4</v>
      </c>
    </row>
    <row r="784" spans="1:32" ht="105" x14ac:dyDescent="0.25">
      <c r="A784" s="45" t="s">
        <v>1094</v>
      </c>
      <c r="B784" s="46" t="str">
        <f>VLOOKUP($A784, Table5[], 2, FALSE)</f>
        <v>CA : Canada</v>
      </c>
      <c r="C784" s="46" t="str">
        <f>IF(ISNA(VLOOKUP($A784, Table8[], 2, FALSE)), "", VLOOKUP($A784, Table8[], 2, FALSE))</f>
        <v/>
      </c>
      <c r="D784" s="46" t="str">
        <f>IF(ISNA(VLOOKUP($A784, Table10[], 2, FALSE)), "", VLOOKUP($A784, Table10[], 2, FALSE))</f>
        <v>5906000000 - Rubberised textile fabrics, other than those of heading|5902</v>
      </c>
      <c r="E784" s="46" t="str">
        <f>IF(ISNA(VLOOKUP($A784, Table16[], 2, FALSE)), "", VLOOKUP($A784,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4" s="59">
        <v>12910</v>
      </c>
      <c r="G784" s="60">
        <v>43101</v>
      </c>
      <c r="H784" s="60">
        <v>43465</v>
      </c>
      <c r="I784" s="61">
        <f>'quota master'!$H784-'quota master'!$G784+1</f>
        <v>365</v>
      </c>
      <c r="J784" s="61" t="str">
        <f>describe_period('quota master'!$I784, 'quota master'!$G784, 'quota master'!$H784)</f>
        <v>Annual</v>
      </c>
      <c r="K784" s="54">
        <v>450000</v>
      </c>
      <c r="L784" s="62" t="s">
        <v>2</v>
      </c>
      <c r="M784" s="63">
        <v>3</v>
      </c>
      <c r="N784" s="62" t="s">
        <v>3</v>
      </c>
      <c r="O784" s="63">
        <v>90</v>
      </c>
      <c r="P784" s="46" t="s">
        <v>4</v>
      </c>
      <c r="Q784" s="46" t="s">
        <v>4</v>
      </c>
      <c r="R784" s="46" t="s">
        <v>1089</v>
      </c>
      <c r="S784" s="46" t="s">
        <v>4</v>
      </c>
      <c r="T784" s="46" t="str">
        <f>LOWER('quota master'!$V784)</f>
        <v>rubberised textile fabrics, other than those of heading|5902</v>
      </c>
      <c r="U784" s="46" t="str">
        <f>GetQuotaDescription('quota master'!$A784, 'quota master'!$B784, 'quota master'!$AB784, 'quota master'!$T784)</f>
        <v>FCFS Quota number 098328 for geography CA : Canada on rubberised textile fabrics, other than those of heading|5902</v>
      </c>
      <c r="V784" s="46" t="s">
        <v>5938</v>
      </c>
      <c r="W784" s="46" t="s">
        <v>4</v>
      </c>
      <c r="X784" s="46" t="s">
        <v>4</v>
      </c>
      <c r="Y784" s="46" t="s">
        <v>4</v>
      </c>
      <c r="Z784" s="54"/>
      <c r="AA784" s="46" t="s">
        <v>4</v>
      </c>
      <c r="AB784" s="46" t="s">
        <v>1399</v>
      </c>
      <c r="AC784" s="46" t="s">
        <v>4</v>
      </c>
      <c r="AD784" s="46" t="s">
        <v>4</v>
      </c>
      <c r="AE784" s="46" t="s">
        <v>4</v>
      </c>
      <c r="AF784" s="47" t="s">
        <v>4</v>
      </c>
    </row>
    <row r="785" spans="1:32" ht="105" x14ac:dyDescent="0.25">
      <c r="A785" s="45" t="s">
        <v>672</v>
      </c>
      <c r="B785" s="46" t="str">
        <f>VLOOKUP($A785, Table5[], 2, FALSE)</f>
        <v>1011 : ERGA OMNES</v>
      </c>
      <c r="C785" s="46" t="str">
        <f>IF(ISNA(VLOOKUP($A785, Table8[], 2, FALSE)), "", VLOOKUP($A785, Table8[], 2, FALSE))</f>
        <v/>
      </c>
      <c r="D785" s="46" t="str">
        <f>IF(ISNA(VLOOKUP($A785, Table10[], 2, FALSE)), "", VLOOKUP($A785, Table10[], 2, FALSE))</f>
        <v>5906999020 - Woven and laminated rubberised textile fabric with the following characteristics:  - with three layers,  - one outer layer consists of acrylic fabric,    - the other outer layer consists of polyester fabric,  - the middle layer consists of chlorobutyl rubber,  - the middle layer has a weight of 486 g/m?? or more but not more than 569 g/m??,  - the textile fabric has a total weight of 952 g/m??  or more but not more than 1159 g/m??,  - the textile fabric has a total thickness of 0.8 mm or more but not more than 4 mm,  used for the manufacture of the retractable roof of motor vehicles</v>
      </c>
      <c r="E785" s="46" t="str">
        <f>IF(ISNA(VLOOKUP($A785, Table16[], 2, FALSE)), "", VLOOKUP($A785, Table16[], 2, FALSE))</f>
        <v>R162389 : amending Regulation (EU) No 1388/2013 opening and providing for the management of autonomous tariff quotas of the Union for certain agricultural and industrial products</v>
      </c>
      <c r="F785" s="59">
        <v>13373</v>
      </c>
      <c r="G785" s="60">
        <v>43101</v>
      </c>
      <c r="H785" s="60">
        <v>43465</v>
      </c>
      <c r="I785" s="61">
        <f>'quota master'!$H785-'quota master'!$G785+1</f>
        <v>365</v>
      </c>
      <c r="J785" s="61" t="str">
        <f>describe_period('quota master'!$I785, 'quota master'!$G785, 'quota master'!$H785)</f>
        <v>Annual</v>
      </c>
      <c r="K785" s="54">
        <v>375000</v>
      </c>
      <c r="L785" s="62" t="s">
        <v>610</v>
      </c>
      <c r="M785" s="63">
        <v>3</v>
      </c>
      <c r="N785" s="62" t="s">
        <v>3</v>
      </c>
      <c r="O785" s="63">
        <v>90</v>
      </c>
      <c r="P785" s="46" t="s">
        <v>4</v>
      </c>
      <c r="Q785" s="46" t="s">
        <v>4</v>
      </c>
      <c r="R785" s="46" t="s">
        <v>563</v>
      </c>
      <c r="S785" s="46" t="s">
        <v>4</v>
      </c>
      <c r="T785" s="46" t="str">
        <f>LOWER('quota master'!$V785)</f>
        <v>woven and laminated rubberised textile fabric</v>
      </c>
      <c r="U785" s="46" t="str">
        <f>GetQuotaDescription('quota master'!$A785, 'quota master'!$B785, 'quota master'!$AB785, 'quota master'!$T785)</f>
        <v>FCFS Quota number 092721 for geography 1011 : ERGA OMNES on woven and laminated rubberised textile fabric</v>
      </c>
      <c r="V785" s="46" t="s">
        <v>7768</v>
      </c>
      <c r="W785" s="46" t="s">
        <v>4</v>
      </c>
      <c r="X785" s="46" t="s">
        <v>4</v>
      </c>
      <c r="Y785" s="46" t="s">
        <v>4</v>
      </c>
      <c r="Z785" s="54"/>
      <c r="AA785" s="46" t="s">
        <v>4</v>
      </c>
      <c r="AB785" s="46" t="s">
        <v>1399</v>
      </c>
      <c r="AC785" s="46" t="s">
        <v>4</v>
      </c>
      <c r="AD785" s="46" t="s">
        <v>4</v>
      </c>
      <c r="AE785" s="46" t="s">
        <v>4</v>
      </c>
      <c r="AF785" s="47" t="s">
        <v>4</v>
      </c>
    </row>
    <row r="786" spans="1:32" ht="105" x14ac:dyDescent="0.25">
      <c r="A786" s="45" t="s">
        <v>1095</v>
      </c>
      <c r="B786" s="46" t="str">
        <f>VLOOKUP($A786, Table5[], 2, FALSE)</f>
        <v>CA : Canada</v>
      </c>
      <c r="C786" s="46" t="str">
        <f>IF(ISNA(VLOOKUP($A786, Table8[], 2, FALSE)), "", VLOOKUP($A786, Table8[], 2, FALSE))</f>
        <v/>
      </c>
      <c r="D786" s="46" t="str">
        <f>IF(ISNA(VLOOKUP($A786, Table10[], 2, FALSE)), "", VLOOKUP($A786, Table10[], 2, FALSE))</f>
        <v>5907000000 - Textile fabrics otherwise impregnated, coated or covered; painted canvas being theatrical scenery, studio backcloths or the like</v>
      </c>
      <c r="E786" s="46" t="str">
        <f>IF(ISNA(VLOOKUP($A786, Table16[], 2, FALSE)), "", VLOOKUP($A786,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6" s="59">
        <v>12912</v>
      </c>
      <c r="G786" s="60">
        <v>43101</v>
      </c>
      <c r="H786" s="60">
        <v>43465</v>
      </c>
      <c r="I786" s="61">
        <f>'quota master'!$H786-'quota master'!$G786+1</f>
        <v>365</v>
      </c>
      <c r="J786" s="61" t="str">
        <f>describe_period('quota master'!$I786, 'quota master'!$G786, 'quota master'!$H786)</f>
        <v>Annual</v>
      </c>
      <c r="K786" s="54">
        <v>2969000</v>
      </c>
      <c r="L786" s="62" t="s">
        <v>610</v>
      </c>
      <c r="M786" s="63">
        <v>3</v>
      </c>
      <c r="N786" s="62" t="s">
        <v>3</v>
      </c>
      <c r="O786" s="63">
        <v>90</v>
      </c>
      <c r="P786" s="46" t="s">
        <v>4</v>
      </c>
      <c r="Q786" s="46" t="s">
        <v>4</v>
      </c>
      <c r="R786" s="46" t="s">
        <v>1089</v>
      </c>
      <c r="S786" s="46" t="s">
        <v>4</v>
      </c>
      <c r="T786" s="46" t="str">
        <f>LOWER('quota master'!$V786)</f>
        <v>textile fabrics otherwise impregnated, coated or covered; painted canvas being theatrical scenery, studio backcloths or the like</v>
      </c>
      <c r="U786" s="46" t="str">
        <f>GetQuotaDescription('quota master'!$A786, 'quota master'!$B786, 'quota master'!$AB786, 'quota master'!$T786)</f>
        <v>FCFS Quota number 098329 for geography CA : Canada on textile fabrics otherwise impregnated, coated or covered; painted canvas being theatrical scenery, studio backcloths or the like</v>
      </c>
      <c r="V786" s="46" t="s">
        <v>5940</v>
      </c>
      <c r="W786" s="46" t="s">
        <v>4</v>
      </c>
      <c r="X786" s="46" t="s">
        <v>4</v>
      </c>
      <c r="Y786" s="46" t="s">
        <v>4</v>
      </c>
      <c r="Z786" s="54"/>
      <c r="AA786" s="46" t="s">
        <v>4</v>
      </c>
      <c r="AB786" s="46" t="s">
        <v>1399</v>
      </c>
      <c r="AC786" s="46" t="s">
        <v>4</v>
      </c>
      <c r="AD786" s="46" t="s">
        <v>4</v>
      </c>
      <c r="AE786" s="46" t="s">
        <v>4</v>
      </c>
      <c r="AF786" s="47" t="s">
        <v>4</v>
      </c>
    </row>
    <row r="787" spans="1:32" ht="105" x14ac:dyDescent="0.25">
      <c r="A787" s="45" t="s">
        <v>1096</v>
      </c>
      <c r="B787" s="46" t="str">
        <f>VLOOKUP($A787, Table5[], 2, FALSE)</f>
        <v>CA : Canada</v>
      </c>
      <c r="C787" s="46" t="str">
        <f>IF(ISNA(VLOOKUP($A787, Table8[], 2, FALSE)), "", VLOOKUP($A787, Table8[], 2, FALSE))</f>
        <v/>
      </c>
      <c r="D787" s="46" t="str">
        <f>IF(ISNA(VLOOKUP($A787, Table10[], 2, FALSE)), "", VLOOKUP($A787, Table10[], 2, FALSE))</f>
        <v>5911000000 - Textile products and articles, for technical uses, specified in note|7|to this chapter</v>
      </c>
      <c r="E787" s="46" t="str">
        <f>IF(ISNA(VLOOKUP($A787, Table16[], 2, FALSE)), "", VLOOKUP($A787,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7" s="59">
        <v>12914</v>
      </c>
      <c r="G787" s="60">
        <v>43101</v>
      </c>
      <c r="H787" s="60">
        <v>43465</v>
      </c>
      <c r="I787" s="61">
        <f>'quota master'!$H787-'quota master'!$G787+1</f>
        <v>365</v>
      </c>
      <c r="J787" s="61" t="str">
        <f>describe_period('quota master'!$I787, 'quota master'!$G787, 'quota master'!$H787)</f>
        <v>Annual</v>
      </c>
      <c r="K787" s="54">
        <v>173000</v>
      </c>
      <c r="L787" s="62" t="s">
        <v>2</v>
      </c>
      <c r="M787" s="63">
        <v>3</v>
      </c>
      <c r="N787" s="62" t="s">
        <v>3</v>
      </c>
      <c r="O787" s="63">
        <v>90</v>
      </c>
      <c r="P787" s="46" t="s">
        <v>4</v>
      </c>
      <c r="Q787" s="46" t="s">
        <v>4</v>
      </c>
      <c r="R787" s="46" t="s">
        <v>1089</v>
      </c>
      <c r="S787" s="46" t="s">
        <v>4</v>
      </c>
      <c r="T787" s="46" t="str">
        <f>LOWER('quota master'!$V787)</f>
        <v>textile products and articles, for technical uses, specified in note|7|to this chapter</v>
      </c>
      <c r="U787" s="46" t="str">
        <f>GetQuotaDescription('quota master'!$A787, 'quota master'!$B787, 'quota master'!$AB787, 'quota master'!$T787)</f>
        <v>FCFS Quota number 098330 for geography CA : Canada on textile products and articles, for technical uses, specified in note|7|to this chapter</v>
      </c>
      <c r="V787" s="46" t="s">
        <v>5942</v>
      </c>
      <c r="W787" s="46" t="s">
        <v>4</v>
      </c>
      <c r="X787" s="46" t="s">
        <v>4</v>
      </c>
      <c r="Y787" s="46" t="s">
        <v>4</v>
      </c>
      <c r="Z787" s="54"/>
      <c r="AA787" s="46" t="s">
        <v>4</v>
      </c>
      <c r="AB787" s="46" t="s">
        <v>1399</v>
      </c>
      <c r="AC787" s="46" t="s">
        <v>4</v>
      </c>
      <c r="AD787" s="46" t="s">
        <v>4</v>
      </c>
      <c r="AE787" s="46" t="s">
        <v>4</v>
      </c>
      <c r="AF787" s="47" t="s">
        <v>4</v>
      </c>
    </row>
    <row r="788" spans="1:32" ht="105" x14ac:dyDescent="0.25">
      <c r="A788" s="45" t="s">
        <v>1097</v>
      </c>
      <c r="B788" s="46" t="str">
        <f>VLOOKUP($A788, Table5[], 2, FALSE)</f>
        <v>CA : Canada</v>
      </c>
      <c r="C788" s="46" t="str">
        <f>IF(ISNA(VLOOKUP($A788, Table8[], 2, FALSE)), "", VLOOKUP($A788, Table8[], 2, FALSE))</f>
        <v/>
      </c>
      <c r="D788" s="46" t="str">
        <f>IF(ISNA(VLOOKUP($A788, Table10[], 2, FALSE)), "", VLOOKUP($A788, Table10[], 2, FALSE))</f>
        <v>6004000000 - Knitted or crocheted fabrics of a width exceeding 30|cm, containing by weight 5|% or more of elastomeric yarn or rubber thread, other than those of heading|6001</v>
      </c>
      <c r="E788" s="46" t="str">
        <f>IF(ISNA(VLOOKUP($A788, Table16[], 2, FALSE)), "", VLOOKUP($A788,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8" s="59">
        <v>12916</v>
      </c>
      <c r="G788" s="60">
        <v>43101</v>
      </c>
      <c r="H788" s="60">
        <v>43465</v>
      </c>
      <c r="I788" s="61">
        <f>'quota master'!$H788-'quota master'!$G788+1</f>
        <v>365</v>
      </c>
      <c r="J788" s="61" t="str">
        <f>describe_period('quota master'!$I788, 'quota master'!$G788, 'quota master'!$H788)</f>
        <v>Annual</v>
      </c>
      <c r="K788" s="54">
        <v>25000</v>
      </c>
      <c r="L788" s="62" t="s">
        <v>2</v>
      </c>
      <c r="M788" s="63">
        <v>3</v>
      </c>
      <c r="N788" s="62" t="s">
        <v>3</v>
      </c>
      <c r="O788" s="63">
        <v>90</v>
      </c>
      <c r="P788" s="46" t="s">
        <v>4</v>
      </c>
      <c r="Q788" s="46" t="s">
        <v>4</v>
      </c>
      <c r="R788" s="46" t="s">
        <v>1089</v>
      </c>
      <c r="S788" s="46" t="s">
        <v>4</v>
      </c>
      <c r="T788" s="46" t="str">
        <f>LOWER('quota master'!$V788)</f>
        <v>knitted or crocheted fabrics of a width exceeding 30|cm, containing by weight 5|% or more of elastomeric yarn or rubber thread, other than those of heading|6001</v>
      </c>
      <c r="U788" s="46" t="str">
        <f>GetQuotaDescription('quota master'!$A788, 'quota master'!$B788, 'quota master'!$AB788, 'quota master'!$T788)</f>
        <v>FCFS Quota number 098331 for geography CA : Canada on knitted or crocheted fabrics of a width exceeding 30|cm, containing by weight 5|% or more of elastomeric yarn or rubber thread, other than those of heading|6001</v>
      </c>
      <c r="V788" s="46" t="s">
        <v>5019</v>
      </c>
      <c r="W788" s="46" t="s">
        <v>4</v>
      </c>
      <c r="X788" s="46" t="s">
        <v>4</v>
      </c>
      <c r="Y788" s="46" t="s">
        <v>4</v>
      </c>
      <c r="Z788" s="54"/>
      <c r="AA788" s="46" t="s">
        <v>4</v>
      </c>
      <c r="AB788" s="46" t="s">
        <v>1399</v>
      </c>
      <c r="AC788" s="46" t="s">
        <v>4</v>
      </c>
      <c r="AD788" s="46" t="s">
        <v>4</v>
      </c>
      <c r="AE788" s="46" t="s">
        <v>4</v>
      </c>
      <c r="AF788" s="47" t="s">
        <v>4</v>
      </c>
    </row>
    <row r="789" spans="1:32" ht="105" x14ac:dyDescent="0.25">
      <c r="A789" s="45" t="s">
        <v>1098</v>
      </c>
      <c r="B789" s="46" t="str">
        <f>VLOOKUP($A789, Table5[], 2, FALSE)</f>
        <v>CA : Canada</v>
      </c>
      <c r="C789" s="46" t="str">
        <f>IF(ISNA(VLOOKUP($A789, Table8[], 2, FALSE)), "", VLOOKUP($A789, Table8[], 2, FALSE))</f>
        <v/>
      </c>
      <c r="D789" s="46" t="str">
        <f>IF(ISNA(VLOOKUP($A789, Table10[], 2, FALSE)), "", VLOOKUP($A789, Table10[], 2, FALSE))</f>
        <v>6005000000 - Warp knit fabrics (including those made on galloon knitting machines), other than those of headings|6001|to 6004</v>
      </c>
      <c r="E789" s="46" t="str">
        <f>IF(ISNA(VLOOKUP($A789, Table16[], 2, FALSE)), "", VLOOKUP($A789,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89" s="59">
        <v>12918</v>
      </c>
      <c r="G789" s="60">
        <v>43101</v>
      </c>
      <c r="H789" s="60">
        <v>43465</v>
      </c>
      <c r="I789" s="61">
        <f>'quota master'!$H789-'quota master'!$G789+1</f>
        <v>365</v>
      </c>
      <c r="J789" s="61" t="str">
        <f>describe_period('quota master'!$I789, 'quota master'!$G789, 'quota master'!$H789)</f>
        <v>Annual</v>
      </c>
      <c r="K789" s="54">
        <v>16000</v>
      </c>
      <c r="L789" s="62" t="s">
        <v>2</v>
      </c>
      <c r="M789" s="63">
        <v>3</v>
      </c>
      <c r="N789" s="62" t="s">
        <v>3</v>
      </c>
      <c r="O789" s="63">
        <v>90</v>
      </c>
      <c r="P789" s="46" t="s">
        <v>4</v>
      </c>
      <c r="Q789" s="46" t="s">
        <v>4</v>
      </c>
      <c r="R789" s="46" t="s">
        <v>1089</v>
      </c>
      <c r="S789" s="46" t="s">
        <v>4</v>
      </c>
      <c r="T789" s="46" t="str">
        <f>LOWER('quota master'!$V789)</f>
        <v>warp knit fabrics (including those made on galloon knitting machines), other than those of headings|6001|to 6004</v>
      </c>
      <c r="U789" s="46" t="str">
        <f>GetQuotaDescription('quota master'!$A789, 'quota master'!$B789, 'quota master'!$AB789, 'quota master'!$T789)</f>
        <v>FCFS Quota number 098332 for geography CA : Canada on warp knit fabrics (including those made on galloon knitting machines), other than those of headings|6001|to 6004</v>
      </c>
      <c r="V789" s="46" t="s">
        <v>5021</v>
      </c>
      <c r="W789" s="46" t="s">
        <v>4</v>
      </c>
      <c r="X789" s="46" t="s">
        <v>4</v>
      </c>
      <c r="Y789" s="46" t="s">
        <v>4</v>
      </c>
      <c r="Z789" s="54"/>
      <c r="AA789" s="46" t="s">
        <v>4</v>
      </c>
      <c r="AB789" s="46" t="s">
        <v>1399</v>
      </c>
      <c r="AC789" s="46" t="s">
        <v>4</v>
      </c>
      <c r="AD789" s="46" t="s">
        <v>4</v>
      </c>
      <c r="AE789" s="46" t="s">
        <v>4</v>
      </c>
      <c r="AF789" s="47" t="s">
        <v>4</v>
      </c>
    </row>
    <row r="790" spans="1:32" ht="105" x14ac:dyDescent="0.25">
      <c r="A790" s="45" t="s">
        <v>1099</v>
      </c>
      <c r="B790" s="46" t="str">
        <f>VLOOKUP($A790, Table5[], 2, FALSE)</f>
        <v>CA : Canada</v>
      </c>
      <c r="C790" s="46" t="str">
        <f>IF(ISNA(VLOOKUP($A790, Table8[], 2, FALSE)), "", VLOOKUP($A790, Table8[], 2, FALSE))</f>
        <v/>
      </c>
      <c r="D790" s="46" t="str">
        <f>IF(ISNA(VLOOKUP($A790, Table10[], 2, FALSE)), "", VLOOKUP($A790, Table10[], 2, FALSE))</f>
        <v>6006000000 - Other knitted or crocheted fabrics</v>
      </c>
      <c r="E790" s="46" t="str">
        <f>IF(ISNA(VLOOKUP($A790, Table16[], 2, FALSE)), "", VLOOKUP($A790,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90" s="59">
        <v>12920</v>
      </c>
      <c r="G790" s="60">
        <v>43101</v>
      </c>
      <c r="H790" s="60">
        <v>43465</v>
      </c>
      <c r="I790" s="61">
        <f>'quota master'!$H790-'quota master'!$G790+1</f>
        <v>365</v>
      </c>
      <c r="J790" s="61" t="str">
        <f>describe_period('quota master'!$I790, 'quota master'!$G790, 'quota master'!$H790)</f>
        <v>Annual</v>
      </c>
      <c r="K790" s="54">
        <v>24000</v>
      </c>
      <c r="L790" s="62" t="s">
        <v>2</v>
      </c>
      <c r="M790" s="63">
        <v>3</v>
      </c>
      <c r="N790" s="62" t="s">
        <v>3</v>
      </c>
      <c r="O790" s="63">
        <v>90</v>
      </c>
      <c r="P790" s="46" t="s">
        <v>4</v>
      </c>
      <c r="Q790" s="46" t="s">
        <v>4</v>
      </c>
      <c r="R790" s="46" t="s">
        <v>1089</v>
      </c>
      <c r="S790" s="46" t="s">
        <v>4</v>
      </c>
      <c r="T790" s="46" t="str">
        <f>LOWER('quota master'!$V790)</f>
        <v>other knitted or crocheted fabrics</v>
      </c>
      <c r="U790" s="46" t="str">
        <f>GetQuotaDescription('quota master'!$A790, 'quota master'!$B790, 'quota master'!$AB790, 'quota master'!$T790)</f>
        <v>FCFS Quota number 098333 for geography CA : Canada on other knitted or crocheted fabrics</v>
      </c>
      <c r="V790" s="46" t="s">
        <v>5023</v>
      </c>
      <c r="W790" s="46" t="s">
        <v>4</v>
      </c>
      <c r="X790" s="46" t="s">
        <v>4</v>
      </c>
      <c r="Y790" s="46" t="s">
        <v>4</v>
      </c>
      <c r="Z790" s="54"/>
      <c r="AA790" s="46" t="s">
        <v>4</v>
      </c>
      <c r="AB790" s="46" t="s">
        <v>1399</v>
      </c>
      <c r="AC790" s="46" t="s">
        <v>4</v>
      </c>
      <c r="AD790" s="46" t="s">
        <v>4</v>
      </c>
      <c r="AE790" s="46" t="s">
        <v>4</v>
      </c>
      <c r="AF790" s="47" t="s">
        <v>4</v>
      </c>
    </row>
    <row r="791" spans="1:32" ht="105" x14ac:dyDescent="0.25">
      <c r="A791" s="45" t="s">
        <v>1102</v>
      </c>
      <c r="B791" s="46" t="str">
        <f>VLOOKUP($A791, Table5[], 2, FALSE)</f>
        <v>CA : Canada</v>
      </c>
      <c r="C791" s="46" t="str">
        <f>IF(ISNA(VLOOKUP($A791, Table8[], 2, FALSE)), "", VLOOKUP($A791, Table8[], 2, FALSE))</f>
        <v/>
      </c>
      <c r="D791" s="46" t="str">
        <f>IF(ISNA(VLOOKUP($A791, Table10[], 2, FALSE)), "", VLOOKUP($A791, Table10[], 2, FALSE))</f>
        <v>6101300000 - Of man-made fibres</v>
      </c>
      <c r="E791" s="46" t="str">
        <f>IF(ISNA(VLOOKUP($A791, Table16[], 2, FALSE)), "", VLOOKUP($A791,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91" s="59">
        <v>12926</v>
      </c>
      <c r="G791" s="60">
        <v>43101</v>
      </c>
      <c r="H791" s="60">
        <v>43465</v>
      </c>
      <c r="I791" s="61">
        <f>'quota master'!$H791-'quota master'!$G791+1</f>
        <v>365</v>
      </c>
      <c r="J791" s="61" t="str">
        <f>describe_period('quota master'!$I791, 'quota master'!$G791, 'quota master'!$H791)</f>
        <v>Annual</v>
      </c>
      <c r="K791" s="54">
        <v>10000</v>
      </c>
      <c r="L791" s="62" t="s">
        <v>94</v>
      </c>
      <c r="M791" s="63">
        <v>3</v>
      </c>
      <c r="N791" s="62" t="s">
        <v>3</v>
      </c>
      <c r="O791" s="63">
        <v>90</v>
      </c>
      <c r="P791" s="46" t="s">
        <v>4</v>
      </c>
      <c r="Q791" s="46" t="s">
        <v>4</v>
      </c>
      <c r="R791" s="46" t="s">
        <v>1089</v>
      </c>
      <c r="S791" s="46" t="s">
        <v>4</v>
      </c>
      <c r="T791" s="46" t="str">
        <f>LOWER('quota master'!$V791)</f>
        <v>men's or boys' overcoats, car coats, capes, cloaks, anoraks (including ski jackets) - of man-made fibres</v>
      </c>
      <c r="U791" s="46" t="str">
        <f>GetQuotaDescription('quota master'!$A791, 'quota master'!$B791, 'quota master'!$AB791, 'quota master'!$T791)</f>
        <v>FCFS Quota number 098336 for geography CA : Canada on men's or boys' overcoats, car coats, capes, cloaks, anoraks (including ski jackets) - of man-made fibres</v>
      </c>
      <c r="V791" s="46" t="s">
        <v>7769</v>
      </c>
      <c r="W791" s="46" t="s">
        <v>4</v>
      </c>
      <c r="X791" s="46" t="s">
        <v>4</v>
      </c>
      <c r="Y791" s="46" t="s">
        <v>4</v>
      </c>
      <c r="Z791" s="54"/>
      <c r="AA791" s="46" t="s">
        <v>4</v>
      </c>
      <c r="AB791" s="46" t="s">
        <v>1399</v>
      </c>
      <c r="AC791" s="46" t="s">
        <v>4</v>
      </c>
      <c r="AD791" s="46" t="s">
        <v>4</v>
      </c>
      <c r="AE791" s="46" t="s">
        <v>4</v>
      </c>
      <c r="AF791" s="47" t="s">
        <v>4</v>
      </c>
    </row>
    <row r="792" spans="1:32" ht="90" x14ac:dyDescent="0.25">
      <c r="A792" s="45" t="s">
        <v>893</v>
      </c>
      <c r="B792" s="46" t="str">
        <f>VLOOKUP($A792, Table5[], 2, FALSE)</f>
        <v>SV : El Salvador</v>
      </c>
      <c r="C792" s="46" t="str">
        <f>IF(ISNA(VLOOKUP($A792, Table8[], 2, FALSE)), "", VLOOKUP($A792, Table8[], 2, FALSE))</f>
        <v/>
      </c>
      <c r="D792" s="46" t="str">
        <f>IF(ISNA(VLOOKUP($A792, Table10[], 2, FALSE)), "", VLOOKUP($A792, Table10[], 2, FALSE))</f>
        <v>6102200000 - Of cotton</v>
      </c>
      <c r="E792" s="46" t="str">
        <f>IF(ISNA(VLOOKUP($A792, Table16[], 2, FALSE)), "", VLOOKUP($A792,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792" s="59">
        <v>12634</v>
      </c>
      <c r="G792" s="60">
        <v>43101</v>
      </c>
      <c r="H792" s="60">
        <v>43465</v>
      </c>
      <c r="I792" s="61">
        <f>'quota master'!$H792-'quota master'!$G792+1</f>
        <v>365</v>
      </c>
      <c r="J792" s="61" t="str">
        <f>describe_period('quota master'!$I792, 'quota master'!$G792, 'quota master'!$H792)</f>
        <v>Annual</v>
      </c>
      <c r="K792" s="54">
        <v>693000</v>
      </c>
      <c r="L792" s="62" t="s">
        <v>94</v>
      </c>
      <c r="M792" s="63">
        <v>3</v>
      </c>
      <c r="N792" s="62" t="s">
        <v>3</v>
      </c>
      <c r="O792" s="63">
        <v>90</v>
      </c>
      <c r="P792" s="46" t="s">
        <v>4</v>
      </c>
      <c r="Q792" s="46" t="s">
        <v>4</v>
      </c>
      <c r="R792" s="46" t="s">
        <v>891</v>
      </c>
      <c r="S792" s="46" t="s">
        <v>4</v>
      </c>
      <c r="T792" s="46" t="str">
        <f>LOWER('quota master'!$V792)</f>
        <v>overcoats, car coats, capes, cloaks and similar articles - of cotton</v>
      </c>
      <c r="U792" s="46" t="str">
        <f>GetQuotaDescription('quota master'!$A792, 'quota master'!$B792, 'quota master'!$AB792, 'quota master'!$T792)</f>
        <v>FCFS Quota number 097078 for geography SV : El Salvador on overcoats, car coats, capes, cloaks and similar articles - of cotton</v>
      </c>
      <c r="V792" s="46" t="s">
        <v>7770</v>
      </c>
      <c r="W792" s="46" t="s">
        <v>4</v>
      </c>
      <c r="X792" s="46" t="s">
        <v>4</v>
      </c>
      <c r="Y792" s="46" t="s">
        <v>4</v>
      </c>
      <c r="Z792" s="54"/>
      <c r="AA792" s="46" t="s">
        <v>4</v>
      </c>
      <c r="AB792" s="46" t="s">
        <v>1399</v>
      </c>
      <c r="AC792" s="46" t="s">
        <v>4</v>
      </c>
      <c r="AD792" s="46" t="s">
        <v>4</v>
      </c>
      <c r="AE792" s="46" t="s">
        <v>4</v>
      </c>
      <c r="AF792" s="47" t="s">
        <v>4</v>
      </c>
    </row>
    <row r="793" spans="1:32" ht="90" x14ac:dyDescent="0.25">
      <c r="A793" s="45" t="s">
        <v>894</v>
      </c>
      <c r="B793" s="46" t="str">
        <f>VLOOKUP($A793, Table5[], 2, FALSE)</f>
        <v>SV : El Salvador</v>
      </c>
      <c r="C793" s="46" t="str">
        <f>IF(ISNA(VLOOKUP($A793, Table8[], 2, FALSE)), "", VLOOKUP($A793, Table8[], 2, FALSE))</f>
        <v/>
      </c>
      <c r="D793" s="46" t="str">
        <f>IF(ISNA(VLOOKUP($A793, Table10[], 2, FALSE)), "", VLOOKUP($A793, Table10[], 2, FALSE))</f>
        <v>6102300000 - Of man-made fibres</v>
      </c>
      <c r="E793" s="46" t="str">
        <f>IF(ISNA(VLOOKUP($A793, Table16[], 2, FALSE)), "", VLOOKUP($A793,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793" s="59">
        <v>12635</v>
      </c>
      <c r="G793" s="60">
        <v>43101</v>
      </c>
      <c r="H793" s="60">
        <v>43465</v>
      </c>
      <c r="I793" s="61">
        <f>'quota master'!$H793-'quota master'!$G793+1</f>
        <v>365</v>
      </c>
      <c r="J793" s="61" t="str">
        <f>describe_period('quota master'!$I793, 'quota master'!$G793, 'quota master'!$H793)</f>
        <v>Annual</v>
      </c>
      <c r="K793" s="54">
        <v>1078000</v>
      </c>
      <c r="L793" s="62" t="s">
        <v>94</v>
      </c>
      <c r="M793" s="63">
        <v>3</v>
      </c>
      <c r="N793" s="62" t="s">
        <v>3</v>
      </c>
      <c r="O793" s="63">
        <v>90</v>
      </c>
      <c r="P793" s="46" t="s">
        <v>4</v>
      </c>
      <c r="Q793" s="46" t="s">
        <v>4</v>
      </c>
      <c r="R793" s="46" t="s">
        <v>891</v>
      </c>
      <c r="S793" s="46" t="s">
        <v>4</v>
      </c>
      <c r="T793" s="46" t="str">
        <f>LOWER('quota master'!$V793)</f>
        <v>overcoats, car coats, capes, cloaks and similar articles - of man-made fibres</v>
      </c>
      <c r="U793" s="46" t="str">
        <f>GetQuotaDescription('quota master'!$A793, 'quota master'!$B793, 'quota master'!$AB793, 'quota master'!$T793)</f>
        <v>FCFS Quota number 097079 for geography SV : El Salvador on overcoats, car coats, capes, cloaks and similar articles - of man-made fibres</v>
      </c>
      <c r="V793" s="46" t="s">
        <v>7771</v>
      </c>
      <c r="W793" s="46" t="s">
        <v>4</v>
      </c>
      <c r="X793" s="46" t="s">
        <v>4</v>
      </c>
      <c r="Y793" s="46" t="s">
        <v>4</v>
      </c>
      <c r="Z793" s="54"/>
      <c r="AA793" s="46" t="s">
        <v>4</v>
      </c>
      <c r="AB793" s="46" t="s">
        <v>1399</v>
      </c>
      <c r="AC793" s="46" t="s">
        <v>4</v>
      </c>
      <c r="AD793" s="46" t="s">
        <v>4</v>
      </c>
      <c r="AE793" s="46" t="s">
        <v>4</v>
      </c>
      <c r="AF793" s="47" t="s">
        <v>4</v>
      </c>
    </row>
    <row r="794" spans="1:32" ht="105" x14ac:dyDescent="0.25">
      <c r="A794" s="45" t="s">
        <v>1103</v>
      </c>
      <c r="B794" s="46" t="str">
        <f>VLOOKUP($A794, Table5[], 2, FALSE)</f>
        <v>CA : Canada</v>
      </c>
      <c r="C794" s="46" t="str">
        <f>IF(ISNA(VLOOKUP($A794, Table8[], 2, FALSE)), "", VLOOKUP($A794, Table8[], 2, FALSE))</f>
        <v/>
      </c>
      <c r="D794" s="46" t="str">
        <f>IF(ISNA(VLOOKUP($A794, Table10[], 2, FALSE)), "", VLOOKUP($A794, Table10[], 2, FALSE))</f>
        <v>6102300000 - Of man-made fibres</v>
      </c>
      <c r="E794" s="46" t="str">
        <f>IF(ISNA(VLOOKUP($A794, Table16[], 2, FALSE)), "", VLOOKUP($A794,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94" s="59">
        <v>12928</v>
      </c>
      <c r="G794" s="60">
        <v>43101</v>
      </c>
      <c r="H794" s="60">
        <v>43465</v>
      </c>
      <c r="I794" s="61">
        <f>'quota master'!$H794-'quota master'!$G794+1</f>
        <v>365</v>
      </c>
      <c r="J794" s="61" t="str">
        <f>describe_period('quota master'!$I794, 'quota master'!$G794, 'quota master'!$H794)</f>
        <v>Annual</v>
      </c>
      <c r="K794" s="54">
        <v>17000</v>
      </c>
      <c r="L794" s="62" t="s">
        <v>94</v>
      </c>
      <c r="M794" s="63">
        <v>3</v>
      </c>
      <c r="N794" s="62" t="s">
        <v>3</v>
      </c>
      <c r="O794" s="63">
        <v>90</v>
      </c>
      <c r="P794" s="46" t="s">
        <v>4</v>
      </c>
      <c r="Q794" s="46" t="s">
        <v>4</v>
      </c>
      <c r="R794" s="46" t="s">
        <v>1089</v>
      </c>
      <c r="S794" s="46" t="s">
        <v>4</v>
      </c>
      <c r="T794" s="46" t="str">
        <f>LOWER('quota master'!$V794)</f>
        <v>overcoats, car coats, capes, cloaks and similar articles - of man-made fibres</v>
      </c>
      <c r="U794" s="46" t="str">
        <f>GetQuotaDescription('quota master'!$A794, 'quota master'!$B794, 'quota master'!$AB794, 'quota master'!$T794)</f>
        <v>FCFS Quota number 098337 for geography CA : Canada on overcoats, car coats, capes, cloaks and similar articles - of man-made fibres</v>
      </c>
      <c r="V794" s="46" t="s">
        <v>7771</v>
      </c>
      <c r="W794" s="46" t="s">
        <v>4</v>
      </c>
      <c r="X794" s="46" t="s">
        <v>4</v>
      </c>
      <c r="Y794" s="46" t="s">
        <v>4</v>
      </c>
      <c r="Z794" s="54"/>
      <c r="AA794" s="46" t="s">
        <v>4</v>
      </c>
      <c r="AB794" s="46" t="s">
        <v>1399</v>
      </c>
      <c r="AC794" s="46" t="s">
        <v>4</v>
      </c>
      <c r="AD794" s="46" t="s">
        <v>4</v>
      </c>
      <c r="AE794" s="46" t="s">
        <v>4</v>
      </c>
      <c r="AF794" s="47" t="s">
        <v>4</v>
      </c>
    </row>
    <row r="795" spans="1:32" ht="90" x14ac:dyDescent="0.25">
      <c r="A795" s="45" t="s">
        <v>874</v>
      </c>
      <c r="B795" s="46" t="str">
        <f>VLOOKUP($A795, Table5[], 2, FALSE)</f>
        <v>PA : Panama</v>
      </c>
      <c r="C795" s="46" t="str">
        <f>IF(ISNA(VLOOKUP($A795, Table8[], 2, FALSE)), "", VLOOKUP($A795, Table8[], 2, FALSE))</f>
        <v/>
      </c>
      <c r="D795" s="46" t="str">
        <f>IF(ISNA(VLOOKUP($A795, Table10[], 2, FALSE)), "", VLOOKUP($A795, Table10[], 2, FALSE))</f>
        <v>6103220000 - Of cotton</v>
      </c>
      <c r="E795" s="46" t="str">
        <f>IF(ISNA(VLOOKUP($A795, Table16[], 2, FALSE)), "", VLOOKUP($A795,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795" s="59">
        <v>12451</v>
      </c>
      <c r="G795" s="60">
        <v>43101</v>
      </c>
      <c r="H795" s="60">
        <v>43465</v>
      </c>
      <c r="I795" s="61">
        <f>'quota master'!$H795-'quota master'!$G795+1</f>
        <v>365</v>
      </c>
      <c r="J795" s="61" t="str">
        <f>describe_period('quota master'!$I795, 'quota master'!$G795, 'quota master'!$H795)</f>
        <v>Annual</v>
      </c>
      <c r="K795" s="54">
        <v>58000</v>
      </c>
      <c r="L795" s="62" t="s">
        <v>94</v>
      </c>
      <c r="M795" s="63">
        <v>3</v>
      </c>
      <c r="N795" s="62" t="s">
        <v>3</v>
      </c>
      <c r="O795" s="63">
        <v>90</v>
      </c>
      <c r="P795" s="46" t="s">
        <v>4</v>
      </c>
      <c r="Q795" s="46" t="s">
        <v>4</v>
      </c>
      <c r="R795" s="46" t="s">
        <v>875</v>
      </c>
      <c r="S795" s="46" t="s">
        <v>4</v>
      </c>
      <c r="T795" s="46" t="str">
        <f>LOWER('quota master'!$V795)</f>
        <v>men's ensembles - of cotton</v>
      </c>
      <c r="U795" s="46" t="str">
        <f>GetQuotaDescription('quota master'!$A795, 'quota master'!$B795, 'quota master'!$AB795, 'quota master'!$T795)</f>
        <v>FCFS Quota number 097061 for geography PA : Panama on men's ensembles - of cotton</v>
      </c>
      <c r="V795" s="46" t="s">
        <v>7773</v>
      </c>
      <c r="W795" s="46" t="s">
        <v>4</v>
      </c>
      <c r="X795" s="46" t="s">
        <v>4</v>
      </c>
      <c r="Y795" s="46" t="s">
        <v>4</v>
      </c>
      <c r="Z795" s="54"/>
      <c r="AA795" s="46" t="s">
        <v>4</v>
      </c>
      <c r="AB795" s="46" t="s">
        <v>1399</v>
      </c>
      <c r="AC795" s="46" t="s">
        <v>4</v>
      </c>
      <c r="AD795" s="46" t="s">
        <v>4</v>
      </c>
      <c r="AE795" s="46" t="s">
        <v>4</v>
      </c>
      <c r="AF795" s="47" t="s">
        <v>4</v>
      </c>
    </row>
    <row r="796" spans="1:32" ht="90" x14ac:dyDescent="0.25">
      <c r="A796" s="45" t="s">
        <v>826</v>
      </c>
      <c r="B796" s="46" t="str">
        <f>VLOOKUP($A796, Table5[], 2, FALSE)</f>
        <v>CR : Costa Rica</v>
      </c>
      <c r="C796" s="46" t="str">
        <f>IF(ISNA(VLOOKUP($A796, Table8[], 2, FALSE)), "", VLOOKUP($A796, Table8[], 2, FALSE))</f>
        <v/>
      </c>
      <c r="D796" s="46" t="str">
        <f>IF(ISNA(VLOOKUP($A796, Table10[], 2, FALSE)), "", VLOOKUP($A796, Table10[], 2, FALSE))</f>
        <v>6103430000 - Of synthetic fibres</v>
      </c>
      <c r="E796" s="46" t="str">
        <f>IF(ISNA(VLOOKUP($A796, Table16[], 2, FALSE)), "", VLOOKUP($A796,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796" s="59">
        <v>12324</v>
      </c>
      <c r="G796" s="60">
        <v>43101</v>
      </c>
      <c r="H796" s="60">
        <v>43465</v>
      </c>
      <c r="I796" s="61">
        <f>'quota master'!$H796-'quota master'!$G796+1</f>
        <v>365</v>
      </c>
      <c r="J796" s="61" t="str">
        <f>describe_period('quota master'!$I796, 'quota master'!$G796, 'quota master'!$H796)</f>
        <v>Annual</v>
      </c>
      <c r="K796" s="54">
        <v>290000</v>
      </c>
      <c r="L796" s="62" t="s">
        <v>94</v>
      </c>
      <c r="M796" s="63">
        <v>3</v>
      </c>
      <c r="N796" s="62" t="s">
        <v>3</v>
      </c>
      <c r="O796" s="63">
        <v>90</v>
      </c>
      <c r="P796" s="46" t="s">
        <v>4</v>
      </c>
      <c r="Q796" s="46" t="s">
        <v>4</v>
      </c>
      <c r="R796" s="46" t="s">
        <v>827</v>
      </c>
      <c r="S796" s="46" t="s">
        <v>4</v>
      </c>
      <c r="T796" s="46" t="str">
        <f>LOWER('quota master'!$V796)</f>
        <v>trousers, bib and brace overalls, breeches and shorts of synthetic fibres</v>
      </c>
      <c r="U796" s="46" t="str">
        <f>GetQuotaDescription('quota master'!$A796, 'quota master'!$B796, 'quota master'!$AB796, 'quota master'!$T796)</f>
        <v>FCFS Quota number 097017 for geography CR : Costa Rica on trousers, bib and brace overalls, breeches and shorts of synthetic fibres</v>
      </c>
      <c r="V796" s="46" t="s">
        <v>7727</v>
      </c>
      <c r="W796" s="46" t="s">
        <v>4</v>
      </c>
      <c r="X796" s="46" t="s">
        <v>4</v>
      </c>
      <c r="Y796" s="46" t="s">
        <v>4</v>
      </c>
      <c r="Z796" s="54"/>
      <c r="AA796" s="46" t="s">
        <v>4</v>
      </c>
      <c r="AB796" s="46" t="s">
        <v>1399</v>
      </c>
      <c r="AC796" s="46" t="s">
        <v>4</v>
      </c>
      <c r="AD796" s="46" t="s">
        <v>4</v>
      </c>
      <c r="AE796" s="46" t="s">
        <v>4</v>
      </c>
      <c r="AF796" s="47" t="s">
        <v>4</v>
      </c>
    </row>
    <row r="797" spans="1:32" ht="105" x14ac:dyDescent="0.25">
      <c r="A797" s="45" t="s">
        <v>1104</v>
      </c>
      <c r="B797" s="46" t="str">
        <f>VLOOKUP($A797, Table5[], 2, FALSE)</f>
        <v>CA : Canada</v>
      </c>
      <c r="C797" s="46" t="str">
        <f>IF(ISNA(VLOOKUP($A797, Table8[], 2, FALSE)), "", VLOOKUP($A797, Table8[], 2, FALSE))</f>
        <v/>
      </c>
      <c r="D797" s="46" t="str">
        <f>IF(ISNA(VLOOKUP($A797, Table10[], 2, FALSE)), "", VLOOKUP($A797, Table10[], 2, FALSE))</f>
        <v>6104000000 - Women's or girls' suits, ensembles, jackets, blazers, dresses, skirts, divided skirts, trousers, bib and brace overalls, breeches and shorts (other than swimwear), knitted or crocheted</v>
      </c>
      <c r="E797" s="46" t="str">
        <f>IF(ISNA(VLOOKUP($A797, Table16[], 2, FALSE)), "", VLOOKUP($A797,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797" s="59">
        <v>12930</v>
      </c>
      <c r="G797" s="60">
        <v>43101</v>
      </c>
      <c r="H797" s="60">
        <v>43465</v>
      </c>
      <c r="I797" s="61">
        <f>'quota master'!$H797-'quota master'!$G797+1</f>
        <v>365</v>
      </c>
      <c r="J797" s="61" t="str">
        <f>describe_period('quota master'!$I797, 'quota master'!$G797, 'quota master'!$H797)</f>
        <v>Annual</v>
      </c>
      <c r="K797" s="54">
        <v>535000</v>
      </c>
      <c r="L797" s="62" t="s">
        <v>94</v>
      </c>
      <c r="M797" s="63">
        <v>3</v>
      </c>
      <c r="N797" s="62" t="s">
        <v>3</v>
      </c>
      <c r="O797" s="63">
        <v>90</v>
      </c>
      <c r="P797" s="46" t="s">
        <v>4</v>
      </c>
      <c r="Q797" s="46" t="s">
        <v>4</v>
      </c>
      <c r="R797" s="46" t="s">
        <v>1089</v>
      </c>
      <c r="S797" s="46" t="s">
        <v>4</v>
      </c>
      <c r="T797" s="46" t="str">
        <f>LOWER('quota master'!$V797)</f>
        <v>women's or girls' suits, ensembles, jackets, blazers, dresses, skirts, divided skirts, trousers, bib and brace overalls, breeches and shorts (other than swimwear), knitted or crocheted</v>
      </c>
      <c r="U797" s="46" t="str">
        <f>GetQuotaDescription('quota master'!$A797, 'quota master'!$B797, 'quota master'!$AB797, 'quota master'!$T797)</f>
        <v>FCFS Quota number 098338 for geography CA : Canada on women's or girls' suits, ensembles, jackets, blazers, dresses, skirts, divided skirts, trousers, bib and brace overalls, breeches and shorts (other than swimwear), knitted or crocheted</v>
      </c>
      <c r="V797" s="46" t="s">
        <v>5949</v>
      </c>
      <c r="W797" s="46" t="s">
        <v>4</v>
      </c>
      <c r="X797" s="46" t="s">
        <v>4</v>
      </c>
      <c r="Y797" s="46" t="s">
        <v>4</v>
      </c>
      <c r="Z797" s="54"/>
      <c r="AA797" s="46" t="s">
        <v>4</v>
      </c>
      <c r="AB797" s="46" t="s">
        <v>1399</v>
      </c>
      <c r="AC797" s="46" t="s">
        <v>4</v>
      </c>
      <c r="AD797" s="46" t="s">
        <v>4</v>
      </c>
      <c r="AE797" s="46" t="s">
        <v>4</v>
      </c>
      <c r="AF797" s="47" t="s">
        <v>4</v>
      </c>
    </row>
    <row r="798" spans="1:32" ht="90" x14ac:dyDescent="0.25">
      <c r="A798" s="45" t="s">
        <v>876</v>
      </c>
      <c r="B798" s="46" t="str">
        <f>VLOOKUP($A798, Table5[], 2, FALSE)</f>
        <v>PA : Panama</v>
      </c>
      <c r="C798" s="46" t="str">
        <f>IF(ISNA(VLOOKUP($A798, Table8[], 2, FALSE)), "", VLOOKUP($A798, Table8[], 2, FALSE))</f>
        <v/>
      </c>
      <c r="D798" s="46" t="str">
        <f>IF(ISNA(VLOOKUP($A798, Table10[], 2, FALSE)), "", VLOOKUP($A798, Table10[], 2, FALSE))</f>
        <v>6104220000 - Of cotton</v>
      </c>
      <c r="E798" s="46" t="str">
        <f>IF(ISNA(VLOOKUP($A798, Table16[], 2, FALSE)), "", VLOOKUP($A798,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798" s="59">
        <v>12452</v>
      </c>
      <c r="G798" s="60">
        <v>43101</v>
      </c>
      <c r="H798" s="60">
        <v>43465</v>
      </c>
      <c r="I798" s="61">
        <f>'quota master'!$H798-'quota master'!$G798+1</f>
        <v>365</v>
      </c>
      <c r="J798" s="61" t="str">
        <f>describe_period('quota master'!$I798, 'quota master'!$G798, 'quota master'!$H798)</f>
        <v>Annual</v>
      </c>
      <c r="K798" s="54">
        <v>58000</v>
      </c>
      <c r="L798" s="62" t="s">
        <v>94</v>
      </c>
      <c r="M798" s="63">
        <v>3</v>
      </c>
      <c r="N798" s="62" t="s">
        <v>3</v>
      </c>
      <c r="O798" s="63">
        <v>90</v>
      </c>
      <c r="P798" s="46" t="s">
        <v>4</v>
      </c>
      <c r="Q798" s="46" t="s">
        <v>4</v>
      </c>
      <c r="R798" s="46" t="s">
        <v>875</v>
      </c>
      <c r="S798" s="46" t="s">
        <v>4</v>
      </c>
      <c r="T798" s="46" t="str">
        <f>LOWER('quota master'!$V798)</f>
        <v>womes's ensembles - of cotton</v>
      </c>
      <c r="U798" s="46" t="str">
        <f>GetQuotaDescription('quota master'!$A798, 'quota master'!$B798, 'quota master'!$AB798, 'quota master'!$T798)</f>
        <v>FCFS Quota number 097062 for geography PA : Panama on womes's ensembles - of cotton</v>
      </c>
      <c r="V798" s="46" t="s">
        <v>7772</v>
      </c>
      <c r="W798" s="46" t="s">
        <v>4</v>
      </c>
      <c r="X798" s="46" t="s">
        <v>4</v>
      </c>
      <c r="Y798" s="46" t="s">
        <v>4</v>
      </c>
      <c r="Z798" s="54"/>
      <c r="AA798" s="46" t="s">
        <v>4</v>
      </c>
      <c r="AB798" s="46" t="s">
        <v>1399</v>
      </c>
      <c r="AC798" s="46" t="s">
        <v>4</v>
      </c>
      <c r="AD798" s="46" t="s">
        <v>4</v>
      </c>
      <c r="AE798" s="46" t="s">
        <v>4</v>
      </c>
      <c r="AF798" s="47" t="s">
        <v>4</v>
      </c>
    </row>
    <row r="799" spans="1:32" ht="90" x14ac:dyDescent="0.25">
      <c r="A799" s="45" t="s">
        <v>895</v>
      </c>
      <c r="B799" s="46" t="str">
        <f>VLOOKUP($A799, Table5[], 2, FALSE)</f>
        <v>SV : El Salvador</v>
      </c>
      <c r="C799" s="46" t="str">
        <f>IF(ISNA(VLOOKUP($A799, Table8[], 2, FALSE)), "", VLOOKUP($A799, Table8[], 2, FALSE))</f>
        <v/>
      </c>
      <c r="D799" s="46" t="str">
        <f>IF(ISNA(VLOOKUP($A799, Table10[], 2, FALSE)), "", VLOOKUP($A799, Table10[], 2, FALSE))</f>
        <v>6104220000 - Of cotton</v>
      </c>
      <c r="E799" s="46" t="str">
        <f>IF(ISNA(VLOOKUP($A799, Table16[], 2, FALSE)), "", VLOOKUP($A799,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799" s="59">
        <v>12636</v>
      </c>
      <c r="G799" s="60">
        <v>43101</v>
      </c>
      <c r="H799" s="60">
        <v>43465</v>
      </c>
      <c r="I799" s="61">
        <f>'quota master'!$H799-'quota master'!$G799+1</f>
        <v>365</v>
      </c>
      <c r="J799" s="61" t="str">
        <f>describe_period('quota master'!$I799, 'quota master'!$G799, 'quota master'!$H799)</f>
        <v>Annual</v>
      </c>
      <c r="K799" s="54">
        <v>308000</v>
      </c>
      <c r="L799" s="62" t="s">
        <v>94</v>
      </c>
      <c r="M799" s="63">
        <v>3</v>
      </c>
      <c r="N799" s="62" t="s">
        <v>3</v>
      </c>
      <c r="O799" s="63">
        <v>90</v>
      </c>
      <c r="P799" s="46" t="s">
        <v>4</v>
      </c>
      <c r="Q799" s="46" t="s">
        <v>4</v>
      </c>
      <c r="R799" s="46" t="s">
        <v>891</v>
      </c>
      <c r="S799" s="46" t="s">
        <v>4</v>
      </c>
      <c r="T799" s="46" t="str">
        <f>LOWER('quota master'!$V799)</f>
        <v>womes's ensembles - of cotton</v>
      </c>
      <c r="U799" s="46" t="str">
        <f>GetQuotaDescription('quota master'!$A799, 'quota master'!$B799, 'quota master'!$AB799, 'quota master'!$T799)</f>
        <v>FCFS Quota number 097080 for geography SV : El Salvador on womes's ensembles - of cotton</v>
      </c>
      <c r="V799" s="46" t="s">
        <v>7772</v>
      </c>
      <c r="W799" s="46" t="s">
        <v>4</v>
      </c>
      <c r="X799" s="46" t="s">
        <v>4</v>
      </c>
      <c r="Y799" s="46" t="s">
        <v>4</v>
      </c>
      <c r="Z799" s="54"/>
      <c r="AA799" s="46" t="s">
        <v>4</v>
      </c>
      <c r="AB799" s="46" t="s">
        <v>1399</v>
      </c>
      <c r="AC799" s="46" t="s">
        <v>4</v>
      </c>
      <c r="AD799" s="46" t="s">
        <v>4</v>
      </c>
      <c r="AE799" s="46" t="s">
        <v>4</v>
      </c>
      <c r="AF799" s="47" t="s">
        <v>4</v>
      </c>
    </row>
    <row r="800" spans="1:32" ht="90" x14ac:dyDescent="0.25">
      <c r="A800" s="45" t="s">
        <v>919</v>
      </c>
      <c r="B800" s="46" t="str">
        <f>VLOOKUP($A800, Table5[], 2, FALSE)</f>
        <v>NI : Nicaragua</v>
      </c>
      <c r="C800" s="46" t="str">
        <f>IF(ISNA(VLOOKUP($A800, Table8[], 2, FALSE)), "", VLOOKUP($A800, Table8[], 2, FALSE))</f>
        <v/>
      </c>
      <c r="D800" s="46" t="str">
        <f>IF(ISNA(VLOOKUP($A800, Table10[], 2, FALSE)), "", VLOOKUP($A800, Table10[], 2, FALSE))</f>
        <v>6104230000 - Of synthetic fibres</v>
      </c>
      <c r="E800" s="46" t="str">
        <f>IF(ISNA(VLOOKUP($A800, Table16[], 2, FALSE)), "", VLOOKUP($A800,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00" s="59">
        <v>12696</v>
      </c>
      <c r="G800" s="60">
        <v>43101</v>
      </c>
      <c r="H800" s="60">
        <v>43465</v>
      </c>
      <c r="I800" s="61">
        <f>'quota master'!$H800-'quota master'!$G800+1</f>
        <v>365</v>
      </c>
      <c r="J800" s="61" t="str">
        <f>describe_period('quota master'!$I800, 'quota master'!$G800, 'quota master'!$H800)</f>
        <v>Annual</v>
      </c>
      <c r="K800" s="54">
        <v>70000</v>
      </c>
      <c r="L800" s="62" t="s">
        <v>94</v>
      </c>
      <c r="M800" s="63">
        <v>3</v>
      </c>
      <c r="N800" s="62" t="s">
        <v>3</v>
      </c>
      <c r="O800" s="63">
        <v>90</v>
      </c>
      <c r="P800" s="46" t="s">
        <v>4</v>
      </c>
      <c r="Q800" s="46" t="s">
        <v>4</v>
      </c>
      <c r="R800" s="46" t="s">
        <v>920</v>
      </c>
      <c r="S800" s="46" t="s">
        <v>4</v>
      </c>
      <c r="T800" s="46" t="str">
        <f>LOWER('quota master'!$V800)</f>
        <v>womes's ensembles - of synthetic fibres</v>
      </c>
      <c r="U800" s="46" t="str">
        <f>GetQuotaDescription('quota master'!$A800, 'quota master'!$B800, 'quota master'!$AB800, 'quota master'!$T800)</f>
        <v>FCFS Quota number 097105 for geography NI : Nicaragua on womes's ensembles - of synthetic fibres</v>
      </c>
      <c r="V800" s="46" t="s">
        <v>7774</v>
      </c>
      <c r="W800" s="46" t="s">
        <v>4</v>
      </c>
      <c r="X800" s="46" t="s">
        <v>4</v>
      </c>
      <c r="Y800" s="46" t="s">
        <v>4</v>
      </c>
      <c r="Z800" s="54"/>
      <c r="AA800" s="46" t="s">
        <v>4</v>
      </c>
      <c r="AB800" s="46" t="s">
        <v>1399</v>
      </c>
      <c r="AC800" s="46" t="s">
        <v>4</v>
      </c>
      <c r="AD800" s="46" t="s">
        <v>4</v>
      </c>
      <c r="AE800" s="46" t="s">
        <v>4</v>
      </c>
      <c r="AF800" s="47" t="s">
        <v>4</v>
      </c>
    </row>
    <row r="801" spans="1:32" ht="90" x14ac:dyDescent="0.25">
      <c r="A801" s="45" t="s">
        <v>896</v>
      </c>
      <c r="B801" s="46" t="str">
        <f>VLOOKUP($A801, Table5[], 2, FALSE)</f>
        <v>SV : El Salvador</v>
      </c>
      <c r="C801" s="46" t="str">
        <f>IF(ISNA(VLOOKUP($A801, Table8[], 2, FALSE)), "", VLOOKUP($A801, Table8[], 2, FALSE))</f>
        <v/>
      </c>
      <c r="D801" s="46" t="str">
        <f>IF(ISNA(VLOOKUP($A801, Table10[], 2, FALSE)), "", VLOOKUP($A801, Table10[], 2, FALSE))</f>
        <v>6104420000 - Of cotton</v>
      </c>
      <c r="E801" s="46" t="str">
        <f>IF(ISNA(VLOOKUP($A801, Table16[], 2, FALSE)), "", VLOOKUP($A801,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01" s="59">
        <v>12637</v>
      </c>
      <c r="G801" s="60">
        <v>43101</v>
      </c>
      <c r="H801" s="60">
        <v>43465</v>
      </c>
      <c r="I801" s="61">
        <f>'quota master'!$H801-'quota master'!$G801+1</f>
        <v>365</v>
      </c>
      <c r="J801" s="61" t="str">
        <f>describe_period('quota master'!$I801, 'quota master'!$G801, 'quota master'!$H801)</f>
        <v>Annual</v>
      </c>
      <c r="K801" s="54">
        <v>308000</v>
      </c>
      <c r="L801" s="62" t="s">
        <v>94</v>
      </c>
      <c r="M801" s="63">
        <v>3</v>
      </c>
      <c r="N801" s="62" t="s">
        <v>3</v>
      </c>
      <c r="O801" s="63">
        <v>90</v>
      </c>
      <c r="P801" s="46" t="s">
        <v>4</v>
      </c>
      <c r="Q801" s="46" t="s">
        <v>4</v>
      </c>
      <c r="R801" s="46" t="s">
        <v>891</v>
      </c>
      <c r="S801" s="46" t="s">
        <v>4</v>
      </c>
      <c r="T801" s="46" t="str">
        <f>LOWER('quota master'!$V801)</f>
        <v>dresses - of cotton</v>
      </c>
      <c r="U801" s="46" t="str">
        <f>GetQuotaDescription('quota master'!$A801, 'quota master'!$B801, 'quota master'!$AB801, 'quota master'!$T801)</f>
        <v>FCFS Quota number 097081 for geography SV : El Salvador on dresses - of cotton</v>
      </c>
      <c r="V801" s="46" t="s">
        <v>7775</v>
      </c>
      <c r="W801" s="46" t="s">
        <v>4</v>
      </c>
      <c r="X801" s="46" t="s">
        <v>4</v>
      </c>
      <c r="Y801" s="46" t="s">
        <v>4</v>
      </c>
      <c r="Z801" s="54"/>
      <c r="AA801" s="46" t="s">
        <v>4</v>
      </c>
      <c r="AB801" s="46" t="s">
        <v>1399</v>
      </c>
      <c r="AC801" s="46" t="s">
        <v>4</v>
      </c>
      <c r="AD801" s="46" t="s">
        <v>4</v>
      </c>
      <c r="AE801" s="46" t="s">
        <v>4</v>
      </c>
      <c r="AF801" s="47" t="s">
        <v>4</v>
      </c>
    </row>
    <row r="802" spans="1:32" ht="90" x14ac:dyDescent="0.25">
      <c r="A802" s="45" t="s">
        <v>921</v>
      </c>
      <c r="B802" s="46" t="str">
        <f>VLOOKUP($A802, Table5[], 2, FALSE)</f>
        <v>NI : Nicaragua</v>
      </c>
      <c r="C802" s="46" t="str">
        <f>IF(ISNA(VLOOKUP($A802, Table8[], 2, FALSE)), "", VLOOKUP($A802, Table8[], 2, FALSE))</f>
        <v/>
      </c>
      <c r="D802" s="46" t="str">
        <f>IF(ISNA(VLOOKUP($A802, Table10[], 2, FALSE)), "", VLOOKUP($A802, Table10[], 2, FALSE))</f>
        <v>6104420000 - Of cotton</v>
      </c>
      <c r="E802" s="46" t="str">
        <f>IF(ISNA(VLOOKUP($A802, Table16[], 2, FALSE)), "", VLOOKUP($A802,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02" s="59">
        <v>12697</v>
      </c>
      <c r="G802" s="60">
        <v>43101</v>
      </c>
      <c r="H802" s="60">
        <v>43465</v>
      </c>
      <c r="I802" s="61">
        <f>'quota master'!$H802-'quota master'!$G802+1</f>
        <v>365</v>
      </c>
      <c r="J802" s="61" t="str">
        <f>describe_period('quota master'!$I802, 'quota master'!$G802, 'quota master'!$H802)</f>
        <v>Annual</v>
      </c>
      <c r="K802" s="54">
        <v>273000</v>
      </c>
      <c r="L802" s="62" t="s">
        <v>94</v>
      </c>
      <c r="M802" s="63">
        <v>3</v>
      </c>
      <c r="N802" s="62" t="s">
        <v>3</v>
      </c>
      <c r="O802" s="63">
        <v>90</v>
      </c>
      <c r="P802" s="46" t="s">
        <v>4</v>
      </c>
      <c r="Q802" s="46" t="s">
        <v>4</v>
      </c>
      <c r="R802" s="46" t="s">
        <v>920</v>
      </c>
      <c r="S802" s="46" t="s">
        <v>4</v>
      </c>
      <c r="T802" s="46" t="str">
        <f>LOWER('quota master'!$V802)</f>
        <v>dresses - of cotton</v>
      </c>
      <c r="U802" s="46" t="str">
        <f>GetQuotaDescription('quota master'!$A802, 'quota master'!$B802, 'quota master'!$AB802, 'quota master'!$T802)</f>
        <v>FCFS Quota number 097106 for geography NI : Nicaragua on dresses - of cotton</v>
      </c>
      <c r="V802" s="46" t="s">
        <v>7775</v>
      </c>
      <c r="W802" s="46" t="s">
        <v>4</v>
      </c>
      <c r="X802" s="46" t="s">
        <v>4</v>
      </c>
      <c r="Y802" s="46" t="s">
        <v>4</v>
      </c>
      <c r="Z802" s="54"/>
      <c r="AA802" s="46" t="s">
        <v>4</v>
      </c>
      <c r="AB802" s="46" t="s">
        <v>1399</v>
      </c>
      <c r="AC802" s="46" t="s">
        <v>4</v>
      </c>
      <c r="AD802" s="46" t="s">
        <v>4</v>
      </c>
      <c r="AE802" s="46" t="s">
        <v>4</v>
      </c>
      <c r="AF802" s="47" t="s">
        <v>4</v>
      </c>
    </row>
    <row r="803" spans="1:32" ht="90" x14ac:dyDescent="0.25">
      <c r="A803" s="45" t="s">
        <v>897</v>
      </c>
      <c r="B803" s="46" t="str">
        <f>VLOOKUP($A803, Table5[], 2, FALSE)</f>
        <v>SV : El Salvador</v>
      </c>
      <c r="C803" s="46" t="str">
        <f>IF(ISNA(VLOOKUP($A803, Table8[], 2, FALSE)), "", VLOOKUP($A803, Table8[], 2, FALSE))</f>
        <v/>
      </c>
      <c r="D803" s="46" t="str">
        <f>IF(ISNA(VLOOKUP($A803, Table10[], 2, FALSE)), "", VLOOKUP($A803, Table10[], 2, FALSE))</f>
        <v>6104430000 - Of synthetic fibres</v>
      </c>
      <c r="E803" s="46" t="str">
        <f>IF(ISNA(VLOOKUP($A803, Table16[], 2, FALSE)), "", VLOOKUP($A803,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03" s="59">
        <v>12638</v>
      </c>
      <c r="G803" s="60">
        <v>43101</v>
      </c>
      <c r="H803" s="60">
        <v>43465</v>
      </c>
      <c r="I803" s="61">
        <f>'quota master'!$H803-'quota master'!$G803+1</f>
        <v>365</v>
      </c>
      <c r="J803" s="61" t="str">
        <f>describe_period('quota master'!$I803, 'quota master'!$G803, 'quota master'!$H803)</f>
        <v>Annual</v>
      </c>
      <c r="K803" s="54">
        <v>616000</v>
      </c>
      <c r="L803" s="62" t="s">
        <v>94</v>
      </c>
      <c r="M803" s="63">
        <v>3</v>
      </c>
      <c r="N803" s="62" t="s">
        <v>3</v>
      </c>
      <c r="O803" s="63">
        <v>90</v>
      </c>
      <c r="P803" s="46" t="s">
        <v>4</v>
      </c>
      <c r="Q803" s="46" t="s">
        <v>4</v>
      </c>
      <c r="R803" s="46" t="s">
        <v>891</v>
      </c>
      <c r="S803" s="46" t="s">
        <v>4</v>
      </c>
      <c r="T803" s="46" t="str">
        <f>LOWER('quota master'!$V803)</f>
        <v>dresses - of synthetic fibres</v>
      </c>
      <c r="U803" s="46" t="str">
        <f>GetQuotaDescription('quota master'!$A803, 'quota master'!$B803, 'quota master'!$AB803, 'quota master'!$T803)</f>
        <v>FCFS Quota number 097082 for geography SV : El Salvador on dresses - of synthetic fibres</v>
      </c>
      <c r="V803" s="46" t="s">
        <v>7776</v>
      </c>
      <c r="W803" s="46" t="s">
        <v>4</v>
      </c>
      <c r="X803" s="46" t="s">
        <v>4</v>
      </c>
      <c r="Y803" s="46" t="s">
        <v>4</v>
      </c>
      <c r="Z803" s="54"/>
      <c r="AA803" s="46" t="s">
        <v>4</v>
      </c>
      <c r="AB803" s="46" t="s">
        <v>1399</v>
      </c>
      <c r="AC803" s="46" t="s">
        <v>4</v>
      </c>
      <c r="AD803" s="46" t="s">
        <v>4</v>
      </c>
      <c r="AE803" s="46" t="s">
        <v>4</v>
      </c>
      <c r="AF803" s="47" t="s">
        <v>4</v>
      </c>
    </row>
    <row r="804" spans="1:32" ht="90" x14ac:dyDescent="0.25">
      <c r="A804" s="45" t="s">
        <v>922</v>
      </c>
      <c r="B804" s="46" t="str">
        <f>VLOOKUP($A804, Table5[], 2, FALSE)</f>
        <v>NI : Nicaragua</v>
      </c>
      <c r="C804" s="46" t="str">
        <f>IF(ISNA(VLOOKUP($A804, Table8[], 2, FALSE)), "", VLOOKUP($A804, Table8[], 2, FALSE))</f>
        <v/>
      </c>
      <c r="D804" s="46" t="str">
        <f>IF(ISNA(VLOOKUP($A804, Table10[], 2, FALSE)), "", VLOOKUP($A804, Table10[], 2, FALSE))</f>
        <v>6104430000 - Of synthetic fibres</v>
      </c>
      <c r="E804" s="46" t="str">
        <f>IF(ISNA(VLOOKUP($A804, Table16[], 2, FALSE)), "", VLOOKUP($A804,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04" s="59">
        <v>12698</v>
      </c>
      <c r="G804" s="60">
        <v>43101</v>
      </c>
      <c r="H804" s="60">
        <v>43465</v>
      </c>
      <c r="I804" s="61">
        <f>'quota master'!$H804-'quota master'!$G804+1</f>
        <v>365</v>
      </c>
      <c r="J804" s="61" t="str">
        <f>describe_period('quota master'!$I804, 'quota master'!$G804, 'quota master'!$H804)</f>
        <v>Annual</v>
      </c>
      <c r="K804" s="54">
        <v>105000</v>
      </c>
      <c r="L804" s="62" t="s">
        <v>94</v>
      </c>
      <c r="M804" s="63">
        <v>3</v>
      </c>
      <c r="N804" s="62" t="s">
        <v>3</v>
      </c>
      <c r="O804" s="63">
        <v>90</v>
      </c>
      <c r="P804" s="46" t="s">
        <v>4</v>
      </c>
      <c r="Q804" s="46" t="s">
        <v>4</v>
      </c>
      <c r="R804" s="46" t="s">
        <v>920</v>
      </c>
      <c r="S804" s="46" t="s">
        <v>4</v>
      </c>
      <c r="T804" s="46" t="str">
        <f>LOWER('quota master'!$V804)</f>
        <v>dresses - of synthetic fibres</v>
      </c>
      <c r="U804" s="46" t="str">
        <f>GetQuotaDescription('quota master'!$A804, 'quota master'!$B804, 'quota master'!$AB804, 'quota master'!$T804)</f>
        <v>FCFS Quota number 097107 for geography NI : Nicaragua on dresses - of synthetic fibres</v>
      </c>
      <c r="V804" s="46" t="s">
        <v>7776</v>
      </c>
      <c r="W804" s="46" t="s">
        <v>4</v>
      </c>
      <c r="X804" s="46" t="s">
        <v>4</v>
      </c>
      <c r="Y804" s="46" t="s">
        <v>4</v>
      </c>
      <c r="Z804" s="54"/>
      <c r="AA804" s="46" t="s">
        <v>4</v>
      </c>
      <c r="AB804" s="46" t="s">
        <v>1399</v>
      </c>
      <c r="AC804" s="46" t="s">
        <v>4</v>
      </c>
      <c r="AD804" s="46" t="s">
        <v>4</v>
      </c>
      <c r="AE804" s="46" t="s">
        <v>4</v>
      </c>
      <c r="AF804" s="47" t="s">
        <v>4</v>
      </c>
    </row>
    <row r="805" spans="1:32" ht="90" x14ac:dyDescent="0.25">
      <c r="A805" s="45" t="s">
        <v>898</v>
      </c>
      <c r="B805" s="46" t="str">
        <f>VLOOKUP($A805, Table5[], 2, FALSE)</f>
        <v>SV : El Salvador</v>
      </c>
      <c r="C805" s="46" t="str">
        <f>IF(ISNA(VLOOKUP($A805, Table8[], 2, FALSE)), "", VLOOKUP($A805, Table8[], 2, FALSE))</f>
        <v/>
      </c>
      <c r="D805" s="46" t="str">
        <f>IF(ISNA(VLOOKUP($A805, Table10[], 2, FALSE)), "", VLOOKUP($A805, Table10[], 2, FALSE))</f>
        <v>6104440000 - Of artificial fibres</v>
      </c>
      <c r="E805" s="46" t="str">
        <f>IF(ISNA(VLOOKUP($A805, Table16[], 2, FALSE)), "", VLOOKUP($A805,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05" s="59">
        <v>12639</v>
      </c>
      <c r="G805" s="60">
        <v>43101</v>
      </c>
      <c r="H805" s="60">
        <v>43465</v>
      </c>
      <c r="I805" s="61">
        <f>'quota master'!$H805-'quota master'!$G805+1</f>
        <v>365</v>
      </c>
      <c r="J805" s="61" t="str">
        <f>describe_period('quota master'!$I805, 'quota master'!$G805, 'quota master'!$H805)</f>
        <v>Annual</v>
      </c>
      <c r="K805" s="54">
        <v>308000</v>
      </c>
      <c r="L805" s="62" t="s">
        <v>94</v>
      </c>
      <c r="M805" s="63">
        <v>3</v>
      </c>
      <c r="N805" s="62" t="s">
        <v>3</v>
      </c>
      <c r="O805" s="63">
        <v>90</v>
      </c>
      <c r="P805" s="46" t="s">
        <v>4</v>
      </c>
      <c r="Q805" s="46" t="s">
        <v>4</v>
      </c>
      <c r="R805" s="46" t="s">
        <v>891</v>
      </c>
      <c r="S805" s="46" t="s">
        <v>4</v>
      </c>
      <c r="T805" s="46" t="str">
        <f>LOWER('quota master'!$V805)</f>
        <v>dresses - of artificial fibres</v>
      </c>
      <c r="U805" s="46" t="str">
        <f>GetQuotaDescription('quota master'!$A805, 'quota master'!$B805, 'quota master'!$AB805, 'quota master'!$T805)</f>
        <v>FCFS Quota number 097083 for geography SV : El Salvador on dresses - of artificial fibres</v>
      </c>
      <c r="V805" s="46" t="s">
        <v>7777</v>
      </c>
      <c r="W805" s="46" t="s">
        <v>4</v>
      </c>
      <c r="X805" s="46" t="s">
        <v>4</v>
      </c>
      <c r="Y805" s="46" t="s">
        <v>4</v>
      </c>
      <c r="Z805" s="54"/>
      <c r="AA805" s="46" t="s">
        <v>4</v>
      </c>
      <c r="AB805" s="46" t="s">
        <v>1399</v>
      </c>
      <c r="AC805" s="46" t="s">
        <v>4</v>
      </c>
      <c r="AD805" s="46" t="s">
        <v>4</v>
      </c>
      <c r="AE805" s="46" t="s">
        <v>4</v>
      </c>
      <c r="AF805" s="47" t="s">
        <v>4</v>
      </c>
    </row>
    <row r="806" spans="1:32" ht="90" x14ac:dyDescent="0.25">
      <c r="A806" s="45" t="s">
        <v>923</v>
      </c>
      <c r="B806" s="46" t="str">
        <f>VLOOKUP($A806, Table5[], 2, FALSE)</f>
        <v>NI : Nicaragua</v>
      </c>
      <c r="C806" s="46" t="str">
        <f>IF(ISNA(VLOOKUP($A806, Table8[], 2, FALSE)), "", VLOOKUP($A806, Table8[], 2, FALSE))</f>
        <v/>
      </c>
      <c r="D806" s="46" t="str">
        <f>IF(ISNA(VLOOKUP($A806, Table10[], 2, FALSE)), "", VLOOKUP($A806, Table10[], 2, FALSE))</f>
        <v>6104530000 - Of synthetic fibres</v>
      </c>
      <c r="E806" s="46" t="str">
        <f>IF(ISNA(VLOOKUP($A806, Table16[], 2, FALSE)), "", VLOOKUP($A806,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06" s="59">
        <v>12699</v>
      </c>
      <c r="G806" s="60">
        <v>43101</v>
      </c>
      <c r="H806" s="60">
        <v>43465</v>
      </c>
      <c r="I806" s="61">
        <f>'quota master'!$H806-'quota master'!$G806+1</f>
        <v>365</v>
      </c>
      <c r="J806" s="61" t="str">
        <f>describe_period('quota master'!$I806, 'quota master'!$G806, 'quota master'!$H806)</f>
        <v>Annual</v>
      </c>
      <c r="K806" s="54">
        <v>42000</v>
      </c>
      <c r="L806" s="62" t="s">
        <v>94</v>
      </c>
      <c r="M806" s="63">
        <v>3</v>
      </c>
      <c r="N806" s="62" t="s">
        <v>3</v>
      </c>
      <c r="O806" s="63">
        <v>90</v>
      </c>
      <c r="P806" s="46" t="s">
        <v>4</v>
      </c>
      <c r="Q806" s="46" t="s">
        <v>4</v>
      </c>
      <c r="R806" s="46" t="s">
        <v>920</v>
      </c>
      <c r="S806" s="46" t="s">
        <v>4</v>
      </c>
      <c r="T806" s="46" t="str">
        <f>LOWER('quota master'!$V806)</f>
        <v>skirts and divided skirts - of synthetic fibres</v>
      </c>
      <c r="U806" s="46" t="str">
        <f>GetQuotaDescription('quota master'!$A806, 'quota master'!$B806, 'quota master'!$AB806, 'quota master'!$T806)</f>
        <v>FCFS Quota number 097108 for geography NI : Nicaragua on skirts and divided skirts - of synthetic fibres</v>
      </c>
      <c r="V806" s="46" t="s">
        <v>7778</v>
      </c>
      <c r="W806" s="46" t="s">
        <v>4</v>
      </c>
      <c r="X806" s="46" t="s">
        <v>4</v>
      </c>
      <c r="Y806" s="46" t="s">
        <v>4</v>
      </c>
      <c r="Z806" s="54"/>
      <c r="AA806" s="46" t="s">
        <v>4</v>
      </c>
      <c r="AB806" s="46" t="s">
        <v>1399</v>
      </c>
      <c r="AC806" s="46" t="s">
        <v>4</v>
      </c>
      <c r="AD806" s="46" t="s">
        <v>4</v>
      </c>
      <c r="AE806" s="46" t="s">
        <v>4</v>
      </c>
      <c r="AF806" s="47" t="s">
        <v>4</v>
      </c>
    </row>
    <row r="807" spans="1:32" ht="90" x14ac:dyDescent="0.25">
      <c r="A807" s="45" t="s">
        <v>858</v>
      </c>
      <c r="B807" s="46" t="str">
        <f>VLOOKUP($A807, Table5[], 2, FALSE)</f>
        <v>GT : Guatemala</v>
      </c>
      <c r="C807" s="46" t="str">
        <f>IF(ISNA(VLOOKUP($A807, Table8[], 2, FALSE)), "", VLOOKUP($A807, Table8[], 2, FALSE))</f>
        <v/>
      </c>
      <c r="D807" s="46" t="str">
        <f>IF(ISNA(VLOOKUP($A807, Table10[], 2, FALSE)), "", VLOOKUP($A807, Table10[], 2, FALSE))</f>
        <v>6104620000 - Of cotton</v>
      </c>
      <c r="E807" s="46" t="str">
        <f>IF(ISNA(VLOOKUP($A807, Table16[], 2, FALSE)), "", VLOOKUP($A807, Table16[], 2, FALSE))</f>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c r="F807" s="59">
        <v>12354</v>
      </c>
      <c r="G807" s="60">
        <v>43101</v>
      </c>
      <c r="H807" s="60">
        <v>43465</v>
      </c>
      <c r="I807" s="61">
        <f>'quota master'!$H807-'quota master'!$G807+1</f>
        <v>365</v>
      </c>
      <c r="J807" s="61" t="str">
        <f>describe_period('quota master'!$I807, 'quota master'!$G807, 'quota master'!$H807)</f>
        <v>Annual</v>
      </c>
      <c r="K807" s="54">
        <v>1522500</v>
      </c>
      <c r="L807" s="62" t="s">
        <v>94</v>
      </c>
      <c r="M807" s="63">
        <v>3</v>
      </c>
      <c r="N807" s="62" t="s">
        <v>3</v>
      </c>
      <c r="O807" s="63">
        <v>90</v>
      </c>
      <c r="P807" s="46" t="s">
        <v>4</v>
      </c>
      <c r="Q807" s="46" t="s">
        <v>4</v>
      </c>
      <c r="R807" s="46" t="s">
        <v>859</v>
      </c>
      <c r="S807" s="46" t="s">
        <v>4</v>
      </c>
      <c r="T807" s="46" t="str">
        <f>LOWER('quota master'!$V807)</f>
        <v>trousers, bib and brace overalls, breeches and shorts - of cotton</v>
      </c>
      <c r="U807" s="46" t="str">
        <f>GetQuotaDescription('quota master'!$A807, 'quota master'!$B807, 'quota master'!$AB807, 'quota master'!$T807)</f>
        <v>FCFS Quota number 097047 for geography GT : Guatemala on trousers, bib and brace overalls, breeches and shorts - of cotton</v>
      </c>
      <c r="V807" s="46" t="s">
        <v>7779</v>
      </c>
      <c r="W807" s="46" t="s">
        <v>4</v>
      </c>
      <c r="X807" s="46" t="s">
        <v>4</v>
      </c>
      <c r="Y807" s="46" t="s">
        <v>4</v>
      </c>
      <c r="Z807" s="54"/>
      <c r="AA807" s="46" t="s">
        <v>4</v>
      </c>
      <c r="AB807" s="46" t="s">
        <v>1399</v>
      </c>
      <c r="AC807" s="46" t="s">
        <v>4</v>
      </c>
      <c r="AD807" s="46" t="s">
        <v>4</v>
      </c>
      <c r="AE807" s="46" t="s">
        <v>4</v>
      </c>
      <c r="AF807" s="47" t="s">
        <v>4</v>
      </c>
    </row>
    <row r="808" spans="1:32" ht="90" x14ac:dyDescent="0.25">
      <c r="A808" s="45" t="s">
        <v>899</v>
      </c>
      <c r="B808" s="46" t="str">
        <f>VLOOKUP($A808, Table5[], 2, FALSE)</f>
        <v>SV : El Salvador</v>
      </c>
      <c r="C808" s="46" t="str">
        <f>IF(ISNA(VLOOKUP($A808, Table8[], 2, FALSE)), "", VLOOKUP($A808, Table8[], 2, FALSE))</f>
        <v/>
      </c>
      <c r="D808" s="46" t="str">
        <f>IF(ISNA(VLOOKUP($A808, Table10[], 2, FALSE)), "", VLOOKUP($A808, Table10[], 2, FALSE))</f>
        <v>6104620000 - Of cotton</v>
      </c>
      <c r="E808" s="46" t="str">
        <f>IF(ISNA(VLOOKUP($A808, Table16[], 2, FALSE)), "", VLOOKUP($A808,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08" s="59">
        <v>12640</v>
      </c>
      <c r="G808" s="60">
        <v>43101</v>
      </c>
      <c r="H808" s="60">
        <v>43465</v>
      </c>
      <c r="I808" s="61">
        <f>'quota master'!$H808-'quota master'!$G808+1</f>
        <v>365</v>
      </c>
      <c r="J808" s="61" t="str">
        <f>describe_period('quota master'!$I808, 'quota master'!$G808, 'quota master'!$H808)</f>
        <v>Annual</v>
      </c>
      <c r="K808" s="54">
        <v>1386000</v>
      </c>
      <c r="L808" s="62" t="s">
        <v>94</v>
      </c>
      <c r="M808" s="63">
        <v>3</v>
      </c>
      <c r="N808" s="62" t="s">
        <v>3</v>
      </c>
      <c r="O808" s="63">
        <v>90</v>
      </c>
      <c r="P808" s="46" t="s">
        <v>4</v>
      </c>
      <c r="Q808" s="46" t="s">
        <v>4</v>
      </c>
      <c r="R808" s="46" t="s">
        <v>891</v>
      </c>
      <c r="S808" s="46" t="s">
        <v>4</v>
      </c>
      <c r="T808" s="46" t="str">
        <f>LOWER('quota master'!$V808)</f>
        <v>trousers, bib and brace overalls, breeches and shorts - of cotton</v>
      </c>
      <c r="U808" s="46" t="str">
        <f>GetQuotaDescription('quota master'!$A808, 'quota master'!$B808, 'quota master'!$AB808, 'quota master'!$T808)</f>
        <v>FCFS Quota number 097084 for geography SV : El Salvador on trousers, bib and brace overalls, breeches and shorts - of cotton</v>
      </c>
      <c r="V808" s="46" t="s">
        <v>7779</v>
      </c>
      <c r="W808" s="46" t="s">
        <v>4</v>
      </c>
      <c r="X808" s="46" t="s">
        <v>4</v>
      </c>
      <c r="Y808" s="46" t="s">
        <v>4</v>
      </c>
      <c r="Z808" s="54"/>
      <c r="AA808" s="46" t="s">
        <v>4</v>
      </c>
      <c r="AB808" s="46" t="s">
        <v>1399</v>
      </c>
      <c r="AC808" s="46" t="s">
        <v>4</v>
      </c>
      <c r="AD808" s="46" t="s">
        <v>4</v>
      </c>
      <c r="AE808" s="46" t="s">
        <v>4</v>
      </c>
      <c r="AF808" s="47" t="s">
        <v>4</v>
      </c>
    </row>
    <row r="809" spans="1:32" ht="90" x14ac:dyDescent="0.25">
      <c r="A809" s="45" t="s">
        <v>900</v>
      </c>
      <c r="B809" s="46" t="str">
        <f>VLOOKUP($A809, Table5[], 2, FALSE)</f>
        <v>SV : El Salvador</v>
      </c>
      <c r="C809" s="46" t="str">
        <f>IF(ISNA(VLOOKUP($A809, Table8[], 2, FALSE)), "", VLOOKUP($A809, Table8[], 2, FALSE))</f>
        <v/>
      </c>
      <c r="D809" s="46" t="str">
        <f>IF(ISNA(VLOOKUP($A809, Table10[], 2, FALSE)), "", VLOOKUP($A809, Table10[], 2, FALSE))</f>
        <v>6104630000 - Of synthetic fibres</v>
      </c>
      <c r="E809" s="46" t="str">
        <f>IF(ISNA(VLOOKUP($A809, Table16[], 2, FALSE)), "", VLOOKUP($A809,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09" s="59">
        <v>12641</v>
      </c>
      <c r="G809" s="60">
        <v>43101</v>
      </c>
      <c r="H809" s="60">
        <v>43465</v>
      </c>
      <c r="I809" s="61">
        <f>'quota master'!$H809-'quota master'!$G809+1</f>
        <v>365</v>
      </c>
      <c r="J809" s="61" t="str">
        <f>describe_period('quota master'!$I809, 'quota master'!$G809, 'quota master'!$H809)</f>
        <v>Annual</v>
      </c>
      <c r="K809" s="54">
        <v>462000</v>
      </c>
      <c r="L809" s="62" t="s">
        <v>94</v>
      </c>
      <c r="M809" s="63">
        <v>3</v>
      </c>
      <c r="N809" s="62" t="s">
        <v>3</v>
      </c>
      <c r="O809" s="63">
        <v>90</v>
      </c>
      <c r="P809" s="46" t="s">
        <v>4</v>
      </c>
      <c r="Q809" s="46" t="s">
        <v>4</v>
      </c>
      <c r="R809" s="46" t="s">
        <v>891</v>
      </c>
      <c r="S809" s="46" t="s">
        <v>4</v>
      </c>
      <c r="T809" s="46" t="str">
        <f>LOWER('quota master'!$V809)</f>
        <v>trousers, bib and brace overalls, breeches and shorts - of synthetic fibres</v>
      </c>
      <c r="U809" s="46" t="str">
        <f>GetQuotaDescription('quota master'!$A809, 'quota master'!$B809, 'quota master'!$AB809, 'quota master'!$T809)</f>
        <v>FCFS Quota number 097085 for geography SV : El Salvador on trousers, bib and brace overalls, breeches and shorts - of synthetic fibres</v>
      </c>
      <c r="V809" s="46" t="s">
        <v>7780</v>
      </c>
      <c r="W809" s="46" t="s">
        <v>4</v>
      </c>
      <c r="X809" s="46" t="s">
        <v>4</v>
      </c>
      <c r="Y809" s="46" t="s">
        <v>4</v>
      </c>
      <c r="Z809" s="54"/>
      <c r="AA809" s="46" t="s">
        <v>4</v>
      </c>
      <c r="AB809" s="46" t="s">
        <v>1399</v>
      </c>
      <c r="AC809" s="46" t="s">
        <v>4</v>
      </c>
      <c r="AD809" s="46" t="s">
        <v>4</v>
      </c>
      <c r="AE809" s="46" t="s">
        <v>4</v>
      </c>
      <c r="AF809" s="47" t="s">
        <v>4</v>
      </c>
    </row>
    <row r="810" spans="1:32" ht="90" x14ac:dyDescent="0.25">
      <c r="A810" s="45" t="s">
        <v>924</v>
      </c>
      <c r="B810" s="46" t="str">
        <f>VLOOKUP($A810, Table5[], 2, FALSE)</f>
        <v>NI : Nicaragua</v>
      </c>
      <c r="C810" s="46" t="str">
        <f>IF(ISNA(VLOOKUP($A810, Table8[], 2, FALSE)), "", VLOOKUP($A810, Table8[], 2, FALSE))</f>
        <v/>
      </c>
      <c r="D810" s="46" t="str">
        <f>IF(ISNA(VLOOKUP($A810, Table10[], 2, FALSE)), "", VLOOKUP($A810, Table10[], 2, FALSE))</f>
        <v>6104630000 - Of synthetic fibres</v>
      </c>
      <c r="E810" s="46" t="str">
        <f>IF(ISNA(VLOOKUP($A810, Table16[], 2, FALSE)), "", VLOOKUP($A810,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10" s="59">
        <v>12700</v>
      </c>
      <c r="G810" s="60">
        <v>43101</v>
      </c>
      <c r="H810" s="60">
        <v>43465</v>
      </c>
      <c r="I810" s="61">
        <f>'quota master'!$H810-'quota master'!$G810+1</f>
        <v>365</v>
      </c>
      <c r="J810" s="61" t="str">
        <f>describe_period('quota master'!$I810, 'quota master'!$G810, 'quota master'!$H810)</f>
        <v>Annual</v>
      </c>
      <c r="K810" s="54">
        <v>420000</v>
      </c>
      <c r="L810" s="62" t="s">
        <v>94</v>
      </c>
      <c r="M810" s="63">
        <v>3</v>
      </c>
      <c r="N810" s="62" t="s">
        <v>3</v>
      </c>
      <c r="O810" s="63">
        <v>90</v>
      </c>
      <c r="P810" s="46" t="s">
        <v>4</v>
      </c>
      <c r="Q810" s="46" t="s">
        <v>4</v>
      </c>
      <c r="R810" s="46" t="s">
        <v>920</v>
      </c>
      <c r="S810" s="46" t="s">
        <v>4</v>
      </c>
      <c r="T810" s="46" t="str">
        <f>LOWER('quota master'!$V810)</f>
        <v>trousers, bib and brace overalls, breeches and shorts - of synthetic fibres</v>
      </c>
      <c r="U810" s="46" t="str">
        <f>GetQuotaDescription('quota master'!$A810, 'quota master'!$B810, 'quota master'!$AB810, 'quota master'!$T810)</f>
        <v>FCFS Quota number 097109 for geography NI : Nicaragua on trousers, bib and brace overalls, breeches and shorts - of synthetic fibres</v>
      </c>
      <c r="V810" s="46" t="s">
        <v>7780</v>
      </c>
      <c r="W810" s="46" t="s">
        <v>4</v>
      </c>
      <c r="X810" s="46" t="s">
        <v>4</v>
      </c>
      <c r="Y810" s="46" t="s">
        <v>4</v>
      </c>
      <c r="Z810" s="54"/>
      <c r="AA810" s="46" t="s">
        <v>4</v>
      </c>
      <c r="AB810" s="46" t="s">
        <v>1399</v>
      </c>
      <c r="AC810" s="46" t="s">
        <v>4</v>
      </c>
      <c r="AD810" s="46" t="s">
        <v>4</v>
      </c>
      <c r="AE810" s="46" t="s">
        <v>4</v>
      </c>
      <c r="AF810" s="47" t="s">
        <v>4</v>
      </c>
    </row>
    <row r="811" spans="1:32" ht="90" x14ac:dyDescent="0.25">
      <c r="A811" s="45" t="s">
        <v>828</v>
      </c>
      <c r="B811" s="46" t="str">
        <f>VLOOKUP($A811, Table5[], 2, FALSE)</f>
        <v>CR : Costa Rica</v>
      </c>
      <c r="C811" s="46" t="str">
        <f>IF(ISNA(VLOOKUP($A811, Table8[], 2, FALSE)), "", VLOOKUP($A811, Table8[], 2, FALSE))</f>
        <v/>
      </c>
      <c r="D811" s="46" t="str">
        <f>IF(ISNA(VLOOKUP($A811, Table10[], 2, FALSE)), "", VLOOKUP($A811, Table10[], 2, FALSE))</f>
        <v>6105100000 - Of cotton</v>
      </c>
      <c r="E811" s="46" t="str">
        <f>IF(ISNA(VLOOKUP($A811, Table16[], 2, FALSE)), "", VLOOKUP($A811,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11" s="59">
        <v>12325</v>
      </c>
      <c r="G811" s="60">
        <v>43101</v>
      </c>
      <c r="H811" s="60">
        <v>43465</v>
      </c>
      <c r="I811" s="61">
        <f>'quota master'!$H811-'quota master'!$G811+1</f>
        <v>365</v>
      </c>
      <c r="J811" s="61" t="str">
        <f>describe_period('quota master'!$I811, 'quota master'!$G811, 'quota master'!$H811)</f>
        <v>Annual</v>
      </c>
      <c r="K811" s="54">
        <v>870000</v>
      </c>
      <c r="L811" s="62" t="s">
        <v>94</v>
      </c>
      <c r="M811" s="63">
        <v>3</v>
      </c>
      <c r="N811" s="62" t="s">
        <v>3</v>
      </c>
      <c r="O811" s="63">
        <v>90</v>
      </c>
      <c r="P811" s="46" t="s">
        <v>4</v>
      </c>
      <c r="Q811" s="46" t="s">
        <v>4</v>
      </c>
      <c r="R811" s="46" t="s">
        <v>827</v>
      </c>
      <c r="S811" s="46" t="s">
        <v>4</v>
      </c>
      <c r="T811" s="46" t="str">
        <f>LOWER('quota master'!$V811)</f>
        <v>men's or boys' shirts, knitted or crocheted - of cotton</v>
      </c>
      <c r="U811" s="46" t="str">
        <f>GetQuotaDescription('quota master'!$A811, 'quota master'!$B811, 'quota master'!$AB811, 'quota master'!$T811)</f>
        <v>FCFS Quota number 097018 for geography CR : Costa Rica on men's or boys' shirts, knitted or crocheted - of cotton</v>
      </c>
      <c r="V811" s="46" t="s">
        <v>7732</v>
      </c>
      <c r="W811" s="46" t="s">
        <v>4</v>
      </c>
      <c r="X811" s="46" t="s">
        <v>4</v>
      </c>
      <c r="Y811" s="46" t="s">
        <v>4</v>
      </c>
      <c r="Z811" s="54"/>
      <c r="AA811" s="46" t="s">
        <v>4</v>
      </c>
      <c r="AB811" s="46" t="s">
        <v>1399</v>
      </c>
      <c r="AC811" s="46" t="s">
        <v>4</v>
      </c>
      <c r="AD811" s="46" t="s">
        <v>4</v>
      </c>
      <c r="AE811" s="46" t="s">
        <v>4</v>
      </c>
      <c r="AF811" s="47" t="s">
        <v>4</v>
      </c>
    </row>
    <row r="812" spans="1:32" ht="90" x14ac:dyDescent="0.25">
      <c r="A812" s="45" t="s">
        <v>925</v>
      </c>
      <c r="B812" s="46" t="str">
        <f>VLOOKUP($A812, Table5[], 2, FALSE)</f>
        <v>NI : Nicaragua</v>
      </c>
      <c r="C812" s="46" t="str">
        <f>IF(ISNA(VLOOKUP($A812, Table8[], 2, FALSE)), "", VLOOKUP($A812, Table8[], 2, FALSE))</f>
        <v/>
      </c>
      <c r="D812" s="46" t="str">
        <f>IF(ISNA(VLOOKUP($A812, Table10[], 2, FALSE)), "", VLOOKUP($A812, Table10[], 2, FALSE))</f>
        <v>6105100000 - Of cotton</v>
      </c>
      <c r="E812" s="46" t="str">
        <f>IF(ISNA(VLOOKUP($A812, Table16[], 2, FALSE)), "", VLOOKUP($A812,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12" s="59">
        <v>12701</v>
      </c>
      <c r="G812" s="60">
        <v>43101</v>
      </c>
      <c r="H812" s="60">
        <v>43465</v>
      </c>
      <c r="I812" s="61">
        <f>'quota master'!$H812-'quota master'!$G812+1</f>
        <v>365</v>
      </c>
      <c r="J812" s="61" t="str">
        <f>describe_period('quota master'!$I812, 'quota master'!$G812, 'quota master'!$H812)</f>
        <v>Annual</v>
      </c>
      <c r="K812" s="54">
        <v>1078000</v>
      </c>
      <c r="L812" s="62" t="s">
        <v>94</v>
      </c>
      <c r="M812" s="63">
        <v>3</v>
      </c>
      <c r="N812" s="62" t="s">
        <v>3</v>
      </c>
      <c r="O812" s="63">
        <v>90</v>
      </c>
      <c r="P812" s="46" t="s">
        <v>4</v>
      </c>
      <c r="Q812" s="46" t="s">
        <v>4</v>
      </c>
      <c r="R812" s="46" t="s">
        <v>920</v>
      </c>
      <c r="S812" s="46" t="s">
        <v>4</v>
      </c>
      <c r="T812" s="46" t="str">
        <f>LOWER('quota master'!$V812)</f>
        <v>men's or boys' shirts, knitted or crocheted - of cotton</v>
      </c>
      <c r="U812" s="46" t="str">
        <f>GetQuotaDescription('quota master'!$A812, 'quota master'!$B812, 'quota master'!$AB812, 'quota master'!$T812)</f>
        <v>FCFS Quota number 097110 for geography NI : Nicaragua on men's or boys' shirts, knitted or crocheted - of cotton</v>
      </c>
      <c r="V812" s="46" t="s">
        <v>7781</v>
      </c>
      <c r="W812" s="46" t="s">
        <v>4</v>
      </c>
      <c r="X812" s="46" t="s">
        <v>4</v>
      </c>
      <c r="Y812" s="46" t="s">
        <v>4</v>
      </c>
      <c r="Z812" s="54"/>
      <c r="AA812" s="46" t="s">
        <v>4</v>
      </c>
      <c r="AB812" s="46" t="s">
        <v>1399</v>
      </c>
      <c r="AC812" s="46" t="s">
        <v>4</v>
      </c>
      <c r="AD812" s="46" t="s">
        <v>4</v>
      </c>
      <c r="AE812" s="46" t="s">
        <v>4</v>
      </c>
      <c r="AF812" s="47" t="s">
        <v>4</v>
      </c>
    </row>
    <row r="813" spans="1:32" ht="90" x14ac:dyDescent="0.25">
      <c r="A813" s="45" t="s">
        <v>860</v>
      </c>
      <c r="B813" s="46" t="str">
        <f>VLOOKUP($A813, Table5[], 2, FALSE)</f>
        <v>GT : Guatemala</v>
      </c>
      <c r="C813" s="46" t="str">
        <f>IF(ISNA(VLOOKUP($A813, Table8[], 2, FALSE)), "", VLOOKUP($A813, Table8[], 2, FALSE))</f>
        <v/>
      </c>
      <c r="D813" s="46" t="str">
        <f>IF(ISNA(VLOOKUP($A813, Table10[], 2, FALSE)), "", VLOOKUP($A813, Table10[], 2, FALSE))</f>
        <v>6105200000 - Of man-made fibres</v>
      </c>
      <c r="E813" s="46" t="str">
        <f>IF(ISNA(VLOOKUP($A813, Table16[], 2, FALSE)), "", VLOOKUP($A813, Table16[], 2, FALSE))</f>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c r="F813" s="59">
        <v>12355</v>
      </c>
      <c r="G813" s="60">
        <v>43101</v>
      </c>
      <c r="H813" s="60">
        <v>43465</v>
      </c>
      <c r="I813" s="61">
        <f>'quota master'!$H813-'quota master'!$G813+1</f>
        <v>365</v>
      </c>
      <c r="J813" s="61" t="str">
        <f>describe_period('quota master'!$I813, 'quota master'!$G813, 'quota master'!$H813)</f>
        <v>Annual</v>
      </c>
      <c r="K813" s="54">
        <v>5075000</v>
      </c>
      <c r="L813" s="62" t="s">
        <v>94</v>
      </c>
      <c r="M813" s="63">
        <v>3</v>
      </c>
      <c r="N813" s="62" t="s">
        <v>3</v>
      </c>
      <c r="O813" s="63">
        <v>90</v>
      </c>
      <c r="P813" s="46" t="s">
        <v>4</v>
      </c>
      <c r="Q813" s="46" t="s">
        <v>4</v>
      </c>
      <c r="R813" s="46" t="s">
        <v>859</v>
      </c>
      <c r="S813" s="46" t="s">
        <v>4</v>
      </c>
      <c r="T813" s="46" t="str">
        <f>LOWER('quota master'!$V813)</f>
        <v>men's or boys' shirts, knitted or crocheted - of man-made fibres</v>
      </c>
      <c r="U813" s="46" t="str">
        <f>GetQuotaDescription('quota master'!$A813, 'quota master'!$B813, 'quota master'!$AB813, 'quota master'!$T813)</f>
        <v>FCFS Quota number 097048 for geography GT : Guatemala on men's or boys' shirts, knitted or crocheted - of man-made fibres</v>
      </c>
      <c r="V813" s="46" t="s">
        <v>7782</v>
      </c>
      <c r="W813" s="46" t="s">
        <v>4</v>
      </c>
      <c r="X813" s="46" t="s">
        <v>4</v>
      </c>
      <c r="Y813" s="46" t="s">
        <v>4</v>
      </c>
      <c r="Z813" s="54"/>
      <c r="AA813" s="46" t="s">
        <v>4</v>
      </c>
      <c r="AB813" s="46" t="s">
        <v>1399</v>
      </c>
      <c r="AC813" s="46" t="s">
        <v>4</v>
      </c>
      <c r="AD813" s="46" t="s">
        <v>4</v>
      </c>
      <c r="AE813" s="46" t="s">
        <v>4</v>
      </c>
      <c r="AF813" s="47" t="s">
        <v>4</v>
      </c>
    </row>
    <row r="814" spans="1:32" ht="90" x14ac:dyDescent="0.25">
      <c r="A814" s="45" t="s">
        <v>829</v>
      </c>
      <c r="B814" s="46" t="str">
        <f>VLOOKUP($A814, Table5[], 2, FALSE)</f>
        <v>CR : Costa Rica</v>
      </c>
      <c r="C814" s="46" t="str">
        <f>IF(ISNA(VLOOKUP($A814, Table8[], 2, FALSE)), "", VLOOKUP($A814, Table8[], 2, FALSE))</f>
        <v/>
      </c>
      <c r="D814" s="46" t="str">
        <f>IF(ISNA(VLOOKUP($A814, Table10[], 2, FALSE)), "", VLOOKUP($A814, Table10[], 2, FALSE))</f>
        <v>6105900000 - Of other textile materials</v>
      </c>
      <c r="E814" s="46" t="str">
        <f>IF(ISNA(VLOOKUP($A814, Table16[], 2, FALSE)), "", VLOOKUP($A814,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14" s="59">
        <v>12326</v>
      </c>
      <c r="G814" s="60">
        <v>43101</v>
      </c>
      <c r="H814" s="60">
        <v>43465</v>
      </c>
      <c r="I814" s="61">
        <f>'quota master'!$H814-'quota master'!$G814+1</f>
        <v>365</v>
      </c>
      <c r="J814" s="61" t="str">
        <f>describe_period('quota master'!$I814, 'quota master'!$G814, 'quota master'!$H814)</f>
        <v>Annual</v>
      </c>
      <c r="K814" s="54">
        <v>174000</v>
      </c>
      <c r="L814" s="62" t="s">
        <v>94</v>
      </c>
      <c r="M814" s="63">
        <v>3</v>
      </c>
      <c r="N814" s="62" t="s">
        <v>3</v>
      </c>
      <c r="O814" s="63">
        <v>90</v>
      </c>
      <c r="P814" s="46" t="s">
        <v>4</v>
      </c>
      <c r="Q814" s="46" t="s">
        <v>4</v>
      </c>
      <c r="R814" s="46" t="s">
        <v>827</v>
      </c>
      <c r="S814" s="46" t="s">
        <v>4</v>
      </c>
      <c r="T814" s="46" t="str">
        <f>LOWER('quota master'!$V814)</f>
        <v>men's or boys' shirts, knitted or crocheted - of other textile materials</v>
      </c>
      <c r="U814" s="46" t="str">
        <f>GetQuotaDescription('quota master'!$A814, 'quota master'!$B814, 'quota master'!$AB814, 'quota master'!$T814)</f>
        <v>FCFS Quota number 097019 for geography CR : Costa Rica on men's or boys' shirts, knitted or crocheted - of other textile materials</v>
      </c>
      <c r="V814" s="46" t="s">
        <v>7733</v>
      </c>
      <c r="W814" s="46" t="s">
        <v>4</v>
      </c>
      <c r="X814" s="46" t="s">
        <v>4</v>
      </c>
      <c r="Y814" s="46" t="s">
        <v>4</v>
      </c>
      <c r="Z814" s="54"/>
      <c r="AA814" s="46" t="s">
        <v>4</v>
      </c>
      <c r="AB814" s="46" t="s">
        <v>1399</v>
      </c>
      <c r="AC814" s="46" t="s">
        <v>4</v>
      </c>
      <c r="AD814" s="46" t="s">
        <v>4</v>
      </c>
      <c r="AE814" s="46" t="s">
        <v>4</v>
      </c>
      <c r="AF814" s="47" t="s">
        <v>4</v>
      </c>
    </row>
    <row r="815" spans="1:32" ht="90" x14ac:dyDescent="0.25">
      <c r="A815" s="45" t="s">
        <v>830</v>
      </c>
      <c r="B815" s="46" t="str">
        <f>VLOOKUP($A815, Table5[], 2, FALSE)</f>
        <v>CR : Costa Rica</v>
      </c>
      <c r="C815" s="46" t="str">
        <f>IF(ISNA(VLOOKUP($A815, Table8[], 2, FALSE)), "", VLOOKUP($A815, Table8[], 2, FALSE))</f>
        <v/>
      </c>
      <c r="D815" s="46" t="str">
        <f>IF(ISNA(VLOOKUP($A815, Table10[], 2, FALSE)), "", VLOOKUP($A815, Table10[], 2, FALSE))</f>
        <v>6106100000 - Of cotton</v>
      </c>
      <c r="E815" s="46" t="str">
        <f>IF(ISNA(VLOOKUP($A815, Table16[], 2, FALSE)), "", VLOOKUP($A815,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15" s="59">
        <v>12327</v>
      </c>
      <c r="G815" s="60">
        <v>43101</v>
      </c>
      <c r="H815" s="60">
        <v>43465</v>
      </c>
      <c r="I815" s="61">
        <f>'quota master'!$H815-'quota master'!$G815+1</f>
        <v>365</v>
      </c>
      <c r="J815" s="61" t="str">
        <f>describe_period('quota master'!$I815, 'quota master'!$G815, 'quota master'!$H815)</f>
        <v>Annual</v>
      </c>
      <c r="K815" s="54">
        <v>652500</v>
      </c>
      <c r="L815" s="62" t="s">
        <v>94</v>
      </c>
      <c r="M815" s="63">
        <v>3</v>
      </c>
      <c r="N815" s="62" t="s">
        <v>3</v>
      </c>
      <c r="O815" s="63">
        <v>90</v>
      </c>
      <c r="P815" s="46" t="s">
        <v>4</v>
      </c>
      <c r="Q815" s="46" t="s">
        <v>4</v>
      </c>
      <c r="R815" s="46" t="s">
        <v>827</v>
      </c>
      <c r="S815" s="46" t="s">
        <v>4</v>
      </c>
      <c r="T815" s="46" t="str">
        <f>LOWER('quota master'!$V815)</f>
        <v>women's or girls' blouses, shirts and shirt-blouses, knitted or crocheted - of cotton</v>
      </c>
      <c r="U815" s="46" t="str">
        <f>GetQuotaDescription('quota master'!$A815, 'quota master'!$B815, 'quota master'!$AB815, 'quota master'!$T815)</f>
        <v>FCFS Quota number 097020 for geography CR : Costa Rica on women's or girls' blouses, shirts and shirt-blouses, knitted or crocheted - of cotton</v>
      </c>
      <c r="V815" s="46" t="s">
        <v>7734</v>
      </c>
      <c r="W815" s="46" t="s">
        <v>4</v>
      </c>
      <c r="X815" s="46" t="s">
        <v>4</v>
      </c>
      <c r="Y815" s="46" t="s">
        <v>4</v>
      </c>
      <c r="Z815" s="54"/>
      <c r="AA815" s="46" t="s">
        <v>4</v>
      </c>
      <c r="AB815" s="46" t="s">
        <v>1399</v>
      </c>
      <c r="AC815" s="46" t="s">
        <v>4</v>
      </c>
      <c r="AD815" s="46" t="s">
        <v>4</v>
      </c>
      <c r="AE815" s="46" t="s">
        <v>4</v>
      </c>
      <c r="AF815" s="47" t="s">
        <v>4</v>
      </c>
    </row>
    <row r="816" spans="1:32" ht="90" x14ac:dyDescent="0.25">
      <c r="A816" s="45" t="s">
        <v>877</v>
      </c>
      <c r="B816" s="46" t="str">
        <f>VLOOKUP($A816, Table5[], 2, FALSE)</f>
        <v>PA : Panama</v>
      </c>
      <c r="C816" s="46" t="str">
        <f>IF(ISNA(VLOOKUP($A816, Table8[], 2, FALSE)), "", VLOOKUP($A816, Table8[], 2, FALSE))</f>
        <v/>
      </c>
      <c r="D816" s="46" t="str">
        <f>IF(ISNA(VLOOKUP($A816, Table10[], 2, FALSE)), "", VLOOKUP($A816, Table10[], 2, FALSE))</f>
        <v>6106100000 - Of cotton</v>
      </c>
      <c r="E816" s="46" t="str">
        <f>IF(ISNA(VLOOKUP($A816, Table16[], 2, FALSE)), "", VLOOKUP($A816,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16" s="59">
        <v>12453</v>
      </c>
      <c r="G816" s="60">
        <v>43101</v>
      </c>
      <c r="H816" s="60">
        <v>43465</v>
      </c>
      <c r="I816" s="61">
        <f>'quota master'!$H816-'quota master'!$G816+1</f>
        <v>365</v>
      </c>
      <c r="J816" s="61" t="str">
        <f>describe_period('quota master'!$I816, 'quota master'!$G816, 'quota master'!$H816)</f>
        <v>Annual</v>
      </c>
      <c r="K816" s="54">
        <v>203000</v>
      </c>
      <c r="L816" s="62" t="s">
        <v>94</v>
      </c>
      <c r="M816" s="63">
        <v>3</v>
      </c>
      <c r="N816" s="62" t="s">
        <v>3</v>
      </c>
      <c r="O816" s="63">
        <v>90</v>
      </c>
      <c r="P816" s="46" t="s">
        <v>4</v>
      </c>
      <c r="Q816" s="46" t="s">
        <v>4</v>
      </c>
      <c r="R816" s="46" t="s">
        <v>875</v>
      </c>
      <c r="S816" s="46" t="s">
        <v>4</v>
      </c>
      <c r="T816" s="46" t="str">
        <f>LOWER('quota master'!$V816)</f>
        <v>women's or girls' blouses, shirts and shirt-blouses, knitted or crocheted - of cotton</v>
      </c>
      <c r="U816" s="46" t="str">
        <f>GetQuotaDescription('quota master'!$A816, 'quota master'!$B816, 'quota master'!$AB816, 'quota master'!$T816)</f>
        <v>FCFS Quota number 097063 for geography PA : Panama on women's or girls' blouses, shirts and shirt-blouses, knitted or crocheted - of cotton</v>
      </c>
      <c r="V816" s="46" t="s">
        <v>7734</v>
      </c>
      <c r="W816" s="46" t="s">
        <v>4</v>
      </c>
      <c r="X816" s="46" t="s">
        <v>4</v>
      </c>
      <c r="Y816" s="46" t="s">
        <v>4</v>
      </c>
      <c r="Z816" s="54"/>
      <c r="AA816" s="46" t="s">
        <v>4</v>
      </c>
      <c r="AB816" s="46" t="s">
        <v>1399</v>
      </c>
      <c r="AC816" s="46" t="s">
        <v>4</v>
      </c>
      <c r="AD816" s="46" t="s">
        <v>4</v>
      </c>
      <c r="AE816" s="46" t="s">
        <v>4</v>
      </c>
      <c r="AF816" s="47" t="s">
        <v>4</v>
      </c>
    </row>
    <row r="817" spans="1:32" ht="90" x14ac:dyDescent="0.25">
      <c r="A817" s="45" t="s">
        <v>926</v>
      </c>
      <c r="B817" s="46" t="str">
        <f>VLOOKUP($A817, Table5[], 2, FALSE)</f>
        <v>NI : Nicaragua</v>
      </c>
      <c r="C817" s="46" t="str">
        <f>IF(ISNA(VLOOKUP($A817, Table8[], 2, FALSE)), "", VLOOKUP($A817, Table8[], 2, FALSE))</f>
        <v/>
      </c>
      <c r="D817" s="46" t="str">
        <f>IF(ISNA(VLOOKUP($A817, Table10[], 2, FALSE)), "", VLOOKUP($A817, Table10[], 2, FALSE))</f>
        <v>6106100000 - Of cotton</v>
      </c>
      <c r="E817" s="46" t="str">
        <f>IF(ISNA(VLOOKUP($A817, Table16[], 2, FALSE)), "", VLOOKUP($A817,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17" s="59">
        <v>12702</v>
      </c>
      <c r="G817" s="60">
        <v>43101</v>
      </c>
      <c r="H817" s="60">
        <v>43465</v>
      </c>
      <c r="I817" s="61">
        <f>'quota master'!$H817-'quota master'!$G817+1</f>
        <v>365</v>
      </c>
      <c r="J817" s="61" t="str">
        <f>describe_period('quota master'!$I817, 'quota master'!$G817, 'quota master'!$H817)</f>
        <v>Annual</v>
      </c>
      <c r="K817" s="54">
        <v>826000</v>
      </c>
      <c r="L817" s="62" t="s">
        <v>94</v>
      </c>
      <c r="M817" s="63">
        <v>3</v>
      </c>
      <c r="N817" s="62" t="s">
        <v>3</v>
      </c>
      <c r="O817" s="63">
        <v>90</v>
      </c>
      <c r="P817" s="46" t="s">
        <v>4</v>
      </c>
      <c r="Q817" s="46" t="s">
        <v>4</v>
      </c>
      <c r="R817" s="46" t="s">
        <v>920</v>
      </c>
      <c r="S817" s="46" t="s">
        <v>4</v>
      </c>
      <c r="T817" s="46" t="str">
        <f>LOWER('quota master'!$V817)</f>
        <v>women's or girls' blouses, shirts and shirt-blouses, knitted or crocheted - of cotton</v>
      </c>
      <c r="U817" s="46" t="str">
        <f>GetQuotaDescription('quota master'!$A817, 'quota master'!$B817, 'quota master'!$AB817, 'quota master'!$T817)</f>
        <v>FCFS Quota number 097111 for geography NI : Nicaragua on women's or girls' blouses, shirts and shirt-blouses, knitted or crocheted - of cotton</v>
      </c>
      <c r="V817" s="46" t="s">
        <v>7734</v>
      </c>
      <c r="W817" s="46" t="s">
        <v>4</v>
      </c>
      <c r="X817" s="46" t="s">
        <v>4</v>
      </c>
      <c r="Y817" s="46" t="s">
        <v>4</v>
      </c>
      <c r="Z817" s="54"/>
      <c r="AA817" s="46" t="s">
        <v>4</v>
      </c>
      <c r="AB817" s="46" t="s">
        <v>1399</v>
      </c>
      <c r="AC817" s="46" t="s">
        <v>4</v>
      </c>
      <c r="AD817" s="46" t="s">
        <v>4</v>
      </c>
      <c r="AE817" s="46" t="s">
        <v>4</v>
      </c>
      <c r="AF817" s="47" t="s">
        <v>4</v>
      </c>
    </row>
    <row r="818" spans="1:32" ht="90" x14ac:dyDescent="0.25">
      <c r="A818" s="45" t="s">
        <v>927</v>
      </c>
      <c r="B818" s="46" t="str">
        <f>VLOOKUP($A818, Table5[], 2, FALSE)</f>
        <v>NI : Nicaragua</v>
      </c>
      <c r="C818" s="46" t="str">
        <f>IF(ISNA(VLOOKUP($A818, Table8[], 2, FALSE)), "", VLOOKUP($A818, Table8[], 2, FALSE))</f>
        <v/>
      </c>
      <c r="D818" s="46" t="str">
        <f>IF(ISNA(VLOOKUP($A818, Table10[], 2, FALSE)), "", VLOOKUP($A818, Table10[], 2, FALSE))</f>
        <v>6106200000 - Of man-made fibres</v>
      </c>
      <c r="E818" s="46" t="str">
        <f>IF(ISNA(VLOOKUP($A818, Table16[], 2, FALSE)), "", VLOOKUP($A818,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18" s="59">
        <v>12703</v>
      </c>
      <c r="G818" s="60">
        <v>43101</v>
      </c>
      <c r="H818" s="60">
        <v>43465</v>
      </c>
      <c r="I818" s="61">
        <f>'quota master'!$H818-'quota master'!$G818+1</f>
        <v>365</v>
      </c>
      <c r="J818" s="61" t="str">
        <f>describe_period('quota master'!$I818, 'quota master'!$G818, 'quota master'!$H818)</f>
        <v>Annual</v>
      </c>
      <c r="K818" s="54">
        <v>560000</v>
      </c>
      <c r="L818" s="62" t="s">
        <v>94</v>
      </c>
      <c r="M818" s="63">
        <v>3</v>
      </c>
      <c r="N818" s="62" t="s">
        <v>3</v>
      </c>
      <c r="O818" s="63">
        <v>90</v>
      </c>
      <c r="P818" s="46" t="s">
        <v>4</v>
      </c>
      <c r="Q818" s="46" t="s">
        <v>4</v>
      </c>
      <c r="R818" s="46" t="s">
        <v>920</v>
      </c>
      <c r="S818" s="46" t="s">
        <v>4</v>
      </c>
      <c r="T818" s="46" t="str">
        <f>LOWER('quota master'!$V818)</f>
        <v>women's or girls' blouses, shirts and shirt-blouses, knitted or crocheted - of man-made fibres</v>
      </c>
      <c r="U818" s="46" t="str">
        <f>GetQuotaDescription('quota master'!$A818, 'quota master'!$B818, 'quota master'!$AB818, 'quota master'!$T818)</f>
        <v>FCFS Quota number 097112 for geography NI : Nicaragua on women's or girls' blouses, shirts and shirt-blouses, knitted or crocheted - of man-made fibres</v>
      </c>
      <c r="V818" s="46" t="s">
        <v>7783</v>
      </c>
      <c r="W818" s="46" t="s">
        <v>4</v>
      </c>
      <c r="X818" s="46" t="s">
        <v>4</v>
      </c>
      <c r="Y818" s="46" t="s">
        <v>4</v>
      </c>
      <c r="Z818" s="54"/>
      <c r="AA818" s="46" t="s">
        <v>4</v>
      </c>
      <c r="AB818" s="46" t="s">
        <v>1399</v>
      </c>
      <c r="AC818" s="46" t="s">
        <v>4</v>
      </c>
      <c r="AD818" s="46" t="s">
        <v>4</v>
      </c>
      <c r="AE818" s="46" t="s">
        <v>4</v>
      </c>
      <c r="AF818" s="47" t="s">
        <v>4</v>
      </c>
    </row>
    <row r="819" spans="1:32" ht="105" x14ac:dyDescent="0.25">
      <c r="A819" s="45" t="s">
        <v>1105</v>
      </c>
      <c r="B819" s="46" t="str">
        <f>VLOOKUP($A819, Table5[], 2, FALSE)</f>
        <v>CA : Canada</v>
      </c>
      <c r="C819" s="46" t="str">
        <f>IF(ISNA(VLOOKUP($A819, Table8[], 2, FALSE)), "", VLOOKUP($A819, Table8[], 2, FALSE))</f>
        <v/>
      </c>
      <c r="D819" s="46" t="str">
        <f>IF(ISNA(VLOOKUP($A819, Table10[], 2, FALSE)), "", VLOOKUP($A819, Table10[], 2, FALSE))</f>
        <v>6106200000 - Of man-made fibres</v>
      </c>
      <c r="E819" s="46" t="str">
        <f>IF(ISNA(VLOOKUP($A819, Table16[], 2, FALSE)), "", VLOOKUP($A819,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19" s="59">
        <v>12932</v>
      </c>
      <c r="G819" s="60">
        <v>43101</v>
      </c>
      <c r="H819" s="60">
        <v>43465</v>
      </c>
      <c r="I819" s="61">
        <f>'quota master'!$H819-'quota master'!$G819+1</f>
        <v>365</v>
      </c>
      <c r="J819" s="61" t="str">
        <f>describe_period('quota master'!$I819, 'quota master'!$G819, 'quota master'!$H819)</f>
        <v>Annual</v>
      </c>
      <c r="K819" s="54">
        <v>44000</v>
      </c>
      <c r="L819" s="62" t="s">
        <v>94</v>
      </c>
      <c r="M819" s="63">
        <v>3</v>
      </c>
      <c r="N819" s="62" t="s">
        <v>3</v>
      </c>
      <c r="O819" s="63">
        <v>90</v>
      </c>
      <c r="P819" s="46" t="s">
        <v>4</v>
      </c>
      <c r="Q819" s="46" t="s">
        <v>4</v>
      </c>
      <c r="R819" s="46" t="s">
        <v>1089</v>
      </c>
      <c r="S819" s="46" t="s">
        <v>4</v>
      </c>
      <c r="T819" s="46" t="str">
        <f>LOWER('quota master'!$V819)</f>
        <v>women's or girls' blouses, shirts and shirt-blouses, knitted or crocheted - of man-made fibres</v>
      </c>
      <c r="U819" s="46" t="str">
        <f>GetQuotaDescription('quota master'!$A819, 'quota master'!$B819, 'quota master'!$AB819, 'quota master'!$T819)</f>
        <v>FCFS Quota number 098339 for geography CA : Canada on women's or girls' blouses, shirts and shirt-blouses, knitted or crocheted - of man-made fibres</v>
      </c>
      <c r="V819" s="46" t="s">
        <v>7783</v>
      </c>
      <c r="W819" s="46" t="s">
        <v>4</v>
      </c>
      <c r="X819" s="46" t="s">
        <v>4</v>
      </c>
      <c r="Y819" s="46" t="s">
        <v>4</v>
      </c>
      <c r="Z819" s="54"/>
      <c r="AA819" s="46" t="s">
        <v>4</v>
      </c>
      <c r="AB819" s="46" t="s">
        <v>1399</v>
      </c>
      <c r="AC819" s="46" t="s">
        <v>4</v>
      </c>
      <c r="AD819" s="46" t="s">
        <v>4</v>
      </c>
      <c r="AE819" s="46" t="s">
        <v>4</v>
      </c>
      <c r="AF819" s="47" t="s">
        <v>4</v>
      </c>
    </row>
    <row r="820" spans="1:32" ht="90" x14ac:dyDescent="0.25">
      <c r="A820" s="45" t="s">
        <v>831</v>
      </c>
      <c r="B820" s="46" t="str">
        <f>VLOOKUP($A820, Table5[], 2, FALSE)</f>
        <v>CR : Costa Rica</v>
      </c>
      <c r="C820" s="46" t="str">
        <f>IF(ISNA(VLOOKUP($A820, Table8[], 2, FALSE)), "", VLOOKUP($A820, Table8[], 2, FALSE))</f>
        <v/>
      </c>
      <c r="D820" s="46" t="str">
        <f>IF(ISNA(VLOOKUP($A820, Table10[], 2, FALSE)), "", VLOOKUP($A820, Table10[], 2, FALSE))</f>
        <v>6107110000 - Of cotton</v>
      </c>
      <c r="E820" s="46" t="str">
        <f>IF(ISNA(VLOOKUP($A820, Table16[], 2, FALSE)), "", VLOOKUP($A820,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20" s="59">
        <v>12328</v>
      </c>
      <c r="G820" s="60">
        <v>43101</v>
      </c>
      <c r="H820" s="60">
        <v>43465</v>
      </c>
      <c r="I820" s="61">
        <f>'quota master'!$H820-'quota master'!$G820+1</f>
        <v>365</v>
      </c>
      <c r="J820" s="61" t="str">
        <f>describe_period('quota master'!$I820, 'quota master'!$G820, 'quota master'!$H820)</f>
        <v>Annual</v>
      </c>
      <c r="K820" s="54">
        <v>340750</v>
      </c>
      <c r="L820" s="62" t="s">
        <v>94</v>
      </c>
      <c r="M820" s="63">
        <v>3</v>
      </c>
      <c r="N820" s="62" t="s">
        <v>3</v>
      </c>
      <c r="O820" s="63">
        <v>90</v>
      </c>
      <c r="P820" s="46" t="s">
        <v>4</v>
      </c>
      <c r="Q820" s="46" t="s">
        <v>4</v>
      </c>
      <c r="R820" s="46" t="s">
        <v>827</v>
      </c>
      <c r="S820" s="46" t="s">
        <v>4</v>
      </c>
      <c r="T820" s="46" t="str">
        <f>LOWER('quota master'!$V820)</f>
        <v>underpants and briefs - of cotton</v>
      </c>
      <c r="U820" s="46" t="str">
        <f>GetQuotaDescription('quota master'!$A820, 'quota master'!$B820, 'quota master'!$AB820, 'quota master'!$T820)</f>
        <v>FCFS Quota number 097021 for geography CR : Costa Rica on underpants and briefs - of cotton</v>
      </c>
      <c r="V820" s="46" t="s">
        <v>7735</v>
      </c>
      <c r="W820" s="46" t="s">
        <v>4</v>
      </c>
      <c r="X820" s="46" t="s">
        <v>4</v>
      </c>
      <c r="Y820" s="46" t="s">
        <v>4</v>
      </c>
      <c r="Z820" s="54"/>
      <c r="AA820" s="46" t="s">
        <v>4</v>
      </c>
      <c r="AB820" s="46" t="s">
        <v>1399</v>
      </c>
      <c r="AC820" s="46" t="s">
        <v>4</v>
      </c>
      <c r="AD820" s="46" t="s">
        <v>4</v>
      </c>
      <c r="AE820" s="46" t="s">
        <v>4</v>
      </c>
      <c r="AF820" s="47" t="s">
        <v>4</v>
      </c>
    </row>
    <row r="821" spans="1:32" ht="90" x14ac:dyDescent="0.25">
      <c r="A821" s="45" t="s">
        <v>928</v>
      </c>
      <c r="B821" s="46" t="str">
        <f>VLOOKUP($A821, Table5[], 2, FALSE)</f>
        <v>NI : Nicaragua</v>
      </c>
      <c r="C821" s="46" t="str">
        <f>IF(ISNA(VLOOKUP($A821, Table8[], 2, FALSE)), "", VLOOKUP($A821, Table8[], 2, FALSE))</f>
        <v/>
      </c>
      <c r="D821" s="46" t="str">
        <f>IF(ISNA(VLOOKUP($A821, Table10[], 2, FALSE)), "", VLOOKUP($A821, Table10[], 2, FALSE))</f>
        <v>6107110000 - Of cotton</v>
      </c>
      <c r="E821" s="46" t="str">
        <f>IF(ISNA(VLOOKUP($A821, Table16[], 2, FALSE)), "", VLOOKUP($A821,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21" s="59">
        <v>12704</v>
      </c>
      <c r="G821" s="60">
        <v>43101</v>
      </c>
      <c r="H821" s="60">
        <v>43465</v>
      </c>
      <c r="I821" s="61">
        <f>'quota master'!$H821-'quota master'!$G821+1</f>
        <v>365</v>
      </c>
      <c r="J821" s="61" t="str">
        <f>describe_period('quota master'!$I821, 'quota master'!$G821, 'quota master'!$H821)</f>
        <v>Annual</v>
      </c>
      <c r="K821" s="54">
        <v>5026000</v>
      </c>
      <c r="L821" s="62" t="s">
        <v>94</v>
      </c>
      <c r="M821" s="63">
        <v>3</v>
      </c>
      <c r="N821" s="62" t="s">
        <v>3</v>
      </c>
      <c r="O821" s="63">
        <v>90</v>
      </c>
      <c r="P821" s="46" t="s">
        <v>4</v>
      </c>
      <c r="Q821" s="46" t="s">
        <v>4</v>
      </c>
      <c r="R821" s="46" t="s">
        <v>920</v>
      </c>
      <c r="S821" s="46" t="s">
        <v>4</v>
      </c>
      <c r="T821" s="46" t="str">
        <f>LOWER('quota master'!$V821)</f>
        <v>underpants and briefs - of cotton</v>
      </c>
      <c r="U821" s="46" t="str">
        <f>GetQuotaDescription('quota master'!$A821, 'quota master'!$B821, 'quota master'!$AB821, 'quota master'!$T821)</f>
        <v>FCFS Quota number 097113 for geography NI : Nicaragua on underpants and briefs - of cotton</v>
      </c>
      <c r="V821" s="46" t="s">
        <v>7735</v>
      </c>
      <c r="W821" s="46" t="s">
        <v>4</v>
      </c>
      <c r="X821" s="46" t="s">
        <v>4</v>
      </c>
      <c r="Y821" s="46" t="s">
        <v>4</v>
      </c>
      <c r="Z821" s="54"/>
      <c r="AA821" s="46" t="s">
        <v>4</v>
      </c>
      <c r="AB821" s="46" t="s">
        <v>1399</v>
      </c>
      <c r="AC821" s="46" t="s">
        <v>4</v>
      </c>
      <c r="AD821" s="46" t="s">
        <v>4</v>
      </c>
      <c r="AE821" s="46" t="s">
        <v>4</v>
      </c>
      <c r="AF821" s="47" t="s">
        <v>4</v>
      </c>
    </row>
    <row r="822" spans="1:32" ht="90" x14ac:dyDescent="0.25">
      <c r="A822" s="45" t="s">
        <v>929</v>
      </c>
      <c r="B822" s="46" t="str">
        <f>VLOOKUP($A822, Table5[], 2, FALSE)</f>
        <v>NI : Nicaragua</v>
      </c>
      <c r="C822" s="46" t="str">
        <f>IF(ISNA(VLOOKUP($A822, Table8[], 2, FALSE)), "", VLOOKUP($A822, Table8[], 2, FALSE))</f>
        <v/>
      </c>
      <c r="D822" s="46" t="str">
        <f>IF(ISNA(VLOOKUP($A822, Table10[], 2, FALSE)), "", VLOOKUP($A822, Table10[], 2, FALSE))</f>
        <v>6107120000 - Of man-made fibres</v>
      </c>
      <c r="E822" s="46" t="str">
        <f>IF(ISNA(VLOOKUP($A822, Table16[], 2, FALSE)), "", VLOOKUP($A822,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22" s="59">
        <v>12705</v>
      </c>
      <c r="G822" s="60">
        <v>43101</v>
      </c>
      <c r="H822" s="60">
        <v>43465</v>
      </c>
      <c r="I822" s="61">
        <f>'quota master'!$H822-'quota master'!$G822+1</f>
        <v>365</v>
      </c>
      <c r="J822" s="61" t="str">
        <f>describe_period('quota master'!$I822, 'quota master'!$G822, 'quota master'!$H822)</f>
        <v>Annual</v>
      </c>
      <c r="K822" s="54">
        <v>742000</v>
      </c>
      <c r="L822" s="62" t="s">
        <v>94</v>
      </c>
      <c r="M822" s="63">
        <v>3</v>
      </c>
      <c r="N822" s="62" t="s">
        <v>3</v>
      </c>
      <c r="O822" s="63">
        <v>90</v>
      </c>
      <c r="P822" s="46" t="s">
        <v>4</v>
      </c>
      <c r="Q822" s="46" t="s">
        <v>4</v>
      </c>
      <c r="R822" s="46" t="s">
        <v>920</v>
      </c>
      <c r="S822" s="46" t="s">
        <v>4</v>
      </c>
      <c r="T822" s="46" t="str">
        <f>LOWER('quota master'!$V822)</f>
        <v>underpants and briefs - of cotton</v>
      </c>
      <c r="U822" s="46" t="str">
        <f>GetQuotaDescription('quota master'!$A822, 'quota master'!$B822, 'quota master'!$AB822, 'quota master'!$T822)</f>
        <v>FCFS Quota number 097114 for geography NI : Nicaragua on underpants and briefs - of cotton</v>
      </c>
      <c r="V822" s="46" t="s">
        <v>7735</v>
      </c>
      <c r="W822" s="46" t="s">
        <v>4</v>
      </c>
      <c r="X822" s="46" t="s">
        <v>4</v>
      </c>
      <c r="Y822" s="46" t="s">
        <v>4</v>
      </c>
      <c r="Z822" s="54"/>
      <c r="AA822" s="46" t="s">
        <v>4</v>
      </c>
      <c r="AB822" s="46" t="s">
        <v>1399</v>
      </c>
      <c r="AC822" s="46" t="s">
        <v>4</v>
      </c>
      <c r="AD822" s="46" t="s">
        <v>4</v>
      </c>
      <c r="AE822" s="46" t="s">
        <v>4</v>
      </c>
      <c r="AF822" s="47" t="s">
        <v>4</v>
      </c>
    </row>
    <row r="823" spans="1:32" ht="90" x14ac:dyDescent="0.25">
      <c r="A823" s="45" t="s">
        <v>832</v>
      </c>
      <c r="B823" s="46" t="str">
        <f>VLOOKUP($A823, Table5[], 2, FALSE)</f>
        <v>CR : Costa Rica</v>
      </c>
      <c r="C823" s="46" t="str">
        <f>IF(ISNA(VLOOKUP($A823, Table8[], 2, FALSE)), "", VLOOKUP($A823, Table8[], 2, FALSE))</f>
        <v/>
      </c>
      <c r="D823" s="46" t="str">
        <f>IF(ISNA(VLOOKUP($A823, Table10[], 2, FALSE)), "", VLOOKUP($A823, Table10[], 2, FALSE))</f>
        <v>6107190000 - Of other textile materials</v>
      </c>
      <c r="E823" s="46" t="str">
        <f>IF(ISNA(VLOOKUP($A823, Table16[], 2, FALSE)), "", VLOOKUP($A823,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23" s="59">
        <v>12329</v>
      </c>
      <c r="G823" s="60">
        <v>43101</v>
      </c>
      <c r="H823" s="60">
        <v>43465</v>
      </c>
      <c r="I823" s="61">
        <f>'quota master'!$H823-'quota master'!$G823+1</f>
        <v>365</v>
      </c>
      <c r="J823" s="61" t="str">
        <f>describe_period('quota master'!$I823, 'quota master'!$G823, 'quota master'!$H823)</f>
        <v>Annual</v>
      </c>
      <c r="K823" s="54">
        <v>101500</v>
      </c>
      <c r="L823" s="62" t="s">
        <v>94</v>
      </c>
      <c r="M823" s="63">
        <v>3</v>
      </c>
      <c r="N823" s="62" t="s">
        <v>3</v>
      </c>
      <c r="O823" s="63">
        <v>90</v>
      </c>
      <c r="P823" s="46" t="s">
        <v>4</v>
      </c>
      <c r="Q823" s="46" t="s">
        <v>4</v>
      </c>
      <c r="R823" s="46" t="s">
        <v>827</v>
      </c>
      <c r="S823" s="46" t="s">
        <v>4</v>
      </c>
      <c r="T823" s="46" t="str">
        <f>LOWER('quota master'!$V823)</f>
        <v>underpants and briefs - of other textile materials</v>
      </c>
      <c r="U823" s="46" t="str">
        <f>GetQuotaDescription('quota master'!$A823, 'quota master'!$B823, 'quota master'!$AB823, 'quota master'!$T823)</f>
        <v>FCFS Quota number 097022 for geography CR : Costa Rica on underpants and briefs - of other textile materials</v>
      </c>
      <c r="V823" s="46" t="s">
        <v>7736</v>
      </c>
      <c r="W823" s="46" t="s">
        <v>4</v>
      </c>
      <c r="X823" s="46" t="s">
        <v>4</v>
      </c>
      <c r="Y823" s="46" t="s">
        <v>4</v>
      </c>
      <c r="Z823" s="54"/>
      <c r="AA823" s="46" t="s">
        <v>4</v>
      </c>
      <c r="AB823" s="46" t="s">
        <v>1399</v>
      </c>
      <c r="AC823" s="46" t="s">
        <v>4</v>
      </c>
      <c r="AD823" s="46" t="s">
        <v>4</v>
      </c>
      <c r="AE823" s="46" t="s">
        <v>4</v>
      </c>
      <c r="AF823" s="47" t="s">
        <v>4</v>
      </c>
    </row>
    <row r="824" spans="1:32" ht="90" x14ac:dyDescent="0.25">
      <c r="A824" s="45" t="s">
        <v>833</v>
      </c>
      <c r="B824" s="46" t="str">
        <f>VLOOKUP($A824, Table5[], 2, FALSE)</f>
        <v>CR : Costa Rica</v>
      </c>
      <c r="C824" s="46" t="str">
        <f>IF(ISNA(VLOOKUP($A824, Table8[], 2, FALSE)), "", VLOOKUP($A824, Table8[], 2, FALSE))</f>
        <v/>
      </c>
      <c r="D824" s="46" t="str">
        <f>IF(ISNA(VLOOKUP($A824, Table10[], 2, FALSE)), "", VLOOKUP($A824, Table10[], 2, FALSE))</f>
        <v>6108210000 - Of cotton</v>
      </c>
      <c r="E824" s="46" t="str">
        <f>IF(ISNA(VLOOKUP($A824, Table16[], 2, FALSE)), "", VLOOKUP($A824,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24" s="59">
        <v>12330</v>
      </c>
      <c r="G824" s="60">
        <v>43101</v>
      </c>
      <c r="H824" s="60">
        <v>43465</v>
      </c>
      <c r="I824" s="61">
        <f>'quota master'!$H824-'quota master'!$G824+1</f>
        <v>365</v>
      </c>
      <c r="J824" s="61" t="str">
        <f>describe_period('quota master'!$I824, 'quota master'!$G824, 'quota master'!$H824)</f>
        <v>Annual</v>
      </c>
      <c r="K824" s="54">
        <v>68150</v>
      </c>
      <c r="L824" s="62" t="s">
        <v>94</v>
      </c>
      <c r="M824" s="63">
        <v>3</v>
      </c>
      <c r="N824" s="62" t="s">
        <v>3</v>
      </c>
      <c r="O824" s="63">
        <v>90</v>
      </c>
      <c r="P824" s="46" t="s">
        <v>4</v>
      </c>
      <c r="Q824" s="46" t="s">
        <v>4</v>
      </c>
      <c r="R824" s="46" t="s">
        <v>827</v>
      </c>
      <c r="S824" s="46" t="s">
        <v>4</v>
      </c>
      <c r="T824" s="46" t="str">
        <f>LOWER('quota master'!$V824)</f>
        <v>briefs and panties - of cotton</v>
      </c>
      <c r="U824" s="46" t="str">
        <f>GetQuotaDescription('quota master'!$A824, 'quota master'!$B824, 'quota master'!$AB824, 'quota master'!$T824)</f>
        <v>FCFS Quota number 097023 for geography CR : Costa Rica on briefs and panties - of cotton</v>
      </c>
      <c r="V824" s="46" t="s">
        <v>7784</v>
      </c>
      <c r="W824" s="46" t="s">
        <v>4</v>
      </c>
      <c r="X824" s="46" t="s">
        <v>4</v>
      </c>
      <c r="Y824" s="46" t="s">
        <v>4</v>
      </c>
      <c r="Z824" s="54"/>
      <c r="AA824" s="46" t="s">
        <v>4</v>
      </c>
      <c r="AB824" s="46" t="s">
        <v>1399</v>
      </c>
      <c r="AC824" s="46" t="s">
        <v>4</v>
      </c>
      <c r="AD824" s="46" t="s">
        <v>4</v>
      </c>
      <c r="AE824" s="46" t="s">
        <v>4</v>
      </c>
      <c r="AF824" s="47" t="s">
        <v>4</v>
      </c>
    </row>
    <row r="825" spans="1:32" ht="90" x14ac:dyDescent="0.25">
      <c r="A825" s="45" t="s">
        <v>878</v>
      </c>
      <c r="B825" s="46" t="str">
        <f>VLOOKUP($A825, Table5[], 2, FALSE)</f>
        <v>PA : Panama</v>
      </c>
      <c r="C825" s="46" t="str">
        <f>IF(ISNA(VLOOKUP($A825, Table8[], 2, FALSE)), "", VLOOKUP($A825, Table8[], 2, FALSE))</f>
        <v/>
      </c>
      <c r="D825" s="46" t="str">
        <f>IF(ISNA(VLOOKUP($A825, Table10[], 2, FALSE)), "", VLOOKUP($A825, Table10[], 2, FALSE))</f>
        <v>6108210000 - Of cotton</v>
      </c>
      <c r="E825" s="46" t="str">
        <f>IF(ISNA(VLOOKUP($A825, Table16[], 2, FALSE)), "", VLOOKUP($A825,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25" s="59">
        <v>12454</v>
      </c>
      <c r="G825" s="60">
        <v>43101</v>
      </c>
      <c r="H825" s="60">
        <v>43465</v>
      </c>
      <c r="I825" s="61">
        <f>'quota master'!$H825-'quota master'!$G825+1</f>
        <v>365</v>
      </c>
      <c r="J825" s="61" t="str">
        <f>describe_period('quota master'!$I825, 'quota master'!$G825, 'quota master'!$H825)</f>
        <v>Annual</v>
      </c>
      <c r="K825" s="54">
        <v>1116500</v>
      </c>
      <c r="L825" s="62" t="s">
        <v>94</v>
      </c>
      <c r="M825" s="63">
        <v>3</v>
      </c>
      <c r="N825" s="62" t="s">
        <v>3</v>
      </c>
      <c r="O825" s="63">
        <v>90</v>
      </c>
      <c r="P825" s="46" t="s">
        <v>4</v>
      </c>
      <c r="Q825" s="46" t="s">
        <v>4</v>
      </c>
      <c r="R825" s="46" t="s">
        <v>875</v>
      </c>
      <c r="S825" s="46" t="s">
        <v>4</v>
      </c>
      <c r="T825" s="46" t="str">
        <f>LOWER('quota master'!$V825)</f>
        <v>briefs and panties - of cotton</v>
      </c>
      <c r="U825" s="46" t="str">
        <f>GetQuotaDescription('quota master'!$A825, 'quota master'!$B825, 'quota master'!$AB825, 'quota master'!$T825)</f>
        <v>FCFS Quota number 097064 for geography PA : Panama on briefs and panties - of cotton</v>
      </c>
      <c r="V825" s="46" t="s">
        <v>7784</v>
      </c>
      <c r="W825" s="46" t="s">
        <v>4</v>
      </c>
      <c r="X825" s="46" t="s">
        <v>4</v>
      </c>
      <c r="Y825" s="46" t="s">
        <v>4</v>
      </c>
      <c r="Z825" s="54"/>
      <c r="AA825" s="46" t="s">
        <v>4</v>
      </c>
      <c r="AB825" s="46" t="s">
        <v>1399</v>
      </c>
      <c r="AC825" s="46" t="s">
        <v>4</v>
      </c>
      <c r="AD825" s="46" t="s">
        <v>4</v>
      </c>
      <c r="AE825" s="46" t="s">
        <v>4</v>
      </c>
      <c r="AF825" s="47" t="s">
        <v>4</v>
      </c>
    </row>
    <row r="826" spans="1:32" ht="90" x14ac:dyDescent="0.25">
      <c r="A826" s="45" t="s">
        <v>834</v>
      </c>
      <c r="B826" s="46" t="str">
        <f>VLOOKUP($A826, Table5[], 2, FALSE)</f>
        <v>CR : Costa Rica</v>
      </c>
      <c r="C826" s="46" t="str">
        <f>IF(ISNA(VLOOKUP($A826, Table8[], 2, FALSE)), "", VLOOKUP($A826, Table8[], 2, FALSE))</f>
        <v/>
      </c>
      <c r="D826" s="46" t="str">
        <f>IF(ISNA(VLOOKUP($A826, Table10[], 2, FALSE)), "", VLOOKUP($A826, Table10[], 2, FALSE))</f>
        <v>6108220000 - Of man-made fibres</v>
      </c>
      <c r="E826" s="46" t="str">
        <f>IF(ISNA(VLOOKUP($A826, Table16[], 2, FALSE)), "", VLOOKUP($A826,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26" s="59">
        <v>12331</v>
      </c>
      <c r="G826" s="60">
        <v>43101</v>
      </c>
      <c r="H826" s="60">
        <v>43465</v>
      </c>
      <c r="I826" s="61">
        <f>'quota master'!$H826-'quota master'!$G826+1</f>
        <v>365</v>
      </c>
      <c r="J826" s="61" t="str">
        <f>describe_period('quota master'!$I826, 'quota master'!$G826, 'quota master'!$H826)</f>
        <v>Annual</v>
      </c>
      <c r="K826" s="54">
        <v>36250</v>
      </c>
      <c r="L826" s="62" t="s">
        <v>94</v>
      </c>
      <c r="M826" s="63">
        <v>3</v>
      </c>
      <c r="N826" s="62" t="s">
        <v>3</v>
      </c>
      <c r="O826" s="63">
        <v>90</v>
      </c>
      <c r="P826" s="46" t="s">
        <v>4</v>
      </c>
      <c r="Q826" s="46" t="s">
        <v>4</v>
      </c>
      <c r="R826" s="46" t="s">
        <v>827</v>
      </c>
      <c r="S826" s="46" t="s">
        <v>4</v>
      </c>
      <c r="T826" s="46" t="str">
        <f>LOWER('quota master'!$V826)</f>
        <v>briefs and panties - of man-made fibres</v>
      </c>
      <c r="U826" s="46" t="str">
        <f>GetQuotaDescription('quota master'!$A826, 'quota master'!$B826, 'quota master'!$AB826, 'quota master'!$T826)</f>
        <v>FCFS Quota number 097024 for geography CR : Costa Rica on briefs and panties - of man-made fibres</v>
      </c>
      <c r="V826" s="46" t="s">
        <v>7785</v>
      </c>
      <c r="W826" s="46" t="s">
        <v>4</v>
      </c>
      <c r="X826" s="46" t="s">
        <v>4</v>
      </c>
      <c r="Y826" s="46" t="s">
        <v>4</v>
      </c>
      <c r="Z826" s="54"/>
      <c r="AA826" s="46" t="s">
        <v>4</v>
      </c>
      <c r="AB826" s="46" t="s">
        <v>1399</v>
      </c>
      <c r="AC826" s="46" t="s">
        <v>4</v>
      </c>
      <c r="AD826" s="46" t="s">
        <v>4</v>
      </c>
      <c r="AE826" s="46" t="s">
        <v>4</v>
      </c>
      <c r="AF826" s="47" t="s">
        <v>4</v>
      </c>
    </row>
    <row r="827" spans="1:32" ht="90" x14ac:dyDescent="0.25">
      <c r="A827" s="45" t="s">
        <v>930</v>
      </c>
      <c r="B827" s="46" t="str">
        <f>VLOOKUP($A827, Table5[], 2, FALSE)</f>
        <v>NI : Nicaragua</v>
      </c>
      <c r="C827" s="46" t="str">
        <f>IF(ISNA(VLOOKUP($A827, Table8[], 2, FALSE)), "", VLOOKUP($A827, Table8[], 2, FALSE))</f>
        <v/>
      </c>
      <c r="D827" s="46" t="str">
        <f>IF(ISNA(VLOOKUP($A827, Table10[], 2, FALSE)), "", VLOOKUP($A827, Table10[], 2, FALSE))</f>
        <v>6108220000 - Of man-made fibres</v>
      </c>
      <c r="E827" s="46" t="str">
        <f>IF(ISNA(VLOOKUP($A827, Table16[], 2, FALSE)), "", VLOOKUP($A827,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27" s="59">
        <v>12706</v>
      </c>
      <c r="G827" s="60">
        <v>43101</v>
      </c>
      <c r="H827" s="60">
        <v>43465</v>
      </c>
      <c r="I827" s="61">
        <f>'quota master'!$H827-'quota master'!$G827+1</f>
        <v>365</v>
      </c>
      <c r="J827" s="61" t="str">
        <f>describe_period('quota master'!$I827, 'quota master'!$G827, 'quota master'!$H827)</f>
        <v>Annual</v>
      </c>
      <c r="K827" s="54">
        <v>3892000</v>
      </c>
      <c r="L827" s="62" t="s">
        <v>94</v>
      </c>
      <c r="M827" s="63">
        <v>3</v>
      </c>
      <c r="N827" s="62" t="s">
        <v>3</v>
      </c>
      <c r="O827" s="63">
        <v>90</v>
      </c>
      <c r="P827" s="46" t="s">
        <v>4</v>
      </c>
      <c r="Q827" s="46" t="s">
        <v>4</v>
      </c>
      <c r="R827" s="46" t="s">
        <v>920</v>
      </c>
      <c r="S827" s="46" t="s">
        <v>4</v>
      </c>
      <c r="T827" s="46" t="str">
        <f>LOWER('quota master'!$V827)</f>
        <v>briefs and panties - of man-made fibres</v>
      </c>
      <c r="U827" s="46" t="str">
        <f>GetQuotaDescription('quota master'!$A827, 'quota master'!$B827, 'quota master'!$AB827, 'quota master'!$T827)</f>
        <v>FCFS Quota number 097115 for geography NI : Nicaragua on briefs and panties - of man-made fibres</v>
      </c>
      <c r="V827" s="46" t="s">
        <v>7785</v>
      </c>
      <c r="W827" s="46" t="s">
        <v>4</v>
      </c>
      <c r="X827" s="46" t="s">
        <v>4</v>
      </c>
      <c r="Y827" s="46" t="s">
        <v>4</v>
      </c>
      <c r="Z827" s="54"/>
      <c r="AA827" s="46" t="s">
        <v>4</v>
      </c>
      <c r="AB827" s="46" t="s">
        <v>1399</v>
      </c>
      <c r="AC827" s="46" t="s">
        <v>4</v>
      </c>
      <c r="AD827" s="46" t="s">
        <v>4</v>
      </c>
      <c r="AE827" s="46" t="s">
        <v>4</v>
      </c>
      <c r="AF827" s="47" t="s">
        <v>4</v>
      </c>
    </row>
    <row r="828" spans="1:32" ht="90" x14ac:dyDescent="0.25">
      <c r="A828" s="45" t="s">
        <v>957</v>
      </c>
      <c r="B828" s="46" t="str">
        <f>VLOOKUP($A828, Table5[], 2, FALSE)</f>
        <v>CO : Colombia</v>
      </c>
      <c r="C828" s="46" t="str">
        <f>IF(ISNA(VLOOKUP($A828, Table8[], 2, FALSE)), "", VLOOKUP($A828, Table8[], 2, FALSE))</f>
        <v/>
      </c>
      <c r="D828" s="46" t="str">
        <f>IF(ISNA(VLOOKUP($A828, Table10[], 2, FALSE)), "", VLOOKUP($A828, Table10[], 2, FALSE))</f>
        <v>6108220000 - Of man-made fibres</v>
      </c>
      <c r="E828" s="46" t="str">
        <f>IF(ISNA(VLOOKUP($A828, Table16[], 2, FALSE)), "", VLOOKUP($A828,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28" s="59">
        <v>12538</v>
      </c>
      <c r="G828" s="60">
        <v>43313</v>
      </c>
      <c r="H828" s="60">
        <v>43677</v>
      </c>
      <c r="I828" s="61">
        <f>'quota master'!$H828-'quota master'!$G828+1</f>
        <v>365</v>
      </c>
      <c r="J828" s="61" t="str">
        <f>describe_period('quota master'!$I828, 'quota master'!$G828, 'quota master'!$H828)</f>
        <v>Annual</v>
      </c>
      <c r="K828" s="54">
        <v>200000</v>
      </c>
      <c r="L828" s="62" t="s">
        <v>2</v>
      </c>
      <c r="M828" s="63">
        <v>3</v>
      </c>
      <c r="N828" s="62" t="s">
        <v>3</v>
      </c>
      <c r="O828" s="63">
        <v>90</v>
      </c>
      <c r="P828" s="46" t="s">
        <v>4</v>
      </c>
      <c r="Q828" s="46" t="s">
        <v>4</v>
      </c>
      <c r="R828" s="46" t="s">
        <v>956</v>
      </c>
      <c r="S828" s="46" t="s">
        <v>4</v>
      </c>
      <c r="T828" s="46" t="str">
        <f>LOWER('quota master'!$V828)</f>
        <v>briefs and panties - of man-made fibres</v>
      </c>
      <c r="U828" s="46" t="str">
        <f>GetQuotaDescription('quota master'!$A828, 'quota master'!$B828, 'quota master'!$AB828, 'quota master'!$T828)</f>
        <v>FCFS Quota number 097141 for geography CO : Colombia on briefs and panties - of man-made fibres</v>
      </c>
      <c r="V828" s="46" t="s">
        <v>7785</v>
      </c>
      <c r="W828" s="46" t="s">
        <v>4</v>
      </c>
      <c r="X828" s="46" t="s">
        <v>4</v>
      </c>
      <c r="Y828" s="46" t="s">
        <v>4</v>
      </c>
      <c r="Z828" s="54"/>
      <c r="AA828" s="46" t="s">
        <v>4</v>
      </c>
      <c r="AB828" s="46" t="s">
        <v>1399</v>
      </c>
      <c r="AC828" s="46" t="s">
        <v>4</v>
      </c>
      <c r="AD828" s="46" t="s">
        <v>4</v>
      </c>
      <c r="AE828" s="46" t="s">
        <v>4</v>
      </c>
      <c r="AF828" s="47" t="s">
        <v>4</v>
      </c>
    </row>
    <row r="829" spans="1:32" ht="90" x14ac:dyDescent="0.25">
      <c r="A829" s="45" t="s">
        <v>971</v>
      </c>
      <c r="B829" s="46" t="str">
        <f>VLOOKUP($A829, Table5[], 2, FALSE)</f>
        <v>PE : Peru</v>
      </c>
      <c r="C829" s="46" t="str">
        <f>IF(ISNA(VLOOKUP($A829, Table8[], 2, FALSE)), "", VLOOKUP($A829, Table8[], 2, FALSE))</f>
        <v/>
      </c>
      <c r="D829" s="46" t="str">
        <f>IF(ISNA(VLOOKUP($A829, Table10[], 2, FALSE)), "", VLOOKUP($A829, Table10[], 2, FALSE))</f>
        <v>6108220000 - Of man-made fibres</v>
      </c>
      <c r="E829" s="46" t="str">
        <f>IF(ISNA(VLOOKUP($A829, Table16[], 2, FALSE)), "", VLOOKUP($A829,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29" s="59">
        <v>12496</v>
      </c>
      <c r="G829" s="60">
        <v>43160</v>
      </c>
      <c r="H829" s="60">
        <v>43524</v>
      </c>
      <c r="I829" s="61">
        <f>'quota master'!$H829-'quota master'!$G829+1</f>
        <v>365</v>
      </c>
      <c r="J829" s="61" t="str">
        <f>describe_period('quota master'!$I829, 'quota master'!$G829, 'quota master'!$H829)</f>
        <v>Annual</v>
      </c>
      <c r="K829" s="54">
        <v>200000</v>
      </c>
      <c r="L829" s="62" t="s">
        <v>2</v>
      </c>
      <c r="M829" s="63">
        <v>3</v>
      </c>
      <c r="N829" s="62" t="s">
        <v>3</v>
      </c>
      <c r="O829" s="63">
        <v>90</v>
      </c>
      <c r="P829" s="46" t="s">
        <v>4</v>
      </c>
      <c r="Q829" s="46" t="s">
        <v>4</v>
      </c>
      <c r="R829" s="46" t="s">
        <v>969</v>
      </c>
      <c r="S829" s="46" t="s">
        <v>4</v>
      </c>
      <c r="T829" s="46" t="str">
        <f>LOWER('quota master'!$V829)</f>
        <v>briefs and panties - of man-made fibres</v>
      </c>
      <c r="U829" s="46" t="str">
        <f>GetQuotaDescription('quota master'!$A829, 'quota master'!$B829, 'quota master'!$AB829, 'quota master'!$T829)</f>
        <v>FCFS Quota number 097172 for geography PE : Peru on briefs and panties - of man-made fibres</v>
      </c>
      <c r="V829" s="46" t="s">
        <v>7785</v>
      </c>
      <c r="W829" s="46" t="s">
        <v>4</v>
      </c>
      <c r="X829" s="46" t="s">
        <v>4</v>
      </c>
      <c r="Y829" s="46" t="s">
        <v>4</v>
      </c>
      <c r="Z829" s="54"/>
      <c r="AA829" s="46" t="s">
        <v>4</v>
      </c>
      <c r="AB829" s="46" t="s">
        <v>1399</v>
      </c>
      <c r="AC829" s="46" t="s">
        <v>4</v>
      </c>
      <c r="AD829" s="46" t="s">
        <v>4</v>
      </c>
      <c r="AE829" s="46" t="s">
        <v>4</v>
      </c>
      <c r="AF829" s="47" t="s">
        <v>4</v>
      </c>
    </row>
    <row r="830" spans="1:32" ht="90" x14ac:dyDescent="0.25">
      <c r="A830" s="45" t="s">
        <v>1040</v>
      </c>
      <c r="B830" s="46" t="str">
        <f>VLOOKUP($A830, Table5[], 2, FALSE)</f>
        <v>EC : Ecuador</v>
      </c>
      <c r="C830" s="46" t="str">
        <f>IF(ISNA(VLOOKUP($A830, Table8[], 2, FALSE)), "", VLOOKUP($A830, Table8[], 2, FALSE))</f>
        <v/>
      </c>
      <c r="D830" s="46" t="str">
        <f>IF(ISNA(VLOOKUP($A830, Table10[], 2, FALSE)), "", VLOOKUP($A830, Table10[], 2, FALSE))</f>
        <v>6108220000 - Of man-made fibres</v>
      </c>
      <c r="E830" s="46" t="str">
        <f>IF(ISNA(VLOOKUP($A830, Table16[], 2, FALSE)), "", VLOOKUP($A830,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30" s="59">
        <v>12568</v>
      </c>
      <c r="G830" s="60">
        <v>43101</v>
      </c>
      <c r="H830" s="60">
        <v>43465</v>
      </c>
      <c r="I830" s="61">
        <f>'quota master'!$H830-'quota master'!$G830+1</f>
        <v>365</v>
      </c>
      <c r="J830" s="61" t="str">
        <f>describe_period('quota master'!$I830, 'quota master'!$G830, 'quota master'!$H830)</f>
        <v>Annual</v>
      </c>
      <c r="K830" s="54">
        <v>200000</v>
      </c>
      <c r="L830" s="62" t="s">
        <v>2</v>
      </c>
      <c r="M830" s="63">
        <v>3</v>
      </c>
      <c r="N830" s="62" t="s">
        <v>3</v>
      </c>
      <c r="O830" s="63">
        <v>90</v>
      </c>
      <c r="P830" s="46" t="s">
        <v>4</v>
      </c>
      <c r="Q830" s="46" t="s">
        <v>4</v>
      </c>
      <c r="R830" s="46" t="s">
        <v>1039</v>
      </c>
      <c r="S830" s="46" t="s">
        <v>4</v>
      </c>
      <c r="T830" s="46" t="str">
        <f>LOWER('quota master'!$V830)</f>
        <v>briefs and panties - of man-made fibres</v>
      </c>
      <c r="U830" s="46" t="str">
        <f>GetQuotaDescription('quota master'!$A830, 'quota master'!$B830, 'quota master'!$AB830, 'quota master'!$T830)</f>
        <v>FCFS Quota number 097502 for geography EC : Ecuador on briefs and panties - of man-made fibres</v>
      </c>
      <c r="V830" s="46" t="s">
        <v>7785</v>
      </c>
      <c r="W830" s="46" t="s">
        <v>4</v>
      </c>
      <c r="X830" s="46" t="s">
        <v>4</v>
      </c>
      <c r="Y830" s="46" t="s">
        <v>4</v>
      </c>
      <c r="Z830" s="54"/>
      <c r="AA830" s="46" t="s">
        <v>4</v>
      </c>
      <c r="AB830" s="46" t="s">
        <v>1399</v>
      </c>
      <c r="AC830" s="46" t="s">
        <v>4</v>
      </c>
      <c r="AD830" s="46" t="s">
        <v>4</v>
      </c>
      <c r="AE830" s="46" t="s">
        <v>4</v>
      </c>
      <c r="AF830" s="47" t="s">
        <v>4</v>
      </c>
    </row>
    <row r="831" spans="1:32" ht="105" x14ac:dyDescent="0.25">
      <c r="A831" s="45" t="s">
        <v>1106</v>
      </c>
      <c r="B831" s="46" t="str">
        <f>VLOOKUP($A831, Table5[], 2, FALSE)</f>
        <v>CA : Canada</v>
      </c>
      <c r="C831" s="46" t="str">
        <f>IF(ISNA(VLOOKUP($A831, Table8[], 2, FALSE)), "", VLOOKUP($A831, Table8[], 2, FALSE))</f>
        <v/>
      </c>
      <c r="D831" s="46" t="str">
        <f>IF(ISNA(VLOOKUP($A831, Table10[], 2, FALSE)), "", VLOOKUP($A831, Table10[], 2, FALSE))</f>
        <v>6108220000 - Of man-made fibres</v>
      </c>
      <c r="E831" s="46" t="str">
        <f>IF(ISNA(VLOOKUP($A831, Table16[], 2, FALSE)), "", VLOOKUP($A831,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31" s="59">
        <v>12934</v>
      </c>
      <c r="G831" s="60">
        <v>43101</v>
      </c>
      <c r="H831" s="60">
        <v>43465</v>
      </c>
      <c r="I831" s="61">
        <f>'quota master'!$H831-'quota master'!$G831+1</f>
        <v>365</v>
      </c>
      <c r="J831" s="61" t="str">
        <f>describe_period('quota master'!$I831, 'quota master'!$G831, 'quota master'!$H831)</f>
        <v>Annual</v>
      </c>
      <c r="K831" s="54">
        <v>129000</v>
      </c>
      <c r="L831" s="62" t="s">
        <v>94</v>
      </c>
      <c r="M831" s="63">
        <v>3</v>
      </c>
      <c r="N831" s="62" t="s">
        <v>3</v>
      </c>
      <c r="O831" s="63">
        <v>90</v>
      </c>
      <c r="P831" s="46" t="s">
        <v>4</v>
      </c>
      <c r="Q831" s="46" t="s">
        <v>4</v>
      </c>
      <c r="R831" s="46" t="s">
        <v>1089</v>
      </c>
      <c r="S831" s="46" t="s">
        <v>4</v>
      </c>
      <c r="T831" s="46" t="str">
        <f>LOWER('quota master'!$V831)</f>
        <v>briefs and panties - of man-made fibres</v>
      </c>
      <c r="U831" s="46" t="str">
        <f>GetQuotaDescription('quota master'!$A831, 'quota master'!$B831, 'quota master'!$AB831, 'quota master'!$T831)</f>
        <v>FCFS Quota number 098340 for geography CA : Canada on briefs and panties - of man-made fibres</v>
      </c>
      <c r="V831" s="46" t="s">
        <v>7785</v>
      </c>
      <c r="W831" s="46" t="s">
        <v>4</v>
      </c>
      <c r="X831" s="46" t="s">
        <v>4</v>
      </c>
      <c r="Y831" s="46" t="s">
        <v>4</v>
      </c>
      <c r="Z831" s="54"/>
      <c r="AA831" s="46" t="s">
        <v>4</v>
      </c>
      <c r="AB831" s="46" t="s">
        <v>1399</v>
      </c>
      <c r="AC831" s="46" t="s">
        <v>4</v>
      </c>
      <c r="AD831" s="46" t="s">
        <v>4</v>
      </c>
      <c r="AE831" s="46" t="s">
        <v>4</v>
      </c>
      <c r="AF831" s="47" t="s">
        <v>4</v>
      </c>
    </row>
    <row r="832" spans="1:32" ht="105" x14ac:dyDescent="0.25">
      <c r="A832" s="45" t="s">
        <v>1107</v>
      </c>
      <c r="B832" s="46" t="str">
        <f>VLOOKUP($A832, Table5[], 2, FALSE)</f>
        <v>CA : Canada</v>
      </c>
      <c r="C832" s="46" t="str">
        <f>IF(ISNA(VLOOKUP($A832, Table8[], 2, FALSE)), "", VLOOKUP($A832, Table8[], 2, FALSE))</f>
        <v/>
      </c>
      <c r="D832" s="46" t="str">
        <f>IF(ISNA(VLOOKUP($A832, Table10[], 2, FALSE)), "", VLOOKUP($A832, Table10[], 2, FALSE))</f>
        <v>6108920000 - Of man-made fibres</v>
      </c>
      <c r="E832" s="46" t="str">
        <f>IF(ISNA(VLOOKUP($A832, Table16[], 2, FALSE)), "", VLOOKUP($A832,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32" s="59">
        <v>12936</v>
      </c>
      <c r="G832" s="60">
        <v>43101</v>
      </c>
      <c r="H832" s="60">
        <v>43465</v>
      </c>
      <c r="I832" s="61">
        <f>'quota master'!$H832-'quota master'!$G832+1</f>
        <v>365</v>
      </c>
      <c r="J832" s="61" t="str">
        <f>describe_period('quota master'!$I832, 'quota master'!$G832, 'quota master'!$H832)</f>
        <v>Annual</v>
      </c>
      <c r="K832" s="54">
        <v>39000</v>
      </c>
      <c r="L832" s="62" t="s">
        <v>94</v>
      </c>
      <c r="M832" s="63">
        <v>3</v>
      </c>
      <c r="N832" s="62" t="s">
        <v>3</v>
      </c>
      <c r="O832" s="63">
        <v>90</v>
      </c>
      <c r="P832" s="46" t="s">
        <v>4</v>
      </c>
      <c r="Q832" s="46" t="s">
        <v>4</v>
      </c>
      <c r="R832" s="46" t="s">
        <v>1089</v>
      </c>
      <c r="S832" s="46" t="s">
        <v>4</v>
      </c>
      <c r="T832" s="46" t="str">
        <f>LOWER('quota master'!$V832)</f>
        <v>women's or girls' slips, petticoats, briefs, panties, nightdresses, pyjamas, negliges, bathrobes, dressing gowns and similar articles, knitted or crocheted - of man-made fibres</v>
      </c>
      <c r="U832" s="46" t="str">
        <f>GetQuotaDescription('quota master'!$A832, 'quota master'!$B832, 'quota master'!$AB832, 'quota master'!$T832)</f>
        <v>FCFS Quota number 098341 for geography CA : Canada on women's or girls' slips, petticoats, briefs, panties, nightdresses, pyjamas, negliges, bathrobes, dressing gowns and similar articles, knitted or crocheted - of man-made fibres</v>
      </c>
      <c r="V832" s="46" t="s">
        <v>7786</v>
      </c>
      <c r="W832" s="46" t="s">
        <v>4</v>
      </c>
      <c r="X832" s="46" t="s">
        <v>4</v>
      </c>
      <c r="Y832" s="46" t="s">
        <v>4</v>
      </c>
      <c r="Z832" s="54"/>
      <c r="AA832" s="46" t="s">
        <v>4</v>
      </c>
      <c r="AB832" s="46" t="s">
        <v>1399</v>
      </c>
      <c r="AC832" s="46" t="s">
        <v>4</v>
      </c>
      <c r="AD832" s="46" t="s">
        <v>4</v>
      </c>
      <c r="AE832" s="46" t="s">
        <v>4</v>
      </c>
      <c r="AF832" s="47" t="s">
        <v>4</v>
      </c>
    </row>
    <row r="833" spans="1:32" ht="90" x14ac:dyDescent="0.25">
      <c r="A833" s="45" t="s">
        <v>835</v>
      </c>
      <c r="B833" s="46" t="str">
        <f>VLOOKUP($A833, Table5[], 2, FALSE)</f>
        <v>CR : Costa Rica</v>
      </c>
      <c r="C833" s="46" t="str">
        <f>IF(ISNA(VLOOKUP($A833, Table8[], 2, FALSE)), "", VLOOKUP($A833, Table8[], 2, FALSE))</f>
        <v/>
      </c>
      <c r="D833" s="46" t="str">
        <f>IF(ISNA(VLOOKUP($A833, Table10[], 2, FALSE)), "", VLOOKUP($A833, Table10[], 2, FALSE))</f>
        <v>6109100000 - Of cotton</v>
      </c>
      <c r="E833" s="46" t="str">
        <f>IF(ISNA(VLOOKUP($A833, Table16[], 2, FALSE)), "", VLOOKUP($A833,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33" s="59">
        <v>12332</v>
      </c>
      <c r="G833" s="60">
        <v>43101</v>
      </c>
      <c r="H833" s="60">
        <v>43465</v>
      </c>
      <c r="I833" s="61">
        <f>'quota master'!$H833-'quota master'!$G833+1</f>
        <v>365</v>
      </c>
      <c r="J833" s="61" t="str">
        <f>describe_period('quota master'!$I833, 'quota master'!$G833, 'quota master'!$H833)</f>
        <v>Annual</v>
      </c>
      <c r="K833" s="54">
        <v>2697000</v>
      </c>
      <c r="L833" s="62" t="s">
        <v>94</v>
      </c>
      <c r="M833" s="63">
        <v>3</v>
      </c>
      <c r="N833" s="62" t="s">
        <v>3</v>
      </c>
      <c r="O833" s="63">
        <v>90</v>
      </c>
      <c r="P833" s="46" t="s">
        <v>4</v>
      </c>
      <c r="Q833" s="46" t="s">
        <v>4</v>
      </c>
      <c r="R833" s="46" t="s">
        <v>827</v>
      </c>
      <c r="S833" s="46" t="s">
        <v>4</v>
      </c>
      <c r="T833" s="46" t="str">
        <f>LOWER('quota master'!$V833)</f>
        <v>t-shirts, singlets and other vests, knitted or crocheted - of cotton</v>
      </c>
      <c r="U833" s="46" t="str">
        <f>GetQuotaDescription('quota master'!$A833, 'quota master'!$B833, 'quota master'!$AB833, 'quota master'!$T833)</f>
        <v>FCFS Quota number 097025 for geography CR : Costa Rica on t-shirts, singlets and other vests, knitted or crocheted - of cotton</v>
      </c>
      <c r="V833" s="46" t="s">
        <v>7737</v>
      </c>
      <c r="W833" s="46" t="s">
        <v>4</v>
      </c>
      <c r="X833" s="46" t="s">
        <v>4</v>
      </c>
      <c r="Y833" s="46" t="s">
        <v>4</v>
      </c>
      <c r="Z833" s="54"/>
      <c r="AA833" s="46" t="s">
        <v>4</v>
      </c>
      <c r="AB833" s="46" t="s">
        <v>1399</v>
      </c>
      <c r="AC833" s="46" t="s">
        <v>4</v>
      </c>
      <c r="AD833" s="46" t="s">
        <v>4</v>
      </c>
      <c r="AE833" s="46" t="s">
        <v>4</v>
      </c>
      <c r="AF833" s="47" t="s">
        <v>4</v>
      </c>
    </row>
    <row r="834" spans="1:32" ht="90" x14ac:dyDescent="0.25">
      <c r="A834" s="45" t="s">
        <v>879</v>
      </c>
      <c r="B834" s="46" t="str">
        <f>VLOOKUP($A834, Table5[], 2, FALSE)</f>
        <v>PA : Panama</v>
      </c>
      <c r="C834" s="46" t="str">
        <f>IF(ISNA(VLOOKUP($A834, Table8[], 2, FALSE)), "", VLOOKUP($A834, Table8[], 2, FALSE))</f>
        <v/>
      </c>
      <c r="D834" s="46" t="str">
        <f>IF(ISNA(VLOOKUP($A834, Table10[], 2, FALSE)), "", VLOOKUP($A834, Table10[], 2, FALSE))</f>
        <v>6109100000 - Of cotton</v>
      </c>
      <c r="E834" s="46" t="str">
        <f>IF(ISNA(VLOOKUP($A834, Table16[], 2, FALSE)), "", VLOOKUP($A834,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34" s="59">
        <v>12455</v>
      </c>
      <c r="G834" s="60">
        <v>43101</v>
      </c>
      <c r="H834" s="60">
        <v>43465</v>
      </c>
      <c r="I834" s="61">
        <f>'quota master'!$H834-'quota master'!$G834+1</f>
        <v>365</v>
      </c>
      <c r="J834" s="61" t="str">
        <f>describe_period('quota master'!$I834, 'quota master'!$G834, 'quota master'!$H834)</f>
        <v>Annual</v>
      </c>
      <c r="K834" s="54">
        <v>1595000</v>
      </c>
      <c r="L834" s="62" t="s">
        <v>94</v>
      </c>
      <c r="M834" s="63">
        <v>3</v>
      </c>
      <c r="N834" s="62" t="s">
        <v>3</v>
      </c>
      <c r="O834" s="63">
        <v>90</v>
      </c>
      <c r="P834" s="46" t="s">
        <v>4</v>
      </c>
      <c r="Q834" s="46" t="s">
        <v>4</v>
      </c>
      <c r="R834" s="46" t="s">
        <v>875</v>
      </c>
      <c r="S834" s="46" t="s">
        <v>4</v>
      </c>
      <c r="T834" s="46" t="str">
        <f>LOWER('quota master'!$V834)</f>
        <v>t-shirts, singlets and other vests, knitted or crocheted - of cotton</v>
      </c>
      <c r="U834" s="46" t="str">
        <f>GetQuotaDescription('quota master'!$A834, 'quota master'!$B834, 'quota master'!$AB834, 'quota master'!$T834)</f>
        <v>FCFS Quota number 097065 for geography PA : Panama on t-shirts, singlets and other vests, knitted or crocheted - of cotton</v>
      </c>
      <c r="V834" s="46" t="s">
        <v>7737</v>
      </c>
      <c r="W834" s="46" t="s">
        <v>4</v>
      </c>
      <c r="X834" s="46" t="s">
        <v>4</v>
      </c>
      <c r="Y834" s="46" t="s">
        <v>4</v>
      </c>
      <c r="Z834" s="54"/>
      <c r="AA834" s="46" t="s">
        <v>4</v>
      </c>
      <c r="AB834" s="46" t="s">
        <v>1399</v>
      </c>
      <c r="AC834" s="46" t="s">
        <v>4</v>
      </c>
      <c r="AD834" s="46" t="s">
        <v>4</v>
      </c>
      <c r="AE834" s="46" t="s">
        <v>4</v>
      </c>
      <c r="AF834" s="47" t="s">
        <v>4</v>
      </c>
    </row>
    <row r="835" spans="1:32" ht="90" x14ac:dyDescent="0.25">
      <c r="A835" s="45" t="s">
        <v>931</v>
      </c>
      <c r="B835" s="46" t="str">
        <f>VLOOKUP($A835, Table5[], 2, FALSE)</f>
        <v>NI : Nicaragua</v>
      </c>
      <c r="C835" s="46" t="str">
        <f>IF(ISNA(VLOOKUP($A835, Table8[], 2, FALSE)), "", VLOOKUP($A835, Table8[], 2, FALSE))</f>
        <v/>
      </c>
      <c r="D835" s="46" t="str">
        <f>IF(ISNA(VLOOKUP($A835, Table10[], 2, FALSE)), "", VLOOKUP($A835, Table10[], 2, FALSE))</f>
        <v>6109100000 - Of cotton</v>
      </c>
      <c r="E835" s="46" t="str">
        <f>IF(ISNA(VLOOKUP($A835, Table16[], 2, FALSE)), "", VLOOKUP($A835,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35" s="59">
        <v>12707</v>
      </c>
      <c r="G835" s="60">
        <v>43101</v>
      </c>
      <c r="H835" s="60">
        <v>43465</v>
      </c>
      <c r="I835" s="61">
        <f>'quota master'!$H835-'quota master'!$G835+1</f>
        <v>365</v>
      </c>
      <c r="J835" s="61" t="str">
        <f>describe_period('quota master'!$I835, 'quota master'!$G835, 'quota master'!$H835)</f>
        <v>Annual</v>
      </c>
      <c r="K835" s="54">
        <v>5446000</v>
      </c>
      <c r="L835" s="62" t="s">
        <v>94</v>
      </c>
      <c r="M835" s="63">
        <v>3</v>
      </c>
      <c r="N835" s="62" t="s">
        <v>3</v>
      </c>
      <c r="O835" s="63">
        <v>90</v>
      </c>
      <c r="P835" s="46" t="s">
        <v>4</v>
      </c>
      <c r="Q835" s="46" t="s">
        <v>4</v>
      </c>
      <c r="R835" s="46" t="s">
        <v>920</v>
      </c>
      <c r="S835" s="46" t="s">
        <v>4</v>
      </c>
      <c r="T835" s="46" t="str">
        <f>LOWER('quota master'!$V835)</f>
        <v>t-shirts, singlets and other vests, knitted or crocheted - of cotton</v>
      </c>
      <c r="U835" s="46" t="str">
        <f>GetQuotaDescription('quota master'!$A835, 'quota master'!$B835, 'quota master'!$AB835, 'quota master'!$T835)</f>
        <v>FCFS Quota number 097116 for geography NI : Nicaragua on t-shirts, singlets and other vests, knitted or crocheted - of cotton</v>
      </c>
      <c r="V835" s="46" t="s">
        <v>7737</v>
      </c>
      <c r="W835" s="46" t="s">
        <v>4</v>
      </c>
      <c r="X835" s="46" t="s">
        <v>4</v>
      </c>
      <c r="Y835" s="46" t="s">
        <v>4</v>
      </c>
      <c r="Z835" s="54"/>
      <c r="AA835" s="46" t="s">
        <v>4</v>
      </c>
      <c r="AB835" s="46" t="s">
        <v>1399</v>
      </c>
      <c r="AC835" s="46" t="s">
        <v>4</v>
      </c>
      <c r="AD835" s="46" t="s">
        <v>4</v>
      </c>
      <c r="AE835" s="46" t="s">
        <v>4</v>
      </c>
      <c r="AF835" s="47" t="s">
        <v>4</v>
      </c>
    </row>
    <row r="836" spans="1:32" ht="105" x14ac:dyDescent="0.25">
      <c r="A836" s="45" t="s">
        <v>1108</v>
      </c>
      <c r="B836" s="46" t="str">
        <f>VLOOKUP($A836, Table5[], 2, FALSE)</f>
        <v>CA : Canada</v>
      </c>
      <c r="C836" s="46" t="str">
        <f>IF(ISNA(VLOOKUP($A836, Table8[], 2, FALSE)), "", VLOOKUP($A836, Table8[], 2, FALSE))</f>
        <v/>
      </c>
      <c r="D836" s="46" t="str">
        <f>IF(ISNA(VLOOKUP($A836, Table10[], 2, FALSE)), "", VLOOKUP($A836, Table10[], 2, FALSE))</f>
        <v>6109100000 - Of cotton</v>
      </c>
      <c r="E836" s="46" t="str">
        <f>IF(ISNA(VLOOKUP($A836, Table16[], 2, FALSE)), "", VLOOKUP($A836,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36" s="59">
        <v>12938</v>
      </c>
      <c r="G836" s="60">
        <v>43101</v>
      </c>
      <c r="H836" s="60">
        <v>43465</v>
      </c>
      <c r="I836" s="61">
        <f>'quota master'!$H836-'quota master'!$G836+1</f>
        <v>365</v>
      </c>
      <c r="J836" s="61" t="str">
        <f>describe_period('quota master'!$I836, 'quota master'!$G836, 'quota master'!$H836)</f>
        <v>Annual</v>
      </c>
      <c r="K836" s="54">
        <v>342000</v>
      </c>
      <c r="L836" s="62" t="s">
        <v>94</v>
      </c>
      <c r="M836" s="63">
        <v>3</v>
      </c>
      <c r="N836" s="62" t="s">
        <v>3</v>
      </c>
      <c r="O836" s="63">
        <v>90</v>
      </c>
      <c r="P836" s="46" t="s">
        <v>4</v>
      </c>
      <c r="Q836" s="46" t="s">
        <v>4</v>
      </c>
      <c r="R836" s="46" t="s">
        <v>1089</v>
      </c>
      <c r="S836" s="46" t="s">
        <v>4</v>
      </c>
      <c r="T836" s="46" t="str">
        <f>LOWER('quota master'!$V836)</f>
        <v>t-shirts, singlets and other vests, knitted or crocheted - of cotton</v>
      </c>
      <c r="U836" s="46" t="str">
        <f>GetQuotaDescription('quota master'!$A836, 'quota master'!$B836, 'quota master'!$AB836, 'quota master'!$T836)</f>
        <v>FCFS Quota number 098342 for geography CA : Canada on t-shirts, singlets and other vests, knitted or crocheted - of cotton</v>
      </c>
      <c r="V836" s="46" t="s">
        <v>7737</v>
      </c>
      <c r="W836" s="46" t="s">
        <v>4</v>
      </c>
      <c r="X836" s="46" t="s">
        <v>4</v>
      </c>
      <c r="Y836" s="46" t="s">
        <v>4</v>
      </c>
      <c r="Z836" s="54"/>
      <c r="AA836" s="46" t="s">
        <v>4</v>
      </c>
      <c r="AB836" s="46" t="s">
        <v>1399</v>
      </c>
      <c r="AC836" s="46" t="s">
        <v>4</v>
      </c>
      <c r="AD836" s="46" t="s">
        <v>4</v>
      </c>
      <c r="AE836" s="46" t="s">
        <v>4</v>
      </c>
      <c r="AF836" s="47" t="s">
        <v>4</v>
      </c>
    </row>
    <row r="837" spans="1:32" ht="90" x14ac:dyDescent="0.25">
      <c r="A837" s="45" t="s">
        <v>932</v>
      </c>
      <c r="B837" s="46" t="str">
        <f>VLOOKUP($A837, Table5[], 2, FALSE)</f>
        <v>NI : Nicaragua</v>
      </c>
      <c r="C837" s="46" t="str">
        <f>IF(ISNA(VLOOKUP($A837, Table8[], 2, FALSE)), "", VLOOKUP($A837, Table8[], 2, FALSE))</f>
        <v/>
      </c>
      <c r="D837" s="46" t="str">
        <f>IF(ISNA(VLOOKUP($A837, Table10[], 2, FALSE)), "", VLOOKUP($A837, Table10[], 2, FALSE))</f>
        <v>6109900000 - Of other textile materials</v>
      </c>
      <c r="E837" s="46" t="str">
        <f>IF(ISNA(VLOOKUP($A837, Table16[], 2, FALSE)), "", VLOOKUP($A837,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37" s="59">
        <v>12708</v>
      </c>
      <c r="G837" s="60">
        <v>43101</v>
      </c>
      <c r="H837" s="60">
        <v>43465</v>
      </c>
      <c r="I837" s="61">
        <f>'quota master'!$H837-'quota master'!$G837+1</f>
        <v>365</v>
      </c>
      <c r="J837" s="61" t="str">
        <f>describe_period('quota master'!$I837, 'quota master'!$G837, 'quota master'!$H837)</f>
        <v>Annual</v>
      </c>
      <c r="K837" s="54">
        <v>1400000</v>
      </c>
      <c r="L837" s="62" t="s">
        <v>94</v>
      </c>
      <c r="M837" s="63">
        <v>3</v>
      </c>
      <c r="N837" s="62" t="s">
        <v>3</v>
      </c>
      <c r="O837" s="63">
        <v>90</v>
      </c>
      <c r="P837" s="46" t="s">
        <v>4</v>
      </c>
      <c r="Q837" s="46" t="s">
        <v>4</v>
      </c>
      <c r="R837" s="46" t="s">
        <v>920</v>
      </c>
      <c r="S837" s="46" t="s">
        <v>4</v>
      </c>
      <c r="T837" s="46" t="str">
        <f>LOWER('quota master'!$V837)</f>
        <v>t-shirts, singlets and other vests, knitted or crocheted - of other textile materials</v>
      </c>
      <c r="U837" s="46" t="str">
        <f>GetQuotaDescription('quota master'!$A837, 'quota master'!$B837, 'quota master'!$AB837, 'quota master'!$T837)</f>
        <v>FCFS Quota number 097117 for geography NI : Nicaragua on t-shirts, singlets and other vests, knitted or crocheted - of other textile materials</v>
      </c>
      <c r="V837" s="46" t="s">
        <v>7787</v>
      </c>
      <c r="W837" s="46" t="s">
        <v>4</v>
      </c>
      <c r="X837" s="46" t="s">
        <v>4</v>
      </c>
      <c r="Y837" s="46" t="s">
        <v>4</v>
      </c>
      <c r="Z837" s="54"/>
      <c r="AA837" s="46" t="s">
        <v>4</v>
      </c>
      <c r="AB837" s="46" t="s">
        <v>1399</v>
      </c>
      <c r="AC837" s="46" t="s">
        <v>4</v>
      </c>
      <c r="AD837" s="46" t="s">
        <v>4</v>
      </c>
      <c r="AE837" s="46" t="s">
        <v>4</v>
      </c>
      <c r="AF837" s="47" t="s">
        <v>4</v>
      </c>
    </row>
    <row r="838" spans="1:32" ht="105" x14ac:dyDescent="0.25">
      <c r="A838" s="45" t="s">
        <v>1109</v>
      </c>
      <c r="B838" s="46" t="str">
        <f>VLOOKUP($A838, Table5[], 2, FALSE)</f>
        <v>CA : Canada</v>
      </c>
      <c r="C838" s="46" t="str">
        <f>IF(ISNA(VLOOKUP($A838, Table8[], 2, FALSE)), "", VLOOKUP($A838, Table8[], 2, FALSE))</f>
        <v/>
      </c>
      <c r="D838" s="46" t="str">
        <f>IF(ISNA(VLOOKUP($A838, Table10[], 2, FALSE)), "", VLOOKUP($A838, Table10[], 2, FALSE))</f>
        <v>6109900000 - Of other textile materials</v>
      </c>
      <c r="E838" s="46" t="str">
        <f>IF(ISNA(VLOOKUP($A838, Table16[], 2, FALSE)), "", VLOOKUP($A838,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38" s="59">
        <v>12940</v>
      </c>
      <c r="G838" s="60">
        <v>43101</v>
      </c>
      <c r="H838" s="60">
        <v>43465</v>
      </c>
      <c r="I838" s="61">
        <f>'quota master'!$H838-'quota master'!$G838+1</f>
        <v>365</v>
      </c>
      <c r="J838" s="61" t="str">
        <f>describe_period('quota master'!$I838, 'quota master'!$G838, 'quota master'!$H838)</f>
        <v>Annual</v>
      </c>
      <c r="K838" s="54">
        <v>181000</v>
      </c>
      <c r="L838" s="62" t="s">
        <v>94</v>
      </c>
      <c r="M838" s="63">
        <v>3</v>
      </c>
      <c r="N838" s="62" t="s">
        <v>3</v>
      </c>
      <c r="O838" s="63">
        <v>90</v>
      </c>
      <c r="P838" s="46" t="s">
        <v>4</v>
      </c>
      <c r="Q838" s="46" t="s">
        <v>4</v>
      </c>
      <c r="R838" s="46" t="s">
        <v>1089</v>
      </c>
      <c r="S838" s="46" t="s">
        <v>4</v>
      </c>
      <c r="T838" s="46" t="str">
        <f>LOWER('quota master'!$V838)</f>
        <v>t-shirts, singlets and other vests, knitted or crocheted - of other textile materials</v>
      </c>
      <c r="U838" s="46" t="str">
        <f>GetQuotaDescription('quota master'!$A838, 'quota master'!$B838, 'quota master'!$AB838, 'quota master'!$T838)</f>
        <v>FCFS Quota number 098343 for geography CA : Canada on t-shirts, singlets and other vests, knitted or crocheted - of other textile materials</v>
      </c>
      <c r="V838" s="46" t="s">
        <v>7787</v>
      </c>
      <c r="W838" s="46" t="s">
        <v>4</v>
      </c>
      <c r="X838" s="46" t="s">
        <v>4</v>
      </c>
      <c r="Y838" s="46" t="s">
        <v>4</v>
      </c>
      <c r="Z838" s="54"/>
      <c r="AA838" s="46" t="s">
        <v>4</v>
      </c>
      <c r="AB838" s="46" t="s">
        <v>1399</v>
      </c>
      <c r="AC838" s="46" t="s">
        <v>4</v>
      </c>
      <c r="AD838" s="46" t="s">
        <v>4</v>
      </c>
      <c r="AE838" s="46" t="s">
        <v>4</v>
      </c>
      <c r="AF838" s="47" t="s">
        <v>4</v>
      </c>
    </row>
    <row r="839" spans="1:32" ht="105" x14ac:dyDescent="0.25">
      <c r="A839" s="45" t="s">
        <v>1110</v>
      </c>
      <c r="B839" s="46" t="str">
        <f>VLOOKUP($A839, Table5[], 2, FALSE)</f>
        <v>CA : Canada</v>
      </c>
      <c r="C839" s="46" t="str">
        <f>IF(ISNA(VLOOKUP($A839, Table8[], 2, FALSE)), "", VLOOKUP($A839, Table8[], 2, FALSE))</f>
        <v/>
      </c>
      <c r="D839" s="46" t="str">
        <f>IF(ISNA(VLOOKUP($A839, Table10[], 2, FALSE)), "", VLOOKUP($A839, Table10[], 2, FALSE))</f>
        <v>6110000000 - Jerseys, pullovers, cardigans, waistcoats and similar articles, knitted or crocheted</v>
      </c>
      <c r="E839" s="46" t="str">
        <f>IF(ISNA(VLOOKUP($A839, Table16[], 2, FALSE)), "", VLOOKUP($A839,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39" s="59">
        <v>12942</v>
      </c>
      <c r="G839" s="60">
        <v>43101</v>
      </c>
      <c r="H839" s="60">
        <v>43465</v>
      </c>
      <c r="I839" s="61">
        <f>'quota master'!$H839-'quota master'!$G839+1</f>
        <v>365</v>
      </c>
      <c r="J839" s="61" t="str">
        <f>describe_period('quota master'!$I839, 'quota master'!$G839, 'quota master'!$H839)</f>
        <v>Annual</v>
      </c>
      <c r="K839" s="54">
        <v>478000</v>
      </c>
      <c r="L839" s="62" t="s">
        <v>94</v>
      </c>
      <c r="M839" s="63">
        <v>3</v>
      </c>
      <c r="N839" s="62" t="s">
        <v>3</v>
      </c>
      <c r="O839" s="63">
        <v>90</v>
      </c>
      <c r="P839" s="46" t="s">
        <v>4</v>
      </c>
      <c r="Q839" s="46" t="s">
        <v>4</v>
      </c>
      <c r="R839" s="46" t="s">
        <v>1089</v>
      </c>
      <c r="S839" s="46" t="s">
        <v>4</v>
      </c>
      <c r="T839" s="46" t="str">
        <f>LOWER('quota master'!$V839)</f>
        <v>6110000000 - jerseys, pullovers, cardigans, waistcoats and similar articles, knitted or crocheted</v>
      </c>
      <c r="U839" s="46" t="str">
        <f>GetQuotaDescription('quota master'!$A839, 'quota master'!$B839, 'quota master'!$AB839, 'quota master'!$T839)</f>
        <v>FCFS Quota number 098344 for geography CA : Canada on 6110000000 - jerseys, pullovers, cardigans, waistcoats and similar articles, knitted or crocheted</v>
      </c>
      <c r="V839" s="46" t="s">
        <v>6966</v>
      </c>
      <c r="W839" s="46" t="s">
        <v>4</v>
      </c>
      <c r="X839" s="46" t="s">
        <v>4</v>
      </c>
      <c r="Y839" s="46" t="s">
        <v>4</v>
      </c>
      <c r="Z839" s="54"/>
      <c r="AA839" s="46" t="s">
        <v>4</v>
      </c>
      <c r="AB839" s="46" t="s">
        <v>1399</v>
      </c>
      <c r="AC839" s="46" t="s">
        <v>4</v>
      </c>
      <c r="AD839" s="46" t="s">
        <v>4</v>
      </c>
      <c r="AE839" s="46" t="s">
        <v>4</v>
      </c>
      <c r="AF839" s="47" t="s">
        <v>4</v>
      </c>
    </row>
    <row r="840" spans="1:32" ht="90" x14ac:dyDescent="0.25">
      <c r="A840" s="45" t="s">
        <v>880</v>
      </c>
      <c r="B840" s="46" t="str">
        <f>VLOOKUP($A840, Table5[], 2, FALSE)</f>
        <v>PA : Panama</v>
      </c>
      <c r="C840" s="46" t="str">
        <f>IF(ISNA(VLOOKUP($A840, Table8[], 2, FALSE)), "", VLOOKUP($A840, Table8[], 2, FALSE))</f>
        <v/>
      </c>
      <c r="D840" s="46" t="str">
        <f>IF(ISNA(VLOOKUP($A840, Table10[], 2, FALSE)), "", VLOOKUP($A840, Table10[], 2, FALSE))</f>
        <v>6110200000 - Of cotton</v>
      </c>
      <c r="E840" s="46" t="str">
        <f>IF(ISNA(VLOOKUP($A840, Table16[], 2, FALSE)), "", VLOOKUP($A840,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40" s="59">
        <v>12456</v>
      </c>
      <c r="G840" s="60">
        <v>43101</v>
      </c>
      <c r="H840" s="60">
        <v>43465</v>
      </c>
      <c r="I840" s="61">
        <f>'quota master'!$H840-'quota master'!$G840+1</f>
        <v>365</v>
      </c>
      <c r="J840" s="61" t="str">
        <f>describe_period('quota master'!$I840, 'quota master'!$G840, 'quota master'!$H840)</f>
        <v>Annual</v>
      </c>
      <c r="K840" s="54">
        <v>1160000</v>
      </c>
      <c r="L840" s="62" t="s">
        <v>94</v>
      </c>
      <c r="M840" s="63">
        <v>3</v>
      </c>
      <c r="N840" s="62" t="s">
        <v>3</v>
      </c>
      <c r="O840" s="63">
        <v>90</v>
      </c>
      <c r="P840" s="46" t="s">
        <v>4</v>
      </c>
      <c r="Q840" s="46" t="s">
        <v>4</v>
      </c>
      <c r="R840" s="46" t="s">
        <v>875</v>
      </c>
      <c r="S840" s="46" t="s">
        <v>4</v>
      </c>
      <c r="T840" s="46" t="str">
        <f>LOWER('quota master'!$V840)</f>
        <v>jerseys, pullovers, cardigans, waistcoats and similar articles, knitted or crocheted - of cotton</v>
      </c>
      <c r="U840" s="46" t="str">
        <f>GetQuotaDescription('quota master'!$A840, 'quota master'!$B840, 'quota master'!$AB840, 'quota master'!$T840)</f>
        <v>FCFS Quota number 097066 for geography PA : Panama on jerseys, pullovers, cardigans, waistcoats and similar articles, knitted or crocheted - of cotton</v>
      </c>
      <c r="V840" s="46" t="s">
        <v>7788</v>
      </c>
      <c r="W840" s="46" t="s">
        <v>4</v>
      </c>
      <c r="X840" s="46" t="s">
        <v>4</v>
      </c>
      <c r="Y840" s="46" t="s">
        <v>4</v>
      </c>
      <c r="Z840" s="54"/>
      <c r="AA840" s="46" t="s">
        <v>4</v>
      </c>
      <c r="AB840" s="46" t="s">
        <v>1399</v>
      </c>
      <c r="AC840" s="46" t="s">
        <v>4</v>
      </c>
      <c r="AD840" s="46" t="s">
        <v>4</v>
      </c>
      <c r="AE840" s="46" t="s">
        <v>4</v>
      </c>
      <c r="AF840" s="47" t="s">
        <v>4</v>
      </c>
    </row>
    <row r="841" spans="1:32" ht="90" x14ac:dyDescent="0.25">
      <c r="A841" s="45" t="s">
        <v>836</v>
      </c>
      <c r="B841" s="46" t="str">
        <f>VLOOKUP($A841, Table5[], 2, FALSE)</f>
        <v>CR : Costa Rica</v>
      </c>
      <c r="C841" s="46" t="str">
        <f>IF(ISNA(VLOOKUP($A841, Table8[], 2, FALSE)), "", VLOOKUP($A841, Table8[], 2, FALSE))</f>
        <v/>
      </c>
      <c r="D841" s="46" t="str">
        <f>IF(ISNA(VLOOKUP($A841, Table10[], 2, FALSE)), "", VLOOKUP($A841, Table10[], 2, FALSE))</f>
        <v>6111200000 - Of cotton</v>
      </c>
      <c r="E841" s="46" t="str">
        <f>IF(ISNA(VLOOKUP($A841, Table16[], 2, FALSE)), "", VLOOKUP($A841,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41" s="59">
        <v>12333</v>
      </c>
      <c r="G841" s="60">
        <v>43101</v>
      </c>
      <c r="H841" s="60">
        <v>43465</v>
      </c>
      <c r="I841" s="61">
        <f>'quota master'!$H841-'quota master'!$G841+1</f>
        <v>365</v>
      </c>
      <c r="J841" s="61" t="str">
        <f>describe_period('quota master'!$I841, 'quota master'!$G841, 'quota master'!$H841)</f>
        <v>Annual</v>
      </c>
      <c r="K841" s="54">
        <v>290000</v>
      </c>
      <c r="L841" s="62" t="s">
        <v>837</v>
      </c>
      <c r="M841" s="63">
        <v>3</v>
      </c>
      <c r="N841" s="62" t="s">
        <v>3</v>
      </c>
      <c r="O841" s="63">
        <v>90</v>
      </c>
      <c r="P841" s="46" t="s">
        <v>4</v>
      </c>
      <c r="Q841" s="46" t="s">
        <v>4</v>
      </c>
      <c r="R841" s="46" t="s">
        <v>827</v>
      </c>
      <c r="S841" s="46" t="s">
        <v>4</v>
      </c>
      <c r="T841" s="46" t="str">
        <f>LOWER('quota master'!$V841)</f>
        <v>babies' garments and clothing accessories, knitted or crocheted - of cotton</v>
      </c>
      <c r="U841" s="46" t="str">
        <f>GetQuotaDescription('quota master'!$A841, 'quota master'!$B841, 'quota master'!$AB841, 'quota master'!$T841)</f>
        <v>FCFS Quota number 097026 for geography CR : Costa Rica on babies' garments and clothing accessories, knitted or crocheted - of cotton</v>
      </c>
      <c r="V841" s="46" t="s">
        <v>7738</v>
      </c>
      <c r="W841" s="46" t="s">
        <v>4</v>
      </c>
      <c r="X841" s="46" t="s">
        <v>4</v>
      </c>
      <c r="Y841" s="46" t="s">
        <v>4</v>
      </c>
      <c r="Z841" s="54"/>
      <c r="AA841" s="46" t="s">
        <v>4</v>
      </c>
      <c r="AB841" s="46" t="s">
        <v>1399</v>
      </c>
      <c r="AC841" s="46" t="s">
        <v>4</v>
      </c>
      <c r="AD841" s="46" t="s">
        <v>4</v>
      </c>
      <c r="AE841" s="46" t="s">
        <v>4</v>
      </c>
      <c r="AF841" s="47" t="s">
        <v>4</v>
      </c>
    </row>
    <row r="842" spans="1:32" ht="90" x14ac:dyDescent="0.25">
      <c r="A842" s="45" t="s">
        <v>881</v>
      </c>
      <c r="B842" s="46" t="str">
        <f>VLOOKUP($A842, Table5[], 2, FALSE)</f>
        <v>PA : Panama</v>
      </c>
      <c r="C842" s="46" t="str">
        <f>IF(ISNA(VLOOKUP($A842, Table8[], 2, FALSE)), "", VLOOKUP($A842, Table8[], 2, FALSE))</f>
        <v/>
      </c>
      <c r="D842" s="46" t="str">
        <f>IF(ISNA(VLOOKUP($A842, Table10[], 2, FALSE)), "", VLOOKUP($A842, Table10[], 2, FALSE))</f>
        <v>6111200000 - Of cotton</v>
      </c>
      <c r="E842" s="46" t="str">
        <f>IF(ISNA(VLOOKUP($A842, Table16[], 2, FALSE)), "", VLOOKUP($A842,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42" s="59">
        <v>12457</v>
      </c>
      <c r="G842" s="60">
        <v>43101</v>
      </c>
      <c r="H842" s="60">
        <v>43465</v>
      </c>
      <c r="I842" s="61">
        <f>'quota master'!$H842-'quota master'!$G842+1</f>
        <v>365</v>
      </c>
      <c r="J842" s="61" t="str">
        <f>describe_period('quota master'!$I842, 'quota master'!$G842, 'quota master'!$H842)</f>
        <v>Annual</v>
      </c>
      <c r="K842" s="54">
        <v>72500</v>
      </c>
      <c r="L842" s="62" t="s">
        <v>837</v>
      </c>
      <c r="M842" s="63">
        <v>3</v>
      </c>
      <c r="N842" s="62" t="s">
        <v>3</v>
      </c>
      <c r="O842" s="63">
        <v>90</v>
      </c>
      <c r="P842" s="46" t="s">
        <v>4</v>
      </c>
      <c r="Q842" s="46" t="s">
        <v>4</v>
      </c>
      <c r="R842" s="46" t="s">
        <v>875</v>
      </c>
      <c r="S842" s="46" t="s">
        <v>4</v>
      </c>
      <c r="T842" s="46" t="str">
        <f>LOWER('quota master'!$V842)</f>
        <v>babies' garments and clothing accessories, knitted or crocheted - of cotton</v>
      </c>
      <c r="U842" s="46" t="str">
        <f>GetQuotaDescription('quota master'!$A842, 'quota master'!$B842, 'quota master'!$AB842, 'quota master'!$T842)</f>
        <v>FCFS Quota number 097067 for geography PA : Panama on babies' garments and clothing accessories, knitted or crocheted - of cotton</v>
      </c>
      <c r="V842" s="46" t="s">
        <v>7738</v>
      </c>
      <c r="W842" s="46" t="s">
        <v>4</v>
      </c>
      <c r="X842" s="46" t="s">
        <v>4</v>
      </c>
      <c r="Y842" s="46" t="s">
        <v>4</v>
      </c>
      <c r="Z842" s="54"/>
      <c r="AA842" s="46" t="s">
        <v>4</v>
      </c>
      <c r="AB842" s="46" t="s">
        <v>1399</v>
      </c>
      <c r="AC842" s="46" t="s">
        <v>4</v>
      </c>
      <c r="AD842" s="46" t="s">
        <v>4</v>
      </c>
      <c r="AE842" s="46" t="s">
        <v>4</v>
      </c>
      <c r="AF842" s="47" t="s">
        <v>4</v>
      </c>
    </row>
    <row r="843" spans="1:32" ht="90" x14ac:dyDescent="0.25">
      <c r="A843" s="45" t="s">
        <v>958</v>
      </c>
      <c r="B843" s="46" t="str">
        <f>VLOOKUP($A843, Table5[], 2, FALSE)</f>
        <v>CO : Colombia</v>
      </c>
      <c r="C843" s="46" t="str">
        <f>IF(ISNA(VLOOKUP($A843, Table8[], 2, FALSE)), "", VLOOKUP($A843, Table8[], 2, FALSE))</f>
        <v/>
      </c>
      <c r="D843" s="46" t="str">
        <f>IF(ISNA(VLOOKUP($A843, Table10[], 2, FALSE)), "", VLOOKUP($A843, Table10[], 2, FALSE))</f>
        <v>6112310000 - Of synthetic fibres</v>
      </c>
      <c r="E843" s="46" t="str">
        <f>IF(ISNA(VLOOKUP($A843, Table16[], 2, FALSE)), "", VLOOKUP($A843,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43" s="59">
        <v>12539</v>
      </c>
      <c r="G843" s="60">
        <v>43313</v>
      </c>
      <c r="H843" s="60">
        <v>43677</v>
      </c>
      <c r="I843" s="61">
        <f>'quota master'!$H843-'quota master'!$G843+1</f>
        <v>365</v>
      </c>
      <c r="J843" s="61" t="str">
        <f>describe_period('quota master'!$I843, 'quota master'!$G843, 'quota master'!$H843)</f>
        <v>Annual</v>
      </c>
      <c r="K843" s="54">
        <v>25000</v>
      </c>
      <c r="L843" s="62" t="s">
        <v>2</v>
      </c>
      <c r="M843" s="63">
        <v>3</v>
      </c>
      <c r="N843" s="62" t="s">
        <v>3</v>
      </c>
      <c r="O843" s="63">
        <v>90</v>
      </c>
      <c r="P843" s="46" t="s">
        <v>4</v>
      </c>
      <c r="Q843" s="46" t="s">
        <v>4</v>
      </c>
      <c r="R843" s="46" t="s">
        <v>956</v>
      </c>
      <c r="S843" s="46" t="s">
        <v>4</v>
      </c>
      <c r="T843" s="46" t="str">
        <f>LOWER('quota master'!$V843)</f>
        <v>men's or boys' swimwear - of synthetic fibres</v>
      </c>
      <c r="U843" s="46" t="str">
        <f>GetQuotaDescription('quota master'!$A843, 'quota master'!$B843, 'quota master'!$AB843, 'quota master'!$T843)</f>
        <v>FCFS Quota number 097142 for geography CO : Colombia on men's or boys' swimwear - of synthetic fibres</v>
      </c>
      <c r="V843" s="46" t="s">
        <v>7789</v>
      </c>
      <c r="W843" s="46" t="s">
        <v>4</v>
      </c>
      <c r="X843" s="46" t="s">
        <v>4</v>
      </c>
      <c r="Y843" s="46" t="s">
        <v>4</v>
      </c>
      <c r="Z843" s="54"/>
      <c r="AA843" s="46" t="s">
        <v>4</v>
      </c>
      <c r="AB843" s="46" t="s">
        <v>1399</v>
      </c>
      <c r="AC843" s="46" t="s">
        <v>4</v>
      </c>
      <c r="AD843" s="46" t="s">
        <v>4</v>
      </c>
      <c r="AE843" s="46" t="s">
        <v>4</v>
      </c>
      <c r="AF843" s="47" t="s">
        <v>4</v>
      </c>
    </row>
    <row r="844" spans="1:32" ht="90" x14ac:dyDescent="0.25">
      <c r="A844" s="45" t="s">
        <v>972</v>
      </c>
      <c r="B844" s="46" t="str">
        <f>VLOOKUP($A844, Table5[], 2, FALSE)</f>
        <v>PE : Peru</v>
      </c>
      <c r="C844" s="46" t="str">
        <f>IF(ISNA(VLOOKUP($A844, Table8[], 2, FALSE)), "", VLOOKUP($A844, Table8[], 2, FALSE))</f>
        <v/>
      </c>
      <c r="D844" s="46" t="str">
        <f>IF(ISNA(VLOOKUP($A844, Table10[], 2, FALSE)), "", VLOOKUP($A844, Table10[], 2, FALSE))</f>
        <v>6112310000 - Of synthetic fibres</v>
      </c>
      <c r="E844" s="46" t="str">
        <f>IF(ISNA(VLOOKUP($A844, Table16[], 2, FALSE)), "", VLOOKUP($A844,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44" s="59">
        <v>12497</v>
      </c>
      <c r="G844" s="60">
        <v>43160</v>
      </c>
      <c r="H844" s="60">
        <v>43524</v>
      </c>
      <c r="I844" s="61">
        <f>'quota master'!$H844-'quota master'!$G844+1</f>
        <v>365</v>
      </c>
      <c r="J844" s="61" t="str">
        <f>describe_period('quota master'!$I844, 'quota master'!$G844, 'quota master'!$H844)</f>
        <v>Annual</v>
      </c>
      <c r="K844" s="54">
        <v>25000</v>
      </c>
      <c r="L844" s="62" t="s">
        <v>2</v>
      </c>
      <c r="M844" s="63">
        <v>3</v>
      </c>
      <c r="N844" s="62" t="s">
        <v>3</v>
      </c>
      <c r="O844" s="63">
        <v>90</v>
      </c>
      <c r="P844" s="46" t="s">
        <v>4</v>
      </c>
      <c r="Q844" s="46" t="s">
        <v>4</v>
      </c>
      <c r="R844" s="46" t="s">
        <v>969</v>
      </c>
      <c r="S844" s="46" t="s">
        <v>4</v>
      </c>
      <c r="T844" s="46" t="str">
        <f>LOWER('quota master'!$V844)</f>
        <v>men's or boys' swimwear - of synthetic fibres</v>
      </c>
      <c r="U844" s="46" t="str">
        <f>GetQuotaDescription('quota master'!$A844, 'quota master'!$B844, 'quota master'!$AB844, 'quota master'!$T844)</f>
        <v>FCFS Quota number 097173 for geography PE : Peru on men's or boys' swimwear - of synthetic fibres</v>
      </c>
      <c r="V844" s="46" t="s">
        <v>7789</v>
      </c>
      <c r="W844" s="46" t="s">
        <v>4</v>
      </c>
      <c r="X844" s="46" t="s">
        <v>4</v>
      </c>
      <c r="Y844" s="46" t="s">
        <v>4</v>
      </c>
      <c r="Z844" s="54"/>
      <c r="AA844" s="46" t="s">
        <v>4</v>
      </c>
      <c r="AB844" s="46" t="s">
        <v>1399</v>
      </c>
      <c r="AC844" s="46" t="s">
        <v>4</v>
      </c>
      <c r="AD844" s="46" t="s">
        <v>4</v>
      </c>
      <c r="AE844" s="46" t="s">
        <v>4</v>
      </c>
      <c r="AF844" s="47" t="s">
        <v>4</v>
      </c>
    </row>
    <row r="845" spans="1:32" ht="90" x14ac:dyDescent="0.25">
      <c r="A845" s="45" t="s">
        <v>1041</v>
      </c>
      <c r="B845" s="46" t="str">
        <f>VLOOKUP($A845, Table5[], 2, FALSE)</f>
        <v>EC : Ecuador</v>
      </c>
      <c r="C845" s="46" t="str">
        <f>IF(ISNA(VLOOKUP($A845, Table8[], 2, FALSE)), "", VLOOKUP($A845, Table8[], 2, FALSE))</f>
        <v/>
      </c>
      <c r="D845" s="46" t="str">
        <f>IF(ISNA(VLOOKUP($A845, Table10[], 2, FALSE)), "", VLOOKUP($A845, Table10[], 2, FALSE))</f>
        <v>6112310000 - Of synthetic fibres</v>
      </c>
      <c r="E845" s="46" t="str">
        <f>IF(ISNA(VLOOKUP($A845, Table16[], 2, FALSE)), "", VLOOKUP($A845,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45" s="59">
        <v>12569</v>
      </c>
      <c r="G845" s="60">
        <v>43101</v>
      </c>
      <c r="H845" s="60">
        <v>43465</v>
      </c>
      <c r="I845" s="61">
        <f>'quota master'!$H845-'quota master'!$G845+1</f>
        <v>365</v>
      </c>
      <c r="J845" s="61" t="str">
        <f>describe_period('quota master'!$I845, 'quota master'!$G845, 'quota master'!$H845)</f>
        <v>Annual</v>
      </c>
      <c r="K845" s="54">
        <v>25000</v>
      </c>
      <c r="L845" s="62" t="s">
        <v>2</v>
      </c>
      <c r="M845" s="63">
        <v>3</v>
      </c>
      <c r="N845" s="62" t="s">
        <v>3</v>
      </c>
      <c r="O845" s="63">
        <v>90</v>
      </c>
      <c r="P845" s="46" t="s">
        <v>4</v>
      </c>
      <c r="Q845" s="46" t="s">
        <v>4</v>
      </c>
      <c r="R845" s="46" t="s">
        <v>1039</v>
      </c>
      <c r="S845" s="46" t="s">
        <v>4</v>
      </c>
      <c r="T845" s="46" t="str">
        <f>LOWER('quota master'!$V845)</f>
        <v>men's or boys' swimwear - of synthetic fibres</v>
      </c>
      <c r="U845" s="46" t="str">
        <f>GetQuotaDescription('quota master'!$A845, 'quota master'!$B845, 'quota master'!$AB845, 'quota master'!$T845)</f>
        <v>FCFS Quota number 097503 for geography EC : Ecuador on men's or boys' swimwear - of synthetic fibres</v>
      </c>
      <c r="V845" s="46" t="s">
        <v>7789</v>
      </c>
      <c r="W845" s="46" t="s">
        <v>4</v>
      </c>
      <c r="X845" s="46" t="s">
        <v>4</v>
      </c>
      <c r="Y845" s="46" t="s">
        <v>4</v>
      </c>
      <c r="Z845" s="54"/>
      <c r="AA845" s="46" t="s">
        <v>4</v>
      </c>
      <c r="AB845" s="46" t="s">
        <v>1399</v>
      </c>
      <c r="AC845" s="46" t="s">
        <v>4</v>
      </c>
      <c r="AD845" s="46" t="s">
        <v>4</v>
      </c>
      <c r="AE845" s="46" t="s">
        <v>4</v>
      </c>
      <c r="AF845" s="47" t="s">
        <v>4</v>
      </c>
    </row>
    <row r="846" spans="1:32" ht="90" x14ac:dyDescent="0.25">
      <c r="A846" s="45" t="s">
        <v>838</v>
      </c>
      <c r="B846" s="46" t="str">
        <f>VLOOKUP($A846, Table5[], 2, FALSE)</f>
        <v>CR : Costa Rica</v>
      </c>
      <c r="C846" s="46" t="str">
        <f>IF(ISNA(VLOOKUP($A846, Table8[], 2, FALSE)), "", VLOOKUP($A846, Table8[], 2, FALSE))</f>
        <v/>
      </c>
      <c r="D846" s="46" t="str">
        <f>IF(ISNA(VLOOKUP($A846, Table10[], 2, FALSE)), "", VLOOKUP($A846, Table10[], 2, FALSE))</f>
        <v>6112410000 - Of synthetic fibres</v>
      </c>
      <c r="E846" s="46" t="str">
        <f>IF(ISNA(VLOOKUP($A846, Table16[], 2, FALSE)), "", VLOOKUP($A846,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46" s="59">
        <v>12334</v>
      </c>
      <c r="G846" s="60">
        <v>43101</v>
      </c>
      <c r="H846" s="60">
        <v>43465</v>
      </c>
      <c r="I846" s="61">
        <f>'quota master'!$H846-'quota master'!$G846+1</f>
        <v>365</v>
      </c>
      <c r="J846" s="61" t="str">
        <f>describe_period('quota master'!$I846, 'quota master'!$G846, 'quota master'!$H846)</f>
        <v>Annual</v>
      </c>
      <c r="K846" s="54">
        <v>72500</v>
      </c>
      <c r="L846" s="62" t="s">
        <v>94</v>
      </c>
      <c r="M846" s="63">
        <v>3</v>
      </c>
      <c r="N846" s="62" t="s">
        <v>3</v>
      </c>
      <c r="O846" s="63">
        <v>90</v>
      </c>
      <c r="P846" s="46" t="s">
        <v>4</v>
      </c>
      <c r="Q846" s="46" t="s">
        <v>4</v>
      </c>
      <c r="R846" s="46" t="s">
        <v>827</v>
      </c>
      <c r="S846" s="46" t="s">
        <v>4</v>
      </c>
      <c r="T846" s="46" t="str">
        <f>LOWER('quota master'!$V846)</f>
        <v>women's or girls' swimwear - of synthetic fibres</v>
      </c>
      <c r="U846" s="46" t="str">
        <f>GetQuotaDescription('quota master'!$A846, 'quota master'!$B846, 'quota master'!$AB846, 'quota master'!$T846)</f>
        <v>FCFS Quota number 097027 for geography CR : Costa Rica on women's or girls' swimwear - of synthetic fibres</v>
      </c>
      <c r="V846" s="46" t="s">
        <v>7739</v>
      </c>
      <c r="W846" s="46" t="s">
        <v>4</v>
      </c>
      <c r="X846" s="46" t="s">
        <v>4</v>
      </c>
      <c r="Y846" s="46" t="s">
        <v>4</v>
      </c>
      <c r="Z846" s="54"/>
      <c r="AA846" s="46" t="s">
        <v>4</v>
      </c>
      <c r="AB846" s="46" t="s">
        <v>1399</v>
      </c>
      <c r="AC846" s="46" t="s">
        <v>4</v>
      </c>
      <c r="AD846" s="46" t="s">
        <v>4</v>
      </c>
      <c r="AE846" s="46" t="s">
        <v>4</v>
      </c>
      <c r="AF846" s="47" t="s">
        <v>4</v>
      </c>
    </row>
    <row r="847" spans="1:32" ht="90" x14ac:dyDescent="0.25">
      <c r="A847" s="45" t="s">
        <v>959</v>
      </c>
      <c r="B847" s="46" t="str">
        <f>VLOOKUP($A847, Table5[], 2, FALSE)</f>
        <v>CO : Colombia</v>
      </c>
      <c r="C847" s="46" t="str">
        <f>IF(ISNA(VLOOKUP($A847, Table8[], 2, FALSE)), "", VLOOKUP($A847, Table8[], 2, FALSE))</f>
        <v/>
      </c>
      <c r="D847" s="46" t="str">
        <f>IF(ISNA(VLOOKUP($A847, Table10[], 2, FALSE)), "", VLOOKUP($A847, Table10[], 2, FALSE))</f>
        <v>6112410000 - Of synthetic fibres</v>
      </c>
      <c r="E847" s="46" t="str">
        <f>IF(ISNA(VLOOKUP($A847, Table16[], 2, FALSE)), "", VLOOKUP($A847,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47" s="59">
        <v>12540</v>
      </c>
      <c r="G847" s="60">
        <v>43313</v>
      </c>
      <c r="H847" s="60">
        <v>43677</v>
      </c>
      <c r="I847" s="61">
        <f>'quota master'!$H847-'quota master'!$G847+1</f>
        <v>365</v>
      </c>
      <c r="J847" s="61" t="str">
        <f>describe_period('quota master'!$I847, 'quota master'!$G847, 'quota master'!$H847)</f>
        <v>Annual</v>
      </c>
      <c r="K847" s="54">
        <v>100000</v>
      </c>
      <c r="L847" s="62" t="s">
        <v>2</v>
      </c>
      <c r="M847" s="63">
        <v>3</v>
      </c>
      <c r="N847" s="62" t="s">
        <v>3</v>
      </c>
      <c r="O847" s="63">
        <v>90</v>
      </c>
      <c r="P847" s="46" t="s">
        <v>4</v>
      </c>
      <c r="Q847" s="46" t="s">
        <v>4</v>
      </c>
      <c r="R847" s="46" t="s">
        <v>956</v>
      </c>
      <c r="S847" s="46" t="s">
        <v>4</v>
      </c>
      <c r="T847" s="46" t="str">
        <f>LOWER('quota master'!$V847)</f>
        <v>women's or girls' swimwear - of synthetic fibres</v>
      </c>
      <c r="U847" s="46" t="str">
        <f>GetQuotaDescription('quota master'!$A847, 'quota master'!$B847, 'quota master'!$AB847, 'quota master'!$T847)</f>
        <v>FCFS Quota number 097143 for geography CO : Colombia on women's or girls' swimwear - of synthetic fibres</v>
      </c>
      <c r="V847" s="46" t="s">
        <v>7739</v>
      </c>
      <c r="W847" s="46" t="s">
        <v>4</v>
      </c>
      <c r="X847" s="46" t="s">
        <v>4</v>
      </c>
      <c r="Y847" s="46" t="s">
        <v>4</v>
      </c>
      <c r="Z847" s="54"/>
      <c r="AA847" s="46" t="s">
        <v>4</v>
      </c>
      <c r="AB847" s="46" t="s">
        <v>1399</v>
      </c>
      <c r="AC847" s="46" t="s">
        <v>4</v>
      </c>
      <c r="AD847" s="46" t="s">
        <v>4</v>
      </c>
      <c r="AE847" s="46" t="s">
        <v>4</v>
      </c>
      <c r="AF847" s="47" t="s">
        <v>4</v>
      </c>
    </row>
    <row r="848" spans="1:32" ht="90" x14ac:dyDescent="0.25">
      <c r="A848" s="45" t="s">
        <v>973</v>
      </c>
      <c r="B848" s="46" t="str">
        <f>VLOOKUP($A848, Table5[], 2, FALSE)</f>
        <v>PE : Peru</v>
      </c>
      <c r="C848" s="46" t="str">
        <f>IF(ISNA(VLOOKUP($A848, Table8[], 2, FALSE)), "", VLOOKUP($A848, Table8[], 2, FALSE))</f>
        <v/>
      </c>
      <c r="D848" s="46" t="str">
        <f>IF(ISNA(VLOOKUP($A848, Table10[], 2, FALSE)), "", VLOOKUP($A848, Table10[], 2, FALSE))</f>
        <v>6112410000 - Of synthetic fibres</v>
      </c>
      <c r="E848" s="46" t="str">
        <f>IF(ISNA(VLOOKUP($A848, Table16[], 2, FALSE)), "", VLOOKUP($A848,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48" s="59">
        <v>12498</v>
      </c>
      <c r="G848" s="60">
        <v>43160</v>
      </c>
      <c r="H848" s="60">
        <v>43524</v>
      </c>
      <c r="I848" s="61">
        <f>'quota master'!$H848-'quota master'!$G848+1</f>
        <v>365</v>
      </c>
      <c r="J848" s="61" t="str">
        <f>describe_period('quota master'!$I848, 'quota master'!$G848, 'quota master'!$H848)</f>
        <v>Annual</v>
      </c>
      <c r="K848" s="54">
        <v>100000</v>
      </c>
      <c r="L848" s="62" t="s">
        <v>2</v>
      </c>
      <c r="M848" s="63">
        <v>3</v>
      </c>
      <c r="N848" s="62" t="s">
        <v>3</v>
      </c>
      <c r="O848" s="63">
        <v>90</v>
      </c>
      <c r="P848" s="46" t="s">
        <v>4</v>
      </c>
      <c r="Q848" s="46" t="s">
        <v>4</v>
      </c>
      <c r="R848" s="46" t="s">
        <v>969</v>
      </c>
      <c r="S848" s="46" t="s">
        <v>4</v>
      </c>
      <c r="T848" s="46" t="str">
        <f>LOWER('quota master'!$V848)</f>
        <v>women's or girls' swimwear - of synthetic fibres</v>
      </c>
      <c r="U848" s="46" t="str">
        <f>GetQuotaDescription('quota master'!$A848, 'quota master'!$B848, 'quota master'!$AB848, 'quota master'!$T848)</f>
        <v>FCFS Quota number 097174 for geography PE : Peru on women's or girls' swimwear - of synthetic fibres</v>
      </c>
      <c r="V848" s="46" t="s">
        <v>7739</v>
      </c>
      <c r="W848" s="46" t="s">
        <v>4</v>
      </c>
      <c r="X848" s="46" t="s">
        <v>4</v>
      </c>
      <c r="Y848" s="46" t="s">
        <v>4</v>
      </c>
      <c r="Z848" s="54"/>
      <c r="AA848" s="46" t="s">
        <v>4</v>
      </c>
      <c r="AB848" s="46" t="s">
        <v>1399</v>
      </c>
      <c r="AC848" s="46" t="s">
        <v>4</v>
      </c>
      <c r="AD848" s="46" t="s">
        <v>4</v>
      </c>
      <c r="AE848" s="46" t="s">
        <v>4</v>
      </c>
      <c r="AF848" s="47" t="s">
        <v>4</v>
      </c>
    </row>
    <row r="849" spans="1:32" ht="90" x14ac:dyDescent="0.25">
      <c r="A849" s="45" t="s">
        <v>1042</v>
      </c>
      <c r="B849" s="46" t="str">
        <f>VLOOKUP($A849, Table5[], 2, FALSE)</f>
        <v>EC : Ecuador</v>
      </c>
      <c r="C849" s="46" t="str">
        <f>IF(ISNA(VLOOKUP($A849, Table8[], 2, FALSE)), "", VLOOKUP($A849, Table8[], 2, FALSE))</f>
        <v/>
      </c>
      <c r="D849" s="46" t="str">
        <f>IF(ISNA(VLOOKUP($A849, Table10[], 2, FALSE)), "", VLOOKUP($A849, Table10[], 2, FALSE))</f>
        <v>6112410000 - Of synthetic fibres</v>
      </c>
      <c r="E849" s="46" t="str">
        <f>IF(ISNA(VLOOKUP($A849, Table16[], 2, FALSE)), "", VLOOKUP($A849,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49" s="59">
        <v>12570</v>
      </c>
      <c r="G849" s="60">
        <v>43101</v>
      </c>
      <c r="H849" s="60">
        <v>43465</v>
      </c>
      <c r="I849" s="61">
        <f>'quota master'!$H849-'quota master'!$G849+1</f>
        <v>365</v>
      </c>
      <c r="J849" s="61" t="str">
        <f>describe_period('quota master'!$I849, 'quota master'!$G849, 'quota master'!$H849)</f>
        <v>Annual</v>
      </c>
      <c r="K849" s="54">
        <v>100000</v>
      </c>
      <c r="L849" s="62" t="s">
        <v>2</v>
      </c>
      <c r="M849" s="63">
        <v>3</v>
      </c>
      <c r="N849" s="62" t="s">
        <v>3</v>
      </c>
      <c r="O849" s="63">
        <v>90</v>
      </c>
      <c r="P849" s="46" t="s">
        <v>4</v>
      </c>
      <c r="Q849" s="46" t="s">
        <v>4</v>
      </c>
      <c r="R849" s="46" t="s">
        <v>1039</v>
      </c>
      <c r="S849" s="46" t="s">
        <v>4</v>
      </c>
      <c r="T849" s="46" t="str">
        <f>LOWER('quota master'!$V849)</f>
        <v>women's or girls' swimwear - of synthetic fibres</v>
      </c>
      <c r="U849" s="46" t="str">
        <f>GetQuotaDescription('quota master'!$A849, 'quota master'!$B849, 'quota master'!$AB849, 'quota master'!$T849)</f>
        <v>FCFS Quota number 097504 for geography EC : Ecuador on women's or girls' swimwear - of synthetic fibres</v>
      </c>
      <c r="V849" s="46" t="s">
        <v>7739</v>
      </c>
      <c r="W849" s="46" t="s">
        <v>4</v>
      </c>
      <c r="X849" s="46" t="s">
        <v>4</v>
      </c>
      <c r="Y849" s="46" t="s">
        <v>4</v>
      </c>
      <c r="Z849" s="54"/>
      <c r="AA849" s="46" t="s">
        <v>4</v>
      </c>
      <c r="AB849" s="46" t="s">
        <v>1399</v>
      </c>
      <c r="AC849" s="46" t="s">
        <v>4</v>
      </c>
      <c r="AD849" s="46" t="s">
        <v>4</v>
      </c>
      <c r="AE849" s="46" t="s">
        <v>4</v>
      </c>
      <c r="AF849" s="47" t="s">
        <v>4</v>
      </c>
    </row>
    <row r="850" spans="1:32" ht="105" x14ac:dyDescent="0.25">
      <c r="A850" s="45" t="s">
        <v>1111</v>
      </c>
      <c r="B850" s="46" t="str">
        <f>VLOOKUP($A850, Table5[], 2, FALSE)</f>
        <v>CA : Canada</v>
      </c>
      <c r="C850" s="46" t="str">
        <f>IF(ISNA(VLOOKUP($A850, Table8[], 2, FALSE)), "", VLOOKUP($A850, Table8[], 2, FALSE))</f>
        <v/>
      </c>
      <c r="D850" s="46" t="str">
        <f>IF(ISNA(VLOOKUP($A850, Table10[], 2, FALSE)), "", VLOOKUP($A850, Table10[], 2, FALSE))</f>
        <v>6112410000 - Of synthetic fibres</v>
      </c>
      <c r="E850" s="46" t="str">
        <f>IF(ISNA(VLOOKUP($A850, Table16[], 2, FALSE)), "", VLOOKUP($A850,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50" s="59">
        <v>12944</v>
      </c>
      <c r="G850" s="60">
        <v>43101</v>
      </c>
      <c r="H850" s="60">
        <v>43465</v>
      </c>
      <c r="I850" s="61">
        <f>'quota master'!$H850-'quota master'!$G850+1</f>
        <v>365</v>
      </c>
      <c r="J850" s="61" t="str">
        <f>describe_period('quota master'!$I850, 'quota master'!$G850, 'quota master'!$H850)</f>
        <v>Annual</v>
      </c>
      <c r="K850" s="54">
        <v>73000</v>
      </c>
      <c r="L850" s="62" t="s">
        <v>94</v>
      </c>
      <c r="M850" s="63">
        <v>3</v>
      </c>
      <c r="N850" s="62" t="s">
        <v>3</v>
      </c>
      <c r="O850" s="63">
        <v>90</v>
      </c>
      <c r="P850" s="46" t="s">
        <v>4</v>
      </c>
      <c r="Q850" s="46" t="s">
        <v>4</v>
      </c>
      <c r="R850" s="46" t="s">
        <v>1089</v>
      </c>
      <c r="S850" s="46" t="s">
        <v>4</v>
      </c>
      <c r="T850" s="46" t="str">
        <f>LOWER('quota master'!$V850)</f>
        <v>women's or girls' swimwear - of synthetic fibres</v>
      </c>
      <c r="U850" s="46" t="str">
        <f>GetQuotaDescription('quota master'!$A850, 'quota master'!$B850, 'quota master'!$AB850, 'quota master'!$T850)</f>
        <v>FCFS Quota number 098345 for geography CA : Canada on women's or girls' swimwear - of synthetic fibres</v>
      </c>
      <c r="V850" s="46" t="s">
        <v>7739</v>
      </c>
      <c r="W850" s="46" t="s">
        <v>4</v>
      </c>
      <c r="X850" s="46" t="s">
        <v>4</v>
      </c>
      <c r="Y850" s="46" t="s">
        <v>4</v>
      </c>
      <c r="Z850" s="54"/>
      <c r="AA850" s="46" t="s">
        <v>4</v>
      </c>
      <c r="AB850" s="46" t="s">
        <v>1399</v>
      </c>
      <c r="AC850" s="46" t="s">
        <v>4</v>
      </c>
      <c r="AD850" s="46" t="s">
        <v>4</v>
      </c>
      <c r="AE850" s="46" t="s">
        <v>4</v>
      </c>
      <c r="AF850" s="47" t="s">
        <v>4</v>
      </c>
    </row>
    <row r="851" spans="1:32" ht="105" x14ac:dyDescent="0.25">
      <c r="A851" s="45" t="s">
        <v>1112</v>
      </c>
      <c r="B851" s="46" t="str">
        <f>VLOOKUP($A851, Table5[], 2, FALSE)</f>
        <v>CA : Canada</v>
      </c>
      <c r="C851" s="46" t="str">
        <f>IF(ISNA(VLOOKUP($A851, Table8[], 2, FALSE)), "", VLOOKUP($A851, Table8[], 2, FALSE))</f>
        <v/>
      </c>
      <c r="D851" s="46" t="str">
        <f>IF(ISNA(VLOOKUP($A851, Table10[], 2, FALSE)), "", VLOOKUP($A851, Table10[], 2, FALSE))</f>
        <v>6114000000 - Other garments, knitted or crocheted</v>
      </c>
      <c r="E851" s="46" t="str">
        <f>IF(ISNA(VLOOKUP($A851, Table16[], 2, FALSE)), "", VLOOKUP($A851,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51" s="59">
        <v>12946</v>
      </c>
      <c r="G851" s="60">
        <v>43101</v>
      </c>
      <c r="H851" s="60">
        <v>43465</v>
      </c>
      <c r="I851" s="61">
        <f>'quota master'!$H851-'quota master'!$G851+1</f>
        <v>365</v>
      </c>
      <c r="J851" s="61" t="str">
        <f>describe_period('quota master'!$I851, 'quota master'!$G851, 'quota master'!$H851)</f>
        <v>Annual</v>
      </c>
      <c r="K851" s="54">
        <v>90000</v>
      </c>
      <c r="L851" s="62" t="s">
        <v>2</v>
      </c>
      <c r="M851" s="63">
        <v>3</v>
      </c>
      <c r="N851" s="62" t="s">
        <v>3</v>
      </c>
      <c r="O851" s="63">
        <v>90</v>
      </c>
      <c r="P851" s="46" t="s">
        <v>4</v>
      </c>
      <c r="Q851" s="46" t="s">
        <v>4</v>
      </c>
      <c r="R851" s="46" t="s">
        <v>1089</v>
      </c>
      <c r="S851" s="46" t="s">
        <v>4</v>
      </c>
      <c r="T851" s="46" t="str">
        <f>LOWER('quota master'!$V851)</f>
        <v>6114000000 - other garments, knitted or crocheted</v>
      </c>
      <c r="U851" s="46" t="str">
        <f>GetQuotaDescription('quota master'!$A851, 'quota master'!$B851, 'quota master'!$AB851, 'quota master'!$T851)</f>
        <v>FCFS Quota number 098346 for geography CA : Canada on 6114000000 - other garments, knitted or crocheted</v>
      </c>
      <c r="V851" s="46" t="s">
        <v>6967</v>
      </c>
      <c r="W851" s="46" t="s">
        <v>4</v>
      </c>
      <c r="X851" s="46" t="s">
        <v>4</v>
      </c>
      <c r="Y851" s="46" t="s">
        <v>4</v>
      </c>
      <c r="Z851" s="54"/>
      <c r="AA851" s="46" t="s">
        <v>4</v>
      </c>
      <c r="AB851" s="46" t="s">
        <v>1399</v>
      </c>
      <c r="AC851" s="46" t="s">
        <v>4</v>
      </c>
      <c r="AD851" s="46" t="s">
        <v>4</v>
      </c>
      <c r="AE851" s="46" t="s">
        <v>4</v>
      </c>
      <c r="AF851" s="47" t="s">
        <v>4</v>
      </c>
    </row>
    <row r="852" spans="1:32" ht="90" x14ac:dyDescent="0.25">
      <c r="A852" s="45" t="s">
        <v>839</v>
      </c>
      <c r="B852" s="46" t="str">
        <f>VLOOKUP($A852, Table5[], 2, FALSE)</f>
        <v>CR : Costa Rica</v>
      </c>
      <c r="C852" s="46" t="str">
        <f>IF(ISNA(VLOOKUP($A852, Table8[], 2, FALSE)), "", VLOOKUP($A852, Table8[], 2, FALSE))</f>
        <v/>
      </c>
      <c r="D852" s="46" t="str">
        <f>IF(ISNA(VLOOKUP($A852, Table10[], 2, FALSE)), "", VLOOKUP($A852, Table10[], 2, FALSE))</f>
        <v>6114300000 - Of man-made fibres</v>
      </c>
      <c r="E852" s="46" t="str">
        <f>IF(ISNA(VLOOKUP($A852, Table16[], 2, FALSE)), "", VLOOKUP($A852,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52" s="59">
        <v>12335</v>
      </c>
      <c r="G852" s="60">
        <v>43101</v>
      </c>
      <c r="H852" s="60">
        <v>43465</v>
      </c>
      <c r="I852" s="61">
        <f>'quota master'!$H852-'quota master'!$G852+1</f>
        <v>365</v>
      </c>
      <c r="J852" s="61" t="str">
        <f>describe_period('quota master'!$I852, 'quota master'!$G852, 'quota master'!$H852)</f>
        <v>Annual</v>
      </c>
      <c r="K852" s="54">
        <v>43500</v>
      </c>
      <c r="L852" s="62" t="s">
        <v>94</v>
      </c>
      <c r="M852" s="63">
        <v>3</v>
      </c>
      <c r="N852" s="62" t="s">
        <v>3</v>
      </c>
      <c r="O852" s="63">
        <v>90</v>
      </c>
      <c r="P852" s="46" t="s">
        <v>4</v>
      </c>
      <c r="Q852" s="46" t="s">
        <v>4</v>
      </c>
      <c r="R852" s="46" t="s">
        <v>827</v>
      </c>
      <c r="S852" s="46" t="s">
        <v>4</v>
      </c>
      <c r="T852" s="46" t="str">
        <f>LOWER('quota master'!$V852)</f>
        <v>other garments, knitted or crocheted - of man-made fibres</v>
      </c>
      <c r="U852" s="46" t="str">
        <f>GetQuotaDescription('quota master'!$A852, 'quota master'!$B852, 'quota master'!$AB852, 'quota master'!$T852)</f>
        <v>FCFS Quota number 097028 for geography CR : Costa Rica on other garments, knitted or crocheted - of man-made fibres</v>
      </c>
      <c r="V852" s="46" t="s">
        <v>7740</v>
      </c>
      <c r="W852" s="46" t="s">
        <v>4</v>
      </c>
      <c r="X852" s="46" t="s">
        <v>4</v>
      </c>
      <c r="Y852" s="46" t="s">
        <v>4</v>
      </c>
      <c r="Z852" s="54"/>
      <c r="AA852" s="46" t="s">
        <v>4</v>
      </c>
      <c r="AB852" s="46" t="s">
        <v>1399</v>
      </c>
      <c r="AC852" s="46" t="s">
        <v>4</v>
      </c>
      <c r="AD852" s="46" t="s">
        <v>4</v>
      </c>
      <c r="AE852" s="46" t="s">
        <v>4</v>
      </c>
      <c r="AF852" s="47" t="s">
        <v>4</v>
      </c>
    </row>
    <row r="853" spans="1:32" ht="90" x14ac:dyDescent="0.25">
      <c r="A853" s="45" t="s">
        <v>840</v>
      </c>
      <c r="B853" s="46" t="str">
        <f>VLOOKUP($A853, Table5[], 2, FALSE)</f>
        <v>CR : Costa Rica</v>
      </c>
      <c r="C853" s="46" t="str">
        <f>IF(ISNA(VLOOKUP($A853, Table8[], 2, FALSE)), "", VLOOKUP($A853, Table8[], 2, FALSE))</f>
        <v/>
      </c>
      <c r="D853" s="46" t="str">
        <f>IF(ISNA(VLOOKUP($A853, Table10[], 2, FALSE)), "", VLOOKUP($A853, Table10[], 2, FALSE))</f>
        <v>6115000000 - Pantyhose, tights, stockings, socks and other hosiery, including graduated compression hosiery (for example, stockings for varicose veins) and footwear without applied soles, knitted or crocheted</v>
      </c>
      <c r="E853" s="46" t="str">
        <f>IF(ISNA(VLOOKUP($A853, Table16[], 2, FALSE)), "", VLOOKUP($A853,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53" s="59">
        <v>12336</v>
      </c>
      <c r="G853" s="60">
        <v>43101</v>
      </c>
      <c r="H853" s="60">
        <v>43465</v>
      </c>
      <c r="I853" s="61">
        <f>'quota master'!$H853-'quota master'!$G853+1</f>
        <v>365</v>
      </c>
      <c r="J853" s="61" t="str">
        <f>describe_period('quota master'!$I853, 'quota master'!$G853, 'quota master'!$H853)</f>
        <v>Annual</v>
      </c>
      <c r="K853" s="54">
        <v>4000000</v>
      </c>
      <c r="L853" s="62" t="s">
        <v>837</v>
      </c>
      <c r="M853" s="63">
        <v>3</v>
      </c>
      <c r="N853" s="62" t="s">
        <v>3</v>
      </c>
      <c r="O853" s="63">
        <v>90</v>
      </c>
      <c r="P853" s="46" t="s">
        <v>4</v>
      </c>
      <c r="Q853" s="46" t="s">
        <v>4</v>
      </c>
      <c r="R853" s="46" t="s">
        <v>827</v>
      </c>
      <c r="S853" s="46" t="s">
        <v>4</v>
      </c>
      <c r="T853" s="46" t="str">
        <f>LOWER('quota master'!$V853)</f>
        <v>pantyhose, tights, stockings, socks and other hosiery, including graduated compression hosiery (for example, stockings for varicose veins) and footwear without applied soles, knitted or crocheted</v>
      </c>
      <c r="U853" s="46" t="str">
        <f>GetQuotaDescription('quota master'!$A853, 'quota master'!$B853, 'quota master'!$AB853, 'quota master'!$T853)</f>
        <v>FCFS Quota number 097029 for geography CR : Costa Rica on pantyhose, tights, stockings, socks and other hosiery, including graduated compression hosiery (for example, stockings for varicose veins) and footwear without applied soles, knitted or crocheted</v>
      </c>
      <c r="V853" s="46" t="s">
        <v>5555</v>
      </c>
      <c r="W853" s="46" t="s">
        <v>4</v>
      </c>
      <c r="X853" s="46" t="s">
        <v>4</v>
      </c>
      <c r="Y853" s="46" t="s">
        <v>4</v>
      </c>
      <c r="Z853" s="54"/>
      <c r="AA853" s="46" t="s">
        <v>4</v>
      </c>
      <c r="AB853" s="46" t="s">
        <v>1399</v>
      </c>
      <c r="AC853" s="46" t="s">
        <v>4</v>
      </c>
      <c r="AD853" s="46" t="s">
        <v>4</v>
      </c>
      <c r="AE853" s="46" t="s">
        <v>4</v>
      </c>
      <c r="AF853" s="47" t="s">
        <v>4</v>
      </c>
    </row>
    <row r="854" spans="1:32" ht="90" x14ac:dyDescent="0.25">
      <c r="A854" s="45" t="s">
        <v>864</v>
      </c>
      <c r="B854" s="46" t="str">
        <f>VLOOKUP($A854, Table5[], 2, FALSE)</f>
        <v>HN : Honduras</v>
      </c>
      <c r="C854" s="46" t="str">
        <f>IF(ISNA(VLOOKUP($A854, Table8[], 2, FALSE)), "", VLOOKUP($A854, Table8[], 2, FALSE))</f>
        <v/>
      </c>
      <c r="D854" s="46" t="str">
        <f>IF(ISNA(VLOOKUP($A854, Table10[], 2, FALSE)), "", VLOOKUP($A854, Table10[], 2, FALSE))</f>
        <v>6115000000 - Pantyhose, tights, stockings, socks and other hosiery, including graduated compression hosiery (for example, stockings for varicose veins) and footwear without applied soles, knitted or crocheted</v>
      </c>
      <c r="E854" s="46" t="str">
        <f>IF(ISNA(VLOOKUP($A854, Table16[], 2, FALSE)), "", VLOOKUP($A854,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854" s="59">
        <v>12359</v>
      </c>
      <c r="G854" s="60">
        <v>43101</v>
      </c>
      <c r="H854" s="60">
        <v>43465</v>
      </c>
      <c r="I854" s="61">
        <f>'quota master'!$H854-'quota master'!$G854+1</f>
        <v>365</v>
      </c>
      <c r="J854" s="61" t="str">
        <f>describe_period('quota master'!$I854, 'quota master'!$G854, 'quota master'!$H854)</f>
        <v>Annual</v>
      </c>
      <c r="K854" s="54">
        <v>7000000</v>
      </c>
      <c r="L854" s="62" t="s">
        <v>837</v>
      </c>
      <c r="M854" s="63">
        <v>3</v>
      </c>
      <c r="N854" s="62" t="s">
        <v>3</v>
      </c>
      <c r="O854" s="63">
        <v>90</v>
      </c>
      <c r="P854" s="46" t="s">
        <v>4</v>
      </c>
      <c r="Q854" s="46" t="s">
        <v>4</v>
      </c>
      <c r="R854" s="46" t="s">
        <v>865</v>
      </c>
      <c r="S854" s="46" t="s">
        <v>4</v>
      </c>
      <c r="T854" s="46" t="str">
        <f>LOWER('quota master'!$V854)</f>
        <v>pantyhose, tights, stockings, socks and other hosiery, including graduated compression hosiery (for example, stockings for varicose veins) and footwear without applied soles, knitted or crocheted</v>
      </c>
      <c r="U854" s="46" t="str">
        <f>GetQuotaDescription('quota master'!$A854, 'quota master'!$B854, 'quota master'!$AB854, 'quota master'!$T854)</f>
        <v>FCFS Quota number 097052 for geography HN : Honduras on pantyhose, tights, stockings, socks and other hosiery, including graduated compression hosiery (for example, stockings for varicose veins) and footwear without applied soles, knitted or crocheted</v>
      </c>
      <c r="V854" s="46" t="s">
        <v>5555</v>
      </c>
      <c r="W854" s="46" t="s">
        <v>4</v>
      </c>
      <c r="X854" s="46" t="s">
        <v>4</v>
      </c>
      <c r="Y854" s="46" t="s">
        <v>4</v>
      </c>
      <c r="Z854" s="54"/>
      <c r="AA854" s="46" t="s">
        <v>4</v>
      </c>
      <c r="AB854" s="46" t="s">
        <v>1399</v>
      </c>
      <c r="AC854" s="46" t="s">
        <v>4</v>
      </c>
      <c r="AD854" s="46" t="s">
        <v>4</v>
      </c>
      <c r="AE854" s="46" t="s">
        <v>4</v>
      </c>
      <c r="AF854" s="47" t="s">
        <v>4</v>
      </c>
    </row>
    <row r="855" spans="1:32" ht="90" x14ac:dyDescent="0.25">
      <c r="A855" s="45" t="s">
        <v>882</v>
      </c>
      <c r="B855" s="46" t="str">
        <f>VLOOKUP($A855, Table5[], 2, FALSE)</f>
        <v>PA : Panama</v>
      </c>
      <c r="C855" s="46" t="str">
        <f>IF(ISNA(VLOOKUP($A855, Table8[], 2, FALSE)), "", VLOOKUP($A855, Table8[], 2, FALSE))</f>
        <v/>
      </c>
      <c r="D855" s="46" t="str">
        <f>IF(ISNA(VLOOKUP($A855, Table10[], 2, FALSE)), "", VLOOKUP($A855, Table10[], 2, FALSE))</f>
        <v>6115000000 - Pantyhose, tights, stockings, socks and other hosiery, including graduated compression hosiery (for example, stockings for varicose veins) and footwear without applied soles, knitted or crocheted</v>
      </c>
      <c r="E855" s="46" t="str">
        <f>IF(ISNA(VLOOKUP($A855, Table16[], 2, FALSE)), "", VLOOKUP($A855,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55" s="59">
        <v>12458</v>
      </c>
      <c r="G855" s="60">
        <v>43101</v>
      </c>
      <c r="H855" s="60">
        <v>43465</v>
      </c>
      <c r="I855" s="61">
        <f>'quota master'!$H855-'quota master'!$G855+1</f>
        <v>365</v>
      </c>
      <c r="J855" s="61" t="str">
        <f>describe_period('quota master'!$I855, 'quota master'!$G855, 'quota master'!$H855)</f>
        <v>Annual</v>
      </c>
      <c r="K855" s="54">
        <v>1500000</v>
      </c>
      <c r="L855" s="62" t="s">
        <v>837</v>
      </c>
      <c r="M855" s="63">
        <v>3</v>
      </c>
      <c r="N855" s="62" t="s">
        <v>3</v>
      </c>
      <c r="O855" s="63">
        <v>90</v>
      </c>
      <c r="P855" s="46" t="s">
        <v>4</v>
      </c>
      <c r="Q855" s="46" t="s">
        <v>4</v>
      </c>
      <c r="R855" s="46" t="s">
        <v>875</v>
      </c>
      <c r="S855" s="46" t="s">
        <v>4</v>
      </c>
      <c r="T855" s="46" t="str">
        <f>LOWER('quota master'!$V855)</f>
        <v>pantyhose, tights, stockings, socks and other hosiery, including graduated compression hosiery (for example, stockings for varicose veins) and footwear without applied soles, knitted or crocheted</v>
      </c>
      <c r="U855" s="46" t="str">
        <f>GetQuotaDescription('quota master'!$A855, 'quota master'!$B855, 'quota master'!$AB855, 'quota master'!$T855)</f>
        <v>FCFS Quota number 097068 for geography PA : Panama on pantyhose, tights, stockings, socks and other hosiery, including graduated compression hosiery (for example, stockings for varicose veins) and footwear without applied soles, knitted or crocheted</v>
      </c>
      <c r="V855" s="46" t="s">
        <v>5555</v>
      </c>
      <c r="W855" s="46" t="s">
        <v>4</v>
      </c>
      <c r="X855" s="46" t="s">
        <v>4</v>
      </c>
      <c r="Y855" s="46" t="s">
        <v>4</v>
      </c>
      <c r="Z855" s="54"/>
      <c r="AA855" s="46" t="s">
        <v>4</v>
      </c>
      <c r="AB855" s="46" t="s">
        <v>1399</v>
      </c>
      <c r="AC855" s="46" t="s">
        <v>4</v>
      </c>
      <c r="AD855" s="46" t="s">
        <v>4</v>
      </c>
      <c r="AE855" s="46" t="s">
        <v>4</v>
      </c>
      <c r="AF855" s="47" t="s">
        <v>4</v>
      </c>
    </row>
    <row r="856" spans="1:32" ht="90" x14ac:dyDescent="0.25">
      <c r="A856" s="45" t="s">
        <v>890</v>
      </c>
      <c r="B856" s="46" t="str">
        <f>VLOOKUP($A856, Table5[], 2, FALSE)</f>
        <v>SV : El Salvador</v>
      </c>
      <c r="C856" s="46" t="str">
        <f>IF(ISNA(VLOOKUP($A856, Table8[], 2, FALSE)), "", VLOOKUP($A856, Table8[], 2, FALSE))</f>
        <v/>
      </c>
      <c r="D856" s="46" t="str">
        <f>IF(ISNA(VLOOKUP($A856, Table10[], 2, FALSE)), "", VLOOKUP($A856, Table10[], 2, FALSE))</f>
        <v>6115000000 - Pantyhose, tights, stockings, socks and other hosiery, including graduated compression hosiery (for example, stockings for varicose veins) and footwear without applied soles, knitted or crocheted</v>
      </c>
      <c r="E856" s="46" t="str">
        <f>IF(ISNA(VLOOKUP($A856, Table16[], 2, FALSE)), "", VLOOKUP($A856,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56" s="59">
        <v>12493</v>
      </c>
      <c r="G856" s="60">
        <v>43101</v>
      </c>
      <c r="H856" s="60">
        <v>43465</v>
      </c>
      <c r="I856" s="61">
        <f>'quota master'!$H856-'quota master'!$G856+1</f>
        <v>365</v>
      </c>
      <c r="J856" s="61" t="str">
        <f>describe_period('quota master'!$I856, 'quota master'!$G856, 'quota master'!$H856)</f>
        <v>Annual</v>
      </c>
      <c r="K856" s="54">
        <v>2500000</v>
      </c>
      <c r="L856" s="62" t="s">
        <v>837</v>
      </c>
      <c r="M856" s="63">
        <v>3</v>
      </c>
      <c r="N856" s="62" t="s">
        <v>3</v>
      </c>
      <c r="O856" s="63">
        <v>90</v>
      </c>
      <c r="P856" s="46" t="s">
        <v>4</v>
      </c>
      <c r="Q856" s="46" t="s">
        <v>4</v>
      </c>
      <c r="R856" s="46" t="s">
        <v>891</v>
      </c>
      <c r="S856" s="46" t="s">
        <v>4</v>
      </c>
      <c r="T856" s="46" t="str">
        <f>LOWER('quota master'!$V856)</f>
        <v>pantyhose, tights, stockings, socks and other hosiery, including graduated compression hosiery (for example, stockings for varicose veins) and footwear without applied soles, knitted or crocheted</v>
      </c>
      <c r="U856" s="46" t="str">
        <f>GetQuotaDescription('quota master'!$A856, 'quota master'!$B856, 'quota master'!$AB856, 'quota master'!$T856)</f>
        <v>FCFS Quota number 097075 for geography SV : El Salvador on pantyhose, tights, stockings, socks and other hosiery, including graduated compression hosiery (for example, stockings for varicose veins) and footwear without applied soles, knitted or crocheted</v>
      </c>
      <c r="V856" s="46" t="s">
        <v>5555</v>
      </c>
      <c r="W856" s="46" t="s">
        <v>4</v>
      </c>
      <c r="X856" s="46" t="s">
        <v>4</v>
      </c>
      <c r="Y856" s="46" t="s">
        <v>4</v>
      </c>
      <c r="Z856" s="54"/>
      <c r="AA856" s="46" t="s">
        <v>4</v>
      </c>
      <c r="AB856" s="46" t="s">
        <v>1399</v>
      </c>
      <c r="AC856" s="46" t="s">
        <v>4</v>
      </c>
      <c r="AD856" s="46" t="s">
        <v>4</v>
      </c>
      <c r="AE856" s="46" t="s">
        <v>4</v>
      </c>
      <c r="AF856" s="47" t="s">
        <v>4</v>
      </c>
    </row>
    <row r="857" spans="1:32" ht="105" x14ac:dyDescent="0.25">
      <c r="A857" s="45" t="s">
        <v>1113</v>
      </c>
      <c r="B857" s="46" t="str">
        <f>VLOOKUP($A857, Table5[], 2, FALSE)</f>
        <v>CA : Canada</v>
      </c>
      <c r="C857" s="46" t="str">
        <f>IF(ISNA(VLOOKUP($A857, Table8[], 2, FALSE)), "", VLOOKUP($A857, Table8[], 2, FALSE))</f>
        <v/>
      </c>
      <c r="D857" s="46" t="str">
        <f>IF(ISNA(VLOOKUP($A857, Table10[], 2, FALSE)), "", VLOOKUP($A857, Table10[], 2, FALSE))</f>
        <v>6115000000 - Pantyhose, tights, stockings, socks and other hosiery, including graduated compression hosiery (for example, stockings for varicose veins) and footwear without applied soles, knitted or crocheted</v>
      </c>
      <c r="E857" s="46" t="str">
        <f>IF(ISNA(VLOOKUP($A857, Table16[], 2, FALSE)), "", VLOOKUP($A857,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57" s="59">
        <v>12948</v>
      </c>
      <c r="G857" s="60">
        <v>43101</v>
      </c>
      <c r="H857" s="60">
        <v>43465</v>
      </c>
      <c r="I857" s="61">
        <f>'quota master'!$H857-'quota master'!$G857+1</f>
        <v>365</v>
      </c>
      <c r="J857" s="61" t="str">
        <f>describe_period('quota master'!$I857, 'quota master'!$G857, 'quota master'!$H857)</f>
        <v>Annual</v>
      </c>
      <c r="K857" s="54">
        <v>98000</v>
      </c>
      <c r="L857" s="62" t="s">
        <v>2</v>
      </c>
      <c r="M857" s="63">
        <v>3</v>
      </c>
      <c r="N857" s="62" t="s">
        <v>3</v>
      </c>
      <c r="O857" s="63">
        <v>90</v>
      </c>
      <c r="P857" s="46" t="s">
        <v>4</v>
      </c>
      <c r="Q857" s="46" t="s">
        <v>4</v>
      </c>
      <c r="R857" s="46" t="s">
        <v>1089</v>
      </c>
      <c r="S857" s="46" t="s">
        <v>4</v>
      </c>
      <c r="T857" s="46" t="str">
        <f>LOWER('quota master'!$V857)</f>
        <v>pantyhose, tights, stockings, socks and other hosiery, including graduated compression hosiery (for example, stockings for varicose veins) and footwear without applied soles, knitted or crocheted</v>
      </c>
      <c r="U857" s="46" t="str">
        <f>GetQuotaDescription('quota master'!$A857, 'quota master'!$B857, 'quota master'!$AB857, 'quota master'!$T857)</f>
        <v>FCFS Quota number 098347 for geography CA : Canada on pantyhose, tights, stockings, socks and other hosiery, including graduated compression hosiery (for example, stockings for varicose veins) and footwear without applied soles, knitted or crocheted</v>
      </c>
      <c r="V857" s="46" t="s">
        <v>5555</v>
      </c>
      <c r="W857" s="46" t="s">
        <v>4</v>
      </c>
      <c r="X857" s="46" t="s">
        <v>4</v>
      </c>
      <c r="Y857" s="46" t="s">
        <v>4</v>
      </c>
      <c r="Z857" s="54"/>
      <c r="AA857" s="46" t="s">
        <v>4</v>
      </c>
      <c r="AB857" s="46" t="s">
        <v>1399</v>
      </c>
      <c r="AC857" s="46" t="s">
        <v>4</v>
      </c>
      <c r="AD857" s="46" t="s">
        <v>4</v>
      </c>
      <c r="AE857" s="46" t="s">
        <v>4</v>
      </c>
      <c r="AF857" s="47" t="s">
        <v>4</v>
      </c>
    </row>
    <row r="858" spans="1:32" ht="90" x14ac:dyDescent="0.25">
      <c r="A858" s="45" t="s">
        <v>960</v>
      </c>
      <c r="B858" s="46" t="str">
        <f>VLOOKUP($A858, Table5[], 2, FALSE)</f>
        <v>CO : Colombia</v>
      </c>
      <c r="C858" s="46" t="str">
        <f>IF(ISNA(VLOOKUP($A858, Table8[], 2, FALSE)), "", VLOOKUP($A858, Table8[], 2, FALSE))</f>
        <v/>
      </c>
      <c r="D858" s="46" t="str">
        <f>IF(ISNA(VLOOKUP($A858, Table10[], 2, FALSE)), "", VLOOKUP($A858, Table10[], 2, FALSE))</f>
        <v>6115100000 - Graduated compression hosiery (for example, stockings for varicose veins)</v>
      </c>
      <c r="E858" s="46" t="str">
        <f>IF(ISNA(VLOOKUP($A858, Table16[], 2, FALSE)), "", VLOOKUP($A858,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58" s="59">
        <v>12541</v>
      </c>
      <c r="G858" s="60">
        <v>43313</v>
      </c>
      <c r="H858" s="60">
        <v>43677</v>
      </c>
      <c r="I858" s="61">
        <f>'quota master'!$H858-'quota master'!$G858+1</f>
        <v>365</v>
      </c>
      <c r="J858" s="61" t="str">
        <f>describe_period('quota master'!$I858, 'quota master'!$G858, 'quota master'!$H858)</f>
        <v>Annual</v>
      </c>
      <c r="K858" s="54">
        <v>25000</v>
      </c>
      <c r="L858" s="62" t="s">
        <v>2</v>
      </c>
      <c r="M858" s="63">
        <v>3</v>
      </c>
      <c r="N858" s="62" t="s">
        <v>3</v>
      </c>
      <c r="O858" s="63">
        <v>90</v>
      </c>
      <c r="P858" s="46" t="s">
        <v>4</v>
      </c>
      <c r="Q858" s="46" t="s">
        <v>4</v>
      </c>
      <c r="R858" s="46" t="s">
        <v>956</v>
      </c>
      <c r="S858" s="46" t="s">
        <v>4</v>
      </c>
      <c r="T858" s="46" t="str">
        <f>LOWER('quota master'!$V858)</f>
        <v>6115100000 - graduated compression hosiery (for example, stockings for varicose veins)</v>
      </c>
      <c r="U858" s="46" t="str">
        <f>GetQuotaDescription('quota master'!$A858, 'quota master'!$B858, 'quota master'!$AB858, 'quota master'!$T858)</f>
        <v>FCFS Quota number 097144 for geography CO : Colombia on 6115100000 - graduated compression hosiery (for example, stockings for varicose veins)</v>
      </c>
      <c r="V858" s="46" t="s">
        <v>6878</v>
      </c>
      <c r="W858" s="46" t="s">
        <v>4</v>
      </c>
      <c r="X858" s="46" t="s">
        <v>4</v>
      </c>
      <c r="Y858" s="46" t="s">
        <v>4</v>
      </c>
      <c r="Z858" s="54"/>
      <c r="AA858" s="46" t="s">
        <v>4</v>
      </c>
      <c r="AB858" s="46" t="s">
        <v>1399</v>
      </c>
      <c r="AC858" s="46" t="s">
        <v>4</v>
      </c>
      <c r="AD858" s="46" t="s">
        <v>4</v>
      </c>
      <c r="AE858" s="46" t="s">
        <v>4</v>
      </c>
      <c r="AF858" s="47" t="s">
        <v>4</v>
      </c>
    </row>
    <row r="859" spans="1:32" ht="90" x14ac:dyDescent="0.25">
      <c r="A859" s="45" t="s">
        <v>974</v>
      </c>
      <c r="B859" s="46" t="str">
        <f>VLOOKUP($A859, Table5[], 2, FALSE)</f>
        <v>PE : Peru</v>
      </c>
      <c r="C859" s="46" t="str">
        <f>IF(ISNA(VLOOKUP($A859, Table8[], 2, FALSE)), "", VLOOKUP($A859, Table8[], 2, FALSE))</f>
        <v/>
      </c>
      <c r="D859" s="46" t="str">
        <f>IF(ISNA(VLOOKUP($A859, Table10[], 2, FALSE)), "", VLOOKUP($A859, Table10[], 2, FALSE))</f>
        <v>6115100000 - Graduated compression hosiery (for example, stockings for varicose veins)</v>
      </c>
      <c r="E859" s="46" t="str">
        <f>IF(ISNA(VLOOKUP($A859, Table16[], 2, FALSE)), "", VLOOKUP($A859,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59" s="59">
        <v>12499</v>
      </c>
      <c r="G859" s="60">
        <v>43160</v>
      </c>
      <c r="H859" s="60">
        <v>43524</v>
      </c>
      <c r="I859" s="61">
        <f>'quota master'!$H859-'quota master'!$G859+1</f>
        <v>365</v>
      </c>
      <c r="J859" s="61" t="str">
        <f>describe_period('quota master'!$I859, 'quota master'!$G859, 'quota master'!$H859)</f>
        <v>Annual</v>
      </c>
      <c r="K859" s="54">
        <v>25000</v>
      </c>
      <c r="L859" s="62" t="s">
        <v>2</v>
      </c>
      <c r="M859" s="63">
        <v>3</v>
      </c>
      <c r="N859" s="62" t="s">
        <v>3</v>
      </c>
      <c r="O859" s="63">
        <v>90</v>
      </c>
      <c r="P859" s="46" t="s">
        <v>4</v>
      </c>
      <c r="Q859" s="46" t="s">
        <v>4</v>
      </c>
      <c r="R859" s="46" t="s">
        <v>969</v>
      </c>
      <c r="S859" s="46" t="s">
        <v>4</v>
      </c>
      <c r="T859" s="46" t="str">
        <f>LOWER('quota master'!$V859)</f>
        <v>6115100000 - graduated compression hosiery (for example, stockings for varicose veins)</v>
      </c>
      <c r="U859" s="46" t="str">
        <f>GetQuotaDescription('quota master'!$A859, 'quota master'!$B859, 'quota master'!$AB859, 'quota master'!$T859)</f>
        <v>FCFS Quota number 097175 for geography PE : Peru on 6115100000 - graduated compression hosiery (for example, stockings for varicose veins)</v>
      </c>
      <c r="V859" s="46" t="s">
        <v>6878</v>
      </c>
      <c r="W859" s="46" t="s">
        <v>4</v>
      </c>
      <c r="X859" s="46" t="s">
        <v>4</v>
      </c>
      <c r="Y859" s="46" t="s">
        <v>4</v>
      </c>
      <c r="Z859" s="54"/>
      <c r="AA859" s="46" t="s">
        <v>4</v>
      </c>
      <c r="AB859" s="46" t="s">
        <v>1399</v>
      </c>
      <c r="AC859" s="46" t="s">
        <v>4</v>
      </c>
      <c r="AD859" s="46" t="s">
        <v>4</v>
      </c>
      <c r="AE859" s="46" t="s">
        <v>4</v>
      </c>
      <c r="AF859" s="47" t="s">
        <v>4</v>
      </c>
    </row>
    <row r="860" spans="1:32" ht="90" x14ac:dyDescent="0.25">
      <c r="A860" s="45" t="s">
        <v>1043</v>
      </c>
      <c r="B860" s="46" t="str">
        <f>VLOOKUP($A860, Table5[], 2, FALSE)</f>
        <v>EC : Ecuador</v>
      </c>
      <c r="C860" s="46" t="str">
        <f>IF(ISNA(VLOOKUP($A860, Table8[], 2, FALSE)), "", VLOOKUP($A860, Table8[], 2, FALSE))</f>
        <v/>
      </c>
      <c r="D860" s="46" t="str">
        <f>IF(ISNA(VLOOKUP($A860, Table10[], 2, FALSE)), "", VLOOKUP($A860, Table10[], 2, FALSE))</f>
        <v>6115100000 - Graduated compression hosiery (for example, stockings for varicose veins)</v>
      </c>
      <c r="E860" s="46" t="str">
        <f>IF(ISNA(VLOOKUP($A860, Table16[], 2, FALSE)), "", VLOOKUP($A860,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60" s="59">
        <v>12571</v>
      </c>
      <c r="G860" s="60">
        <v>43101</v>
      </c>
      <c r="H860" s="60">
        <v>43465</v>
      </c>
      <c r="I860" s="61">
        <f>'quota master'!$H860-'quota master'!$G860+1</f>
        <v>365</v>
      </c>
      <c r="J860" s="61" t="str">
        <f>describe_period('quota master'!$I860, 'quota master'!$G860, 'quota master'!$H860)</f>
        <v>Annual</v>
      </c>
      <c r="K860" s="54">
        <v>25000</v>
      </c>
      <c r="L860" s="62" t="s">
        <v>2</v>
      </c>
      <c r="M860" s="63">
        <v>3</v>
      </c>
      <c r="N860" s="62" t="s">
        <v>3</v>
      </c>
      <c r="O860" s="63">
        <v>90</v>
      </c>
      <c r="P860" s="46" t="s">
        <v>4</v>
      </c>
      <c r="Q860" s="46" t="s">
        <v>4</v>
      </c>
      <c r="R860" s="46" t="s">
        <v>1039</v>
      </c>
      <c r="S860" s="46" t="s">
        <v>4</v>
      </c>
      <c r="T860" s="46" t="str">
        <f>LOWER('quota master'!$V860)</f>
        <v>6115100000 - graduated compression hosiery (for example, stockings for varicose veins)</v>
      </c>
      <c r="U860" s="46" t="str">
        <f>GetQuotaDescription('quota master'!$A860, 'quota master'!$B860, 'quota master'!$AB860, 'quota master'!$T860)</f>
        <v>FCFS Quota number 097505 for geography EC : Ecuador on 6115100000 - graduated compression hosiery (for example, stockings for varicose veins)</v>
      </c>
      <c r="V860" s="46" t="s">
        <v>6878</v>
      </c>
      <c r="W860" s="46" t="s">
        <v>4</v>
      </c>
      <c r="X860" s="46" t="s">
        <v>4</v>
      </c>
      <c r="Y860" s="46" t="s">
        <v>4</v>
      </c>
      <c r="Z860" s="54"/>
      <c r="AA860" s="46" t="s">
        <v>4</v>
      </c>
      <c r="AB860" s="46" t="s">
        <v>1399</v>
      </c>
      <c r="AC860" s="46" t="s">
        <v>4</v>
      </c>
      <c r="AD860" s="46" t="s">
        <v>4</v>
      </c>
      <c r="AE860" s="46" t="s">
        <v>4</v>
      </c>
      <c r="AF860" s="47" t="s">
        <v>4</v>
      </c>
    </row>
    <row r="861" spans="1:32" ht="90" x14ac:dyDescent="0.25">
      <c r="A861" s="45" t="s">
        <v>961</v>
      </c>
      <c r="B861" s="46" t="str">
        <f>VLOOKUP($A861, Table5[], 2, FALSE)</f>
        <v>CO : Colombia</v>
      </c>
      <c r="C861" s="46" t="str">
        <f>IF(ISNA(VLOOKUP($A861, Table8[], 2, FALSE)), "", VLOOKUP($A861, Table8[], 2, FALSE))</f>
        <v/>
      </c>
      <c r="D861" s="46" t="str">
        <f>IF(ISNA(VLOOKUP($A861, Table10[], 2, FALSE)), "", VLOOKUP($A861, Table10[], 2, FALSE))</f>
        <v>6115210000 - Of synthetic fibres, measuring per single yarn less than 67|decitex</v>
      </c>
      <c r="E861" s="46" t="str">
        <f>IF(ISNA(VLOOKUP($A861, Table16[], 2, FALSE)), "", VLOOKUP($A861,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61" s="59">
        <v>12542</v>
      </c>
      <c r="G861" s="60">
        <v>43313</v>
      </c>
      <c r="H861" s="60">
        <v>43677</v>
      </c>
      <c r="I861" s="61">
        <f>'quota master'!$H861-'quota master'!$G861+1</f>
        <v>365</v>
      </c>
      <c r="J861" s="61" t="str">
        <f>describe_period('quota master'!$I861, 'quota master'!$G861, 'quota master'!$H861)</f>
        <v>Annual</v>
      </c>
      <c r="K861" s="54">
        <v>40000</v>
      </c>
      <c r="L861" s="62" t="s">
        <v>2</v>
      </c>
      <c r="M861" s="63">
        <v>3</v>
      </c>
      <c r="N861" s="62" t="s">
        <v>3</v>
      </c>
      <c r="O861" s="63">
        <v>90</v>
      </c>
      <c r="P861" s="46" t="s">
        <v>4</v>
      </c>
      <c r="Q861" s="46" t="s">
        <v>4</v>
      </c>
      <c r="R861" s="46" t="s">
        <v>956</v>
      </c>
      <c r="S861" s="46" t="s">
        <v>4</v>
      </c>
      <c r="T861" s="46" t="str">
        <f>LOWER('quota master'!$V861)</f>
        <v>other pantyhose and tights - of synthetic fibres, measuring per single yarn less than 67|decitex</v>
      </c>
      <c r="U861" s="46" t="str">
        <f>GetQuotaDescription('quota master'!$A861, 'quota master'!$B861, 'quota master'!$AB861, 'quota master'!$T861)</f>
        <v>FCFS Quota number 097145 for geography CO : Colombia on other pantyhose and tights - of synthetic fibres, measuring per single yarn less than 67|decitex</v>
      </c>
      <c r="V861" s="46" t="s">
        <v>7790</v>
      </c>
      <c r="W861" s="46" t="s">
        <v>4</v>
      </c>
      <c r="X861" s="46" t="s">
        <v>4</v>
      </c>
      <c r="Y861" s="46" t="s">
        <v>4</v>
      </c>
      <c r="Z861" s="54"/>
      <c r="AA861" s="46" t="s">
        <v>4</v>
      </c>
      <c r="AB861" s="46" t="s">
        <v>1399</v>
      </c>
      <c r="AC861" s="46" t="s">
        <v>4</v>
      </c>
      <c r="AD861" s="46" t="s">
        <v>4</v>
      </c>
      <c r="AE861" s="46" t="s">
        <v>4</v>
      </c>
      <c r="AF861" s="47" t="s">
        <v>4</v>
      </c>
    </row>
    <row r="862" spans="1:32" ht="90" x14ac:dyDescent="0.25">
      <c r="A862" s="45" t="s">
        <v>975</v>
      </c>
      <c r="B862" s="46" t="str">
        <f>VLOOKUP($A862, Table5[], 2, FALSE)</f>
        <v>PE : Peru</v>
      </c>
      <c r="C862" s="46" t="str">
        <f>IF(ISNA(VLOOKUP($A862, Table8[], 2, FALSE)), "", VLOOKUP($A862, Table8[], 2, FALSE))</f>
        <v/>
      </c>
      <c r="D862" s="46" t="str">
        <f>IF(ISNA(VLOOKUP($A862, Table10[], 2, FALSE)), "", VLOOKUP($A862, Table10[], 2, FALSE))</f>
        <v>6115210000 - Of synthetic fibres, measuring per single yarn less than 67|decitex</v>
      </c>
      <c r="E862" s="46" t="str">
        <f>IF(ISNA(VLOOKUP($A862, Table16[], 2, FALSE)), "", VLOOKUP($A862,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62" s="59">
        <v>12500</v>
      </c>
      <c r="G862" s="60">
        <v>43160</v>
      </c>
      <c r="H862" s="60">
        <v>43524</v>
      </c>
      <c r="I862" s="61">
        <f>'quota master'!$H862-'quota master'!$G862+1</f>
        <v>365</v>
      </c>
      <c r="J862" s="61" t="str">
        <f>describe_period('quota master'!$I862, 'quota master'!$G862, 'quota master'!$H862)</f>
        <v>Annual</v>
      </c>
      <c r="K862" s="54">
        <v>40000</v>
      </c>
      <c r="L862" s="62" t="s">
        <v>2</v>
      </c>
      <c r="M862" s="63">
        <v>3</v>
      </c>
      <c r="N862" s="62" t="s">
        <v>3</v>
      </c>
      <c r="O862" s="63">
        <v>90</v>
      </c>
      <c r="P862" s="46" t="s">
        <v>4</v>
      </c>
      <c r="Q862" s="46" t="s">
        <v>4</v>
      </c>
      <c r="R862" s="46" t="s">
        <v>969</v>
      </c>
      <c r="S862" s="46" t="s">
        <v>4</v>
      </c>
      <c r="T862" s="46" t="str">
        <f>LOWER('quota master'!$V862)</f>
        <v>other pantyhose and tights - of synthetic fibres, measuring per single yarn less than 67|decitex</v>
      </c>
      <c r="U862" s="46" t="str">
        <f>GetQuotaDescription('quota master'!$A862, 'quota master'!$B862, 'quota master'!$AB862, 'quota master'!$T862)</f>
        <v>FCFS Quota number 097176 for geography PE : Peru on other pantyhose and tights - of synthetic fibres, measuring per single yarn less than 67|decitex</v>
      </c>
      <c r="V862" s="46" t="s">
        <v>7790</v>
      </c>
      <c r="W862" s="46" t="s">
        <v>4</v>
      </c>
      <c r="X862" s="46" t="s">
        <v>4</v>
      </c>
      <c r="Y862" s="46" t="s">
        <v>4</v>
      </c>
      <c r="Z862" s="54"/>
      <c r="AA862" s="46" t="s">
        <v>4</v>
      </c>
      <c r="AB862" s="46" t="s">
        <v>1399</v>
      </c>
      <c r="AC862" s="46" t="s">
        <v>4</v>
      </c>
      <c r="AD862" s="46" t="s">
        <v>4</v>
      </c>
      <c r="AE862" s="46" t="s">
        <v>4</v>
      </c>
      <c r="AF862" s="47" t="s">
        <v>4</v>
      </c>
    </row>
    <row r="863" spans="1:32" ht="90" x14ac:dyDescent="0.25">
      <c r="A863" s="45" t="s">
        <v>1044</v>
      </c>
      <c r="B863" s="46" t="str">
        <f>VLOOKUP($A863, Table5[], 2, FALSE)</f>
        <v>EC : Ecuador</v>
      </c>
      <c r="C863" s="46" t="str">
        <f>IF(ISNA(VLOOKUP($A863, Table8[], 2, FALSE)), "", VLOOKUP($A863, Table8[], 2, FALSE))</f>
        <v/>
      </c>
      <c r="D863" s="46" t="str">
        <f>IF(ISNA(VLOOKUP($A863, Table10[], 2, FALSE)), "", VLOOKUP($A863, Table10[], 2, FALSE))</f>
        <v>6115210000 - Of synthetic fibres, measuring per single yarn less than 67|decitex</v>
      </c>
      <c r="E863" s="46" t="str">
        <f>IF(ISNA(VLOOKUP($A863, Table16[], 2, FALSE)), "", VLOOKUP($A863,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63" s="59">
        <v>12572</v>
      </c>
      <c r="G863" s="60">
        <v>43101</v>
      </c>
      <c r="H863" s="60">
        <v>43465</v>
      </c>
      <c r="I863" s="61">
        <f>'quota master'!$H863-'quota master'!$G863+1</f>
        <v>365</v>
      </c>
      <c r="J863" s="61" t="str">
        <f>describe_period('quota master'!$I863, 'quota master'!$G863, 'quota master'!$H863)</f>
        <v>Annual</v>
      </c>
      <c r="K863" s="54">
        <v>40000</v>
      </c>
      <c r="L863" s="62" t="s">
        <v>2</v>
      </c>
      <c r="M863" s="63">
        <v>3</v>
      </c>
      <c r="N863" s="62" t="s">
        <v>3</v>
      </c>
      <c r="O863" s="63">
        <v>90</v>
      </c>
      <c r="P863" s="46" t="s">
        <v>4</v>
      </c>
      <c r="Q863" s="46" t="s">
        <v>4</v>
      </c>
      <c r="R863" s="46" t="s">
        <v>1039</v>
      </c>
      <c r="S863" s="46" t="s">
        <v>4</v>
      </c>
      <c r="T863" s="46" t="str">
        <f>LOWER('quota master'!$V863)</f>
        <v>other pantyhose and tights - of synthetic fibres, measuring per single yarn less than 67|decitex</v>
      </c>
      <c r="U863" s="46" t="str">
        <f>GetQuotaDescription('quota master'!$A863, 'quota master'!$B863, 'quota master'!$AB863, 'quota master'!$T863)</f>
        <v>FCFS Quota number 097506 for geography EC : Ecuador on other pantyhose and tights - of synthetic fibres, measuring per single yarn less than 67|decitex</v>
      </c>
      <c r="V863" s="46" t="s">
        <v>7790</v>
      </c>
      <c r="W863" s="46" t="s">
        <v>4</v>
      </c>
      <c r="X863" s="46" t="s">
        <v>4</v>
      </c>
      <c r="Y863" s="46" t="s">
        <v>4</v>
      </c>
      <c r="Z863" s="54"/>
      <c r="AA863" s="46" t="s">
        <v>4</v>
      </c>
      <c r="AB863" s="46" t="s">
        <v>1399</v>
      </c>
      <c r="AC863" s="46" t="s">
        <v>4</v>
      </c>
      <c r="AD863" s="46" t="s">
        <v>4</v>
      </c>
      <c r="AE863" s="46" t="s">
        <v>4</v>
      </c>
      <c r="AF863" s="47" t="s">
        <v>4</v>
      </c>
    </row>
    <row r="864" spans="1:32" ht="90" x14ac:dyDescent="0.25">
      <c r="A864" s="45" t="s">
        <v>962</v>
      </c>
      <c r="B864" s="46" t="str">
        <f>VLOOKUP($A864, Table5[], 2, FALSE)</f>
        <v>CO : Colombia</v>
      </c>
      <c r="C864" s="46" t="str">
        <f>IF(ISNA(VLOOKUP($A864, Table8[], 2, FALSE)), "", VLOOKUP($A864, Table8[], 2, FALSE))</f>
        <v/>
      </c>
      <c r="D864" s="46" t="str">
        <f>IF(ISNA(VLOOKUP($A864, Table10[], 2, FALSE)), "", VLOOKUP($A864, Table10[], 2, FALSE))</f>
        <v>6115220000 - Of synthetic fibres, measuring per single yarn 67|decitex or more</v>
      </c>
      <c r="E864" s="46" t="str">
        <f>IF(ISNA(VLOOKUP($A864, Table16[], 2, FALSE)), "", VLOOKUP($A864,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64" s="59">
        <v>12543</v>
      </c>
      <c r="G864" s="60">
        <v>43313</v>
      </c>
      <c r="H864" s="60">
        <v>43677</v>
      </c>
      <c r="I864" s="61">
        <f>'quota master'!$H864-'quota master'!$G864+1</f>
        <v>365</v>
      </c>
      <c r="J864" s="61" t="str">
        <f>describe_period('quota master'!$I864, 'quota master'!$G864, 'quota master'!$H864)</f>
        <v>Annual</v>
      </c>
      <c r="K864" s="54">
        <v>15000</v>
      </c>
      <c r="L864" s="62" t="s">
        <v>2</v>
      </c>
      <c r="M864" s="63">
        <v>3</v>
      </c>
      <c r="N864" s="62" t="s">
        <v>3</v>
      </c>
      <c r="O864" s="63">
        <v>90</v>
      </c>
      <c r="P864" s="46" t="s">
        <v>4</v>
      </c>
      <c r="Q864" s="46" t="s">
        <v>4</v>
      </c>
      <c r="R864" s="46" t="s">
        <v>956</v>
      </c>
      <c r="S864" s="46" t="s">
        <v>4</v>
      </c>
      <c r="T864" s="46" t="str">
        <f>LOWER('quota master'!$V864)</f>
        <v>other pantyhose and tights - of synthetic fibres, measuring per single yarn 67|decitex or more</v>
      </c>
      <c r="U864" s="46" t="str">
        <f>GetQuotaDescription('quota master'!$A864, 'quota master'!$B864, 'quota master'!$AB864, 'quota master'!$T864)</f>
        <v>FCFS Quota number 097146 for geography CO : Colombia on other pantyhose and tights - of synthetic fibres, measuring per single yarn 67|decitex or more</v>
      </c>
      <c r="V864" s="46" t="s">
        <v>7791</v>
      </c>
      <c r="W864" s="46" t="s">
        <v>4</v>
      </c>
      <c r="X864" s="46" t="s">
        <v>4</v>
      </c>
      <c r="Y864" s="46" t="s">
        <v>4</v>
      </c>
      <c r="Z864" s="54"/>
      <c r="AA864" s="46" t="s">
        <v>4</v>
      </c>
      <c r="AB864" s="46" t="s">
        <v>1399</v>
      </c>
      <c r="AC864" s="46" t="s">
        <v>4</v>
      </c>
      <c r="AD864" s="46" t="s">
        <v>4</v>
      </c>
      <c r="AE864" s="46" t="s">
        <v>4</v>
      </c>
      <c r="AF864" s="47" t="s">
        <v>4</v>
      </c>
    </row>
    <row r="865" spans="1:32" ht="90" x14ac:dyDescent="0.25">
      <c r="A865" s="45" t="s">
        <v>976</v>
      </c>
      <c r="B865" s="46" t="str">
        <f>VLOOKUP($A865, Table5[], 2, FALSE)</f>
        <v>PE : Peru</v>
      </c>
      <c r="C865" s="46" t="str">
        <f>IF(ISNA(VLOOKUP($A865, Table8[], 2, FALSE)), "", VLOOKUP($A865, Table8[], 2, FALSE))</f>
        <v/>
      </c>
      <c r="D865" s="46" t="str">
        <f>IF(ISNA(VLOOKUP($A865, Table10[], 2, FALSE)), "", VLOOKUP($A865, Table10[], 2, FALSE))</f>
        <v>6115220000 - Of synthetic fibres, measuring per single yarn 67|decitex or more</v>
      </c>
      <c r="E865" s="46" t="str">
        <f>IF(ISNA(VLOOKUP($A865, Table16[], 2, FALSE)), "", VLOOKUP($A865,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65" s="59">
        <v>12501</v>
      </c>
      <c r="G865" s="60">
        <v>43160</v>
      </c>
      <c r="H865" s="60">
        <v>43524</v>
      </c>
      <c r="I865" s="61">
        <f>'quota master'!$H865-'quota master'!$G865+1</f>
        <v>365</v>
      </c>
      <c r="J865" s="61" t="str">
        <f>describe_period('quota master'!$I865, 'quota master'!$G865, 'quota master'!$H865)</f>
        <v>Annual</v>
      </c>
      <c r="K865" s="54">
        <v>15000</v>
      </c>
      <c r="L865" s="62" t="s">
        <v>2</v>
      </c>
      <c r="M865" s="63">
        <v>3</v>
      </c>
      <c r="N865" s="62" t="s">
        <v>3</v>
      </c>
      <c r="O865" s="63">
        <v>90</v>
      </c>
      <c r="P865" s="46" t="s">
        <v>4</v>
      </c>
      <c r="Q865" s="46" t="s">
        <v>4</v>
      </c>
      <c r="R865" s="46" t="s">
        <v>969</v>
      </c>
      <c r="S865" s="46" t="s">
        <v>4</v>
      </c>
      <c r="T865" s="46" t="str">
        <f>LOWER('quota master'!$V865)</f>
        <v>other pantyhose and tights - of synthetic fibres, measuring per single yarn 67|decitex or more</v>
      </c>
      <c r="U865" s="46" t="str">
        <f>GetQuotaDescription('quota master'!$A865, 'quota master'!$B865, 'quota master'!$AB865, 'quota master'!$T865)</f>
        <v>FCFS Quota number 097177 for geography PE : Peru on other pantyhose and tights - of synthetic fibres, measuring per single yarn 67|decitex or more</v>
      </c>
      <c r="V865" s="46" t="s">
        <v>7791</v>
      </c>
      <c r="W865" s="46" t="s">
        <v>4</v>
      </c>
      <c r="X865" s="46" t="s">
        <v>4</v>
      </c>
      <c r="Y865" s="46" t="s">
        <v>4</v>
      </c>
      <c r="Z865" s="54"/>
      <c r="AA865" s="46" t="s">
        <v>4</v>
      </c>
      <c r="AB865" s="46" t="s">
        <v>1399</v>
      </c>
      <c r="AC865" s="46" t="s">
        <v>4</v>
      </c>
      <c r="AD865" s="46" t="s">
        <v>4</v>
      </c>
      <c r="AE865" s="46" t="s">
        <v>4</v>
      </c>
      <c r="AF865" s="47" t="s">
        <v>4</v>
      </c>
    </row>
    <row r="866" spans="1:32" ht="90" x14ac:dyDescent="0.25">
      <c r="A866" s="45" t="s">
        <v>1045</v>
      </c>
      <c r="B866" s="46" t="str">
        <f>VLOOKUP($A866, Table5[], 2, FALSE)</f>
        <v>EC : Ecuador</v>
      </c>
      <c r="C866" s="46" t="str">
        <f>IF(ISNA(VLOOKUP($A866, Table8[], 2, FALSE)), "", VLOOKUP($A866, Table8[], 2, FALSE))</f>
        <v/>
      </c>
      <c r="D866" s="46" t="str">
        <f>IF(ISNA(VLOOKUP($A866, Table10[], 2, FALSE)), "", VLOOKUP($A866, Table10[], 2, FALSE))</f>
        <v>6115220000 - Of synthetic fibres, measuring per single yarn 67|decitex or more</v>
      </c>
      <c r="E866" s="46" t="str">
        <f>IF(ISNA(VLOOKUP($A866, Table16[], 2, FALSE)), "", VLOOKUP($A866,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66" s="59">
        <v>12573</v>
      </c>
      <c r="G866" s="60">
        <v>43101</v>
      </c>
      <c r="H866" s="60">
        <v>43465</v>
      </c>
      <c r="I866" s="61">
        <f>'quota master'!$H866-'quota master'!$G866+1</f>
        <v>365</v>
      </c>
      <c r="J866" s="61" t="str">
        <f>describe_period('quota master'!$I866, 'quota master'!$G866, 'quota master'!$H866)</f>
        <v>Annual</v>
      </c>
      <c r="K866" s="54">
        <v>15000</v>
      </c>
      <c r="L866" s="62" t="s">
        <v>2</v>
      </c>
      <c r="M866" s="63">
        <v>3</v>
      </c>
      <c r="N866" s="62" t="s">
        <v>3</v>
      </c>
      <c r="O866" s="63">
        <v>90</v>
      </c>
      <c r="P866" s="46" t="s">
        <v>4</v>
      </c>
      <c r="Q866" s="46" t="s">
        <v>4</v>
      </c>
      <c r="R866" s="46" t="s">
        <v>1039</v>
      </c>
      <c r="S866" s="46" t="s">
        <v>4</v>
      </c>
      <c r="T866" s="46" t="str">
        <f>LOWER('quota master'!$V866)</f>
        <v>other pantyhose and tights - of synthetic fibres, measuring per single yarn 67|decitex or more</v>
      </c>
      <c r="U866" s="46" t="str">
        <f>GetQuotaDescription('quota master'!$A866, 'quota master'!$B866, 'quota master'!$AB866, 'quota master'!$T866)</f>
        <v>FCFS Quota number 097507 for geography EC : Ecuador on other pantyhose and tights - of synthetic fibres, measuring per single yarn 67|decitex or more</v>
      </c>
      <c r="V866" s="46" t="s">
        <v>7791</v>
      </c>
      <c r="W866" s="46" t="s">
        <v>4</v>
      </c>
      <c r="X866" s="46" t="s">
        <v>4</v>
      </c>
      <c r="Y866" s="46" t="s">
        <v>4</v>
      </c>
      <c r="Z866" s="54"/>
      <c r="AA866" s="46" t="s">
        <v>4</v>
      </c>
      <c r="AB866" s="46" t="s">
        <v>1399</v>
      </c>
      <c r="AC866" s="46" t="s">
        <v>4</v>
      </c>
      <c r="AD866" s="46" t="s">
        <v>4</v>
      </c>
      <c r="AE866" s="46" t="s">
        <v>4</v>
      </c>
      <c r="AF866" s="47" t="s">
        <v>4</v>
      </c>
    </row>
    <row r="867" spans="1:32" ht="90" x14ac:dyDescent="0.25">
      <c r="A867" s="45" t="s">
        <v>963</v>
      </c>
      <c r="B867" s="46" t="str">
        <f>VLOOKUP($A867, Table5[], 2, FALSE)</f>
        <v>CO : Colombia</v>
      </c>
      <c r="C867" s="46" t="str">
        <f>IF(ISNA(VLOOKUP($A867, Table8[], 2, FALSE)), "", VLOOKUP($A867, Table8[], 2, FALSE))</f>
        <v/>
      </c>
      <c r="D867" s="46" t="str">
        <f>IF(ISNA(VLOOKUP($A867, Table10[], 2, FALSE)), "", VLOOKUP($A867, Table10[], 2, FALSE))</f>
        <v>6115300000 - Other women's full-length or knee-length hosiery, measuring per single yarn less than 67|decitex</v>
      </c>
      <c r="E867" s="46" t="str">
        <f>IF(ISNA(VLOOKUP($A867, Table16[], 2, FALSE)), "", VLOOKUP($A867,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67" s="59">
        <v>12544</v>
      </c>
      <c r="G867" s="60">
        <v>43313</v>
      </c>
      <c r="H867" s="60">
        <v>43677</v>
      </c>
      <c r="I867" s="61">
        <f>'quota master'!$H867-'quota master'!$G867+1</f>
        <v>365</v>
      </c>
      <c r="J867" s="61" t="str">
        <f>describe_period('quota master'!$I867, 'quota master'!$G867, 'quota master'!$H867)</f>
        <v>Annual</v>
      </c>
      <c r="K867" s="54">
        <v>25000</v>
      </c>
      <c r="L867" s="62" t="s">
        <v>2</v>
      </c>
      <c r="M867" s="63">
        <v>3</v>
      </c>
      <c r="N867" s="62" t="s">
        <v>3</v>
      </c>
      <c r="O867" s="63">
        <v>90</v>
      </c>
      <c r="P867" s="46" t="s">
        <v>4</v>
      </c>
      <c r="Q867" s="46" t="s">
        <v>4</v>
      </c>
      <c r="R867" s="46" t="s">
        <v>956</v>
      </c>
      <c r="S867" s="46" t="s">
        <v>4</v>
      </c>
      <c r="T867" s="46" t="str">
        <f>LOWER('quota master'!$V867)</f>
        <v>other women's full-length or knee-length hosiery, measuring per single yarn less than 67|decitex</v>
      </c>
      <c r="U867" s="46" t="str">
        <f>GetQuotaDescription('quota master'!$A867, 'quota master'!$B867, 'quota master'!$AB867, 'quota master'!$T867)</f>
        <v>FCFS Quota number 097147 for geography CO : Colombia on other women's full-length or knee-length hosiery, measuring per single yarn less than 67|decitex</v>
      </c>
      <c r="V867" s="46" t="s">
        <v>5632</v>
      </c>
      <c r="W867" s="46" t="s">
        <v>4</v>
      </c>
      <c r="X867" s="46" t="s">
        <v>4</v>
      </c>
      <c r="Y867" s="46" t="s">
        <v>4</v>
      </c>
      <c r="Z867" s="54"/>
      <c r="AA867" s="46" t="s">
        <v>4</v>
      </c>
      <c r="AB867" s="46" t="s">
        <v>1399</v>
      </c>
      <c r="AC867" s="46" t="s">
        <v>4</v>
      </c>
      <c r="AD867" s="46" t="s">
        <v>4</v>
      </c>
      <c r="AE867" s="46" t="s">
        <v>4</v>
      </c>
      <c r="AF867" s="47" t="s">
        <v>4</v>
      </c>
    </row>
    <row r="868" spans="1:32" ht="90" x14ac:dyDescent="0.25">
      <c r="A868" s="45" t="s">
        <v>977</v>
      </c>
      <c r="B868" s="46" t="str">
        <f>VLOOKUP($A868, Table5[], 2, FALSE)</f>
        <v>PE : Peru</v>
      </c>
      <c r="C868" s="46" t="str">
        <f>IF(ISNA(VLOOKUP($A868, Table8[], 2, FALSE)), "", VLOOKUP($A868, Table8[], 2, FALSE))</f>
        <v/>
      </c>
      <c r="D868" s="46" t="str">
        <f>IF(ISNA(VLOOKUP($A868, Table10[], 2, FALSE)), "", VLOOKUP($A868, Table10[], 2, FALSE))</f>
        <v>6115300000 - Other women's full-length or knee-length hosiery, measuring per single yarn less than 67|decitex</v>
      </c>
      <c r="E868" s="46" t="str">
        <f>IF(ISNA(VLOOKUP($A868, Table16[], 2, FALSE)), "", VLOOKUP($A868,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68" s="59">
        <v>12502</v>
      </c>
      <c r="G868" s="60">
        <v>43160</v>
      </c>
      <c r="H868" s="60">
        <v>43524</v>
      </c>
      <c r="I868" s="61">
        <f>'quota master'!$H868-'quota master'!$G868+1</f>
        <v>365</v>
      </c>
      <c r="J868" s="61" t="str">
        <f>describe_period('quota master'!$I868, 'quota master'!$G868, 'quota master'!$H868)</f>
        <v>Annual</v>
      </c>
      <c r="K868" s="54">
        <v>25000</v>
      </c>
      <c r="L868" s="62" t="s">
        <v>2</v>
      </c>
      <c r="M868" s="63">
        <v>3</v>
      </c>
      <c r="N868" s="62" t="s">
        <v>3</v>
      </c>
      <c r="O868" s="63">
        <v>90</v>
      </c>
      <c r="P868" s="46" t="s">
        <v>4</v>
      </c>
      <c r="Q868" s="46" t="s">
        <v>4</v>
      </c>
      <c r="R868" s="46" t="s">
        <v>969</v>
      </c>
      <c r="S868" s="46" t="s">
        <v>4</v>
      </c>
      <c r="T868" s="46" t="str">
        <f>LOWER('quota master'!$V868)</f>
        <v>other women's full-length or knee-length hosiery, measuring per single yarn less than 67|decitex</v>
      </c>
      <c r="U868" s="46" t="str">
        <f>GetQuotaDescription('quota master'!$A868, 'quota master'!$B868, 'quota master'!$AB868, 'quota master'!$T868)</f>
        <v>FCFS Quota number 097178 for geography PE : Peru on other women's full-length or knee-length hosiery, measuring per single yarn less than 67|decitex</v>
      </c>
      <c r="V868" s="46" t="s">
        <v>5632</v>
      </c>
      <c r="W868" s="46" t="s">
        <v>4</v>
      </c>
      <c r="X868" s="46" t="s">
        <v>4</v>
      </c>
      <c r="Y868" s="46" t="s">
        <v>4</v>
      </c>
      <c r="Z868" s="54"/>
      <c r="AA868" s="46" t="s">
        <v>4</v>
      </c>
      <c r="AB868" s="46" t="s">
        <v>1399</v>
      </c>
      <c r="AC868" s="46" t="s">
        <v>4</v>
      </c>
      <c r="AD868" s="46" t="s">
        <v>4</v>
      </c>
      <c r="AE868" s="46" t="s">
        <v>4</v>
      </c>
      <c r="AF868" s="47" t="s">
        <v>4</v>
      </c>
    </row>
    <row r="869" spans="1:32" ht="90" x14ac:dyDescent="0.25">
      <c r="A869" s="45" t="s">
        <v>1046</v>
      </c>
      <c r="B869" s="46" t="str">
        <f>VLOOKUP($A869, Table5[], 2, FALSE)</f>
        <v>EC : Ecuador</v>
      </c>
      <c r="C869" s="46" t="str">
        <f>IF(ISNA(VLOOKUP($A869, Table8[], 2, FALSE)), "", VLOOKUP($A869, Table8[], 2, FALSE))</f>
        <v/>
      </c>
      <c r="D869" s="46" t="str">
        <f>IF(ISNA(VLOOKUP($A869, Table10[], 2, FALSE)), "", VLOOKUP($A869, Table10[], 2, FALSE))</f>
        <v>6115300000 - Other women's full-length or knee-length hosiery, measuring per single yarn less than 67|decitex</v>
      </c>
      <c r="E869" s="46" t="str">
        <f>IF(ISNA(VLOOKUP($A869, Table16[], 2, FALSE)), "", VLOOKUP($A869,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69" s="59">
        <v>12574</v>
      </c>
      <c r="G869" s="60">
        <v>43101</v>
      </c>
      <c r="H869" s="60">
        <v>43465</v>
      </c>
      <c r="I869" s="61">
        <f>'quota master'!$H869-'quota master'!$G869+1</f>
        <v>365</v>
      </c>
      <c r="J869" s="61" t="str">
        <f>describe_period('quota master'!$I869, 'quota master'!$G869, 'quota master'!$H869)</f>
        <v>Annual</v>
      </c>
      <c r="K869" s="54">
        <v>25000</v>
      </c>
      <c r="L869" s="62" t="s">
        <v>2</v>
      </c>
      <c r="M869" s="63">
        <v>3</v>
      </c>
      <c r="N869" s="62" t="s">
        <v>3</v>
      </c>
      <c r="O869" s="63">
        <v>90</v>
      </c>
      <c r="P869" s="46" t="s">
        <v>4</v>
      </c>
      <c r="Q869" s="46" t="s">
        <v>4</v>
      </c>
      <c r="R869" s="46" t="s">
        <v>1039</v>
      </c>
      <c r="S869" s="46" t="s">
        <v>4</v>
      </c>
      <c r="T869" s="46" t="str">
        <f>LOWER('quota master'!$V869)</f>
        <v>other women's full-length or knee-length hosiery, measuring per single yarn less than 67|decitex</v>
      </c>
      <c r="U869" s="46" t="str">
        <f>GetQuotaDescription('quota master'!$A869, 'quota master'!$B869, 'quota master'!$AB869, 'quota master'!$T869)</f>
        <v>FCFS Quota number 097508 for geography EC : Ecuador on other women's full-length or knee-length hosiery, measuring per single yarn less than 67|decitex</v>
      </c>
      <c r="V869" s="46" t="s">
        <v>5632</v>
      </c>
      <c r="W869" s="46" t="s">
        <v>4</v>
      </c>
      <c r="X869" s="46" t="s">
        <v>4</v>
      </c>
      <c r="Y869" s="46" t="s">
        <v>4</v>
      </c>
      <c r="Z869" s="54"/>
      <c r="AA869" s="46" t="s">
        <v>4</v>
      </c>
      <c r="AB869" s="46" t="s">
        <v>1399</v>
      </c>
      <c r="AC869" s="46" t="s">
        <v>4</v>
      </c>
      <c r="AD869" s="46" t="s">
        <v>4</v>
      </c>
      <c r="AE869" s="46" t="s">
        <v>4</v>
      </c>
      <c r="AF869" s="47" t="s">
        <v>4</v>
      </c>
    </row>
    <row r="870" spans="1:32" ht="90" x14ac:dyDescent="0.25">
      <c r="A870" s="45" t="s">
        <v>964</v>
      </c>
      <c r="B870" s="46" t="str">
        <f>VLOOKUP($A870, Table5[], 2, FALSE)</f>
        <v>CO : Colombia</v>
      </c>
      <c r="C870" s="46" t="str">
        <f>IF(ISNA(VLOOKUP($A870, Table8[], 2, FALSE)), "", VLOOKUP($A870, Table8[], 2, FALSE))</f>
        <v/>
      </c>
      <c r="D870" s="46" t="str">
        <f>IF(ISNA(VLOOKUP($A870, Table10[], 2, FALSE)), "", VLOOKUP($A870, Table10[], 2, FALSE))</f>
        <v>6115960000 - Of synthetic fibres</v>
      </c>
      <c r="E870" s="46" t="str">
        <f>IF(ISNA(VLOOKUP($A870, Table16[], 2, FALSE)), "", VLOOKUP($A870,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870" s="59">
        <v>12545</v>
      </c>
      <c r="G870" s="60">
        <v>43313</v>
      </c>
      <c r="H870" s="60">
        <v>43677</v>
      </c>
      <c r="I870" s="61">
        <f>'quota master'!$H870-'quota master'!$G870+1</f>
        <v>365</v>
      </c>
      <c r="J870" s="61" t="str">
        <f>describe_period('quota master'!$I870, 'quota master'!$G870, 'quota master'!$H870)</f>
        <v>Annual</v>
      </c>
      <c r="K870" s="54">
        <v>175000</v>
      </c>
      <c r="L870" s="62" t="s">
        <v>2</v>
      </c>
      <c r="M870" s="63">
        <v>3</v>
      </c>
      <c r="N870" s="62" t="s">
        <v>3</v>
      </c>
      <c r="O870" s="63">
        <v>90</v>
      </c>
      <c r="P870" s="46" t="s">
        <v>4</v>
      </c>
      <c r="Q870" s="46" t="s">
        <v>4</v>
      </c>
      <c r="R870" s="46" t="s">
        <v>956</v>
      </c>
      <c r="S870" s="46" t="s">
        <v>4</v>
      </c>
      <c r="T870" s="46" t="str">
        <f>LOWER('quota master'!$V870)</f>
        <v>pantyhose, tights, stockings, socks and other hosiery, including graduated compression hosiery (for example, stockings for varicose veins) and footwear without applied soles, knitted or crocheted - of synthetic fibres</v>
      </c>
      <c r="U870" s="46" t="str">
        <f>GetQuotaDescription('quota master'!$A870, 'quota master'!$B870, 'quota master'!$AB870, 'quota master'!$T870)</f>
        <v>FCFS Quota number 097148 for geography CO : Colombia on pantyhose, tights, stockings, socks and other hosiery, including graduated compression hosiery (for example, stockings for varicose veins) and footwear without applied soles, knitted or crocheted - of synthetic fibres</v>
      </c>
      <c r="V870" s="46" t="s">
        <v>7792</v>
      </c>
      <c r="W870" s="46" t="s">
        <v>4</v>
      </c>
      <c r="X870" s="46" t="s">
        <v>4</v>
      </c>
      <c r="Y870" s="46" t="s">
        <v>4</v>
      </c>
      <c r="Z870" s="54"/>
      <c r="AA870" s="46" t="s">
        <v>4</v>
      </c>
      <c r="AB870" s="46" t="s">
        <v>1399</v>
      </c>
      <c r="AC870" s="46" t="s">
        <v>4</v>
      </c>
      <c r="AD870" s="46" t="s">
        <v>4</v>
      </c>
      <c r="AE870" s="46" t="s">
        <v>4</v>
      </c>
      <c r="AF870" s="47" t="s">
        <v>4</v>
      </c>
    </row>
    <row r="871" spans="1:32" ht="90" x14ac:dyDescent="0.25">
      <c r="A871" s="45" t="s">
        <v>978</v>
      </c>
      <c r="B871" s="46" t="str">
        <f>VLOOKUP($A871, Table5[], 2, FALSE)</f>
        <v>PE : Peru</v>
      </c>
      <c r="C871" s="46" t="str">
        <f>IF(ISNA(VLOOKUP($A871, Table8[], 2, FALSE)), "", VLOOKUP($A871, Table8[], 2, FALSE))</f>
        <v/>
      </c>
      <c r="D871" s="46" t="str">
        <f>IF(ISNA(VLOOKUP($A871, Table10[], 2, FALSE)), "", VLOOKUP($A871, Table10[], 2, FALSE))</f>
        <v>6115960000 - Of synthetic fibres</v>
      </c>
      <c r="E871" s="46" t="str">
        <f>IF(ISNA(VLOOKUP($A871, Table16[], 2, FALSE)), "", VLOOKUP($A871,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871" s="59">
        <v>12503</v>
      </c>
      <c r="G871" s="60">
        <v>43160</v>
      </c>
      <c r="H871" s="60">
        <v>43524</v>
      </c>
      <c r="I871" s="61">
        <f>'quota master'!$H871-'quota master'!$G871+1</f>
        <v>365</v>
      </c>
      <c r="J871" s="61" t="str">
        <f>describe_period('quota master'!$I871, 'quota master'!$G871, 'quota master'!$H871)</f>
        <v>Annual</v>
      </c>
      <c r="K871" s="54">
        <v>175000</v>
      </c>
      <c r="L871" s="62" t="s">
        <v>2</v>
      </c>
      <c r="M871" s="63">
        <v>3</v>
      </c>
      <c r="N871" s="62" t="s">
        <v>3</v>
      </c>
      <c r="O871" s="63">
        <v>90</v>
      </c>
      <c r="P871" s="46" t="s">
        <v>4</v>
      </c>
      <c r="Q871" s="46" t="s">
        <v>4</v>
      </c>
      <c r="R871" s="46" t="s">
        <v>969</v>
      </c>
      <c r="S871" s="46" t="s">
        <v>4</v>
      </c>
      <c r="T871" s="46" t="str">
        <f>LOWER('quota master'!$V871)</f>
        <v>pantyhose, tights, stockings, socks and other hosiery, including graduated compression hosiery (for example, stockings for varicose veins) and footwear without applied soles, knitted or crocheted - of synthetic fibres</v>
      </c>
      <c r="U871" s="46" t="str">
        <f>GetQuotaDescription('quota master'!$A871, 'quota master'!$B871, 'quota master'!$AB871, 'quota master'!$T871)</f>
        <v>FCFS Quota number 097179 for geography PE : Peru on pantyhose, tights, stockings, socks and other hosiery, including graduated compression hosiery (for example, stockings for varicose veins) and footwear without applied soles, knitted or crocheted - of synthetic fibres</v>
      </c>
      <c r="V871" s="46" t="s">
        <v>7792</v>
      </c>
      <c r="W871" s="46" t="s">
        <v>4</v>
      </c>
      <c r="X871" s="46" t="s">
        <v>4</v>
      </c>
      <c r="Y871" s="46" t="s">
        <v>4</v>
      </c>
      <c r="Z871" s="54"/>
      <c r="AA871" s="46" t="s">
        <v>4</v>
      </c>
      <c r="AB871" s="46" t="s">
        <v>1399</v>
      </c>
      <c r="AC871" s="46" t="s">
        <v>4</v>
      </c>
      <c r="AD871" s="46" t="s">
        <v>4</v>
      </c>
      <c r="AE871" s="46" t="s">
        <v>4</v>
      </c>
      <c r="AF871" s="47" t="s">
        <v>4</v>
      </c>
    </row>
    <row r="872" spans="1:32" ht="90" x14ac:dyDescent="0.25">
      <c r="A872" s="45" t="s">
        <v>1047</v>
      </c>
      <c r="B872" s="46" t="str">
        <f>VLOOKUP($A872, Table5[], 2, FALSE)</f>
        <v>EC : Ecuador</v>
      </c>
      <c r="C872" s="46" t="str">
        <f>IF(ISNA(VLOOKUP($A872, Table8[], 2, FALSE)), "", VLOOKUP($A872, Table8[], 2, FALSE))</f>
        <v/>
      </c>
      <c r="D872" s="46" t="str">
        <f>IF(ISNA(VLOOKUP($A872, Table10[], 2, FALSE)), "", VLOOKUP($A872, Table10[], 2, FALSE))</f>
        <v>6115960000 - Of synthetic fibres</v>
      </c>
      <c r="E872" s="46" t="str">
        <f>IF(ISNA(VLOOKUP($A872, Table16[], 2, FALSE)), "", VLOOKUP($A872,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872" s="59">
        <v>12575</v>
      </c>
      <c r="G872" s="60">
        <v>43101</v>
      </c>
      <c r="H872" s="60">
        <v>43465</v>
      </c>
      <c r="I872" s="61">
        <f>'quota master'!$H872-'quota master'!$G872+1</f>
        <v>365</v>
      </c>
      <c r="J872" s="61" t="str">
        <f>describe_period('quota master'!$I872, 'quota master'!$G872, 'quota master'!$H872)</f>
        <v>Annual</v>
      </c>
      <c r="K872" s="54">
        <v>175000</v>
      </c>
      <c r="L872" s="62" t="s">
        <v>2</v>
      </c>
      <c r="M872" s="63">
        <v>3</v>
      </c>
      <c r="N872" s="62" t="s">
        <v>3</v>
      </c>
      <c r="O872" s="63">
        <v>90</v>
      </c>
      <c r="P872" s="46" t="s">
        <v>4</v>
      </c>
      <c r="Q872" s="46" t="s">
        <v>4</v>
      </c>
      <c r="R872" s="46" t="s">
        <v>1039</v>
      </c>
      <c r="S872" s="46" t="s">
        <v>4</v>
      </c>
      <c r="T872" s="46" t="str">
        <f>LOWER('quota master'!$V872)</f>
        <v>pantyhose, tights, stockings, socks and other hosiery, including graduated compression hosiery (for example, stockings for varicose veins) and footwear without applied soles, knitted or crocheted - of synthetic fibres</v>
      </c>
      <c r="U872" s="46" t="str">
        <f>GetQuotaDescription('quota master'!$A872, 'quota master'!$B872, 'quota master'!$AB872, 'quota master'!$T872)</f>
        <v>FCFS Quota number 097509 for geography EC : Ecuador on pantyhose, tights, stockings, socks and other hosiery, including graduated compression hosiery (for example, stockings for varicose veins) and footwear without applied soles, knitted or crocheted - of synthetic fibres</v>
      </c>
      <c r="V872" s="46" t="s">
        <v>7792</v>
      </c>
      <c r="W872" s="46" t="s">
        <v>4</v>
      </c>
      <c r="X872" s="46" t="s">
        <v>4</v>
      </c>
      <c r="Y872" s="46" t="s">
        <v>4</v>
      </c>
      <c r="Z872" s="54"/>
      <c r="AA872" s="46" t="s">
        <v>4</v>
      </c>
      <c r="AB872" s="46" t="s">
        <v>1399</v>
      </c>
      <c r="AC872" s="46" t="s">
        <v>4</v>
      </c>
      <c r="AD872" s="46" t="s">
        <v>4</v>
      </c>
      <c r="AE872" s="46" t="s">
        <v>4</v>
      </c>
      <c r="AF872" s="47" t="s">
        <v>4</v>
      </c>
    </row>
    <row r="873" spans="1:32" ht="90" x14ac:dyDescent="0.25">
      <c r="A873" s="45" t="s">
        <v>841</v>
      </c>
      <c r="B873" s="46" t="str">
        <f>VLOOKUP($A873, Table5[], 2, FALSE)</f>
        <v>CR : Costa Rica</v>
      </c>
      <c r="C873" s="46" t="str">
        <f>IF(ISNA(VLOOKUP($A873, Table8[], 2, FALSE)), "", VLOOKUP($A873, Table8[], 2, FALSE))</f>
        <v/>
      </c>
      <c r="D873" s="46" t="str">
        <f>IF(ISNA(VLOOKUP($A873, Table10[], 2, FALSE)), "", VLOOKUP($A873, Table10[], 2, FALSE))</f>
        <v>6117800000 - Other accessories</v>
      </c>
      <c r="E873" s="46" t="str">
        <f>IF(ISNA(VLOOKUP($A873, Table16[], 2, FALSE)), "", VLOOKUP($A873,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73" s="59">
        <v>12337</v>
      </c>
      <c r="G873" s="60">
        <v>43101</v>
      </c>
      <c r="H873" s="60">
        <v>43465</v>
      </c>
      <c r="I873" s="61">
        <f>'quota master'!$H873-'quota master'!$G873+1</f>
        <v>365</v>
      </c>
      <c r="J873" s="61" t="str">
        <f>describe_period('quota master'!$I873, 'quota master'!$G873, 'quota master'!$H873)</f>
        <v>Annual</v>
      </c>
      <c r="K873" s="54">
        <v>29000</v>
      </c>
      <c r="L873" s="62" t="s">
        <v>94</v>
      </c>
      <c r="M873" s="63">
        <v>3</v>
      </c>
      <c r="N873" s="62" t="s">
        <v>3</v>
      </c>
      <c r="O873" s="63">
        <v>90</v>
      </c>
      <c r="P873" s="46" t="s">
        <v>4</v>
      </c>
      <c r="Q873" s="46" t="s">
        <v>4</v>
      </c>
      <c r="R873" s="46" t="s">
        <v>827</v>
      </c>
      <c r="S873" s="46" t="s">
        <v>4</v>
      </c>
      <c r="T873" s="46" t="str">
        <f>LOWER('quota master'!$V873)</f>
        <v>other made-up clothing accessories, knitted or crocheted; knitted or crocheted parts of garments or of clothing accessories</v>
      </c>
      <c r="U873" s="46" t="str">
        <f>GetQuotaDescription('quota master'!$A873, 'quota master'!$B873, 'quota master'!$AB873, 'quota master'!$T873)</f>
        <v>FCFS Quota number 097030 for geography CR : Costa Rica on other made-up clothing accessories, knitted or crocheted; knitted or crocheted parts of garments or of clothing accessories</v>
      </c>
      <c r="V873" s="46" t="s">
        <v>7741</v>
      </c>
      <c r="W873" s="46" t="s">
        <v>4</v>
      </c>
      <c r="X873" s="46" t="s">
        <v>4</v>
      </c>
      <c r="Y873" s="46" t="s">
        <v>4</v>
      </c>
      <c r="Z873" s="54"/>
      <c r="AA873" s="46" t="s">
        <v>4</v>
      </c>
      <c r="AB873" s="46" t="s">
        <v>1399</v>
      </c>
      <c r="AC873" s="46" t="s">
        <v>4</v>
      </c>
      <c r="AD873" s="46" t="s">
        <v>4</v>
      </c>
      <c r="AE873" s="46" t="s">
        <v>4</v>
      </c>
      <c r="AF873" s="47" t="s">
        <v>4</v>
      </c>
    </row>
    <row r="874" spans="1:32" ht="105" x14ac:dyDescent="0.25">
      <c r="A874" s="45" t="s">
        <v>1114</v>
      </c>
      <c r="B874" s="46" t="str">
        <f>VLOOKUP($A874, Table5[], 2, FALSE)</f>
        <v>CA : Canada</v>
      </c>
      <c r="C874" s="46" t="str">
        <f>IF(ISNA(VLOOKUP($A874, Table8[], 2, FALSE)), "", VLOOKUP($A874, Table8[], 2, FALSE))</f>
        <v/>
      </c>
      <c r="D874" s="46" t="str">
        <f>IF(ISNA(VLOOKUP($A874, Table10[], 2, FALSE)), "", VLOOKUP($A874, Table10[], 2, FALSE))</f>
        <v>6201000000 - Men's or boys' overcoats, car coats, capes, cloaks, anoraks (including ski jackets), windcheaters, wind-jackets and similar articles, other than those of heading|6203</v>
      </c>
      <c r="E874" s="46" t="str">
        <f>IF(ISNA(VLOOKUP($A874, Table16[], 2, FALSE)), "", VLOOKUP($A874,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74" s="59">
        <v>12950</v>
      </c>
      <c r="G874" s="60">
        <v>43101</v>
      </c>
      <c r="H874" s="60">
        <v>43465</v>
      </c>
      <c r="I874" s="61">
        <f>'quota master'!$H874-'quota master'!$G874+1</f>
        <v>365</v>
      </c>
      <c r="J874" s="61" t="str">
        <f>describe_period('quota master'!$I874, 'quota master'!$G874, 'quota master'!$H874)</f>
        <v>Annual</v>
      </c>
      <c r="K874" s="54">
        <v>96000</v>
      </c>
      <c r="L874" s="62" t="s">
        <v>94</v>
      </c>
      <c r="M874" s="63">
        <v>3</v>
      </c>
      <c r="N874" s="62" t="s">
        <v>3</v>
      </c>
      <c r="O874" s="63">
        <v>90</v>
      </c>
      <c r="P874" s="46" t="s">
        <v>4</v>
      </c>
      <c r="Q874" s="46" t="s">
        <v>4</v>
      </c>
      <c r="R874" s="46" t="s">
        <v>1089</v>
      </c>
      <c r="S874" s="46" t="s">
        <v>4</v>
      </c>
      <c r="T874" s="46" t="str">
        <f>LOWER('quota master'!$V874)</f>
        <v>men's or boys' overcoats, car coats, capes, cloaks, anoraks (including ski jackets), windcheaters, wind-jackets and similar articles, other than those of heading|6203</v>
      </c>
      <c r="U874" s="46" t="str">
        <f>GetQuotaDescription('quota master'!$A874, 'quota master'!$B874, 'quota master'!$AB874, 'quota master'!$T874)</f>
        <v>FCFS Quota number 098348 for geography CA : Canada on men's or boys' overcoats, car coats, capes, cloaks, anoraks (including ski jackets), windcheaters, wind-jackets and similar articles, other than those of heading|6203</v>
      </c>
      <c r="V874" s="46" t="s">
        <v>5956</v>
      </c>
      <c r="W874" s="46" t="s">
        <v>4</v>
      </c>
      <c r="X874" s="46" t="s">
        <v>4</v>
      </c>
      <c r="Y874" s="46" t="s">
        <v>4</v>
      </c>
      <c r="Z874" s="54"/>
      <c r="AA874" s="46" t="s">
        <v>4</v>
      </c>
      <c r="AB874" s="46" t="s">
        <v>1399</v>
      </c>
      <c r="AC874" s="46" t="s">
        <v>4</v>
      </c>
      <c r="AD874" s="46" t="s">
        <v>4</v>
      </c>
      <c r="AE874" s="46" t="s">
        <v>4</v>
      </c>
      <c r="AF874" s="47" t="s">
        <v>4</v>
      </c>
    </row>
    <row r="875" spans="1:32" ht="90" x14ac:dyDescent="0.25">
      <c r="A875" s="45" t="s">
        <v>842</v>
      </c>
      <c r="B875" s="46" t="str">
        <f>VLOOKUP($A875, Table5[], 2, FALSE)</f>
        <v>CR : Costa Rica</v>
      </c>
      <c r="C875" s="46" t="str">
        <f>IF(ISNA(VLOOKUP($A875, Table8[], 2, FALSE)), "", VLOOKUP($A875, Table8[], 2, FALSE))</f>
        <v/>
      </c>
      <c r="D875" s="46" t="str">
        <f>IF(ISNA(VLOOKUP($A875, Table10[], 2, FALSE)), "", VLOOKUP($A875, Table10[], 2, FALSE))</f>
        <v>6201130000 - Of man-made fibres</v>
      </c>
      <c r="E875" s="46" t="str">
        <f>IF(ISNA(VLOOKUP($A875, Table16[], 2, FALSE)), "", VLOOKUP($A875,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75" s="59">
        <v>12338</v>
      </c>
      <c r="G875" s="60">
        <v>43101</v>
      </c>
      <c r="H875" s="60">
        <v>43465</v>
      </c>
      <c r="I875" s="61">
        <f>'quota master'!$H875-'quota master'!$G875+1</f>
        <v>365</v>
      </c>
      <c r="J875" s="61" t="str">
        <f>describe_period('quota master'!$I875, 'quota master'!$G875, 'quota master'!$H875)</f>
        <v>Annual</v>
      </c>
      <c r="K875" s="54">
        <v>11600</v>
      </c>
      <c r="L875" s="62" t="s">
        <v>94</v>
      </c>
      <c r="M875" s="63">
        <v>3</v>
      </c>
      <c r="N875" s="62" t="s">
        <v>3</v>
      </c>
      <c r="O875" s="63">
        <v>90</v>
      </c>
      <c r="P875" s="46" t="s">
        <v>4</v>
      </c>
      <c r="Q875" s="46" t="s">
        <v>4</v>
      </c>
      <c r="R875" s="46" t="s">
        <v>827</v>
      </c>
      <c r="S875" s="46" t="s">
        <v>4</v>
      </c>
      <c r="T875" s="46" t="str">
        <f>LOWER('quota master'!$V875)</f>
        <v>men's overcoats, raincoats, car coats, capes, cloaks and similar articles - of man made fibres</v>
      </c>
      <c r="U875" s="46" t="str">
        <f>GetQuotaDescription('quota master'!$A875, 'quota master'!$B875, 'quota master'!$AB875, 'quota master'!$T875)</f>
        <v>FCFS Quota number 097031 for geography CR : Costa Rica on men's overcoats, raincoats, car coats, capes, cloaks and similar articles - of man made fibres</v>
      </c>
      <c r="V875" s="46" t="s">
        <v>7793</v>
      </c>
      <c r="W875" s="46" t="s">
        <v>4</v>
      </c>
      <c r="X875" s="46" t="s">
        <v>4</v>
      </c>
      <c r="Y875" s="46" t="s">
        <v>4</v>
      </c>
      <c r="Z875" s="54"/>
      <c r="AA875" s="46" t="s">
        <v>4</v>
      </c>
      <c r="AB875" s="46" t="s">
        <v>1399</v>
      </c>
      <c r="AC875" s="46" t="s">
        <v>4</v>
      </c>
      <c r="AD875" s="46" t="s">
        <v>4</v>
      </c>
      <c r="AE875" s="46" t="s">
        <v>4</v>
      </c>
      <c r="AF875" s="47" t="s">
        <v>4</v>
      </c>
    </row>
    <row r="876" spans="1:32" ht="105" x14ac:dyDescent="0.25">
      <c r="A876" s="45" t="s">
        <v>1115</v>
      </c>
      <c r="B876" s="46" t="str">
        <f>VLOOKUP($A876, Table5[], 2, FALSE)</f>
        <v>CA : Canada</v>
      </c>
      <c r="C876" s="46" t="str">
        <f>IF(ISNA(VLOOKUP($A876, Table8[], 2, FALSE)), "", VLOOKUP($A876, Table8[], 2, FALSE))</f>
        <v/>
      </c>
      <c r="D876" s="46" t="str">
        <f>IF(ISNA(VLOOKUP($A876, Table10[], 2, FALSE)), "", VLOOKUP($A876, Table10[], 2, FALSE))</f>
        <v>6202000000 - Women's or girls' overcoats, car coats, capes, cloaks, anoraks (including ski jackets), windcheaters, wind-jackets and similar articles, other than those of heading|6204</v>
      </c>
      <c r="E876" s="46" t="str">
        <f>IF(ISNA(VLOOKUP($A876, Table16[], 2, FALSE)), "", VLOOKUP($A876,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76" s="59">
        <v>12952</v>
      </c>
      <c r="G876" s="60">
        <v>43101</v>
      </c>
      <c r="H876" s="60">
        <v>43465</v>
      </c>
      <c r="I876" s="61">
        <f>'quota master'!$H876-'quota master'!$G876+1</f>
        <v>365</v>
      </c>
      <c r="J876" s="61" t="str">
        <f>describe_period('quota master'!$I876, 'quota master'!$G876, 'quota master'!$H876)</f>
        <v>Annual</v>
      </c>
      <c r="K876" s="54">
        <v>99000</v>
      </c>
      <c r="L876" s="62" t="s">
        <v>94</v>
      </c>
      <c r="M876" s="63">
        <v>3</v>
      </c>
      <c r="N876" s="62" t="s">
        <v>3</v>
      </c>
      <c r="O876" s="63">
        <v>90</v>
      </c>
      <c r="P876" s="46" t="s">
        <v>4</v>
      </c>
      <c r="Q876" s="46" t="s">
        <v>4</v>
      </c>
      <c r="R876" s="46" t="s">
        <v>1089</v>
      </c>
      <c r="S876" s="46" t="s">
        <v>4</v>
      </c>
      <c r="T876" s="46" t="str">
        <f>LOWER('quota master'!$V876)</f>
        <v>6202000000 - women's or girls' overcoats, car coats, capes, cloaks, anoraks (including ski jackets), windcheaters, wind-jackets and similar articles, other than those of heading|6204</v>
      </c>
      <c r="U876" s="46" t="str">
        <f>GetQuotaDescription('quota master'!$A876, 'quota master'!$B876, 'quota master'!$AB876, 'quota master'!$T876)</f>
        <v>FCFS Quota number 098349 for geography CA : Canada on 6202000000 - women's or girls' overcoats, car coats, capes, cloaks, anoraks (including ski jackets), windcheaters, wind-jackets and similar articles, other than those of heading|6204</v>
      </c>
      <c r="V876" s="46" t="s">
        <v>6969</v>
      </c>
      <c r="W876" s="46" t="s">
        <v>4</v>
      </c>
      <c r="X876" s="46" t="s">
        <v>4</v>
      </c>
      <c r="Y876" s="46" t="s">
        <v>4</v>
      </c>
      <c r="Z876" s="54"/>
      <c r="AA876" s="46" t="s">
        <v>4</v>
      </c>
      <c r="AB876" s="46" t="s">
        <v>1399</v>
      </c>
      <c r="AC876" s="46" t="s">
        <v>4</v>
      </c>
      <c r="AD876" s="46" t="s">
        <v>4</v>
      </c>
      <c r="AE876" s="46" t="s">
        <v>4</v>
      </c>
      <c r="AF876" s="47" t="s">
        <v>4</v>
      </c>
    </row>
    <row r="877" spans="1:32" ht="90" x14ac:dyDescent="0.25">
      <c r="A877" s="45" t="s">
        <v>901</v>
      </c>
      <c r="B877" s="46" t="str">
        <f>VLOOKUP($A877, Table5[], 2, FALSE)</f>
        <v>SV : El Salvador</v>
      </c>
      <c r="C877" s="46" t="str">
        <f>IF(ISNA(VLOOKUP($A877, Table8[], 2, FALSE)), "", VLOOKUP($A877, Table8[], 2, FALSE))</f>
        <v/>
      </c>
      <c r="D877" s="46" t="str">
        <f>IF(ISNA(VLOOKUP($A877, Table10[], 2, FALSE)), "", VLOOKUP($A877, Table10[], 2, FALSE))</f>
        <v>6202120000 - Of cotton</v>
      </c>
      <c r="E877" s="46" t="str">
        <f>IF(ISNA(VLOOKUP($A877, Table16[], 2, FALSE)), "", VLOOKUP($A877,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77" s="59">
        <v>12642</v>
      </c>
      <c r="G877" s="60">
        <v>43101</v>
      </c>
      <c r="H877" s="60">
        <v>43465</v>
      </c>
      <c r="I877" s="61">
        <f>'quota master'!$H877-'quota master'!$G877+1</f>
        <v>365</v>
      </c>
      <c r="J877" s="61" t="str">
        <f>describe_period('quota master'!$I877, 'quota master'!$G877, 'quota master'!$H877)</f>
        <v>Annual</v>
      </c>
      <c r="K877" s="54">
        <v>308000</v>
      </c>
      <c r="L877" s="62" t="s">
        <v>94</v>
      </c>
      <c r="M877" s="63">
        <v>3</v>
      </c>
      <c r="N877" s="62" t="s">
        <v>3</v>
      </c>
      <c r="O877" s="63">
        <v>90</v>
      </c>
      <c r="P877" s="46" t="s">
        <v>4</v>
      </c>
      <c r="Q877" s="46" t="s">
        <v>4</v>
      </c>
      <c r="R877" s="46" t="s">
        <v>891</v>
      </c>
      <c r="S877" s="46" t="s">
        <v>4</v>
      </c>
      <c r="T877" s="46" t="str">
        <f>LOWER('quota master'!$V877)</f>
        <v>women's overcoats, raincoats, car coats, capes, cloaks and similar articles - of cotton</v>
      </c>
      <c r="U877" s="46" t="str">
        <f>GetQuotaDescription('quota master'!$A877, 'quota master'!$B877, 'quota master'!$AB877, 'quota master'!$T877)</f>
        <v>FCFS Quota number 097086 for geography SV : El Salvador on women's overcoats, raincoats, car coats, capes, cloaks and similar articles - of cotton</v>
      </c>
      <c r="V877" s="46" t="s">
        <v>7795</v>
      </c>
      <c r="W877" s="46" t="s">
        <v>4</v>
      </c>
      <c r="X877" s="46" t="s">
        <v>4</v>
      </c>
      <c r="Y877" s="46" t="s">
        <v>4</v>
      </c>
      <c r="Z877" s="54"/>
      <c r="AA877" s="46" t="s">
        <v>4</v>
      </c>
      <c r="AB877" s="46" t="s">
        <v>1399</v>
      </c>
      <c r="AC877" s="46" t="s">
        <v>4</v>
      </c>
      <c r="AD877" s="46" t="s">
        <v>4</v>
      </c>
      <c r="AE877" s="46" t="s">
        <v>4</v>
      </c>
      <c r="AF877" s="47" t="s">
        <v>4</v>
      </c>
    </row>
    <row r="878" spans="1:32" ht="90" x14ac:dyDescent="0.25">
      <c r="A878" s="45" t="s">
        <v>843</v>
      </c>
      <c r="B878" s="46" t="str">
        <f>VLOOKUP($A878, Table5[], 2, FALSE)</f>
        <v>CR : Costa Rica</v>
      </c>
      <c r="C878" s="46" t="str">
        <f>IF(ISNA(VLOOKUP($A878, Table8[], 2, FALSE)), "", VLOOKUP($A878, Table8[], 2, FALSE))</f>
        <v/>
      </c>
      <c r="D878" s="46" t="str">
        <f>IF(ISNA(VLOOKUP($A878, Table10[], 2, FALSE)), "", VLOOKUP($A878, Table10[], 2, FALSE))</f>
        <v>6202130000 - Of man-made fibres</v>
      </c>
      <c r="E878" s="46" t="str">
        <f>IF(ISNA(VLOOKUP($A878, Table16[], 2, FALSE)), "", VLOOKUP($A878,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78" s="59">
        <v>12339</v>
      </c>
      <c r="G878" s="60">
        <v>43101</v>
      </c>
      <c r="H878" s="60">
        <v>43465</v>
      </c>
      <c r="I878" s="61">
        <f>'quota master'!$H878-'quota master'!$G878+1</f>
        <v>365</v>
      </c>
      <c r="J878" s="61" t="str">
        <f>describe_period('quota master'!$I878, 'quota master'!$G878, 'quota master'!$H878)</f>
        <v>Annual</v>
      </c>
      <c r="K878" s="54">
        <v>21750</v>
      </c>
      <c r="L878" s="62" t="s">
        <v>94</v>
      </c>
      <c r="M878" s="63">
        <v>3</v>
      </c>
      <c r="N878" s="62" t="s">
        <v>3</v>
      </c>
      <c r="O878" s="63">
        <v>90</v>
      </c>
      <c r="P878" s="46" t="s">
        <v>4</v>
      </c>
      <c r="Q878" s="46" t="s">
        <v>4</v>
      </c>
      <c r="R878" s="46" t="s">
        <v>827</v>
      </c>
      <c r="S878" s="46" t="s">
        <v>4</v>
      </c>
      <c r="T878" s="46" t="str">
        <f>LOWER('quota master'!$V878)</f>
        <v>women's overcoats, raincoats, car coats, capes, cloaks and similar articles - of man made fibres</v>
      </c>
      <c r="U878" s="46" t="str">
        <f>GetQuotaDescription('quota master'!$A878, 'quota master'!$B878, 'quota master'!$AB878, 'quota master'!$T878)</f>
        <v>FCFS Quota number 097032 for geography CR : Costa Rica on women's overcoats, raincoats, car coats, capes, cloaks and similar articles - of man made fibres</v>
      </c>
      <c r="V878" s="46" t="s">
        <v>7794</v>
      </c>
      <c r="W878" s="46" t="s">
        <v>4</v>
      </c>
      <c r="X878" s="46" t="s">
        <v>4</v>
      </c>
      <c r="Y878" s="46" t="s">
        <v>4</v>
      </c>
      <c r="Z878" s="54"/>
      <c r="AA878" s="46" t="s">
        <v>4</v>
      </c>
      <c r="AB878" s="46" t="s">
        <v>1399</v>
      </c>
      <c r="AC878" s="46" t="s">
        <v>4</v>
      </c>
      <c r="AD878" s="46" t="s">
        <v>4</v>
      </c>
      <c r="AE878" s="46" t="s">
        <v>4</v>
      </c>
      <c r="AF878" s="47" t="s">
        <v>4</v>
      </c>
    </row>
    <row r="879" spans="1:32" ht="90" x14ac:dyDescent="0.25">
      <c r="A879" s="45" t="s">
        <v>902</v>
      </c>
      <c r="B879" s="46" t="str">
        <f>VLOOKUP($A879, Table5[], 2, FALSE)</f>
        <v>SV : El Salvador</v>
      </c>
      <c r="C879" s="46" t="str">
        <f>IF(ISNA(VLOOKUP($A879, Table8[], 2, FALSE)), "", VLOOKUP($A879, Table8[], 2, FALSE))</f>
        <v/>
      </c>
      <c r="D879" s="46" t="str">
        <f>IF(ISNA(VLOOKUP($A879, Table10[], 2, FALSE)), "", VLOOKUP($A879, Table10[], 2, FALSE))</f>
        <v>6202130000 - Of man-made fibres</v>
      </c>
      <c r="E879" s="46" t="str">
        <f>IF(ISNA(VLOOKUP($A879, Table16[], 2, FALSE)), "", VLOOKUP($A879,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79" s="59">
        <v>12643</v>
      </c>
      <c r="G879" s="60">
        <v>43101</v>
      </c>
      <c r="H879" s="60">
        <v>43465</v>
      </c>
      <c r="I879" s="61">
        <f>'quota master'!$H879-'quota master'!$G879+1</f>
        <v>365</v>
      </c>
      <c r="J879" s="61" t="str">
        <f>describe_period('quota master'!$I879, 'quota master'!$G879, 'quota master'!$H879)</f>
        <v>Annual</v>
      </c>
      <c r="K879" s="54">
        <v>770000</v>
      </c>
      <c r="L879" s="62" t="s">
        <v>94</v>
      </c>
      <c r="M879" s="63">
        <v>3</v>
      </c>
      <c r="N879" s="62" t="s">
        <v>3</v>
      </c>
      <c r="O879" s="63">
        <v>90</v>
      </c>
      <c r="P879" s="46" t="s">
        <v>4</v>
      </c>
      <c r="Q879" s="46" t="s">
        <v>4</v>
      </c>
      <c r="R879" s="46" t="s">
        <v>891</v>
      </c>
      <c r="S879" s="46" t="s">
        <v>4</v>
      </c>
      <c r="T879" s="46" t="str">
        <f>LOWER('quota master'!$V879)</f>
        <v>women's overcoats, raincoats, car coats, capes, cloaks and similar articles - of man made fibres</v>
      </c>
      <c r="U879" s="46" t="str">
        <f>GetQuotaDescription('quota master'!$A879, 'quota master'!$B879, 'quota master'!$AB879, 'quota master'!$T879)</f>
        <v>FCFS Quota number 097087 for geography SV : El Salvador on women's overcoats, raincoats, car coats, capes, cloaks and similar articles - of man made fibres</v>
      </c>
      <c r="V879" s="46" t="s">
        <v>7794</v>
      </c>
      <c r="W879" s="46" t="s">
        <v>4</v>
      </c>
      <c r="X879" s="46" t="s">
        <v>4</v>
      </c>
      <c r="Y879" s="46" t="s">
        <v>4</v>
      </c>
      <c r="Z879" s="54"/>
      <c r="AA879" s="46" t="s">
        <v>4</v>
      </c>
      <c r="AB879" s="46" t="s">
        <v>1399</v>
      </c>
      <c r="AC879" s="46" t="s">
        <v>4</v>
      </c>
      <c r="AD879" s="46" t="s">
        <v>4</v>
      </c>
      <c r="AE879" s="46" t="s">
        <v>4</v>
      </c>
      <c r="AF879" s="47" t="s">
        <v>4</v>
      </c>
    </row>
    <row r="880" spans="1:32" ht="90" x14ac:dyDescent="0.25">
      <c r="A880" s="45" t="s">
        <v>903</v>
      </c>
      <c r="B880" s="46" t="str">
        <f>VLOOKUP($A880, Table5[], 2, FALSE)</f>
        <v>SV : El Salvador</v>
      </c>
      <c r="C880" s="46" t="str">
        <f>IF(ISNA(VLOOKUP($A880, Table8[], 2, FALSE)), "", VLOOKUP($A880, Table8[], 2, FALSE))</f>
        <v/>
      </c>
      <c r="D880" s="46" t="str">
        <f>IF(ISNA(VLOOKUP($A880, Table10[], 2, FALSE)), "", VLOOKUP($A880, Table10[], 2, FALSE))</f>
        <v>6202920000 - Of cotton</v>
      </c>
      <c r="E880" s="46" t="str">
        <f>IF(ISNA(VLOOKUP($A880, Table16[], 2, FALSE)), "", VLOOKUP($A880,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80" s="59">
        <v>12644</v>
      </c>
      <c r="G880" s="60">
        <v>43101</v>
      </c>
      <c r="H880" s="60">
        <v>43465</v>
      </c>
      <c r="I880" s="61">
        <f>'quota master'!$H880-'quota master'!$G880+1</f>
        <v>365</v>
      </c>
      <c r="J880" s="61" t="str">
        <f>describe_period('quota master'!$I880, 'quota master'!$G880, 'quota master'!$H880)</f>
        <v>Annual</v>
      </c>
      <c r="K880" s="54">
        <v>308000</v>
      </c>
      <c r="L880" s="62" t="s">
        <v>94</v>
      </c>
      <c r="M880" s="63">
        <v>3</v>
      </c>
      <c r="N880" s="62" t="s">
        <v>3</v>
      </c>
      <c r="O880" s="63">
        <v>90</v>
      </c>
      <c r="P880" s="46" t="s">
        <v>4</v>
      </c>
      <c r="Q880" s="46" t="s">
        <v>4</v>
      </c>
      <c r="R880" s="46" t="s">
        <v>891</v>
      </c>
      <c r="S880" s="46" t="s">
        <v>4</v>
      </c>
      <c r="T880" s="46" t="str">
        <f>LOWER('quota master'!$V880)</f>
        <v>women's overcoats, raincoats, car coats, capes, cloaks and similar articles - of cotton</v>
      </c>
      <c r="U880" s="46" t="str">
        <f>GetQuotaDescription('quota master'!$A880, 'quota master'!$B880, 'quota master'!$AB880, 'quota master'!$T880)</f>
        <v>FCFS Quota number 097088 for geography SV : El Salvador on women's overcoats, raincoats, car coats, capes, cloaks and similar articles - of cotton</v>
      </c>
      <c r="V880" s="46" t="s">
        <v>7795</v>
      </c>
      <c r="W880" s="46" t="s">
        <v>4</v>
      </c>
      <c r="X880" s="46" t="s">
        <v>4</v>
      </c>
      <c r="Y880" s="46" t="s">
        <v>4</v>
      </c>
      <c r="Z880" s="54"/>
      <c r="AA880" s="46" t="s">
        <v>4</v>
      </c>
      <c r="AB880" s="46" t="s">
        <v>1399</v>
      </c>
      <c r="AC880" s="46" t="s">
        <v>4</v>
      </c>
      <c r="AD880" s="46" t="s">
        <v>4</v>
      </c>
      <c r="AE880" s="46" t="s">
        <v>4</v>
      </c>
      <c r="AF880" s="47" t="s">
        <v>4</v>
      </c>
    </row>
    <row r="881" spans="1:32" ht="90" x14ac:dyDescent="0.25">
      <c r="A881" s="45" t="s">
        <v>904</v>
      </c>
      <c r="B881" s="46" t="str">
        <f>VLOOKUP($A881, Table5[], 2, FALSE)</f>
        <v>SV : El Salvador</v>
      </c>
      <c r="C881" s="46" t="str">
        <f>IF(ISNA(VLOOKUP($A881, Table8[], 2, FALSE)), "", VLOOKUP($A881, Table8[], 2, FALSE))</f>
        <v/>
      </c>
      <c r="D881" s="46" t="str">
        <f>IF(ISNA(VLOOKUP($A881, Table10[], 2, FALSE)), "", VLOOKUP($A881, Table10[], 2, FALSE))</f>
        <v>6202930000 - Of man-made fibres</v>
      </c>
      <c r="E881" s="46" t="str">
        <f>IF(ISNA(VLOOKUP($A881, Table16[], 2, FALSE)), "", VLOOKUP($A881,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81" s="59">
        <v>12645</v>
      </c>
      <c r="G881" s="60">
        <v>43101</v>
      </c>
      <c r="H881" s="60">
        <v>43465</v>
      </c>
      <c r="I881" s="61">
        <f>'quota master'!$H881-'quota master'!$G881+1</f>
        <v>365</v>
      </c>
      <c r="J881" s="61" t="str">
        <f>describe_period('quota master'!$I881, 'quota master'!$G881, 'quota master'!$H881)</f>
        <v>Annual</v>
      </c>
      <c r="K881" s="54">
        <v>462000</v>
      </c>
      <c r="L881" s="62" t="s">
        <v>94</v>
      </c>
      <c r="M881" s="63">
        <v>3</v>
      </c>
      <c r="N881" s="62" t="s">
        <v>3</v>
      </c>
      <c r="O881" s="63">
        <v>90</v>
      </c>
      <c r="P881" s="46" t="s">
        <v>4</v>
      </c>
      <c r="Q881" s="46" t="s">
        <v>4</v>
      </c>
      <c r="R881" s="46" t="s">
        <v>891</v>
      </c>
      <c r="S881" s="46" t="s">
        <v>4</v>
      </c>
      <c r="T881" s="46" t="str">
        <f>LOWER('quota master'!$V881)</f>
        <v>women's overcoats, raincoats, car coats, capes, cloaks and similar articles - of man-made fibres</v>
      </c>
      <c r="U881" s="46" t="str">
        <f>GetQuotaDescription('quota master'!$A881, 'quota master'!$B881, 'quota master'!$AB881, 'quota master'!$T881)</f>
        <v>FCFS Quota number 097089 for geography SV : El Salvador on women's overcoats, raincoats, car coats, capes, cloaks and similar articles - of man-made fibres</v>
      </c>
      <c r="V881" s="46" t="s">
        <v>7796</v>
      </c>
      <c r="W881" s="46" t="s">
        <v>4</v>
      </c>
      <c r="X881" s="46" t="s">
        <v>4</v>
      </c>
      <c r="Y881" s="46" t="s">
        <v>4</v>
      </c>
      <c r="Z881" s="54"/>
      <c r="AA881" s="46" t="s">
        <v>4</v>
      </c>
      <c r="AB881" s="46" t="s">
        <v>1399</v>
      </c>
      <c r="AC881" s="46" t="s">
        <v>4</v>
      </c>
      <c r="AD881" s="46" t="s">
        <v>4</v>
      </c>
      <c r="AE881" s="46" t="s">
        <v>4</v>
      </c>
      <c r="AF881" s="47" t="s">
        <v>4</v>
      </c>
    </row>
    <row r="882" spans="1:32" ht="105" x14ac:dyDescent="0.25">
      <c r="A882" s="45" t="s">
        <v>1116</v>
      </c>
      <c r="B882" s="46" t="str">
        <f>VLOOKUP($A882, Table5[], 2, FALSE)</f>
        <v>CA : Canada</v>
      </c>
      <c r="C882" s="46" t="str">
        <f>IF(ISNA(VLOOKUP($A882, Table8[], 2, FALSE)), "", VLOOKUP($A882, Table8[], 2, FALSE))</f>
        <v/>
      </c>
      <c r="D882" s="46" t="str">
        <f>IF(ISNA(VLOOKUP($A882, Table10[], 2, FALSE)), "", VLOOKUP($A882, Table10[], 2, FALSE))</f>
        <v>6203000000 - Men's or boys' suits, ensembles, jackets, blazers, trousers, bib and brace overalls, breeches and shorts (other than swimwear)</v>
      </c>
      <c r="E882" s="46" t="str">
        <f>IF(ISNA(VLOOKUP($A882, Table16[], 2, FALSE)), "", VLOOKUP($A882,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82" s="59">
        <v>12954</v>
      </c>
      <c r="G882" s="60">
        <v>43101</v>
      </c>
      <c r="H882" s="60">
        <v>43465</v>
      </c>
      <c r="I882" s="61">
        <f>'quota master'!$H882-'quota master'!$G882+1</f>
        <v>365</v>
      </c>
      <c r="J882" s="61" t="str">
        <f>describe_period('quota master'!$I882, 'quota master'!$G882, 'quota master'!$H882)</f>
        <v>Annual</v>
      </c>
      <c r="K882" s="54">
        <v>95000</v>
      </c>
      <c r="L882" s="62" t="s">
        <v>94</v>
      </c>
      <c r="M882" s="63">
        <v>3</v>
      </c>
      <c r="N882" s="62" t="s">
        <v>3</v>
      </c>
      <c r="O882" s="63">
        <v>90</v>
      </c>
      <c r="P882" s="46" t="s">
        <v>4</v>
      </c>
      <c r="Q882" s="46" t="s">
        <v>4</v>
      </c>
      <c r="R882" s="46" t="s">
        <v>1089</v>
      </c>
      <c r="S882" s="46" t="s">
        <v>4</v>
      </c>
      <c r="T882" s="46" t="str">
        <f>LOWER('quota master'!$V882)</f>
        <v>men's or boys' suits, ensembles, jackets, blazers, trousers, bib and brace overalls, breeches and shorts (other than swimwear)</v>
      </c>
      <c r="U882" s="46" t="str">
        <f>GetQuotaDescription('quota master'!$A882, 'quota master'!$B882, 'quota master'!$AB882, 'quota master'!$T882)</f>
        <v>FCFS Quota number 098350 for geography CA : Canada on men's or boys' suits, ensembles, jackets, blazers, trousers, bib and brace overalls, breeches and shorts (other than swimwear)</v>
      </c>
      <c r="V882" s="46" t="s">
        <v>5960</v>
      </c>
      <c r="W882" s="46" t="s">
        <v>4</v>
      </c>
      <c r="X882" s="46" t="s">
        <v>4</v>
      </c>
      <c r="Y882" s="46" t="s">
        <v>4</v>
      </c>
      <c r="Z882" s="54"/>
      <c r="AA882" s="46" t="s">
        <v>4</v>
      </c>
      <c r="AB882" s="46" t="s">
        <v>1399</v>
      </c>
      <c r="AC882" s="46" t="s">
        <v>4</v>
      </c>
      <c r="AD882" s="46" t="s">
        <v>4</v>
      </c>
      <c r="AE882" s="46" t="s">
        <v>4</v>
      </c>
      <c r="AF882" s="47" t="s">
        <v>4</v>
      </c>
    </row>
    <row r="883" spans="1:32" ht="90" x14ac:dyDescent="0.25">
      <c r="A883" s="45" t="s">
        <v>844</v>
      </c>
      <c r="B883" s="46" t="str">
        <f>VLOOKUP($A883, Table5[], 2, FALSE)</f>
        <v>CR : Costa Rica</v>
      </c>
      <c r="C883" s="46" t="str">
        <f>IF(ISNA(VLOOKUP($A883, Table8[], 2, FALSE)), "", VLOOKUP($A883, Table8[], 2, FALSE))</f>
        <v/>
      </c>
      <c r="D883" s="46" t="str">
        <f>IF(ISNA(VLOOKUP($A883, Table10[], 2, FALSE)), "", VLOOKUP($A883, Table10[], 2, FALSE))</f>
        <v>6203110000 - Of wool or fine animal hair</v>
      </c>
      <c r="E883" s="46" t="str">
        <f>IF(ISNA(VLOOKUP($A883, Table16[], 2, FALSE)), "", VLOOKUP($A883,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83" s="59">
        <v>12340</v>
      </c>
      <c r="G883" s="60">
        <v>43101</v>
      </c>
      <c r="H883" s="60">
        <v>43465</v>
      </c>
      <c r="I883" s="61">
        <f>'quota master'!$H883-'quota master'!$G883+1</f>
        <v>365</v>
      </c>
      <c r="J883" s="61" t="str">
        <f>describe_period('quota master'!$I883, 'quota master'!$G883, 'quota master'!$H883)</f>
        <v>Annual</v>
      </c>
      <c r="K883" s="54">
        <v>507500</v>
      </c>
      <c r="L883" s="62" t="s">
        <v>94</v>
      </c>
      <c r="M883" s="63">
        <v>3</v>
      </c>
      <c r="N883" s="62" t="s">
        <v>3</v>
      </c>
      <c r="O883" s="63">
        <v>90</v>
      </c>
      <c r="P883" s="46" t="s">
        <v>4</v>
      </c>
      <c r="Q883" s="46" t="s">
        <v>4</v>
      </c>
      <c r="R883" s="46" t="s">
        <v>827</v>
      </c>
      <c r="S883" s="46" t="s">
        <v>4</v>
      </c>
      <c r="T883" s="46" t="str">
        <f>LOWER('quota master'!$V883)</f>
        <v>men's suits of wool of fine animal hair</v>
      </c>
      <c r="U883" s="46" t="str">
        <f>GetQuotaDescription('quota master'!$A883, 'quota master'!$B883, 'quota master'!$AB883, 'quota master'!$T883)</f>
        <v>FCFS Quota number 097033 for geography CR : Costa Rica on men's suits of wool of fine animal hair</v>
      </c>
      <c r="V883" s="46" t="s">
        <v>7742</v>
      </c>
      <c r="W883" s="46" t="s">
        <v>4</v>
      </c>
      <c r="X883" s="46" t="s">
        <v>4</v>
      </c>
      <c r="Y883" s="46" t="s">
        <v>4</v>
      </c>
      <c r="Z883" s="54"/>
      <c r="AA883" s="46" t="s">
        <v>4</v>
      </c>
      <c r="AB883" s="46" t="s">
        <v>1399</v>
      </c>
      <c r="AC883" s="46" t="s">
        <v>4</v>
      </c>
      <c r="AD883" s="46" t="s">
        <v>4</v>
      </c>
      <c r="AE883" s="46" t="s">
        <v>4</v>
      </c>
      <c r="AF883" s="47" t="s">
        <v>4</v>
      </c>
    </row>
    <row r="884" spans="1:32" ht="90" x14ac:dyDescent="0.25">
      <c r="A884" s="45" t="s">
        <v>845</v>
      </c>
      <c r="B884" s="46" t="str">
        <f>VLOOKUP($A884, Table5[], 2, FALSE)</f>
        <v>CR : Costa Rica</v>
      </c>
      <c r="C884" s="46" t="str">
        <f>IF(ISNA(VLOOKUP($A884, Table8[], 2, FALSE)), "", VLOOKUP($A884, Table8[], 2, FALSE))</f>
        <v/>
      </c>
      <c r="D884" s="46" t="str">
        <f>IF(ISNA(VLOOKUP($A884, Table10[], 2, FALSE)), "", VLOOKUP($A884, Table10[], 2, FALSE))</f>
        <v>6203120000 - Of synthetic fibres</v>
      </c>
      <c r="E884" s="46" t="str">
        <f>IF(ISNA(VLOOKUP($A884, Table16[], 2, FALSE)), "", VLOOKUP($A884,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84" s="59">
        <v>12341</v>
      </c>
      <c r="G884" s="60">
        <v>43101</v>
      </c>
      <c r="H884" s="60">
        <v>43465</v>
      </c>
      <c r="I884" s="61">
        <f>'quota master'!$H884-'quota master'!$G884+1</f>
        <v>365</v>
      </c>
      <c r="J884" s="61" t="str">
        <f>describe_period('quota master'!$I884, 'quota master'!$G884, 'quota master'!$H884)</f>
        <v>Annual</v>
      </c>
      <c r="K884" s="54">
        <v>507500</v>
      </c>
      <c r="L884" s="62" t="s">
        <v>94</v>
      </c>
      <c r="M884" s="63">
        <v>3</v>
      </c>
      <c r="N884" s="62" t="s">
        <v>3</v>
      </c>
      <c r="O884" s="63">
        <v>90</v>
      </c>
      <c r="P884" s="46" t="s">
        <v>4</v>
      </c>
      <c r="Q884" s="46" t="s">
        <v>4</v>
      </c>
      <c r="R884" s="46" t="s">
        <v>827</v>
      </c>
      <c r="S884" s="46" t="s">
        <v>4</v>
      </c>
      <c r="T884" s="46" t="str">
        <f>LOWER('quota master'!$V884)</f>
        <v>men's suits of wool of synthetic fibres</v>
      </c>
      <c r="U884" s="46" t="str">
        <f>GetQuotaDescription('quota master'!$A884, 'quota master'!$B884, 'quota master'!$AB884, 'quota master'!$T884)</f>
        <v>FCFS Quota number 097034 for geography CR : Costa Rica on men's suits of wool of synthetic fibres</v>
      </c>
      <c r="V884" s="46" t="s">
        <v>7743</v>
      </c>
      <c r="W884" s="46" t="s">
        <v>4</v>
      </c>
      <c r="X884" s="46" t="s">
        <v>4</v>
      </c>
      <c r="Y884" s="46" t="s">
        <v>4</v>
      </c>
      <c r="Z884" s="54"/>
      <c r="AA884" s="46" t="s">
        <v>4</v>
      </c>
      <c r="AB884" s="46" t="s">
        <v>1399</v>
      </c>
      <c r="AC884" s="46" t="s">
        <v>4</v>
      </c>
      <c r="AD884" s="46" t="s">
        <v>4</v>
      </c>
      <c r="AE884" s="46" t="s">
        <v>4</v>
      </c>
      <c r="AF884" s="47" t="s">
        <v>4</v>
      </c>
    </row>
    <row r="885" spans="1:32" ht="90" x14ac:dyDescent="0.25">
      <c r="A885" s="45" t="s">
        <v>883</v>
      </c>
      <c r="B885" s="46" t="str">
        <f>VLOOKUP($A885, Table5[], 2, FALSE)</f>
        <v>PA : Panama</v>
      </c>
      <c r="C885" s="46" t="str">
        <f>IF(ISNA(VLOOKUP($A885, Table8[], 2, FALSE)), "", VLOOKUP($A885, Table8[], 2, FALSE))</f>
        <v/>
      </c>
      <c r="D885" s="46" t="str">
        <f>IF(ISNA(VLOOKUP($A885, Table10[], 2, FALSE)), "", VLOOKUP($A885, Table10[], 2, FALSE))</f>
        <v>6203220000 - Of cotton</v>
      </c>
      <c r="E885" s="46" t="str">
        <f>IF(ISNA(VLOOKUP($A885, Table16[], 2, FALSE)), "", VLOOKUP($A885,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85" s="59">
        <v>12459</v>
      </c>
      <c r="G885" s="60">
        <v>43101</v>
      </c>
      <c r="H885" s="60">
        <v>43465</v>
      </c>
      <c r="I885" s="61">
        <f>'quota master'!$H885-'quota master'!$G885+1</f>
        <v>365</v>
      </c>
      <c r="J885" s="61" t="str">
        <f>describe_period('quota master'!$I885, 'quota master'!$G885, 'quota master'!$H885)</f>
        <v>Annual</v>
      </c>
      <c r="K885" s="54">
        <v>14500</v>
      </c>
      <c r="L885" s="62" t="s">
        <v>94</v>
      </c>
      <c r="M885" s="63">
        <v>3</v>
      </c>
      <c r="N885" s="62" t="s">
        <v>3</v>
      </c>
      <c r="O885" s="63">
        <v>90</v>
      </c>
      <c r="P885" s="46" t="s">
        <v>4</v>
      </c>
      <c r="Q885" s="46" t="s">
        <v>4</v>
      </c>
      <c r="R885" s="46" t="s">
        <v>875</v>
      </c>
      <c r="S885" s="46" t="s">
        <v>4</v>
      </c>
      <c r="T885" s="46" t="str">
        <f>LOWER('quota master'!$V885)</f>
        <v>men's suits of wool of cotton</v>
      </c>
      <c r="U885" s="46" t="str">
        <f>GetQuotaDescription('quota master'!$A885, 'quota master'!$B885, 'quota master'!$AB885, 'quota master'!$T885)</f>
        <v>FCFS Quota number 097069 for geography PA : Panama on men's suits of wool of cotton</v>
      </c>
      <c r="V885" s="46" t="s">
        <v>7797</v>
      </c>
      <c r="W885" s="46" t="s">
        <v>4</v>
      </c>
      <c r="X885" s="46" t="s">
        <v>4</v>
      </c>
      <c r="Y885" s="46" t="s">
        <v>4</v>
      </c>
      <c r="Z885" s="54"/>
      <c r="AA885" s="46" t="s">
        <v>4</v>
      </c>
      <c r="AB885" s="46" t="s">
        <v>1399</v>
      </c>
      <c r="AC885" s="46" t="s">
        <v>4</v>
      </c>
      <c r="AD885" s="46" t="s">
        <v>4</v>
      </c>
      <c r="AE885" s="46" t="s">
        <v>4</v>
      </c>
      <c r="AF885" s="47" t="s">
        <v>4</v>
      </c>
    </row>
    <row r="886" spans="1:32" ht="90" x14ac:dyDescent="0.25">
      <c r="A886" s="45" t="s">
        <v>933</v>
      </c>
      <c r="B886" s="46" t="str">
        <f>VLOOKUP($A886, Table5[], 2, FALSE)</f>
        <v>NI : Nicaragua</v>
      </c>
      <c r="C886" s="46" t="str">
        <f>IF(ISNA(VLOOKUP($A886, Table8[], 2, FALSE)), "", VLOOKUP($A886, Table8[], 2, FALSE))</f>
        <v/>
      </c>
      <c r="D886" s="46" t="str">
        <f>IF(ISNA(VLOOKUP($A886, Table10[], 2, FALSE)), "", VLOOKUP($A886, Table10[], 2, FALSE))</f>
        <v>6203230000 - Of synthetic fibres</v>
      </c>
      <c r="E886" s="46" t="str">
        <f>IF(ISNA(VLOOKUP($A886, Table16[], 2, FALSE)), "", VLOOKUP($A886,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86" s="59">
        <v>12709</v>
      </c>
      <c r="G886" s="60">
        <v>43101</v>
      </c>
      <c r="H886" s="60">
        <v>43465</v>
      </c>
      <c r="I886" s="61">
        <f>'quota master'!$H886-'quota master'!$G886+1</f>
        <v>365</v>
      </c>
      <c r="J886" s="61" t="str">
        <f>describe_period('quota master'!$I886, 'quota master'!$G886, 'quota master'!$H886)</f>
        <v>Annual</v>
      </c>
      <c r="K886" s="54">
        <v>70000</v>
      </c>
      <c r="L886" s="62" t="s">
        <v>94</v>
      </c>
      <c r="M886" s="63">
        <v>3</v>
      </c>
      <c r="N886" s="62" t="s">
        <v>3</v>
      </c>
      <c r="O886" s="63">
        <v>90</v>
      </c>
      <c r="P886" s="46" t="s">
        <v>4</v>
      </c>
      <c r="Q886" s="46" t="s">
        <v>4</v>
      </c>
      <c r="R886" s="46" t="s">
        <v>920</v>
      </c>
      <c r="S886" s="46" t="s">
        <v>4</v>
      </c>
      <c r="T886" s="46" t="str">
        <f>LOWER('quota master'!$V886)</f>
        <v>men's suits of synthetic fibres</v>
      </c>
      <c r="U886" s="46" t="str">
        <f>GetQuotaDescription('quota master'!$A886, 'quota master'!$B886, 'quota master'!$AB886, 'quota master'!$T886)</f>
        <v>FCFS Quota number 097118 for geography NI : Nicaragua on men's suits of synthetic fibres</v>
      </c>
      <c r="V886" s="46" t="s">
        <v>7798</v>
      </c>
      <c r="W886" s="46" t="s">
        <v>4</v>
      </c>
      <c r="X886" s="46" t="s">
        <v>4</v>
      </c>
      <c r="Y886" s="46" t="s">
        <v>4</v>
      </c>
      <c r="Z886" s="54"/>
      <c r="AA886" s="46" t="s">
        <v>4</v>
      </c>
      <c r="AB886" s="46" t="s">
        <v>1399</v>
      </c>
      <c r="AC886" s="46" t="s">
        <v>4</v>
      </c>
      <c r="AD886" s="46" t="s">
        <v>4</v>
      </c>
      <c r="AE886" s="46" t="s">
        <v>4</v>
      </c>
      <c r="AF886" s="47" t="s">
        <v>4</v>
      </c>
    </row>
    <row r="887" spans="1:32" ht="90" x14ac:dyDescent="0.25">
      <c r="A887" s="45" t="s">
        <v>846</v>
      </c>
      <c r="B887" s="46" t="str">
        <f>VLOOKUP($A887, Table5[], 2, FALSE)</f>
        <v>CR : Costa Rica</v>
      </c>
      <c r="C887" s="46" t="str">
        <f>IF(ISNA(VLOOKUP($A887, Table8[], 2, FALSE)), "", VLOOKUP($A887, Table8[], 2, FALSE))</f>
        <v/>
      </c>
      <c r="D887" s="46" t="str">
        <f>IF(ISNA(VLOOKUP($A887, Table10[], 2, FALSE)), "", VLOOKUP($A887, Table10[], 2, FALSE))</f>
        <v>6203310000 - Of wool or fine animal hair</v>
      </c>
      <c r="E887" s="46" t="str">
        <f>IF(ISNA(VLOOKUP($A887, Table16[], 2, FALSE)), "", VLOOKUP($A887,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87" s="59">
        <v>12342</v>
      </c>
      <c r="G887" s="60">
        <v>43101</v>
      </c>
      <c r="H887" s="60">
        <v>43465</v>
      </c>
      <c r="I887" s="61">
        <f>'quota master'!$H887-'quota master'!$G887+1</f>
        <v>365</v>
      </c>
      <c r="J887" s="61" t="str">
        <f>describe_period('quota master'!$I887, 'quota master'!$G887, 'quota master'!$H887)</f>
        <v>Annual</v>
      </c>
      <c r="K887" s="54">
        <v>253750</v>
      </c>
      <c r="L887" s="62" t="s">
        <v>94</v>
      </c>
      <c r="M887" s="63">
        <v>3</v>
      </c>
      <c r="N887" s="62" t="s">
        <v>3</v>
      </c>
      <c r="O887" s="63">
        <v>90</v>
      </c>
      <c r="P887" s="46" t="s">
        <v>4</v>
      </c>
      <c r="Q887" s="46" t="s">
        <v>4</v>
      </c>
      <c r="R887" s="46" t="s">
        <v>827</v>
      </c>
      <c r="S887" s="46" t="s">
        <v>4</v>
      </c>
      <c r="T887" s="46" t="str">
        <f>LOWER('quota master'!$V887)</f>
        <v>men's jackets and blazers - of wool or fine animal hair</v>
      </c>
      <c r="U887" s="46" t="str">
        <f>GetQuotaDescription('quota master'!$A887, 'quota master'!$B887, 'quota master'!$AB887, 'quota master'!$T887)</f>
        <v>FCFS Quota number 097035 for geography CR : Costa Rica on men's jackets and blazers - of wool or fine animal hair</v>
      </c>
      <c r="V887" s="46" t="s">
        <v>7745</v>
      </c>
      <c r="W887" s="46" t="s">
        <v>4</v>
      </c>
      <c r="X887" s="46" t="s">
        <v>4</v>
      </c>
      <c r="Y887" s="46" t="s">
        <v>4</v>
      </c>
      <c r="Z887" s="54"/>
      <c r="AA887" s="46" t="s">
        <v>4</v>
      </c>
      <c r="AB887" s="46" t="s">
        <v>1399</v>
      </c>
      <c r="AC887" s="46" t="s">
        <v>4</v>
      </c>
      <c r="AD887" s="46" t="s">
        <v>4</v>
      </c>
      <c r="AE887" s="46" t="s">
        <v>4</v>
      </c>
      <c r="AF887" s="47" t="s">
        <v>4</v>
      </c>
    </row>
    <row r="888" spans="1:32" ht="90" x14ac:dyDescent="0.25">
      <c r="A888" s="45" t="s">
        <v>847</v>
      </c>
      <c r="B888" s="46" t="str">
        <f>VLOOKUP($A888, Table5[], 2, FALSE)</f>
        <v>CR : Costa Rica</v>
      </c>
      <c r="C888" s="46" t="str">
        <f>IF(ISNA(VLOOKUP($A888, Table8[], 2, FALSE)), "", VLOOKUP($A888, Table8[], 2, FALSE))</f>
        <v/>
      </c>
      <c r="D888" s="46" t="str">
        <f>IF(ISNA(VLOOKUP($A888, Table10[], 2, FALSE)), "", VLOOKUP($A888, Table10[], 2, FALSE))</f>
        <v>6203330000 - Of synthetic fibres</v>
      </c>
      <c r="E888" s="46" t="str">
        <f>IF(ISNA(VLOOKUP($A888, Table16[], 2, FALSE)), "", VLOOKUP($A888,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88" s="59">
        <v>12343</v>
      </c>
      <c r="G888" s="60">
        <v>43101</v>
      </c>
      <c r="H888" s="60">
        <v>43465</v>
      </c>
      <c r="I888" s="61">
        <f>'quota master'!$H888-'quota master'!$G888+1</f>
        <v>365</v>
      </c>
      <c r="J888" s="61" t="str">
        <f>describe_period('quota master'!$I888, 'quota master'!$G888, 'quota master'!$H888)</f>
        <v>Annual</v>
      </c>
      <c r="K888" s="54">
        <v>384250</v>
      </c>
      <c r="L888" s="62" t="s">
        <v>94</v>
      </c>
      <c r="M888" s="63">
        <v>3</v>
      </c>
      <c r="N888" s="62" t="s">
        <v>3</v>
      </c>
      <c r="O888" s="63">
        <v>90</v>
      </c>
      <c r="P888" s="46" t="s">
        <v>4</v>
      </c>
      <c r="Q888" s="46" t="s">
        <v>4</v>
      </c>
      <c r="R888" s="46" t="s">
        <v>827</v>
      </c>
      <c r="S888" s="46" t="s">
        <v>4</v>
      </c>
      <c r="T888" s="46" t="str">
        <f>LOWER('quota master'!$V888)</f>
        <v>men's jackets and blazers - of synthetic fibres</v>
      </c>
      <c r="U888" s="46" t="str">
        <f>GetQuotaDescription('quota master'!$A888, 'quota master'!$B888, 'quota master'!$AB888, 'quota master'!$T888)</f>
        <v>FCFS Quota number 097036 for geography CR : Costa Rica on men's jackets and blazers - of synthetic fibres</v>
      </c>
      <c r="V888" s="46" t="s">
        <v>7744</v>
      </c>
      <c r="W888" s="46" t="s">
        <v>4</v>
      </c>
      <c r="X888" s="46" t="s">
        <v>4</v>
      </c>
      <c r="Y888" s="46" t="s">
        <v>4</v>
      </c>
      <c r="Z888" s="54"/>
      <c r="AA888" s="46" t="s">
        <v>4</v>
      </c>
      <c r="AB888" s="46" t="s">
        <v>1399</v>
      </c>
      <c r="AC888" s="46" t="s">
        <v>4</v>
      </c>
      <c r="AD888" s="46" t="s">
        <v>4</v>
      </c>
      <c r="AE888" s="46" t="s">
        <v>4</v>
      </c>
      <c r="AF888" s="47" t="s">
        <v>4</v>
      </c>
    </row>
    <row r="889" spans="1:32" ht="90" x14ac:dyDescent="0.25">
      <c r="A889" s="45" t="s">
        <v>848</v>
      </c>
      <c r="B889" s="46" t="str">
        <f>VLOOKUP($A889, Table5[], 2, FALSE)</f>
        <v>CR : Costa Rica</v>
      </c>
      <c r="C889" s="46" t="str">
        <f>IF(ISNA(VLOOKUP($A889, Table8[], 2, FALSE)), "", VLOOKUP($A889, Table8[], 2, FALSE))</f>
        <v/>
      </c>
      <c r="D889" s="46" t="str">
        <f>IF(ISNA(VLOOKUP($A889, Table10[], 2, FALSE)), "", VLOOKUP($A889, Table10[], 2, FALSE))</f>
        <v>6203410000 - Of wool or fine animal hair</v>
      </c>
      <c r="E889" s="46" t="str">
        <f>IF(ISNA(VLOOKUP($A889, Table16[], 2, FALSE)), "", VLOOKUP($A889,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89" s="59">
        <v>12344</v>
      </c>
      <c r="G889" s="60">
        <v>43101</v>
      </c>
      <c r="H889" s="60">
        <v>43465</v>
      </c>
      <c r="I889" s="61">
        <f>'quota master'!$H889-'quota master'!$G889+1</f>
        <v>365</v>
      </c>
      <c r="J889" s="61" t="str">
        <f>describe_period('quota master'!$I889, 'quota master'!$G889, 'quota master'!$H889)</f>
        <v>Annual</v>
      </c>
      <c r="K889" s="54">
        <v>725000</v>
      </c>
      <c r="L889" s="62" t="s">
        <v>94</v>
      </c>
      <c r="M889" s="63">
        <v>3</v>
      </c>
      <c r="N889" s="62" t="s">
        <v>3</v>
      </c>
      <c r="O889" s="63">
        <v>90</v>
      </c>
      <c r="P889" s="46" t="s">
        <v>4</v>
      </c>
      <c r="Q889" s="46" t="s">
        <v>4</v>
      </c>
      <c r="R889" s="46" t="s">
        <v>827</v>
      </c>
      <c r="S889" s="46" t="s">
        <v>4</v>
      </c>
      <c r="T889" s="46" t="str">
        <f>LOWER('quota master'!$V889)</f>
        <v>trousers, bib and brace overalls, breeches and shorts - of wool or fine animal hair</v>
      </c>
      <c r="U889" s="46" t="str">
        <f>GetQuotaDescription('quota master'!$A889, 'quota master'!$B889, 'quota master'!$AB889, 'quota master'!$T889)</f>
        <v>FCFS Quota number 097037 for geography CR : Costa Rica on trousers, bib and brace overalls, breeches and shorts - of wool or fine animal hair</v>
      </c>
      <c r="V889" s="46" t="s">
        <v>7749</v>
      </c>
      <c r="W889" s="46" t="s">
        <v>4</v>
      </c>
      <c r="X889" s="46" t="s">
        <v>4</v>
      </c>
      <c r="Y889" s="46" t="s">
        <v>4</v>
      </c>
      <c r="Z889" s="54"/>
      <c r="AA889" s="46" t="s">
        <v>4</v>
      </c>
      <c r="AB889" s="46" t="s">
        <v>1399</v>
      </c>
      <c r="AC889" s="46" t="s">
        <v>4</v>
      </c>
      <c r="AD889" s="46" t="s">
        <v>4</v>
      </c>
      <c r="AE889" s="46" t="s">
        <v>4</v>
      </c>
      <c r="AF889" s="47" t="s">
        <v>4</v>
      </c>
    </row>
    <row r="890" spans="1:32" ht="90" x14ac:dyDescent="0.25">
      <c r="A890" s="45" t="s">
        <v>861</v>
      </c>
      <c r="B890" s="46" t="str">
        <f>VLOOKUP($A890, Table5[], 2, FALSE)</f>
        <v>GT : Guatemala</v>
      </c>
      <c r="C890" s="46" t="str">
        <f>IF(ISNA(VLOOKUP($A890, Table8[], 2, FALSE)), "", VLOOKUP($A890, Table8[], 2, FALSE))</f>
        <v/>
      </c>
      <c r="D890" s="46" t="str">
        <f>IF(ISNA(VLOOKUP($A890, Table10[], 2, FALSE)), "", VLOOKUP($A890, Table10[], 2, FALSE))</f>
        <v>6203420000 - Of cotton</v>
      </c>
      <c r="E890" s="46" t="str">
        <f>IF(ISNA(VLOOKUP($A890, Table16[], 2, FALSE)), "", VLOOKUP($A890, Table16[], 2, FALSE))</f>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c r="F890" s="59">
        <v>12356</v>
      </c>
      <c r="G890" s="60">
        <v>43101</v>
      </c>
      <c r="H890" s="60">
        <v>43465</v>
      </c>
      <c r="I890" s="61">
        <f>'quota master'!$H890-'quota master'!$G890+1</f>
        <v>365</v>
      </c>
      <c r="J890" s="61" t="str">
        <f>describe_period('quota master'!$I890, 'quota master'!$G890, 'quota master'!$H890)</f>
        <v>Annual</v>
      </c>
      <c r="K890" s="54">
        <v>1522500</v>
      </c>
      <c r="L890" s="62" t="s">
        <v>94</v>
      </c>
      <c r="M890" s="63">
        <v>3</v>
      </c>
      <c r="N890" s="62" t="s">
        <v>3</v>
      </c>
      <c r="O890" s="63">
        <v>90</v>
      </c>
      <c r="P890" s="46" t="s">
        <v>4</v>
      </c>
      <c r="Q890" s="46" t="s">
        <v>4</v>
      </c>
      <c r="R890" s="46" t="s">
        <v>859</v>
      </c>
      <c r="S890" s="46" t="s">
        <v>4</v>
      </c>
      <c r="T890" s="46" t="str">
        <f>LOWER('quota master'!$V890)</f>
        <v>trousers, bib and brace overalls, breeches and shorts - of cotton</v>
      </c>
      <c r="U890" s="46" t="str">
        <f>GetQuotaDescription('quota master'!$A890, 'quota master'!$B890, 'quota master'!$AB890, 'quota master'!$T890)</f>
        <v>FCFS Quota number 097049 for geography GT : Guatemala on trousers, bib and brace overalls, breeches and shorts - of cotton</v>
      </c>
      <c r="V890" s="46" t="s">
        <v>7799</v>
      </c>
      <c r="W890" s="46" t="s">
        <v>4</v>
      </c>
      <c r="X890" s="46" t="s">
        <v>4</v>
      </c>
      <c r="Y890" s="46" t="s">
        <v>4</v>
      </c>
      <c r="Z890" s="54"/>
      <c r="AA890" s="46" t="s">
        <v>4</v>
      </c>
      <c r="AB890" s="46" t="s">
        <v>1399</v>
      </c>
      <c r="AC890" s="46" t="s">
        <v>4</v>
      </c>
      <c r="AD890" s="46" t="s">
        <v>4</v>
      </c>
      <c r="AE890" s="46" t="s">
        <v>4</v>
      </c>
      <c r="AF890" s="47" t="s">
        <v>4</v>
      </c>
    </row>
    <row r="891" spans="1:32" ht="90" x14ac:dyDescent="0.25">
      <c r="A891" s="45" t="s">
        <v>884</v>
      </c>
      <c r="B891" s="46" t="str">
        <f>VLOOKUP($A891, Table5[], 2, FALSE)</f>
        <v>PA : Panama</v>
      </c>
      <c r="C891" s="46" t="str">
        <f>IF(ISNA(VLOOKUP($A891, Table8[], 2, FALSE)), "", VLOOKUP($A891, Table8[], 2, FALSE))</f>
        <v/>
      </c>
      <c r="D891" s="46" t="str">
        <f>IF(ISNA(VLOOKUP($A891, Table10[], 2, FALSE)), "", VLOOKUP($A891, Table10[], 2, FALSE))</f>
        <v>6203420000 - Of cotton</v>
      </c>
      <c r="E891" s="46" t="str">
        <f>IF(ISNA(VLOOKUP($A891, Table16[], 2, FALSE)), "", VLOOKUP($A891,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91" s="59">
        <v>12460</v>
      </c>
      <c r="G891" s="60">
        <v>43101</v>
      </c>
      <c r="H891" s="60">
        <v>43465</v>
      </c>
      <c r="I891" s="61">
        <f>'quota master'!$H891-'quota master'!$G891+1</f>
        <v>365</v>
      </c>
      <c r="J891" s="61" t="str">
        <f>describe_period('quota master'!$I891, 'quota master'!$G891, 'quota master'!$H891)</f>
        <v>Annual</v>
      </c>
      <c r="K891" s="54">
        <v>290000</v>
      </c>
      <c r="L891" s="62" t="s">
        <v>94</v>
      </c>
      <c r="M891" s="63">
        <v>3</v>
      </c>
      <c r="N891" s="62" t="s">
        <v>3</v>
      </c>
      <c r="O891" s="63">
        <v>90</v>
      </c>
      <c r="P891" s="46" t="s">
        <v>4</v>
      </c>
      <c r="Q891" s="46" t="s">
        <v>4</v>
      </c>
      <c r="R891" s="46" t="s">
        <v>875</v>
      </c>
      <c r="S891" s="46" t="s">
        <v>4</v>
      </c>
      <c r="T891" s="46" t="str">
        <f>LOWER('quota master'!$V891)</f>
        <v>trousers, bib and brace overalls, breeches and shorts - of cotton</v>
      </c>
      <c r="U891" s="46" t="str">
        <f>GetQuotaDescription('quota master'!$A891, 'quota master'!$B891, 'quota master'!$AB891, 'quota master'!$T891)</f>
        <v>FCFS Quota number 097070 for geography PA : Panama on trousers, bib and brace overalls, breeches and shorts - of cotton</v>
      </c>
      <c r="V891" s="46" t="s">
        <v>7799</v>
      </c>
      <c r="W891" s="46" t="s">
        <v>4</v>
      </c>
      <c r="X891" s="46" t="s">
        <v>4</v>
      </c>
      <c r="Y891" s="46" t="s">
        <v>4</v>
      </c>
      <c r="Z891" s="54"/>
      <c r="AA891" s="46" t="s">
        <v>4</v>
      </c>
      <c r="AB891" s="46" t="s">
        <v>1399</v>
      </c>
      <c r="AC891" s="46" t="s">
        <v>4</v>
      </c>
      <c r="AD891" s="46" t="s">
        <v>4</v>
      </c>
      <c r="AE891" s="46" t="s">
        <v>4</v>
      </c>
      <c r="AF891" s="47" t="s">
        <v>4</v>
      </c>
    </row>
    <row r="892" spans="1:32" ht="90" x14ac:dyDescent="0.25">
      <c r="A892" s="45" t="s">
        <v>905</v>
      </c>
      <c r="B892" s="46" t="str">
        <f>VLOOKUP($A892, Table5[], 2, FALSE)</f>
        <v>SV : El Salvador</v>
      </c>
      <c r="C892" s="46" t="str">
        <f>IF(ISNA(VLOOKUP($A892, Table8[], 2, FALSE)), "", VLOOKUP($A892, Table8[], 2, FALSE))</f>
        <v/>
      </c>
      <c r="D892" s="46" t="str">
        <f>IF(ISNA(VLOOKUP($A892, Table10[], 2, FALSE)), "", VLOOKUP($A892, Table10[], 2, FALSE))</f>
        <v>6203420000 - Of cotton</v>
      </c>
      <c r="E892" s="46" t="str">
        <f>IF(ISNA(VLOOKUP($A892, Table16[], 2, FALSE)), "", VLOOKUP($A892,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892" s="59">
        <v>12646</v>
      </c>
      <c r="G892" s="60">
        <v>43101</v>
      </c>
      <c r="H892" s="60">
        <v>43465</v>
      </c>
      <c r="I892" s="61">
        <f>'quota master'!$H892-'quota master'!$G892+1</f>
        <v>365</v>
      </c>
      <c r="J892" s="61" t="str">
        <f>describe_period('quota master'!$I892, 'quota master'!$G892, 'quota master'!$H892)</f>
        <v>Annual</v>
      </c>
      <c r="K892" s="54">
        <v>770000</v>
      </c>
      <c r="L892" s="62" t="s">
        <v>94</v>
      </c>
      <c r="M892" s="63">
        <v>3</v>
      </c>
      <c r="N892" s="62" t="s">
        <v>3</v>
      </c>
      <c r="O892" s="63">
        <v>90</v>
      </c>
      <c r="P892" s="46" t="s">
        <v>4</v>
      </c>
      <c r="Q892" s="46" t="s">
        <v>4</v>
      </c>
      <c r="R892" s="46" t="s">
        <v>891</v>
      </c>
      <c r="S892" s="46" t="s">
        <v>4</v>
      </c>
      <c r="T892" s="46" t="str">
        <f>LOWER('quota master'!$V892)</f>
        <v>trousers, bib and brace overalls, breeches and shorts - of cotton</v>
      </c>
      <c r="U892" s="46" t="str">
        <f>GetQuotaDescription('quota master'!$A892, 'quota master'!$B892, 'quota master'!$AB892, 'quota master'!$T892)</f>
        <v>FCFS Quota number 097090 for geography SV : El Salvador on trousers, bib and brace overalls, breeches and shorts - of cotton</v>
      </c>
      <c r="V892" s="46" t="s">
        <v>7799</v>
      </c>
      <c r="W892" s="46" t="s">
        <v>4</v>
      </c>
      <c r="X892" s="46" t="s">
        <v>4</v>
      </c>
      <c r="Y892" s="46" t="s">
        <v>4</v>
      </c>
      <c r="Z892" s="54"/>
      <c r="AA892" s="46" t="s">
        <v>4</v>
      </c>
      <c r="AB892" s="46" t="s">
        <v>1399</v>
      </c>
      <c r="AC892" s="46" t="s">
        <v>4</v>
      </c>
      <c r="AD892" s="46" t="s">
        <v>4</v>
      </c>
      <c r="AE892" s="46" t="s">
        <v>4</v>
      </c>
      <c r="AF892" s="47" t="s">
        <v>4</v>
      </c>
    </row>
    <row r="893" spans="1:32" ht="90" x14ac:dyDescent="0.25">
      <c r="A893" s="45" t="s">
        <v>934</v>
      </c>
      <c r="B893" s="46" t="str">
        <f>VLOOKUP($A893, Table5[], 2, FALSE)</f>
        <v>NI : Nicaragua</v>
      </c>
      <c r="C893" s="46" t="str">
        <f>IF(ISNA(VLOOKUP($A893, Table8[], 2, FALSE)), "", VLOOKUP($A893, Table8[], 2, FALSE))</f>
        <v/>
      </c>
      <c r="D893" s="46" t="str">
        <f>IF(ISNA(VLOOKUP($A893, Table10[], 2, FALSE)), "", VLOOKUP($A893, Table10[], 2, FALSE))</f>
        <v>6203420000 - Of cotton</v>
      </c>
      <c r="E893" s="46" t="str">
        <f>IF(ISNA(VLOOKUP($A893, Table16[], 2, FALSE)), "", VLOOKUP($A893,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93" s="59">
        <v>12710</v>
      </c>
      <c r="G893" s="60">
        <v>43101</v>
      </c>
      <c r="H893" s="60">
        <v>43465</v>
      </c>
      <c r="I893" s="61">
        <f>'quota master'!$H893-'quota master'!$G893+1</f>
        <v>365</v>
      </c>
      <c r="J893" s="61" t="str">
        <f>describe_period('quota master'!$I893, 'quota master'!$G893, 'quota master'!$H893)</f>
        <v>Annual</v>
      </c>
      <c r="K893" s="54">
        <v>1400000</v>
      </c>
      <c r="L893" s="62" t="s">
        <v>94</v>
      </c>
      <c r="M893" s="63">
        <v>3</v>
      </c>
      <c r="N893" s="62" t="s">
        <v>3</v>
      </c>
      <c r="O893" s="63">
        <v>90</v>
      </c>
      <c r="P893" s="46" t="s">
        <v>4</v>
      </c>
      <c r="Q893" s="46" t="s">
        <v>4</v>
      </c>
      <c r="R893" s="46" t="s">
        <v>920</v>
      </c>
      <c r="S893" s="46" t="s">
        <v>4</v>
      </c>
      <c r="T893" s="46" t="str">
        <f>LOWER('quota master'!$V893)</f>
        <v>trousers, bib and brace overalls, breeches and shorts - of cotton</v>
      </c>
      <c r="U893" s="46" t="str">
        <f>GetQuotaDescription('quota master'!$A893, 'quota master'!$B893, 'quota master'!$AB893, 'quota master'!$T893)</f>
        <v>FCFS Quota number 097119 for geography NI : Nicaragua on trousers, bib and brace overalls, breeches and shorts - of cotton</v>
      </c>
      <c r="V893" s="46" t="s">
        <v>7799</v>
      </c>
      <c r="W893" s="46" t="s">
        <v>4</v>
      </c>
      <c r="X893" s="46" t="s">
        <v>4</v>
      </c>
      <c r="Y893" s="46" t="s">
        <v>4</v>
      </c>
      <c r="Z893" s="54"/>
      <c r="AA893" s="46" t="s">
        <v>4</v>
      </c>
      <c r="AB893" s="46" t="s">
        <v>1399</v>
      </c>
      <c r="AC893" s="46" t="s">
        <v>4</v>
      </c>
      <c r="AD893" s="46" t="s">
        <v>4</v>
      </c>
      <c r="AE893" s="46" t="s">
        <v>4</v>
      </c>
      <c r="AF893" s="47" t="s">
        <v>4</v>
      </c>
    </row>
    <row r="894" spans="1:32" ht="90" x14ac:dyDescent="0.25">
      <c r="A894" s="45" t="s">
        <v>849</v>
      </c>
      <c r="B894" s="46" t="str">
        <f>VLOOKUP($A894, Table5[], 2, FALSE)</f>
        <v>CR : Costa Rica</v>
      </c>
      <c r="C894" s="46" t="str">
        <f>IF(ISNA(VLOOKUP($A894, Table8[], 2, FALSE)), "", VLOOKUP($A894, Table8[], 2, FALSE))</f>
        <v/>
      </c>
      <c r="D894" s="46" t="str">
        <f>IF(ISNA(VLOOKUP($A894, Table10[], 2, FALSE)), "", VLOOKUP($A894, Table10[], 2, FALSE))</f>
        <v>6203430000 - Of synthetic fibres</v>
      </c>
      <c r="E894" s="46" t="str">
        <f>IF(ISNA(VLOOKUP($A894, Table16[], 2, FALSE)), "", VLOOKUP($A894,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94" s="59">
        <v>12345</v>
      </c>
      <c r="G894" s="60">
        <v>43101</v>
      </c>
      <c r="H894" s="60">
        <v>43465</v>
      </c>
      <c r="I894" s="61">
        <f>'quota master'!$H894-'quota master'!$G894+1</f>
        <v>365</v>
      </c>
      <c r="J894" s="61" t="str">
        <f>describe_period('quota master'!$I894, 'quota master'!$G894, 'quota master'!$H894)</f>
        <v>Annual</v>
      </c>
      <c r="K894" s="54">
        <v>754000</v>
      </c>
      <c r="L894" s="62" t="s">
        <v>94</v>
      </c>
      <c r="M894" s="63">
        <v>3</v>
      </c>
      <c r="N894" s="62" t="s">
        <v>3</v>
      </c>
      <c r="O894" s="63">
        <v>90</v>
      </c>
      <c r="P894" s="46" t="s">
        <v>4</v>
      </c>
      <c r="Q894" s="46" t="s">
        <v>4</v>
      </c>
      <c r="R894" s="46" t="s">
        <v>827</v>
      </c>
      <c r="S894" s="46" t="s">
        <v>4</v>
      </c>
      <c r="T894" s="46" t="str">
        <f>LOWER('quota master'!$V894)</f>
        <v>trousers, bib and brace overalls, breeches and shorts - of synthetic fibres</v>
      </c>
      <c r="U894" s="46" t="str">
        <f>GetQuotaDescription('quota master'!$A894, 'quota master'!$B894, 'quota master'!$AB894, 'quota master'!$T894)</f>
        <v>FCFS Quota number 097038 for geography CR : Costa Rica on trousers, bib and brace overalls, breeches and shorts - of synthetic fibres</v>
      </c>
      <c r="V894" s="46" t="s">
        <v>7750</v>
      </c>
      <c r="W894" s="46" t="s">
        <v>4</v>
      </c>
      <c r="X894" s="46" t="s">
        <v>4</v>
      </c>
      <c r="Y894" s="46" t="s">
        <v>4</v>
      </c>
      <c r="Z894" s="54"/>
      <c r="AA894" s="46" t="s">
        <v>4</v>
      </c>
      <c r="AB894" s="46" t="s">
        <v>1399</v>
      </c>
      <c r="AC894" s="46" t="s">
        <v>4</v>
      </c>
      <c r="AD894" s="46" t="s">
        <v>4</v>
      </c>
      <c r="AE894" s="46" t="s">
        <v>4</v>
      </c>
      <c r="AF894" s="47" t="s">
        <v>4</v>
      </c>
    </row>
    <row r="895" spans="1:32" ht="90" x14ac:dyDescent="0.25">
      <c r="A895" s="45" t="s">
        <v>862</v>
      </c>
      <c r="B895" s="46" t="str">
        <f>VLOOKUP($A895, Table5[], 2, FALSE)</f>
        <v>GT : Guatemala</v>
      </c>
      <c r="C895" s="46" t="str">
        <f>IF(ISNA(VLOOKUP($A895, Table8[], 2, FALSE)), "", VLOOKUP($A895, Table8[], 2, FALSE))</f>
        <v/>
      </c>
      <c r="D895" s="46" t="str">
        <f>IF(ISNA(VLOOKUP($A895, Table10[], 2, FALSE)), "", VLOOKUP($A895, Table10[], 2, FALSE))</f>
        <v>6203430000 - Of synthetic fibres</v>
      </c>
      <c r="E895" s="46" t="str">
        <f>IF(ISNA(VLOOKUP($A895, Table16[], 2, FALSE)), "", VLOOKUP($A895, Table16[], 2, FALSE))</f>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c r="F895" s="59">
        <v>12357</v>
      </c>
      <c r="G895" s="60">
        <v>43101</v>
      </c>
      <c r="H895" s="60">
        <v>43465</v>
      </c>
      <c r="I895" s="61">
        <f>'quota master'!$H895-'quota master'!$G895+1</f>
        <v>365</v>
      </c>
      <c r="J895" s="61" t="str">
        <f>describe_period('quota master'!$I895, 'quota master'!$G895, 'quota master'!$H895)</f>
        <v>Annual</v>
      </c>
      <c r="K895" s="54">
        <v>1015000</v>
      </c>
      <c r="L895" s="62" t="s">
        <v>94</v>
      </c>
      <c r="M895" s="63">
        <v>3</v>
      </c>
      <c r="N895" s="62" t="s">
        <v>3</v>
      </c>
      <c r="O895" s="63">
        <v>90</v>
      </c>
      <c r="P895" s="46" t="s">
        <v>4</v>
      </c>
      <c r="Q895" s="46" t="s">
        <v>4</v>
      </c>
      <c r="R895" s="46" t="s">
        <v>859</v>
      </c>
      <c r="S895" s="46" t="s">
        <v>4</v>
      </c>
      <c r="T895" s="46" t="str">
        <f>LOWER('quota master'!$V895)</f>
        <v>trousers, bib and brace overalls, breeches and shorts - of synthetic fibres</v>
      </c>
      <c r="U895" s="46" t="str">
        <f>GetQuotaDescription('quota master'!$A895, 'quota master'!$B895, 'quota master'!$AB895, 'quota master'!$T895)</f>
        <v>FCFS Quota number 097050 for geography GT : Guatemala on trousers, bib and brace overalls, breeches and shorts - of synthetic fibres</v>
      </c>
      <c r="V895" s="46" t="s">
        <v>7750</v>
      </c>
      <c r="W895" s="46" t="s">
        <v>4</v>
      </c>
      <c r="X895" s="46" t="s">
        <v>4</v>
      </c>
      <c r="Y895" s="46" t="s">
        <v>4</v>
      </c>
      <c r="Z895" s="54"/>
      <c r="AA895" s="46" t="s">
        <v>4</v>
      </c>
      <c r="AB895" s="46" t="s">
        <v>1399</v>
      </c>
      <c r="AC895" s="46" t="s">
        <v>4</v>
      </c>
      <c r="AD895" s="46" t="s">
        <v>4</v>
      </c>
      <c r="AE895" s="46" t="s">
        <v>4</v>
      </c>
      <c r="AF895" s="47" t="s">
        <v>4</v>
      </c>
    </row>
    <row r="896" spans="1:32" ht="90" x14ac:dyDescent="0.25">
      <c r="A896" s="45" t="s">
        <v>885</v>
      </c>
      <c r="B896" s="46" t="str">
        <f>VLOOKUP($A896, Table5[], 2, FALSE)</f>
        <v>PA : Panama</v>
      </c>
      <c r="C896" s="46" t="str">
        <f>IF(ISNA(VLOOKUP($A896, Table8[], 2, FALSE)), "", VLOOKUP($A896, Table8[], 2, FALSE))</f>
        <v/>
      </c>
      <c r="D896" s="46" t="str">
        <f>IF(ISNA(VLOOKUP($A896, Table10[], 2, FALSE)), "", VLOOKUP($A896, Table10[], 2, FALSE))</f>
        <v>6203430000 - Of synthetic fibres</v>
      </c>
      <c r="E896" s="46" t="str">
        <f>IF(ISNA(VLOOKUP($A896, Table16[], 2, FALSE)), "", VLOOKUP($A896,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896" s="59">
        <v>12461</v>
      </c>
      <c r="G896" s="60">
        <v>43101</v>
      </c>
      <c r="H896" s="60">
        <v>43465</v>
      </c>
      <c r="I896" s="61">
        <f>'quota master'!$H896-'quota master'!$G896+1</f>
        <v>365</v>
      </c>
      <c r="J896" s="61" t="str">
        <f>describe_period('quota master'!$I896, 'quota master'!$G896, 'quota master'!$H896)</f>
        <v>Annual</v>
      </c>
      <c r="K896" s="54">
        <v>145000</v>
      </c>
      <c r="L896" s="62" t="s">
        <v>94</v>
      </c>
      <c r="M896" s="63">
        <v>3</v>
      </c>
      <c r="N896" s="62" t="s">
        <v>3</v>
      </c>
      <c r="O896" s="63">
        <v>90</v>
      </c>
      <c r="P896" s="46" t="s">
        <v>4</v>
      </c>
      <c r="Q896" s="46" t="s">
        <v>4</v>
      </c>
      <c r="R896" s="46" t="s">
        <v>886</v>
      </c>
      <c r="S896" s="46" t="s">
        <v>4</v>
      </c>
      <c r="T896" s="46" t="str">
        <f>LOWER('quota master'!$V896)</f>
        <v>trousers, bib and brace overalls, breeches and shorts - of synthetic fibres</v>
      </c>
      <c r="U896" s="46" t="str">
        <f>GetQuotaDescription('quota master'!$A896, 'quota master'!$B896, 'quota master'!$AB896, 'quota master'!$T896)</f>
        <v>FCFS Quota number 097071 for geography PA : Panama on trousers, bib and brace overalls, breeches and shorts - of synthetic fibres</v>
      </c>
      <c r="V896" s="46" t="s">
        <v>7750</v>
      </c>
      <c r="W896" s="46" t="s">
        <v>4</v>
      </c>
      <c r="X896" s="46" t="s">
        <v>4</v>
      </c>
      <c r="Y896" s="46" t="s">
        <v>4</v>
      </c>
      <c r="Z896" s="54"/>
      <c r="AA896" s="46" t="s">
        <v>4</v>
      </c>
      <c r="AB896" s="46" t="s">
        <v>1399</v>
      </c>
      <c r="AC896" s="46" t="s">
        <v>4</v>
      </c>
      <c r="AD896" s="46" t="s">
        <v>4</v>
      </c>
      <c r="AE896" s="46" t="s">
        <v>4</v>
      </c>
      <c r="AF896" s="47" t="s">
        <v>4</v>
      </c>
    </row>
    <row r="897" spans="1:32" ht="90" x14ac:dyDescent="0.25">
      <c r="A897" s="45" t="s">
        <v>935</v>
      </c>
      <c r="B897" s="46" t="str">
        <f>VLOOKUP($A897, Table5[], 2, FALSE)</f>
        <v>NI : Nicaragua</v>
      </c>
      <c r="C897" s="46" t="str">
        <f>IF(ISNA(VLOOKUP($A897, Table8[], 2, FALSE)), "", VLOOKUP($A897, Table8[], 2, FALSE))</f>
        <v/>
      </c>
      <c r="D897" s="46" t="str">
        <f>IF(ISNA(VLOOKUP($A897, Table10[], 2, FALSE)), "", VLOOKUP($A897, Table10[], 2, FALSE))</f>
        <v>6203430000 - Of synthetic fibres</v>
      </c>
      <c r="E897" s="46" t="str">
        <f>IF(ISNA(VLOOKUP($A897, Table16[], 2, FALSE)), "", VLOOKUP($A897,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897" s="59">
        <v>12711</v>
      </c>
      <c r="G897" s="60">
        <v>43101</v>
      </c>
      <c r="H897" s="60">
        <v>43465</v>
      </c>
      <c r="I897" s="61">
        <f>'quota master'!$H897-'quota master'!$G897+1</f>
        <v>365</v>
      </c>
      <c r="J897" s="61" t="str">
        <f>describe_period('quota master'!$I897, 'quota master'!$G897, 'quota master'!$H897)</f>
        <v>Annual</v>
      </c>
      <c r="K897" s="54">
        <v>658000</v>
      </c>
      <c r="L897" s="62" t="s">
        <v>94</v>
      </c>
      <c r="M897" s="63">
        <v>3</v>
      </c>
      <c r="N897" s="62" t="s">
        <v>3</v>
      </c>
      <c r="O897" s="63">
        <v>90</v>
      </c>
      <c r="P897" s="46" t="s">
        <v>4</v>
      </c>
      <c r="Q897" s="46" t="s">
        <v>4</v>
      </c>
      <c r="R897" s="46" t="s">
        <v>920</v>
      </c>
      <c r="S897" s="46" t="s">
        <v>4</v>
      </c>
      <c r="T897" s="46" t="str">
        <f>LOWER('quota master'!$V897)</f>
        <v>trousers, bib and brace overalls, breeches and shorts - of synthetic fibres</v>
      </c>
      <c r="U897" s="46" t="str">
        <f>GetQuotaDescription('quota master'!$A897, 'quota master'!$B897, 'quota master'!$AB897, 'quota master'!$T897)</f>
        <v>FCFS Quota number 097120 for geography NI : Nicaragua on trousers, bib and brace overalls, breeches and shorts - of synthetic fibres</v>
      </c>
      <c r="V897" s="46" t="s">
        <v>7750</v>
      </c>
      <c r="W897" s="46" t="s">
        <v>4</v>
      </c>
      <c r="X897" s="46" t="s">
        <v>4</v>
      </c>
      <c r="Y897" s="46" t="s">
        <v>4</v>
      </c>
      <c r="Z897" s="54"/>
      <c r="AA897" s="46" t="s">
        <v>4</v>
      </c>
      <c r="AB897" s="46" t="s">
        <v>1399</v>
      </c>
      <c r="AC897" s="46" t="s">
        <v>4</v>
      </c>
      <c r="AD897" s="46" t="s">
        <v>4</v>
      </c>
      <c r="AE897" s="46" t="s">
        <v>4</v>
      </c>
      <c r="AF897" s="47" t="s">
        <v>4</v>
      </c>
    </row>
    <row r="898" spans="1:32" ht="105" x14ac:dyDescent="0.25">
      <c r="A898" s="45" t="s">
        <v>1117</v>
      </c>
      <c r="B898" s="46" t="str">
        <f>VLOOKUP($A898, Table5[], 2, FALSE)</f>
        <v>CA : Canada</v>
      </c>
      <c r="C898" s="46" t="str">
        <f>IF(ISNA(VLOOKUP($A898, Table8[], 2, FALSE)), "", VLOOKUP($A898, Table8[], 2, FALSE))</f>
        <v/>
      </c>
      <c r="D898" s="46" t="str">
        <f>IF(ISNA(VLOOKUP($A898, Table10[], 2, FALSE)), "", VLOOKUP($A898, Table10[], 2, FALSE))</f>
        <v>6204000000 - Women's or girls' suits, ensembles, jackets, blazers, dresses, skirts, divided skirts, trousers, bib and brace overalls, breeches and shorts (other than swimwear)</v>
      </c>
      <c r="E898" s="46" t="str">
        <f>IF(ISNA(VLOOKUP($A898, Table16[], 2, FALSE)), "", VLOOKUP($A898,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898" s="59">
        <v>12956</v>
      </c>
      <c r="G898" s="60">
        <v>43101</v>
      </c>
      <c r="H898" s="60">
        <v>43465</v>
      </c>
      <c r="I898" s="61">
        <f>'quota master'!$H898-'quota master'!$G898+1</f>
        <v>365</v>
      </c>
      <c r="J898" s="61" t="str">
        <f>describe_period('quota master'!$I898, 'quota master'!$G898, 'quota master'!$H898)</f>
        <v>Annual</v>
      </c>
      <c r="K898" s="54">
        <v>506000</v>
      </c>
      <c r="L898" s="62" t="s">
        <v>94</v>
      </c>
      <c r="M898" s="63">
        <v>3</v>
      </c>
      <c r="N898" s="62" t="s">
        <v>3</v>
      </c>
      <c r="O898" s="63">
        <v>90</v>
      </c>
      <c r="P898" s="46" t="s">
        <v>4</v>
      </c>
      <c r="Q898" s="46" t="s">
        <v>4</v>
      </c>
      <c r="R898" s="46" t="s">
        <v>1089</v>
      </c>
      <c r="S898" s="46" t="s">
        <v>4</v>
      </c>
      <c r="T898" s="46" t="str">
        <f>LOWER('quota master'!$V898)</f>
        <v>women's or girls' suits, ensembles, jackets, blazers, dresses, skirts, divided skirts, trousers, bib and brace overalls, breeches and shorts (other than swimwear)</v>
      </c>
      <c r="U898" s="46" t="str">
        <f>GetQuotaDescription('quota master'!$A898, 'quota master'!$B898, 'quota master'!$AB898, 'quota master'!$T898)</f>
        <v>FCFS Quota number 098351 for geography CA : Canada on women's or girls' suits, ensembles, jackets, blazers, dresses, skirts, divided skirts, trousers, bib and brace overalls, breeches and shorts (other than swimwear)</v>
      </c>
      <c r="V898" s="46" t="s">
        <v>5962</v>
      </c>
      <c r="W898" s="46" t="s">
        <v>4</v>
      </c>
      <c r="X898" s="46" t="s">
        <v>4</v>
      </c>
      <c r="Y898" s="46" t="s">
        <v>4</v>
      </c>
      <c r="Z898" s="54"/>
      <c r="AA898" s="46" t="s">
        <v>4</v>
      </c>
      <c r="AB898" s="46" t="s">
        <v>1399</v>
      </c>
      <c r="AC898" s="46" t="s">
        <v>4</v>
      </c>
      <c r="AD898" s="46" t="s">
        <v>4</v>
      </c>
      <c r="AE898" s="46" t="s">
        <v>4</v>
      </c>
      <c r="AF898" s="47" t="s">
        <v>4</v>
      </c>
    </row>
    <row r="899" spans="1:32" ht="90" x14ac:dyDescent="0.25">
      <c r="A899" s="45" t="s">
        <v>850</v>
      </c>
      <c r="B899" s="46" t="str">
        <f>VLOOKUP($A899, Table5[], 2, FALSE)</f>
        <v>CR : Costa Rica</v>
      </c>
      <c r="C899" s="46" t="str">
        <f>IF(ISNA(VLOOKUP($A899, Table8[], 2, FALSE)), "", VLOOKUP($A899, Table8[], 2, FALSE))</f>
        <v/>
      </c>
      <c r="D899" s="46" t="str">
        <f>IF(ISNA(VLOOKUP($A899, Table10[], 2, FALSE)), "", VLOOKUP($A899, Table10[], 2, FALSE))</f>
        <v>6204310000 - Of wool or fine animal hair</v>
      </c>
      <c r="E899" s="46" t="str">
        <f>IF(ISNA(VLOOKUP($A899, Table16[], 2, FALSE)), "", VLOOKUP($A899,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899" s="59">
        <v>12346</v>
      </c>
      <c r="G899" s="60">
        <v>43101</v>
      </c>
      <c r="H899" s="60">
        <v>43465</v>
      </c>
      <c r="I899" s="61">
        <f>'quota master'!$H899-'quota master'!$G899+1</f>
        <v>365</v>
      </c>
      <c r="J899" s="61" t="str">
        <f>describe_period('quota master'!$I899, 'quota master'!$G899, 'quota master'!$H899)</f>
        <v>Annual</v>
      </c>
      <c r="K899" s="54">
        <v>253750</v>
      </c>
      <c r="L899" s="62" t="s">
        <v>94</v>
      </c>
      <c r="M899" s="63">
        <v>3</v>
      </c>
      <c r="N899" s="62" t="s">
        <v>3</v>
      </c>
      <c r="O899" s="63">
        <v>90</v>
      </c>
      <c r="P899" s="46" t="s">
        <v>4</v>
      </c>
      <c r="Q899" s="46" t="s">
        <v>4</v>
      </c>
      <c r="R899" s="46" t="s">
        <v>827</v>
      </c>
      <c r="S899" s="46" t="s">
        <v>4</v>
      </c>
      <c r="T899" s="46" t="str">
        <f>LOWER('quota master'!$V899)</f>
        <v>jackets and blazers - of wool or fine animal hair</v>
      </c>
      <c r="U899" s="46" t="str">
        <f>GetQuotaDescription('quota master'!$A899, 'quota master'!$B899, 'quota master'!$AB899, 'quota master'!$T899)</f>
        <v>FCFS Quota number 097039 for geography CR : Costa Rica on jackets and blazers - of wool or fine animal hair</v>
      </c>
      <c r="V899" s="46" t="s">
        <v>7751</v>
      </c>
      <c r="W899" s="46" t="s">
        <v>4</v>
      </c>
      <c r="X899" s="46" t="s">
        <v>4</v>
      </c>
      <c r="Y899" s="46" t="s">
        <v>4</v>
      </c>
      <c r="Z899" s="54"/>
      <c r="AA899" s="46" t="s">
        <v>4</v>
      </c>
      <c r="AB899" s="46" t="s">
        <v>1399</v>
      </c>
      <c r="AC899" s="46" t="s">
        <v>4</v>
      </c>
      <c r="AD899" s="46" t="s">
        <v>4</v>
      </c>
      <c r="AE899" s="46" t="s">
        <v>4</v>
      </c>
      <c r="AF899" s="47" t="s">
        <v>4</v>
      </c>
    </row>
    <row r="900" spans="1:32" ht="90" x14ac:dyDescent="0.25">
      <c r="A900" s="45" t="s">
        <v>851</v>
      </c>
      <c r="B900" s="46" t="str">
        <f>VLOOKUP($A900, Table5[], 2, FALSE)</f>
        <v>CR : Costa Rica</v>
      </c>
      <c r="C900" s="46" t="str">
        <f>IF(ISNA(VLOOKUP($A900, Table8[], 2, FALSE)), "", VLOOKUP($A900, Table8[], 2, FALSE))</f>
        <v/>
      </c>
      <c r="D900" s="46" t="str">
        <f>IF(ISNA(VLOOKUP($A900, Table10[], 2, FALSE)), "", VLOOKUP($A900, Table10[], 2, FALSE))</f>
        <v>6204330000 - Of synthetic fibres</v>
      </c>
      <c r="E900" s="46" t="str">
        <f>IF(ISNA(VLOOKUP($A900, Table16[], 2, FALSE)), "", VLOOKUP($A900,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900" s="59">
        <v>12347</v>
      </c>
      <c r="G900" s="60">
        <v>43101</v>
      </c>
      <c r="H900" s="60">
        <v>43465</v>
      </c>
      <c r="I900" s="61">
        <f>'quota master'!$H900-'quota master'!$G900+1</f>
        <v>365</v>
      </c>
      <c r="J900" s="61" t="str">
        <f>describe_period('quota master'!$I900, 'quota master'!$G900, 'quota master'!$H900)</f>
        <v>Annual</v>
      </c>
      <c r="K900" s="54">
        <v>239250</v>
      </c>
      <c r="L900" s="62" t="s">
        <v>94</v>
      </c>
      <c r="M900" s="63">
        <v>3</v>
      </c>
      <c r="N900" s="62" t="s">
        <v>3</v>
      </c>
      <c r="O900" s="63">
        <v>90</v>
      </c>
      <c r="P900" s="46" t="s">
        <v>4</v>
      </c>
      <c r="Q900" s="46" t="s">
        <v>4</v>
      </c>
      <c r="R900" s="46" t="s">
        <v>827</v>
      </c>
      <c r="S900" s="46" t="s">
        <v>4</v>
      </c>
      <c r="T900" s="46" t="str">
        <f>LOWER('quota master'!$V900)</f>
        <v>jackets and blazers - of synthetic fibres</v>
      </c>
      <c r="U900" s="46" t="str">
        <f>GetQuotaDescription('quota master'!$A900, 'quota master'!$B900, 'quota master'!$AB900, 'quota master'!$T900)</f>
        <v>FCFS Quota number 097040 for geography CR : Costa Rica on jackets and blazers - of synthetic fibres</v>
      </c>
      <c r="V900" s="46" t="s">
        <v>7800</v>
      </c>
      <c r="W900" s="46" t="s">
        <v>4</v>
      </c>
      <c r="X900" s="46" t="s">
        <v>4</v>
      </c>
      <c r="Y900" s="46" t="s">
        <v>4</v>
      </c>
      <c r="Z900" s="54"/>
      <c r="AA900" s="46" t="s">
        <v>4</v>
      </c>
      <c r="AB900" s="46" t="s">
        <v>1399</v>
      </c>
      <c r="AC900" s="46" t="s">
        <v>4</v>
      </c>
      <c r="AD900" s="46" t="s">
        <v>4</v>
      </c>
      <c r="AE900" s="46" t="s">
        <v>4</v>
      </c>
      <c r="AF900" s="47" t="s">
        <v>4</v>
      </c>
    </row>
    <row r="901" spans="1:32" ht="90" x14ac:dyDescent="0.25">
      <c r="A901" s="45" t="s">
        <v>936</v>
      </c>
      <c r="B901" s="46" t="str">
        <f>VLOOKUP($A901, Table5[], 2, FALSE)</f>
        <v>NI : Nicaragua</v>
      </c>
      <c r="C901" s="46" t="str">
        <f>IF(ISNA(VLOOKUP($A901, Table8[], 2, FALSE)), "", VLOOKUP($A901, Table8[], 2, FALSE))</f>
        <v/>
      </c>
      <c r="D901" s="46" t="str">
        <f>IF(ISNA(VLOOKUP($A901, Table10[], 2, FALSE)), "", VLOOKUP($A901, Table10[], 2, FALSE))</f>
        <v>6204430000 - Of synthetic fibres</v>
      </c>
      <c r="E901" s="46" t="str">
        <f>IF(ISNA(VLOOKUP($A901, Table16[], 2, FALSE)), "", VLOOKUP($A901,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01" s="59">
        <v>12712</v>
      </c>
      <c r="G901" s="60">
        <v>43101</v>
      </c>
      <c r="H901" s="60">
        <v>43465</v>
      </c>
      <c r="I901" s="61">
        <f>'quota master'!$H901-'quota master'!$G901+1</f>
        <v>365</v>
      </c>
      <c r="J901" s="61" t="str">
        <f>describe_period('quota master'!$I901, 'quota master'!$G901, 'quota master'!$H901)</f>
        <v>Annual</v>
      </c>
      <c r="K901" s="54">
        <v>343000</v>
      </c>
      <c r="L901" s="62" t="s">
        <v>94</v>
      </c>
      <c r="M901" s="63">
        <v>3</v>
      </c>
      <c r="N901" s="62" t="s">
        <v>3</v>
      </c>
      <c r="O901" s="63">
        <v>90</v>
      </c>
      <c r="P901" s="46" t="s">
        <v>4</v>
      </c>
      <c r="Q901" s="46" t="s">
        <v>4</v>
      </c>
      <c r="R901" s="46" t="s">
        <v>920</v>
      </c>
      <c r="S901" s="46" t="s">
        <v>4</v>
      </c>
      <c r="T901" s="46" t="str">
        <f>LOWER('quota master'!$V901)</f>
        <v>jackets and blazers - of synthetic fibres</v>
      </c>
      <c r="U901" s="46" t="str">
        <f>GetQuotaDescription('quota master'!$A901, 'quota master'!$B901, 'quota master'!$AB901, 'quota master'!$T901)</f>
        <v>FCFS Quota number 097121 for geography NI : Nicaragua on jackets and blazers - of synthetic fibres</v>
      </c>
      <c r="V901" s="46" t="s">
        <v>7800</v>
      </c>
      <c r="W901" s="46" t="s">
        <v>4</v>
      </c>
      <c r="X901" s="46" t="s">
        <v>4</v>
      </c>
      <c r="Y901" s="46" t="s">
        <v>4</v>
      </c>
      <c r="Z901" s="54"/>
      <c r="AA901" s="46" t="s">
        <v>4</v>
      </c>
      <c r="AB901" s="46" t="s">
        <v>1399</v>
      </c>
      <c r="AC901" s="46" t="s">
        <v>4</v>
      </c>
      <c r="AD901" s="46" t="s">
        <v>4</v>
      </c>
      <c r="AE901" s="46" t="s">
        <v>4</v>
      </c>
      <c r="AF901" s="47" t="s">
        <v>4</v>
      </c>
    </row>
    <row r="902" spans="1:32" ht="90" x14ac:dyDescent="0.25">
      <c r="A902" s="45" t="s">
        <v>937</v>
      </c>
      <c r="B902" s="46" t="str">
        <f>VLOOKUP($A902, Table5[], 2, FALSE)</f>
        <v>NI : Nicaragua</v>
      </c>
      <c r="C902" s="46" t="str">
        <f>IF(ISNA(VLOOKUP($A902, Table8[], 2, FALSE)), "", VLOOKUP($A902, Table8[], 2, FALSE))</f>
        <v/>
      </c>
      <c r="D902" s="46" t="str">
        <f>IF(ISNA(VLOOKUP($A902, Table10[], 2, FALSE)), "", VLOOKUP($A902, Table10[], 2, FALSE))</f>
        <v>6204440000 - Of artificial fibres</v>
      </c>
      <c r="E902" s="46" t="str">
        <f>IF(ISNA(VLOOKUP($A902, Table16[], 2, FALSE)), "", VLOOKUP($A902,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02" s="59">
        <v>12713</v>
      </c>
      <c r="G902" s="60">
        <v>43101</v>
      </c>
      <c r="H902" s="60">
        <v>43465</v>
      </c>
      <c r="I902" s="61">
        <f>'quota master'!$H902-'quota master'!$G902+1</f>
        <v>365</v>
      </c>
      <c r="J902" s="61" t="str">
        <f>describe_period('quota master'!$I902, 'quota master'!$G902, 'quota master'!$H902)</f>
        <v>Annual</v>
      </c>
      <c r="K902" s="54">
        <v>196000</v>
      </c>
      <c r="L902" s="62" t="s">
        <v>94</v>
      </c>
      <c r="M902" s="63">
        <v>3</v>
      </c>
      <c r="N902" s="62" t="s">
        <v>3</v>
      </c>
      <c r="O902" s="63">
        <v>90</v>
      </c>
      <c r="P902" s="46" t="s">
        <v>4</v>
      </c>
      <c r="Q902" s="46" t="s">
        <v>4</v>
      </c>
      <c r="R902" s="46" t="s">
        <v>920</v>
      </c>
      <c r="S902" s="46" t="s">
        <v>4</v>
      </c>
      <c r="T902" s="46" t="str">
        <f>LOWER('quota master'!$V902)</f>
        <v>jackets and blazers - of artificial fibres</v>
      </c>
      <c r="U902" s="46" t="str">
        <f>GetQuotaDescription('quota master'!$A902, 'quota master'!$B902, 'quota master'!$AB902, 'quota master'!$T902)</f>
        <v>FCFS Quota number 097122 for geography NI : Nicaragua on jackets and blazers - of artificial fibres</v>
      </c>
      <c r="V902" s="46" t="s">
        <v>7801</v>
      </c>
      <c r="W902" s="46" t="s">
        <v>4</v>
      </c>
      <c r="X902" s="46" t="s">
        <v>4</v>
      </c>
      <c r="Y902" s="46" t="s">
        <v>4</v>
      </c>
      <c r="Z902" s="54"/>
      <c r="AA902" s="46" t="s">
        <v>4</v>
      </c>
      <c r="AB902" s="46" t="s">
        <v>1399</v>
      </c>
      <c r="AC902" s="46" t="s">
        <v>4</v>
      </c>
      <c r="AD902" s="46" t="s">
        <v>4</v>
      </c>
      <c r="AE902" s="46" t="s">
        <v>4</v>
      </c>
      <c r="AF902" s="47" t="s">
        <v>4</v>
      </c>
    </row>
    <row r="903" spans="1:32" ht="90" x14ac:dyDescent="0.25">
      <c r="A903" s="45" t="s">
        <v>852</v>
      </c>
      <c r="B903" s="46" t="str">
        <f>VLOOKUP($A903, Table5[], 2, FALSE)</f>
        <v>CR : Costa Rica</v>
      </c>
      <c r="C903" s="46" t="str">
        <f>IF(ISNA(VLOOKUP($A903, Table8[], 2, FALSE)), "", VLOOKUP($A903, Table8[], 2, FALSE))</f>
        <v/>
      </c>
      <c r="D903" s="46" t="str">
        <f>IF(ISNA(VLOOKUP($A903, Table10[], 2, FALSE)), "", VLOOKUP($A903, Table10[], 2, FALSE))</f>
        <v>6204530000 - Of synthetic fibres</v>
      </c>
      <c r="E903" s="46" t="str">
        <f>IF(ISNA(VLOOKUP($A903, Table16[], 2, FALSE)), "", VLOOKUP($A903,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903" s="59">
        <v>12348</v>
      </c>
      <c r="G903" s="60">
        <v>43101</v>
      </c>
      <c r="H903" s="60">
        <v>43465</v>
      </c>
      <c r="I903" s="61">
        <f>'quota master'!$H903-'quota master'!$G903+1</f>
        <v>365</v>
      </c>
      <c r="J903" s="61" t="str">
        <f>describe_period('quota master'!$I903, 'quota master'!$G903, 'quota master'!$H903)</f>
        <v>Annual</v>
      </c>
      <c r="K903" s="54">
        <v>43500</v>
      </c>
      <c r="L903" s="62" t="s">
        <v>94</v>
      </c>
      <c r="M903" s="63">
        <v>3</v>
      </c>
      <c r="N903" s="62" t="s">
        <v>3</v>
      </c>
      <c r="O903" s="63">
        <v>90</v>
      </c>
      <c r="P903" s="46" t="s">
        <v>4</v>
      </c>
      <c r="Q903" s="46" t="s">
        <v>4</v>
      </c>
      <c r="R903" s="46" t="s">
        <v>827</v>
      </c>
      <c r="S903" s="46" t="s">
        <v>4</v>
      </c>
      <c r="T903" s="46" t="str">
        <f>LOWER('quota master'!$V903)</f>
        <v>skirts and divided skirts - of synthetic fibres</v>
      </c>
      <c r="U903" s="46" t="str">
        <f>GetQuotaDescription('quota master'!$A903, 'quota master'!$B903, 'quota master'!$AB903, 'quota master'!$T903)</f>
        <v>FCFS Quota number 097041 for geography CR : Costa Rica on skirts and divided skirts - of synthetic fibres</v>
      </c>
      <c r="V903" s="46" t="s">
        <v>7778</v>
      </c>
      <c r="W903" s="46" t="s">
        <v>4</v>
      </c>
      <c r="X903" s="46" t="s">
        <v>4</v>
      </c>
      <c r="Y903" s="46" t="s">
        <v>4</v>
      </c>
      <c r="Z903" s="54"/>
      <c r="AA903" s="46" t="s">
        <v>4</v>
      </c>
      <c r="AB903" s="46" t="s">
        <v>1399</v>
      </c>
      <c r="AC903" s="46" t="s">
        <v>4</v>
      </c>
      <c r="AD903" s="46" t="s">
        <v>4</v>
      </c>
      <c r="AE903" s="46" t="s">
        <v>4</v>
      </c>
      <c r="AF903" s="47" t="s">
        <v>4</v>
      </c>
    </row>
    <row r="904" spans="1:32" ht="90" x14ac:dyDescent="0.25">
      <c r="A904" s="45" t="s">
        <v>853</v>
      </c>
      <c r="B904" s="46" t="str">
        <f>VLOOKUP($A904, Table5[], 2, FALSE)</f>
        <v>CR : Costa Rica</v>
      </c>
      <c r="C904" s="46" t="str">
        <f>IF(ISNA(VLOOKUP($A904, Table8[], 2, FALSE)), "", VLOOKUP($A904, Table8[], 2, FALSE))</f>
        <v/>
      </c>
      <c r="D904" s="46" t="str">
        <f>IF(ISNA(VLOOKUP($A904, Table10[], 2, FALSE)), "", VLOOKUP($A904, Table10[], 2, FALSE))</f>
        <v>6204610000 - Of wool or fine animal hair</v>
      </c>
      <c r="E904" s="46" t="str">
        <f>IF(ISNA(VLOOKUP($A904, Table16[], 2, FALSE)), "", VLOOKUP($A904,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904" s="59">
        <v>12349</v>
      </c>
      <c r="G904" s="60">
        <v>43101</v>
      </c>
      <c r="H904" s="60">
        <v>43465</v>
      </c>
      <c r="I904" s="61">
        <f>'quota master'!$H904-'quota master'!$G904+1</f>
        <v>365</v>
      </c>
      <c r="J904" s="61" t="str">
        <f>describe_period('quota master'!$I904, 'quota master'!$G904, 'quota master'!$H904)</f>
        <v>Annual</v>
      </c>
      <c r="K904" s="54">
        <v>101500</v>
      </c>
      <c r="L904" s="62" t="s">
        <v>94</v>
      </c>
      <c r="M904" s="63">
        <v>3</v>
      </c>
      <c r="N904" s="62" t="s">
        <v>3</v>
      </c>
      <c r="O904" s="63">
        <v>90</v>
      </c>
      <c r="P904" s="46" t="s">
        <v>4</v>
      </c>
      <c r="Q904" s="46" t="s">
        <v>4</v>
      </c>
      <c r="R904" s="46" t="s">
        <v>827</v>
      </c>
      <c r="S904" s="46" t="s">
        <v>4</v>
      </c>
      <c r="T904" s="46" t="str">
        <f>LOWER('quota master'!$V904)</f>
        <v>trousers, bib and brace overalls, breeches and shorts - of wool or fine animal hair</v>
      </c>
      <c r="U904" s="46" t="str">
        <f>GetQuotaDescription('quota master'!$A904, 'quota master'!$B904, 'quota master'!$AB904, 'quota master'!$T904)</f>
        <v>FCFS Quota number 097042 for geography CR : Costa Rica on trousers, bib and brace overalls, breeches and shorts - of wool or fine animal hair</v>
      </c>
      <c r="V904" s="46" t="s">
        <v>7749</v>
      </c>
      <c r="W904" s="46" t="s">
        <v>4</v>
      </c>
      <c r="X904" s="46" t="s">
        <v>4</v>
      </c>
      <c r="Y904" s="46" t="s">
        <v>4</v>
      </c>
      <c r="Z904" s="54"/>
      <c r="AA904" s="46" t="s">
        <v>4</v>
      </c>
      <c r="AB904" s="46" t="s">
        <v>1399</v>
      </c>
      <c r="AC904" s="46" t="s">
        <v>4</v>
      </c>
      <c r="AD904" s="46" t="s">
        <v>4</v>
      </c>
      <c r="AE904" s="46" t="s">
        <v>4</v>
      </c>
      <c r="AF904" s="47" t="s">
        <v>4</v>
      </c>
    </row>
    <row r="905" spans="1:32" ht="90" x14ac:dyDescent="0.25">
      <c r="A905" s="45" t="s">
        <v>863</v>
      </c>
      <c r="B905" s="46" t="str">
        <f>VLOOKUP($A905, Table5[], 2, FALSE)</f>
        <v>GT : Guatemala</v>
      </c>
      <c r="C905" s="46" t="str">
        <f>IF(ISNA(VLOOKUP($A905, Table8[], 2, FALSE)), "", VLOOKUP($A905, Table8[], 2, FALSE))</f>
        <v/>
      </c>
      <c r="D905" s="46" t="str">
        <f>IF(ISNA(VLOOKUP($A905, Table10[], 2, FALSE)), "", VLOOKUP($A905, Table10[], 2, FALSE))</f>
        <v>6204620000 - Of cotton</v>
      </c>
      <c r="E905" s="46" t="str">
        <f>IF(ISNA(VLOOKUP($A905, Table16[], 2, FALSE)), "", VLOOKUP($A905, Table16[], 2, FALSE))</f>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c r="F905" s="59">
        <v>12358</v>
      </c>
      <c r="G905" s="60">
        <v>43101</v>
      </c>
      <c r="H905" s="60">
        <v>43465</v>
      </c>
      <c r="I905" s="61">
        <f>'quota master'!$H905-'quota master'!$G905+1</f>
        <v>365</v>
      </c>
      <c r="J905" s="61" t="str">
        <f>describe_period('quota master'!$I905, 'quota master'!$G905, 'quota master'!$H905)</f>
        <v>Annual</v>
      </c>
      <c r="K905" s="54">
        <v>1015000</v>
      </c>
      <c r="L905" s="62" t="s">
        <v>94</v>
      </c>
      <c r="M905" s="63">
        <v>3</v>
      </c>
      <c r="N905" s="62" t="s">
        <v>3</v>
      </c>
      <c r="O905" s="63">
        <v>90</v>
      </c>
      <c r="P905" s="46" t="s">
        <v>4</v>
      </c>
      <c r="Q905" s="46" t="s">
        <v>4</v>
      </c>
      <c r="R905" s="46" t="s">
        <v>859</v>
      </c>
      <c r="S905" s="46" t="s">
        <v>4</v>
      </c>
      <c r="T905" s="46" t="str">
        <f>LOWER('quota master'!$V905)</f>
        <v>trousers, bib and brace overalls, breeches and shorts - of cotton</v>
      </c>
      <c r="U905" s="46" t="str">
        <f>GetQuotaDescription('quota master'!$A905, 'quota master'!$B905, 'quota master'!$AB905, 'quota master'!$T905)</f>
        <v>FCFS Quota number 097051 for geography GT : Guatemala on trousers, bib and brace overalls, breeches and shorts - of cotton</v>
      </c>
      <c r="V905" s="46" t="s">
        <v>7799</v>
      </c>
      <c r="W905" s="46" t="s">
        <v>4</v>
      </c>
      <c r="X905" s="46" t="s">
        <v>4</v>
      </c>
      <c r="Y905" s="46" t="s">
        <v>4</v>
      </c>
      <c r="Z905" s="54"/>
      <c r="AA905" s="46" t="s">
        <v>4</v>
      </c>
      <c r="AB905" s="46" t="s">
        <v>1399</v>
      </c>
      <c r="AC905" s="46" t="s">
        <v>4</v>
      </c>
      <c r="AD905" s="46" t="s">
        <v>4</v>
      </c>
      <c r="AE905" s="46" t="s">
        <v>4</v>
      </c>
      <c r="AF905" s="47" t="s">
        <v>4</v>
      </c>
    </row>
    <row r="906" spans="1:32" ht="90" x14ac:dyDescent="0.25">
      <c r="A906" s="45" t="s">
        <v>938</v>
      </c>
      <c r="B906" s="46" t="str">
        <f>VLOOKUP($A906, Table5[], 2, FALSE)</f>
        <v>NI : Nicaragua</v>
      </c>
      <c r="C906" s="46" t="str">
        <f>IF(ISNA(VLOOKUP($A906, Table8[], 2, FALSE)), "", VLOOKUP($A906, Table8[], 2, FALSE))</f>
        <v/>
      </c>
      <c r="D906" s="46" t="str">
        <f>IF(ISNA(VLOOKUP($A906, Table10[], 2, FALSE)), "", VLOOKUP($A906, Table10[], 2, FALSE))</f>
        <v>6204620000 - Of cotton</v>
      </c>
      <c r="E906" s="46" t="str">
        <f>IF(ISNA(VLOOKUP($A906, Table16[], 2, FALSE)), "", VLOOKUP($A906,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06" s="59">
        <v>12714</v>
      </c>
      <c r="G906" s="60">
        <v>43101</v>
      </c>
      <c r="H906" s="60">
        <v>43465</v>
      </c>
      <c r="I906" s="61">
        <f>'quota master'!$H906-'quota master'!$G906+1</f>
        <v>365</v>
      </c>
      <c r="J906" s="61" t="str">
        <f>describe_period('quota master'!$I906, 'quota master'!$G906, 'quota master'!$H906)</f>
        <v>Annual</v>
      </c>
      <c r="K906" s="54">
        <v>1918000</v>
      </c>
      <c r="L906" s="62" t="s">
        <v>94</v>
      </c>
      <c r="M906" s="63">
        <v>3</v>
      </c>
      <c r="N906" s="62" t="s">
        <v>3</v>
      </c>
      <c r="O906" s="63">
        <v>90</v>
      </c>
      <c r="P906" s="46" t="s">
        <v>4</v>
      </c>
      <c r="Q906" s="46" t="s">
        <v>4</v>
      </c>
      <c r="R906" s="46" t="s">
        <v>920</v>
      </c>
      <c r="S906" s="46" t="s">
        <v>4</v>
      </c>
      <c r="T906" s="46" t="str">
        <f>LOWER('quota master'!$V906)</f>
        <v>trousers, bib and brace overalls, breeches and shorts - of cotton</v>
      </c>
      <c r="U906" s="46" t="str">
        <f>GetQuotaDescription('quota master'!$A906, 'quota master'!$B906, 'quota master'!$AB906, 'quota master'!$T906)</f>
        <v>FCFS Quota number 097123 for geography NI : Nicaragua on trousers, bib and brace overalls, breeches and shorts - of cotton</v>
      </c>
      <c r="V906" s="46" t="s">
        <v>7799</v>
      </c>
      <c r="W906" s="46" t="s">
        <v>4</v>
      </c>
      <c r="X906" s="46" t="s">
        <v>4</v>
      </c>
      <c r="Y906" s="46" t="s">
        <v>4</v>
      </c>
      <c r="Z906" s="54"/>
      <c r="AA906" s="46" t="s">
        <v>4</v>
      </c>
      <c r="AB906" s="46" t="s">
        <v>1399</v>
      </c>
      <c r="AC906" s="46" t="s">
        <v>4</v>
      </c>
      <c r="AD906" s="46" t="s">
        <v>4</v>
      </c>
      <c r="AE906" s="46" t="s">
        <v>4</v>
      </c>
      <c r="AF906" s="47" t="s">
        <v>4</v>
      </c>
    </row>
    <row r="907" spans="1:32" ht="90" x14ac:dyDescent="0.25">
      <c r="A907" s="45" t="s">
        <v>854</v>
      </c>
      <c r="B907" s="46" t="str">
        <f>VLOOKUP($A907, Table5[], 2, FALSE)</f>
        <v>CR : Costa Rica</v>
      </c>
      <c r="C907" s="46" t="str">
        <f>IF(ISNA(VLOOKUP($A907, Table8[], 2, FALSE)), "", VLOOKUP($A907, Table8[], 2, FALSE))</f>
        <v/>
      </c>
      <c r="D907" s="46" t="str">
        <f>IF(ISNA(VLOOKUP($A907, Table10[], 2, FALSE)), "", VLOOKUP($A907, Table10[], 2, FALSE))</f>
        <v>6204630000 - Of synthetic fibres</v>
      </c>
      <c r="E907" s="46" t="str">
        <f>IF(ISNA(VLOOKUP($A907, Table16[], 2, FALSE)), "", VLOOKUP($A907,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907" s="59">
        <v>12350</v>
      </c>
      <c r="G907" s="60">
        <v>43101</v>
      </c>
      <c r="H907" s="60">
        <v>43465</v>
      </c>
      <c r="I907" s="61">
        <f>'quota master'!$H907-'quota master'!$G907+1</f>
        <v>365</v>
      </c>
      <c r="J907" s="61" t="str">
        <f>describe_period('quota master'!$I907, 'quota master'!$G907, 'quota master'!$H907)</f>
        <v>Annual</v>
      </c>
      <c r="K907" s="54">
        <v>406000</v>
      </c>
      <c r="L907" s="62" t="s">
        <v>94</v>
      </c>
      <c r="M907" s="63">
        <v>3</v>
      </c>
      <c r="N907" s="62" t="s">
        <v>3</v>
      </c>
      <c r="O907" s="63">
        <v>90</v>
      </c>
      <c r="P907" s="46" t="s">
        <v>4</v>
      </c>
      <c r="Q907" s="46" t="s">
        <v>4</v>
      </c>
      <c r="R907" s="46" t="s">
        <v>827</v>
      </c>
      <c r="S907" s="46" t="s">
        <v>4</v>
      </c>
      <c r="T907" s="46" t="str">
        <f>LOWER('quota master'!$V907)</f>
        <v>trousers, bib and brace overalls, breeches and shorts - of synthetic fibres</v>
      </c>
      <c r="U907" s="46" t="str">
        <f>GetQuotaDescription('quota master'!$A907, 'quota master'!$B907, 'quota master'!$AB907, 'quota master'!$T907)</f>
        <v>FCFS Quota number 097043 for geography CR : Costa Rica on trousers, bib and brace overalls, breeches and shorts - of synthetic fibres</v>
      </c>
      <c r="V907" s="46" t="s">
        <v>7750</v>
      </c>
      <c r="W907" s="46" t="s">
        <v>4</v>
      </c>
      <c r="X907" s="46" t="s">
        <v>4</v>
      </c>
      <c r="Y907" s="46" t="s">
        <v>4</v>
      </c>
      <c r="Z907" s="54"/>
      <c r="AA907" s="46" t="s">
        <v>4</v>
      </c>
      <c r="AB907" s="46" t="s">
        <v>1399</v>
      </c>
      <c r="AC907" s="46" t="s">
        <v>4</v>
      </c>
      <c r="AD907" s="46" t="s">
        <v>4</v>
      </c>
      <c r="AE907" s="46" t="s">
        <v>4</v>
      </c>
      <c r="AF907" s="47" t="s">
        <v>4</v>
      </c>
    </row>
    <row r="908" spans="1:32" ht="90" x14ac:dyDescent="0.25">
      <c r="A908" s="45" t="s">
        <v>939</v>
      </c>
      <c r="B908" s="46" t="str">
        <f>VLOOKUP($A908, Table5[], 2, FALSE)</f>
        <v>NI : Nicaragua</v>
      </c>
      <c r="C908" s="46" t="str">
        <f>IF(ISNA(VLOOKUP($A908, Table8[], 2, FALSE)), "", VLOOKUP($A908, Table8[], 2, FALSE))</f>
        <v/>
      </c>
      <c r="D908" s="46" t="str">
        <f>IF(ISNA(VLOOKUP($A908, Table10[], 2, FALSE)), "", VLOOKUP($A908, Table10[], 2, FALSE))</f>
        <v>6204630000 - Of synthetic fibres</v>
      </c>
      <c r="E908" s="46" t="str">
        <f>IF(ISNA(VLOOKUP($A908, Table16[], 2, FALSE)), "", VLOOKUP($A908,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08" s="59">
        <v>12715</v>
      </c>
      <c r="G908" s="60">
        <v>43101</v>
      </c>
      <c r="H908" s="60">
        <v>43465</v>
      </c>
      <c r="I908" s="61">
        <f>'quota master'!$H908-'quota master'!$G908+1</f>
        <v>365</v>
      </c>
      <c r="J908" s="61" t="str">
        <f>describe_period('quota master'!$I908, 'quota master'!$G908, 'quota master'!$H908)</f>
        <v>Annual</v>
      </c>
      <c r="K908" s="54">
        <v>490000</v>
      </c>
      <c r="L908" s="62" t="s">
        <v>94</v>
      </c>
      <c r="M908" s="63">
        <v>3</v>
      </c>
      <c r="N908" s="62" t="s">
        <v>3</v>
      </c>
      <c r="O908" s="63">
        <v>90</v>
      </c>
      <c r="P908" s="46" t="s">
        <v>4</v>
      </c>
      <c r="Q908" s="46" t="s">
        <v>4</v>
      </c>
      <c r="R908" s="46" t="s">
        <v>920</v>
      </c>
      <c r="S908" s="46" t="s">
        <v>4</v>
      </c>
      <c r="T908" s="46" t="str">
        <f>LOWER('quota master'!$V908)</f>
        <v>trousers, bib and brace overalls, breeches and shorts - of synthetic fibres</v>
      </c>
      <c r="U908" s="46" t="str">
        <f>GetQuotaDescription('quota master'!$A908, 'quota master'!$B908, 'quota master'!$AB908, 'quota master'!$T908)</f>
        <v>FCFS Quota number 097124 for geography NI : Nicaragua on trousers, bib and brace overalls, breeches and shorts - of synthetic fibres</v>
      </c>
      <c r="V908" s="46" t="s">
        <v>7750</v>
      </c>
      <c r="W908" s="46" t="s">
        <v>4</v>
      </c>
      <c r="X908" s="46" t="s">
        <v>4</v>
      </c>
      <c r="Y908" s="46" t="s">
        <v>4</v>
      </c>
      <c r="Z908" s="54"/>
      <c r="AA908" s="46" t="s">
        <v>4</v>
      </c>
      <c r="AB908" s="46" t="s">
        <v>1399</v>
      </c>
      <c r="AC908" s="46" t="s">
        <v>4</v>
      </c>
      <c r="AD908" s="46" t="s">
        <v>4</v>
      </c>
      <c r="AE908" s="46" t="s">
        <v>4</v>
      </c>
      <c r="AF908" s="47" t="s">
        <v>4</v>
      </c>
    </row>
    <row r="909" spans="1:32" ht="105" x14ac:dyDescent="0.25">
      <c r="A909" s="45" t="s">
        <v>1118</v>
      </c>
      <c r="B909" s="46" t="str">
        <f>VLOOKUP($A909, Table5[], 2, FALSE)</f>
        <v>CA : Canada</v>
      </c>
      <c r="C909" s="46" t="str">
        <f>IF(ISNA(VLOOKUP($A909, Table8[], 2, FALSE)), "", VLOOKUP($A909, Table8[], 2, FALSE))</f>
        <v/>
      </c>
      <c r="D909" s="46" t="str">
        <f>IF(ISNA(VLOOKUP($A909, Table10[], 2, FALSE)), "", VLOOKUP($A909, Table10[], 2, FALSE))</f>
        <v>6205000000 - Men's or boys' shirts</v>
      </c>
      <c r="E909" s="46" t="str">
        <f>IF(ISNA(VLOOKUP($A909, Table16[], 2, FALSE)), "", VLOOKUP($A909,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09" s="59">
        <v>12958</v>
      </c>
      <c r="G909" s="60">
        <v>43101</v>
      </c>
      <c r="H909" s="60">
        <v>43465</v>
      </c>
      <c r="I909" s="61">
        <f>'quota master'!$H909-'quota master'!$G909+1</f>
        <v>365</v>
      </c>
      <c r="J909" s="61" t="str">
        <f>describe_period('quota master'!$I909, 'quota master'!$G909, 'quota master'!$H909)</f>
        <v>Annual</v>
      </c>
      <c r="K909" s="54">
        <v>15000</v>
      </c>
      <c r="L909" s="62" t="s">
        <v>94</v>
      </c>
      <c r="M909" s="63">
        <v>3</v>
      </c>
      <c r="N909" s="62" t="s">
        <v>3</v>
      </c>
      <c r="O909" s="63">
        <v>90</v>
      </c>
      <c r="P909" s="46" t="s">
        <v>4</v>
      </c>
      <c r="Q909" s="46" t="s">
        <v>4</v>
      </c>
      <c r="R909" s="46" t="s">
        <v>1089</v>
      </c>
      <c r="S909" s="46" t="s">
        <v>4</v>
      </c>
      <c r="T909" s="46" t="str">
        <f>LOWER('quota master'!$V909)</f>
        <v>men's or boys' shirts</v>
      </c>
      <c r="U909" s="46" t="str">
        <f>GetQuotaDescription('quota master'!$A909, 'quota master'!$B909, 'quota master'!$AB909, 'quota master'!$T909)</f>
        <v>FCFS Quota number 098352 for geography CA : Canada on men's or boys' shirts</v>
      </c>
      <c r="V909" s="46" t="s">
        <v>5964</v>
      </c>
      <c r="W909" s="46" t="s">
        <v>4</v>
      </c>
      <c r="X909" s="46" t="s">
        <v>4</v>
      </c>
      <c r="Y909" s="46" t="s">
        <v>4</v>
      </c>
      <c r="Z909" s="54"/>
      <c r="AA909" s="46" t="s">
        <v>4</v>
      </c>
      <c r="AB909" s="46" t="s">
        <v>1399</v>
      </c>
      <c r="AC909" s="46" t="s">
        <v>4</v>
      </c>
      <c r="AD909" s="46" t="s">
        <v>4</v>
      </c>
      <c r="AE909" s="46" t="s">
        <v>4</v>
      </c>
      <c r="AF909" s="47" t="s">
        <v>4</v>
      </c>
    </row>
    <row r="910" spans="1:32" ht="90" x14ac:dyDescent="0.25">
      <c r="A910" s="45" t="s">
        <v>866</v>
      </c>
      <c r="B910" s="46" t="str">
        <f>VLOOKUP($A910, Table5[], 2, FALSE)</f>
        <v>HN : Honduras</v>
      </c>
      <c r="C910" s="46" t="str">
        <f>IF(ISNA(VLOOKUP($A910, Table8[], 2, FALSE)), "", VLOOKUP($A910, Table8[], 2, FALSE))</f>
        <v/>
      </c>
      <c r="D910" s="46" t="str">
        <f>IF(ISNA(VLOOKUP($A910, Table10[], 2, FALSE)), "", VLOOKUP($A910, Table10[], 2, FALSE))</f>
        <v>6205200000 - Of cotton</v>
      </c>
      <c r="E910" s="46" t="str">
        <f>IF(ISNA(VLOOKUP($A910, Table16[], 2, FALSE)), "", VLOOKUP($A910,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910" s="59">
        <v>12360</v>
      </c>
      <c r="G910" s="60">
        <v>43101</v>
      </c>
      <c r="H910" s="60">
        <v>43465</v>
      </c>
      <c r="I910" s="61">
        <f>'quota master'!$H910-'quota master'!$G910+1</f>
        <v>365</v>
      </c>
      <c r="J910" s="61" t="str">
        <f>describe_period('quota master'!$I910, 'quota master'!$G910, 'quota master'!$H910)</f>
        <v>Annual</v>
      </c>
      <c r="K910" s="54">
        <v>15400000</v>
      </c>
      <c r="L910" s="62" t="s">
        <v>94</v>
      </c>
      <c r="M910" s="63">
        <v>3</v>
      </c>
      <c r="N910" s="62" t="s">
        <v>3</v>
      </c>
      <c r="O910" s="63">
        <v>90</v>
      </c>
      <c r="P910" s="46" t="s">
        <v>4</v>
      </c>
      <c r="Q910" s="46" t="s">
        <v>4</v>
      </c>
      <c r="R910" s="46" t="s">
        <v>865</v>
      </c>
      <c r="S910" s="46" t="s">
        <v>4</v>
      </c>
      <c r="T910" s="46" t="str">
        <f>LOWER('quota master'!$V910)</f>
        <v>men's or boys' shirts - of cotton</v>
      </c>
      <c r="U910" s="46" t="str">
        <f>GetQuotaDescription('quota master'!$A910, 'quota master'!$B910, 'quota master'!$AB910, 'quota master'!$T910)</f>
        <v>FCFS Quota number 097053 for geography HN : Honduras on men's or boys' shirts - of cotton</v>
      </c>
      <c r="V910" s="46" t="s">
        <v>7802</v>
      </c>
      <c r="W910" s="46" t="s">
        <v>4</v>
      </c>
      <c r="X910" s="46" t="s">
        <v>4</v>
      </c>
      <c r="Y910" s="46" t="s">
        <v>4</v>
      </c>
      <c r="Z910" s="54"/>
      <c r="AA910" s="46" t="s">
        <v>4</v>
      </c>
      <c r="AB910" s="46" t="s">
        <v>1399</v>
      </c>
      <c r="AC910" s="46" t="s">
        <v>4</v>
      </c>
      <c r="AD910" s="46" t="s">
        <v>4</v>
      </c>
      <c r="AE910" s="46" t="s">
        <v>4</v>
      </c>
      <c r="AF910" s="47" t="s">
        <v>4</v>
      </c>
    </row>
    <row r="911" spans="1:32" ht="90" x14ac:dyDescent="0.25">
      <c r="A911" s="45" t="s">
        <v>887</v>
      </c>
      <c r="B911" s="46" t="str">
        <f>VLOOKUP($A911, Table5[], 2, FALSE)</f>
        <v>PA : Panama</v>
      </c>
      <c r="C911" s="46" t="str">
        <f>IF(ISNA(VLOOKUP($A911, Table8[], 2, FALSE)), "", VLOOKUP($A911, Table8[], 2, FALSE))</f>
        <v/>
      </c>
      <c r="D911" s="46" t="str">
        <f>IF(ISNA(VLOOKUP($A911, Table10[], 2, FALSE)), "", VLOOKUP($A911, Table10[], 2, FALSE))</f>
        <v>6205200000 - Of cotton</v>
      </c>
      <c r="E911" s="46" t="str">
        <f>IF(ISNA(VLOOKUP($A911, Table16[], 2, FALSE)), "", VLOOKUP($A911,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911" s="59">
        <v>12462</v>
      </c>
      <c r="G911" s="60">
        <v>43101</v>
      </c>
      <c r="H911" s="60">
        <v>43465</v>
      </c>
      <c r="I911" s="61">
        <f>'quota master'!$H911-'quota master'!$G911+1</f>
        <v>365</v>
      </c>
      <c r="J911" s="61" t="str">
        <f>describe_period('quota master'!$I911, 'quota master'!$G911, 'quota master'!$H911)</f>
        <v>Annual</v>
      </c>
      <c r="K911" s="54">
        <v>145000</v>
      </c>
      <c r="L911" s="62" t="s">
        <v>94</v>
      </c>
      <c r="M911" s="63">
        <v>3</v>
      </c>
      <c r="N911" s="62" t="s">
        <v>3</v>
      </c>
      <c r="O911" s="63">
        <v>90</v>
      </c>
      <c r="P911" s="46" t="s">
        <v>4</v>
      </c>
      <c r="Q911" s="46" t="s">
        <v>4</v>
      </c>
      <c r="R911" s="46" t="s">
        <v>875</v>
      </c>
      <c r="S911" s="46" t="s">
        <v>4</v>
      </c>
      <c r="T911" s="46" t="str">
        <f>LOWER('quota master'!$V911)</f>
        <v>men's or boys' shirts - of cotton</v>
      </c>
      <c r="U911" s="46" t="str">
        <f>GetQuotaDescription('quota master'!$A911, 'quota master'!$B911, 'quota master'!$AB911, 'quota master'!$T911)</f>
        <v>FCFS Quota number 097072 for geography PA : Panama on men's or boys' shirts - of cotton</v>
      </c>
      <c r="V911" s="46" t="s">
        <v>7802</v>
      </c>
      <c r="W911" s="46" t="s">
        <v>4</v>
      </c>
      <c r="X911" s="46" t="s">
        <v>4</v>
      </c>
      <c r="Y911" s="46" t="s">
        <v>4</v>
      </c>
      <c r="Z911" s="54"/>
      <c r="AA911" s="46" t="s">
        <v>4</v>
      </c>
      <c r="AB911" s="46" t="s">
        <v>1399</v>
      </c>
      <c r="AC911" s="46" t="s">
        <v>4</v>
      </c>
      <c r="AD911" s="46" t="s">
        <v>4</v>
      </c>
      <c r="AE911" s="46" t="s">
        <v>4</v>
      </c>
      <c r="AF911" s="47" t="s">
        <v>4</v>
      </c>
    </row>
    <row r="912" spans="1:32" ht="90" x14ac:dyDescent="0.25">
      <c r="A912" s="45" t="s">
        <v>906</v>
      </c>
      <c r="B912" s="46" t="str">
        <f>VLOOKUP($A912, Table5[], 2, FALSE)</f>
        <v>SV : El Salvador</v>
      </c>
      <c r="C912" s="46" t="str">
        <f>IF(ISNA(VLOOKUP($A912, Table8[], 2, FALSE)), "", VLOOKUP($A912, Table8[], 2, FALSE))</f>
        <v/>
      </c>
      <c r="D912" s="46" t="str">
        <f>IF(ISNA(VLOOKUP($A912, Table10[], 2, FALSE)), "", VLOOKUP($A912, Table10[], 2, FALSE))</f>
        <v>6205200000 - Of cotton</v>
      </c>
      <c r="E912" s="46" t="str">
        <f>IF(ISNA(VLOOKUP($A912, Table16[], 2, FALSE)), "", VLOOKUP($A912,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12" s="59">
        <v>12647</v>
      </c>
      <c r="G912" s="60">
        <v>43101</v>
      </c>
      <c r="H912" s="60">
        <v>43465</v>
      </c>
      <c r="I912" s="61">
        <f>'quota master'!$H912-'quota master'!$G912+1</f>
        <v>365</v>
      </c>
      <c r="J912" s="61" t="str">
        <f>describe_period('quota master'!$I912, 'quota master'!$G912, 'quota master'!$H912)</f>
        <v>Annual</v>
      </c>
      <c r="K912" s="54">
        <v>1155000</v>
      </c>
      <c r="L912" s="62" t="s">
        <v>94</v>
      </c>
      <c r="M912" s="63">
        <v>3</v>
      </c>
      <c r="N912" s="62" t="s">
        <v>3</v>
      </c>
      <c r="O912" s="63">
        <v>90</v>
      </c>
      <c r="P912" s="46" t="s">
        <v>4</v>
      </c>
      <c r="Q912" s="46" t="s">
        <v>4</v>
      </c>
      <c r="R912" s="46" t="s">
        <v>891</v>
      </c>
      <c r="S912" s="46" t="s">
        <v>4</v>
      </c>
      <c r="T912" s="46" t="str">
        <f>LOWER('quota master'!$V912)</f>
        <v>men's or boys' shirts - of cotton</v>
      </c>
      <c r="U912" s="46" t="str">
        <f>GetQuotaDescription('quota master'!$A912, 'quota master'!$B912, 'quota master'!$AB912, 'quota master'!$T912)</f>
        <v>FCFS Quota number 097091 for geography SV : El Salvador on men's or boys' shirts - of cotton</v>
      </c>
      <c r="V912" s="46" t="s">
        <v>7802</v>
      </c>
      <c r="W912" s="46" t="s">
        <v>4</v>
      </c>
      <c r="X912" s="46" t="s">
        <v>4</v>
      </c>
      <c r="Y912" s="46" t="s">
        <v>4</v>
      </c>
      <c r="Z912" s="54"/>
      <c r="AA912" s="46" t="s">
        <v>4</v>
      </c>
      <c r="AB912" s="46" t="s">
        <v>1399</v>
      </c>
      <c r="AC912" s="46" t="s">
        <v>4</v>
      </c>
      <c r="AD912" s="46" t="s">
        <v>4</v>
      </c>
      <c r="AE912" s="46" t="s">
        <v>4</v>
      </c>
      <c r="AF912" s="47" t="s">
        <v>4</v>
      </c>
    </row>
    <row r="913" spans="1:32" ht="90" x14ac:dyDescent="0.25">
      <c r="A913" s="45" t="s">
        <v>940</v>
      </c>
      <c r="B913" s="46" t="str">
        <f>VLOOKUP($A913, Table5[], 2, FALSE)</f>
        <v>NI : Nicaragua</v>
      </c>
      <c r="C913" s="46" t="str">
        <f>IF(ISNA(VLOOKUP($A913, Table8[], 2, FALSE)), "", VLOOKUP($A913, Table8[], 2, FALSE))</f>
        <v/>
      </c>
      <c r="D913" s="46" t="str">
        <f>IF(ISNA(VLOOKUP($A913, Table10[], 2, FALSE)), "", VLOOKUP($A913, Table10[], 2, FALSE))</f>
        <v>6205200000 - Of cotton</v>
      </c>
      <c r="E913" s="46" t="str">
        <f>IF(ISNA(VLOOKUP($A913, Table16[], 2, FALSE)), "", VLOOKUP($A913,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13" s="59">
        <v>12716</v>
      </c>
      <c r="G913" s="60">
        <v>43101</v>
      </c>
      <c r="H913" s="60">
        <v>43465</v>
      </c>
      <c r="I913" s="61">
        <f>'quota master'!$H913-'quota master'!$G913+1</f>
        <v>365</v>
      </c>
      <c r="J913" s="61" t="str">
        <f>describe_period('quota master'!$I913, 'quota master'!$G913, 'quota master'!$H913)</f>
        <v>Annual</v>
      </c>
      <c r="K913" s="54">
        <v>462000</v>
      </c>
      <c r="L913" s="62" t="s">
        <v>94</v>
      </c>
      <c r="M913" s="63">
        <v>3</v>
      </c>
      <c r="N913" s="62" t="s">
        <v>3</v>
      </c>
      <c r="O913" s="63">
        <v>90</v>
      </c>
      <c r="P913" s="46" t="s">
        <v>4</v>
      </c>
      <c r="Q913" s="46" t="s">
        <v>4</v>
      </c>
      <c r="R913" s="46" t="s">
        <v>920</v>
      </c>
      <c r="S913" s="46" t="s">
        <v>4</v>
      </c>
      <c r="T913" s="46" t="str">
        <f>LOWER('quota master'!$V913)</f>
        <v>men's or boys' shirts - of cotton</v>
      </c>
      <c r="U913" s="46" t="str">
        <f>GetQuotaDescription('quota master'!$A913, 'quota master'!$B913, 'quota master'!$AB913, 'quota master'!$T913)</f>
        <v>FCFS Quota number 097125 for geography NI : Nicaragua on men's or boys' shirts - of cotton</v>
      </c>
      <c r="V913" s="46" t="s">
        <v>7802</v>
      </c>
      <c r="W913" s="46" t="s">
        <v>4</v>
      </c>
      <c r="X913" s="46" t="s">
        <v>4</v>
      </c>
      <c r="Y913" s="46" t="s">
        <v>4</v>
      </c>
      <c r="Z913" s="54"/>
      <c r="AA913" s="46" t="s">
        <v>4</v>
      </c>
      <c r="AB913" s="46" t="s">
        <v>1399</v>
      </c>
      <c r="AC913" s="46" t="s">
        <v>4</v>
      </c>
      <c r="AD913" s="46" t="s">
        <v>4</v>
      </c>
      <c r="AE913" s="46" t="s">
        <v>4</v>
      </c>
      <c r="AF913" s="47" t="s">
        <v>4</v>
      </c>
    </row>
    <row r="914" spans="1:32" ht="90" x14ac:dyDescent="0.25">
      <c r="A914" s="45" t="s">
        <v>867</v>
      </c>
      <c r="B914" s="46" t="str">
        <f>VLOOKUP($A914, Table5[], 2, FALSE)</f>
        <v>HN : Honduras</v>
      </c>
      <c r="C914" s="46" t="str">
        <f>IF(ISNA(VLOOKUP($A914, Table8[], 2, FALSE)), "", VLOOKUP($A914, Table8[], 2, FALSE))</f>
        <v/>
      </c>
      <c r="D914" s="46" t="str">
        <f>IF(ISNA(VLOOKUP($A914, Table10[], 2, FALSE)), "", VLOOKUP($A914, Table10[], 2, FALSE))</f>
        <v>6205300000 - Of man-made fibres</v>
      </c>
      <c r="E914" s="46" t="str">
        <f>IF(ISNA(VLOOKUP($A914, Table16[], 2, FALSE)), "", VLOOKUP($A914,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914" s="59">
        <v>12361</v>
      </c>
      <c r="G914" s="60">
        <v>43101</v>
      </c>
      <c r="H914" s="60">
        <v>43465</v>
      </c>
      <c r="I914" s="61">
        <f>'quota master'!$H914-'quota master'!$G914+1</f>
        <v>365</v>
      </c>
      <c r="J914" s="61" t="str">
        <f>describe_period('quota master'!$I914, 'quota master'!$G914, 'quota master'!$H914)</f>
        <v>Annual</v>
      </c>
      <c r="K914" s="54">
        <v>19250000</v>
      </c>
      <c r="L914" s="62" t="s">
        <v>94</v>
      </c>
      <c r="M914" s="63">
        <v>3</v>
      </c>
      <c r="N914" s="62" t="s">
        <v>3</v>
      </c>
      <c r="O914" s="63">
        <v>90</v>
      </c>
      <c r="P914" s="46" t="s">
        <v>4</v>
      </c>
      <c r="Q914" s="46" t="s">
        <v>4</v>
      </c>
      <c r="R914" s="46" t="s">
        <v>865</v>
      </c>
      <c r="S914" s="46" t="s">
        <v>4</v>
      </c>
      <c r="T914" s="46" t="str">
        <f>LOWER('quota master'!$V914)</f>
        <v>men's or boys' shirts - of man-made fibres</v>
      </c>
      <c r="U914" s="46" t="str">
        <f>GetQuotaDescription('quota master'!$A914, 'quota master'!$B914, 'quota master'!$AB914, 'quota master'!$T914)</f>
        <v>FCFS Quota number 097054 for geography HN : Honduras on men's or boys' shirts - of man-made fibres</v>
      </c>
      <c r="V914" s="46" t="s">
        <v>7803</v>
      </c>
      <c r="W914" s="46" t="s">
        <v>4</v>
      </c>
      <c r="X914" s="46" t="s">
        <v>4</v>
      </c>
      <c r="Y914" s="46" t="s">
        <v>4</v>
      </c>
      <c r="Z914" s="54"/>
      <c r="AA914" s="46" t="s">
        <v>4</v>
      </c>
      <c r="AB914" s="46" t="s">
        <v>1399</v>
      </c>
      <c r="AC914" s="46" t="s">
        <v>4</v>
      </c>
      <c r="AD914" s="46" t="s">
        <v>4</v>
      </c>
      <c r="AE914" s="46" t="s">
        <v>4</v>
      </c>
      <c r="AF914" s="47" t="s">
        <v>4</v>
      </c>
    </row>
    <row r="915" spans="1:32" ht="90" x14ac:dyDescent="0.25">
      <c r="A915" s="45" t="s">
        <v>907</v>
      </c>
      <c r="B915" s="46" t="str">
        <f>VLOOKUP($A915, Table5[], 2, FALSE)</f>
        <v>SV : El Salvador</v>
      </c>
      <c r="C915" s="46" t="str">
        <f>IF(ISNA(VLOOKUP($A915, Table8[], 2, FALSE)), "", VLOOKUP($A915, Table8[], 2, FALSE))</f>
        <v/>
      </c>
      <c r="D915" s="46" t="str">
        <f>IF(ISNA(VLOOKUP($A915, Table10[], 2, FALSE)), "", VLOOKUP($A915, Table10[], 2, FALSE))</f>
        <v>6205300000 - Of man-made fibres</v>
      </c>
      <c r="E915" s="46" t="str">
        <f>IF(ISNA(VLOOKUP($A915, Table16[], 2, FALSE)), "", VLOOKUP($A915,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15" s="59">
        <v>12648</v>
      </c>
      <c r="G915" s="60">
        <v>43101</v>
      </c>
      <c r="H915" s="60">
        <v>43465</v>
      </c>
      <c r="I915" s="61">
        <f>'quota master'!$H915-'quota master'!$G915+1</f>
        <v>365</v>
      </c>
      <c r="J915" s="61" t="str">
        <f>describe_period('quota master'!$I915, 'quota master'!$G915, 'quota master'!$H915)</f>
        <v>Annual</v>
      </c>
      <c r="K915" s="54">
        <v>1540000</v>
      </c>
      <c r="L915" s="62" t="s">
        <v>94</v>
      </c>
      <c r="M915" s="63">
        <v>3</v>
      </c>
      <c r="N915" s="62" t="s">
        <v>3</v>
      </c>
      <c r="O915" s="63">
        <v>90</v>
      </c>
      <c r="P915" s="46" t="s">
        <v>4</v>
      </c>
      <c r="Q915" s="46" t="s">
        <v>4</v>
      </c>
      <c r="R915" s="46" t="s">
        <v>891</v>
      </c>
      <c r="S915" s="46" t="s">
        <v>4</v>
      </c>
      <c r="T915" s="46" t="str">
        <f>LOWER('quota master'!$V915)</f>
        <v>men's or boys' shirts - of man-made fibres</v>
      </c>
      <c r="U915" s="46" t="str">
        <f>GetQuotaDescription('quota master'!$A915, 'quota master'!$B915, 'quota master'!$AB915, 'quota master'!$T915)</f>
        <v>FCFS Quota number 097092 for geography SV : El Salvador on men's or boys' shirts - of man-made fibres</v>
      </c>
      <c r="V915" s="46" t="s">
        <v>7803</v>
      </c>
      <c r="W915" s="46" t="s">
        <v>4</v>
      </c>
      <c r="X915" s="46" t="s">
        <v>4</v>
      </c>
      <c r="Y915" s="46" t="s">
        <v>4</v>
      </c>
      <c r="Z915" s="54"/>
      <c r="AA915" s="46" t="s">
        <v>4</v>
      </c>
      <c r="AB915" s="46" t="s">
        <v>1399</v>
      </c>
      <c r="AC915" s="46" t="s">
        <v>4</v>
      </c>
      <c r="AD915" s="46" t="s">
        <v>4</v>
      </c>
      <c r="AE915" s="46" t="s">
        <v>4</v>
      </c>
      <c r="AF915" s="47" t="s">
        <v>4</v>
      </c>
    </row>
    <row r="916" spans="1:32" ht="90" x14ac:dyDescent="0.25">
      <c r="A916" s="45" t="s">
        <v>868</v>
      </c>
      <c r="B916" s="46" t="str">
        <f>VLOOKUP($A916, Table5[], 2, FALSE)</f>
        <v>HN : Honduras</v>
      </c>
      <c r="C916" s="46" t="str">
        <f>IF(ISNA(VLOOKUP($A916, Table8[], 2, FALSE)), "", VLOOKUP($A916, Table8[], 2, FALSE))</f>
        <v/>
      </c>
      <c r="D916" s="46" t="str">
        <f>IF(ISNA(VLOOKUP($A916, Table10[], 2, FALSE)), "", VLOOKUP($A916, Table10[], 2, FALSE))</f>
        <v>6205900000 - Of other textile materials</v>
      </c>
      <c r="E916" s="46" t="str">
        <f>IF(ISNA(VLOOKUP($A916, Table16[], 2, FALSE)), "", VLOOKUP($A916,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916" s="59">
        <v>12362</v>
      </c>
      <c r="G916" s="60">
        <v>43101</v>
      </c>
      <c r="H916" s="60">
        <v>43465</v>
      </c>
      <c r="I916" s="61">
        <f>'quota master'!$H916-'quota master'!$G916+1</f>
        <v>365</v>
      </c>
      <c r="J916" s="61" t="str">
        <f>describe_period('quota master'!$I916, 'quota master'!$G916, 'quota master'!$H916)</f>
        <v>Annual</v>
      </c>
      <c r="K916" s="54">
        <v>1400000</v>
      </c>
      <c r="L916" s="62" t="s">
        <v>94</v>
      </c>
      <c r="M916" s="63">
        <v>3</v>
      </c>
      <c r="N916" s="62" t="s">
        <v>3</v>
      </c>
      <c r="O916" s="63">
        <v>90</v>
      </c>
      <c r="P916" s="46" t="s">
        <v>4</v>
      </c>
      <c r="Q916" s="46" t="s">
        <v>4</v>
      </c>
      <c r="R916" s="46" t="s">
        <v>865</v>
      </c>
      <c r="S916" s="46" t="s">
        <v>4</v>
      </c>
      <c r="T916" s="46" t="str">
        <f>LOWER('quota master'!$V916)</f>
        <v>men's or boys' shirts - of other textile materials</v>
      </c>
      <c r="U916" s="46" t="str">
        <f>GetQuotaDescription('quota master'!$A916, 'quota master'!$B916, 'quota master'!$AB916, 'quota master'!$T916)</f>
        <v>FCFS Quota number 097055 for geography HN : Honduras on men's or boys' shirts - of other textile materials</v>
      </c>
      <c r="V916" s="46" t="s">
        <v>7804</v>
      </c>
      <c r="W916" s="46" t="s">
        <v>4</v>
      </c>
      <c r="X916" s="46" t="s">
        <v>4</v>
      </c>
      <c r="Y916" s="46" t="s">
        <v>4</v>
      </c>
      <c r="Z916" s="54"/>
      <c r="AA916" s="46" t="s">
        <v>4</v>
      </c>
      <c r="AB916" s="46" t="s">
        <v>1399</v>
      </c>
      <c r="AC916" s="46" t="s">
        <v>4</v>
      </c>
      <c r="AD916" s="46" t="s">
        <v>4</v>
      </c>
      <c r="AE916" s="46" t="s">
        <v>4</v>
      </c>
      <c r="AF916" s="47" t="s">
        <v>4</v>
      </c>
    </row>
    <row r="917" spans="1:32" ht="105" x14ac:dyDescent="0.25">
      <c r="A917" s="45" t="s">
        <v>1119</v>
      </c>
      <c r="B917" s="46" t="str">
        <f>VLOOKUP($A917, Table5[], 2, FALSE)</f>
        <v>CA : Canada</v>
      </c>
      <c r="C917" s="46" t="str">
        <f>IF(ISNA(VLOOKUP($A917, Table8[], 2, FALSE)), "", VLOOKUP($A917, Table8[], 2, FALSE))</f>
        <v/>
      </c>
      <c r="D917" s="46" t="str">
        <f>IF(ISNA(VLOOKUP($A917, Table10[], 2, FALSE)), "", VLOOKUP($A917, Table10[], 2, FALSE))</f>
        <v>6206000000 - Women's or girls' blouses, shirts and shirt-blouses</v>
      </c>
      <c r="E917" s="46" t="str">
        <f>IF(ISNA(VLOOKUP($A917, Table16[], 2, FALSE)), "", VLOOKUP($A917,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17" s="59">
        <v>12960</v>
      </c>
      <c r="G917" s="60">
        <v>43101</v>
      </c>
      <c r="H917" s="60">
        <v>43465</v>
      </c>
      <c r="I917" s="61">
        <f>'quota master'!$H917-'quota master'!$G917+1</f>
        <v>365</v>
      </c>
      <c r="J917" s="61" t="str">
        <f>describe_period('quota master'!$I917, 'quota master'!$G917, 'quota master'!$H917)</f>
        <v>Annual</v>
      </c>
      <c r="K917" s="54">
        <v>64000</v>
      </c>
      <c r="L917" s="62" t="s">
        <v>94</v>
      </c>
      <c r="M917" s="63">
        <v>3</v>
      </c>
      <c r="N917" s="62" t="s">
        <v>3</v>
      </c>
      <c r="O917" s="63">
        <v>90</v>
      </c>
      <c r="P917" s="46" t="s">
        <v>4</v>
      </c>
      <c r="Q917" s="46" t="s">
        <v>4</v>
      </c>
      <c r="R917" s="46" t="s">
        <v>1089</v>
      </c>
      <c r="S917" s="46" t="s">
        <v>4</v>
      </c>
      <c r="T917" s="46" t="str">
        <f>LOWER('quota master'!$V917)</f>
        <v>women's or girls' blouses, shirts and shirt-blouses</v>
      </c>
      <c r="U917" s="46" t="str">
        <f>GetQuotaDescription('quota master'!$A917, 'quota master'!$B917, 'quota master'!$AB917, 'quota master'!$T917)</f>
        <v>FCFS Quota number 098353 for geography CA : Canada on women's or girls' blouses, shirts and shirt-blouses</v>
      </c>
      <c r="V917" s="46" t="s">
        <v>5966</v>
      </c>
      <c r="W917" s="46" t="s">
        <v>4</v>
      </c>
      <c r="X917" s="46" t="s">
        <v>4</v>
      </c>
      <c r="Y917" s="46" t="s">
        <v>4</v>
      </c>
      <c r="Z917" s="54"/>
      <c r="AA917" s="46" t="s">
        <v>4</v>
      </c>
      <c r="AB917" s="46" t="s">
        <v>1399</v>
      </c>
      <c r="AC917" s="46" t="s">
        <v>4</v>
      </c>
      <c r="AD917" s="46" t="s">
        <v>4</v>
      </c>
      <c r="AE917" s="46" t="s">
        <v>4</v>
      </c>
      <c r="AF917" s="47" t="s">
        <v>4</v>
      </c>
    </row>
    <row r="918" spans="1:32" ht="90" x14ac:dyDescent="0.25">
      <c r="A918" s="45" t="s">
        <v>869</v>
      </c>
      <c r="B918" s="46" t="str">
        <f>VLOOKUP($A918, Table5[], 2, FALSE)</f>
        <v>HN : Honduras</v>
      </c>
      <c r="C918" s="46" t="str">
        <f>IF(ISNA(VLOOKUP($A918, Table8[], 2, FALSE)), "", VLOOKUP($A918, Table8[], 2, FALSE))</f>
        <v/>
      </c>
      <c r="D918" s="46" t="str">
        <f>IF(ISNA(VLOOKUP($A918, Table10[], 2, FALSE)), "", VLOOKUP($A918, Table10[], 2, FALSE))</f>
        <v>6206300000 - Of cotton</v>
      </c>
      <c r="E918" s="46" t="str">
        <f>IF(ISNA(VLOOKUP($A918, Table16[], 2, FALSE)), "", VLOOKUP($A918,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918" s="59">
        <v>12363</v>
      </c>
      <c r="G918" s="60">
        <v>43101</v>
      </c>
      <c r="H918" s="60">
        <v>43465</v>
      </c>
      <c r="I918" s="61">
        <f>'quota master'!$H918-'quota master'!$G918+1</f>
        <v>365</v>
      </c>
      <c r="J918" s="61" t="str">
        <f>describe_period('quota master'!$I918, 'quota master'!$G918, 'quota master'!$H918)</f>
        <v>Annual</v>
      </c>
      <c r="K918" s="54">
        <v>14000000</v>
      </c>
      <c r="L918" s="62" t="s">
        <v>94</v>
      </c>
      <c r="M918" s="63">
        <v>3</v>
      </c>
      <c r="N918" s="62" t="s">
        <v>3</v>
      </c>
      <c r="O918" s="63">
        <v>90</v>
      </c>
      <c r="P918" s="46" t="s">
        <v>4</v>
      </c>
      <c r="Q918" s="46" t="s">
        <v>4</v>
      </c>
      <c r="R918" s="46" t="s">
        <v>865</v>
      </c>
      <c r="S918" s="46" t="s">
        <v>4</v>
      </c>
      <c r="T918" s="46" t="str">
        <f>LOWER('quota master'!$V918)</f>
        <v>women's or girls' blouses, shirts and shirt-blouses - of cotton</v>
      </c>
      <c r="U918" s="46" t="str">
        <f>GetQuotaDescription('quota master'!$A918, 'quota master'!$B918, 'quota master'!$AB918, 'quota master'!$T918)</f>
        <v>FCFS Quota number 097056 for geography HN : Honduras on women's or girls' blouses, shirts and shirt-blouses - of cotton</v>
      </c>
      <c r="V918" s="46" t="s">
        <v>7805</v>
      </c>
      <c r="W918" s="46" t="s">
        <v>4</v>
      </c>
      <c r="X918" s="46" t="s">
        <v>4</v>
      </c>
      <c r="Y918" s="46" t="s">
        <v>4</v>
      </c>
      <c r="Z918" s="54"/>
      <c r="AA918" s="46" t="s">
        <v>4</v>
      </c>
      <c r="AB918" s="46" t="s">
        <v>1399</v>
      </c>
      <c r="AC918" s="46" t="s">
        <v>4</v>
      </c>
      <c r="AD918" s="46" t="s">
        <v>4</v>
      </c>
      <c r="AE918" s="46" t="s">
        <v>4</v>
      </c>
      <c r="AF918" s="47" t="s">
        <v>4</v>
      </c>
    </row>
    <row r="919" spans="1:32" ht="90" x14ac:dyDescent="0.25">
      <c r="A919" s="45" t="s">
        <v>888</v>
      </c>
      <c r="B919" s="46" t="str">
        <f>VLOOKUP($A919, Table5[], 2, FALSE)</f>
        <v>PA : Panama</v>
      </c>
      <c r="C919" s="46" t="str">
        <f>IF(ISNA(VLOOKUP($A919, Table8[], 2, FALSE)), "", VLOOKUP($A919, Table8[], 2, FALSE))</f>
        <v/>
      </c>
      <c r="D919" s="46" t="str">
        <f>IF(ISNA(VLOOKUP($A919, Table10[], 2, FALSE)), "", VLOOKUP($A919, Table10[], 2, FALSE))</f>
        <v>6206300000 - Of cotton</v>
      </c>
      <c r="E919" s="46" t="str">
        <f>IF(ISNA(VLOOKUP($A919, Table16[], 2, FALSE)), "", VLOOKUP($A919,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919" s="59">
        <v>12463</v>
      </c>
      <c r="G919" s="60">
        <v>43101</v>
      </c>
      <c r="H919" s="60">
        <v>43465</v>
      </c>
      <c r="I919" s="61">
        <f>'quota master'!$H919-'quota master'!$G919+1</f>
        <v>365</v>
      </c>
      <c r="J919" s="61" t="str">
        <f>describe_period('quota master'!$I919, 'quota master'!$G919, 'quota master'!$H919)</f>
        <v>Annual</v>
      </c>
      <c r="K919" s="54">
        <v>145000</v>
      </c>
      <c r="L919" s="62" t="s">
        <v>94</v>
      </c>
      <c r="M919" s="63">
        <v>3</v>
      </c>
      <c r="N919" s="62" t="s">
        <v>3</v>
      </c>
      <c r="O919" s="63">
        <v>90</v>
      </c>
      <c r="P919" s="46" t="s">
        <v>4</v>
      </c>
      <c r="Q919" s="46" t="s">
        <v>4</v>
      </c>
      <c r="R919" s="46" t="s">
        <v>875</v>
      </c>
      <c r="S919" s="46" t="s">
        <v>4</v>
      </c>
      <c r="T919" s="46" t="str">
        <f>LOWER('quota master'!$V919)</f>
        <v>women's or girls' blouses, shirts and shirt-blouses - of cotton</v>
      </c>
      <c r="U919" s="46" t="str">
        <f>GetQuotaDescription('quota master'!$A919, 'quota master'!$B919, 'quota master'!$AB919, 'quota master'!$T919)</f>
        <v>FCFS Quota number 097073 for geography PA : Panama on women's or girls' blouses, shirts and shirt-blouses - of cotton</v>
      </c>
      <c r="V919" s="46" t="s">
        <v>7805</v>
      </c>
      <c r="W919" s="46" t="s">
        <v>4</v>
      </c>
      <c r="X919" s="46" t="s">
        <v>4</v>
      </c>
      <c r="Y919" s="46" t="s">
        <v>4</v>
      </c>
      <c r="Z919" s="54"/>
      <c r="AA919" s="46" t="s">
        <v>4</v>
      </c>
      <c r="AB919" s="46" t="s">
        <v>1399</v>
      </c>
      <c r="AC919" s="46" t="s">
        <v>4</v>
      </c>
      <c r="AD919" s="46" t="s">
        <v>4</v>
      </c>
      <c r="AE919" s="46" t="s">
        <v>4</v>
      </c>
      <c r="AF919" s="47" t="s">
        <v>4</v>
      </c>
    </row>
    <row r="920" spans="1:32" ht="90" x14ac:dyDescent="0.25">
      <c r="A920" s="45" t="s">
        <v>870</v>
      </c>
      <c r="B920" s="46" t="str">
        <f>VLOOKUP($A920, Table5[], 2, FALSE)</f>
        <v>HN : Honduras</v>
      </c>
      <c r="C920" s="46" t="str">
        <f>IF(ISNA(VLOOKUP($A920, Table8[], 2, FALSE)), "", VLOOKUP($A920, Table8[], 2, FALSE))</f>
        <v/>
      </c>
      <c r="D920" s="46" t="str">
        <f>IF(ISNA(VLOOKUP($A920, Table10[], 2, FALSE)), "", VLOOKUP($A920, Table10[], 2, FALSE))</f>
        <v>6206400000 - Of man-made fibres</v>
      </c>
      <c r="E920" s="46" t="str">
        <f>IF(ISNA(VLOOKUP($A920, Table16[], 2, FALSE)), "", VLOOKUP($A920,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920" s="59">
        <v>12364</v>
      </c>
      <c r="G920" s="60">
        <v>43101</v>
      </c>
      <c r="H920" s="60">
        <v>43465</v>
      </c>
      <c r="I920" s="61">
        <f>'quota master'!$H920-'quota master'!$G920+1</f>
        <v>365</v>
      </c>
      <c r="J920" s="61" t="str">
        <f>describe_period('quota master'!$I920, 'quota master'!$G920, 'quota master'!$H920)</f>
        <v>Annual</v>
      </c>
      <c r="K920" s="54">
        <v>18200000</v>
      </c>
      <c r="L920" s="62" t="s">
        <v>94</v>
      </c>
      <c r="M920" s="63">
        <v>3</v>
      </c>
      <c r="N920" s="62" t="s">
        <v>3</v>
      </c>
      <c r="O920" s="63">
        <v>90</v>
      </c>
      <c r="P920" s="46" t="s">
        <v>4</v>
      </c>
      <c r="Q920" s="46" t="s">
        <v>4</v>
      </c>
      <c r="R920" s="46" t="s">
        <v>865</v>
      </c>
      <c r="S920" s="46" t="s">
        <v>4</v>
      </c>
      <c r="T920" s="46" t="str">
        <f>LOWER('quota master'!$V920)</f>
        <v>women's or girls' blouses, shirts and shirt-blouses - of man-made fibres</v>
      </c>
      <c r="U920" s="46" t="str">
        <f>GetQuotaDescription('quota master'!$A920, 'quota master'!$B920, 'quota master'!$AB920, 'quota master'!$T920)</f>
        <v>FCFS Quota number 097057 for geography HN : Honduras on women's or girls' blouses, shirts and shirt-blouses - of man-made fibres</v>
      </c>
      <c r="V920" s="46" t="s">
        <v>7806</v>
      </c>
      <c r="W920" s="46" t="s">
        <v>4</v>
      </c>
      <c r="X920" s="46" t="s">
        <v>4</v>
      </c>
      <c r="Y920" s="46" t="s">
        <v>4</v>
      </c>
      <c r="Z920" s="54"/>
      <c r="AA920" s="46" t="s">
        <v>4</v>
      </c>
      <c r="AB920" s="46" t="s">
        <v>1399</v>
      </c>
      <c r="AC920" s="46" t="s">
        <v>4</v>
      </c>
      <c r="AD920" s="46" t="s">
        <v>4</v>
      </c>
      <c r="AE920" s="46" t="s">
        <v>4</v>
      </c>
      <c r="AF920" s="47" t="s">
        <v>4</v>
      </c>
    </row>
    <row r="921" spans="1:32" ht="90" x14ac:dyDescent="0.25">
      <c r="A921" s="45" t="s">
        <v>871</v>
      </c>
      <c r="B921" s="46" t="str">
        <f>VLOOKUP($A921, Table5[], 2, FALSE)</f>
        <v>HN : Honduras</v>
      </c>
      <c r="C921" s="46" t="str">
        <f>IF(ISNA(VLOOKUP($A921, Table8[], 2, FALSE)), "", VLOOKUP($A921, Table8[], 2, FALSE))</f>
        <v/>
      </c>
      <c r="D921" s="46" t="str">
        <f>IF(ISNA(VLOOKUP($A921, Table10[], 2, FALSE)), "", VLOOKUP($A921, Table10[], 2, FALSE))</f>
        <v>6206900000 - Of other textile materials</v>
      </c>
      <c r="E921" s="46" t="str">
        <f>IF(ISNA(VLOOKUP($A921, Table16[], 2, FALSE)), "", VLOOKUP($A921,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921" s="59">
        <v>12365</v>
      </c>
      <c r="G921" s="60">
        <v>43101</v>
      </c>
      <c r="H921" s="60">
        <v>43465</v>
      </c>
      <c r="I921" s="61">
        <f>'quota master'!$H921-'quota master'!$G921+1</f>
        <v>365</v>
      </c>
      <c r="J921" s="61" t="str">
        <f>describe_period('quota master'!$I921, 'quota master'!$G921, 'quota master'!$H921)</f>
        <v>Annual</v>
      </c>
      <c r="K921" s="54">
        <v>1400000</v>
      </c>
      <c r="L921" s="62" t="s">
        <v>94</v>
      </c>
      <c r="M921" s="63">
        <v>3</v>
      </c>
      <c r="N921" s="62" t="s">
        <v>3</v>
      </c>
      <c r="O921" s="63">
        <v>90</v>
      </c>
      <c r="P921" s="46" t="s">
        <v>4</v>
      </c>
      <c r="Q921" s="46" t="s">
        <v>4</v>
      </c>
      <c r="R921" s="46" t="s">
        <v>865</v>
      </c>
      <c r="S921" s="46" t="s">
        <v>4</v>
      </c>
      <c r="T921" s="46" t="str">
        <f>LOWER('quota master'!$V921)</f>
        <v>women's or girls' blouses, shirts and shirt-blouses - of other textile materials</v>
      </c>
      <c r="U921" s="46" t="str">
        <f>GetQuotaDescription('quota master'!$A921, 'quota master'!$B921, 'quota master'!$AB921, 'quota master'!$T921)</f>
        <v>FCFS Quota number 097058 for geography HN : Honduras on women's or girls' blouses, shirts and shirt-blouses - of other textile materials</v>
      </c>
      <c r="V921" s="46" t="s">
        <v>7807</v>
      </c>
      <c r="W921" s="46" t="s">
        <v>4</v>
      </c>
      <c r="X921" s="46" t="s">
        <v>4</v>
      </c>
      <c r="Y921" s="46" t="s">
        <v>4</v>
      </c>
      <c r="Z921" s="54"/>
      <c r="AA921" s="46" t="s">
        <v>4</v>
      </c>
      <c r="AB921" s="46" t="s">
        <v>1399</v>
      </c>
      <c r="AC921" s="46" t="s">
        <v>4</v>
      </c>
      <c r="AD921" s="46" t="s">
        <v>4</v>
      </c>
      <c r="AE921" s="46" t="s">
        <v>4</v>
      </c>
      <c r="AF921" s="47" t="s">
        <v>4</v>
      </c>
    </row>
    <row r="922" spans="1:32" ht="90" x14ac:dyDescent="0.25">
      <c r="A922" s="45" t="s">
        <v>908</v>
      </c>
      <c r="B922" s="46" t="str">
        <f>VLOOKUP($A922, Table5[], 2, FALSE)</f>
        <v>SV : El Salvador</v>
      </c>
      <c r="C922" s="46" t="str">
        <f>IF(ISNA(VLOOKUP($A922, Table8[], 2, FALSE)), "", VLOOKUP($A922, Table8[], 2, FALSE))</f>
        <v/>
      </c>
      <c r="D922" s="46" t="str">
        <f>IF(ISNA(VLOOKUP($A922, Table10[], 2, FALSE)), "", VLOOKUP($A922, Table10[], 2, FALSE))</f>
        <v>6207110000 - Of cotton</v>
      </c>
      <c r="E922" s="46" t="str">
        <f>IF(ISNA(VLOOKUP($A922, Table16[], 2, FALSE)), "", VLOOKUP($A922,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22" s="59">
        <v>12649</v>
      </c>
      <c r="G922" s="60">
        <v>43101</v>
      </c>
      <c r="H922" s="60">
        <v>43465</v>
      </c>
      <c r="I922" s="61">
        <f>'quota master'!$H922-'quota master'!$G922+1</f>
        <v>365</v>
      </c>
      <c r="J922" s="61" t="str">
        <f>describe_period('quota master'!$I922, 'quota master'!$G922, 'quota master'!$H922)</f>
        <v>Annual</v>
      </c>
      <c r="K922" s="54">
        <v>770000</v>
      </c>
      <c r="L922" s="62" t="s">
        <v>94</v>
      </c>
      <c r="M922" s="63">
        <v>3</v>
      </c>
      <c r="N922" s="62" t="s">
        <v>3</v>
      </c>
      <c r="O922" s="63">
        <v>90</v>
      </c>
      <c r="P922" s="46" t="s">
        <v>4</v>
      </c>
      <c r="Q922" s="46" t="s">
        <v>4</v>
      </c>
      <c r="R922" s="46" t="s">
        <v>891</v>
      </c>
      <c r="S922" s="46" t="s">
        <v>4</v>
      </c>
      <c r="T922" s="46" t="str">
        <f>LOWER('quota master'!$V922)</f>
        <v>men's underpants and briefs - of cotton</v>
      </c>
      <c r="U922" s="46" t="str">
        <f>GetQuotaDescription('quota master'!$A922, 'quota master'!$B922, 'quota master'!$AB922, 'quota master'!$T922)</f>
        <v>FCFS Quota number 097093 for geography SV : El Salvador on men's underpants and briefs - of cotton</v>
      </c>
      <c r="V922" s="46" t="s">
        <v>7808</v>
      </c>
      <c r="W922" s="46" t="s">
        <v>4</v>
      </c>
      <c r="X922" s="46" t="s">
        <v>4</v>
      </c>
      <c r="Y922" s="46" t="s">
        <v>4</v>
      </c>
      <c r="Z922" s="54"/>
      <c r="AA922" s="46" t="s">
        <v>4</v>
      </c>
      <c r="AB922" s="46" t="s">
        <v>1399</v>
      </c>
      <c r="AC922" s="46" t="s">
        <v>4</v>
      </c>
      <c r="AD922" s="46" t="s">
        <v>4</v>
      </c>
      <c r="AE922" s="46" t="s">
        <v>4</v>
      </c>
      <c r="AF922" s="47" t="s">
        <v>4</v>
      </c>
    </row>
    <row r="923" spans="1:32" ht="90" x14ac:dyDescent="0.25">
      <c r="A923" s="45" t="s">
        <v>941</v>
      </c>
      <c r="B923" s="46" t="str">
        <f>VLOOKUP($A923, Table5[], 2, FALSE)</f>
        <v>NI : Nicaragua</v>
      </c>
      <c r="C923" s="46" t="str">
        <f>IF(ISNA(VLOOKUP($A923, Table8[], 2, FALSE)), "", VLOOKUP($A923, Table8[], 2, FALSE))</f>
        <v/>
      </c>
      <c r="D923" s="46" t="str">
        <f>IF(ISNA(VLOOKUP($A923, Table10[], 2, FALSE)), "", VLOOKUP($A923, Table10[], 2, FALSE))</f>
        <v>6207110000 - Of cotton</v>
      </c>
      <c r="E923" s="46" t="str">
        <f>IF(ISNA(VLOOKUP($A923, Table16[], 2, FALSE)), "", VLOOKUP($A923,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23" s="59">
        <v>12717</v>
      </c>
      <c r="G923" s="60">
        <v>43101</v>
      </c>
      <c r="H923" s="60">
        <v>43465</v>
      </c>
      <c r="I923" s="61">
        <f>'quota master'!$H923-'quota master'!$G923+1</f>
        <v>365</v>
      </c>
      <c r="J923" s="61" t="str">
        <f>describe_period('quota master'!$I923, 'quota master'!$G923, 'quota master'!$H923)</f>
        <v>Annual</v>
      </c>
      <c r="K923" s="54">
        <v>511000</v>
      </c>
      <c r="L923" s="62" t="s">
        <v>94</v>
      </c>
      <c r="M923" s="63">
        <v>3</v>
      </c>
      <c r="N923" s="62" t="s">
        <v>3</v>
      </c>
      <c r="O923" s="63">
        <v>90</v>
      </c>
      <c r="P923" s="46" t="s">
        <v>4</v>
      </c>
      <c r="Q923" s="46" t="s">
        <v>4</v>
      </c>
      <c r="R923" s="46" t="s">
        <v>920</v>
      </c>
      <c r="S923" s="46" t="s">
        <v>4</v>
      </c>
      <c r="T923" s="46" t="str">
        <f>LOWER('quota master'!$V923)</f>
        <v>men's underpants and briefs - of cotton</v>
      </c>
      <c r="U923" s="46" t="str">
        <f>GetQuotaDescription('quota master'!$A923, 'quota master'!$B923, 'quota master'!$AB923, 'quota master'!$T923)</f>
        <v>FCFS Quota number 097126 for geography NI : Nicaragua on men's underpants and briefs - of cotton</v>
      </c>
      <c r="V923" s="46" t="s">
        <v>7808</v>
      </c>
      <c r="W923" s="46" t="s">
        <v>4</v>
      </c>
      <c r="X923" s="46" t="s">
        <v>4</v>
      </c>
      <c r="Y923" s="46" t="s">
        <v>4</v>
      </c>
      <c r="Z923" s="54"/>
      <c r="AA923" s="46" t="s">
        <v>4</v>
      </c>
      <c r="AB923" s="46" t="s">
        <v>1399</v>
      </c>
      <c r="AC923" s="46" t="s">
        <v>4</v>
      </c>
      <c r="AD923" s="46" t="s">
        <v>4</v>
      </c>
      <c r="AE923" s="46" t="s">
        <v>4</v>
      </c>
      <c r="AF923" s="47" t="s">
        <v>4</v>
      </c>
    </row>
    <row r="924" spans="1:32" ht="90" x14ac:dyDescent="0.25">
      <c r="A924" s="45" t="s">
        <v>909</v>
      </c>
      <c r="B924" s="46" t="str">
        <f>VLOOKUP($A924, Table5[], 2, FALSE)</f>
        <v>SV : El Salvador</v>
      </c>
      <c r="C924" s="46" t="str">
        <f>IF(ISNA(VLOOKUP($A924, Table8[], 2, FALSE)), "", VLOOKUP($A924, Table8[], 2, FALSE))</f>
        <v/>
      </c>
      <c r="D924" s="46" t="str">
        <f>IF(ISNA(VLOOKUP($A924, Table10[], 2, FALSE)), "", VLOOKUP($A924, Table10[], 2, FALSE))</f>
        <v>6207190000 - Of other textile materials</v>
      </c>
      <c r="E924" s="46" t="str">
        <f>IF(ISNA(VLOOKUP($A924, Table16[], 2, FALSE)), "", VLOOKUP($A924,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24" s="59">
        <v>12650</v>
      </c>
      <c r="G924" s="60">
        <v>43101</v>
      </c>
      <c r="H924" s="60">
        <v>43465</v>
      </c>
      <c r="I924" s="61">
        <f>'quota master'!$H924-'quota master'!$G924+1</f>
        <v>365</v>
      </c>
      <c r="J924" s="61" t="str">
        <f>describe_period('quota master'!$I924, 'quota master'!$G924, 'quota master'!$H924)</f>
        <v>Annual</v>
      </c>
      <c r="K924" s="54">
        <v>616000</v>
      </c>
      <c r="L924" s="62" t="s">
        <v>94</v>
      </c>
      <c r="M924" s="63">
        <v>3</v>
      </c>
      <c r="N924" s="62" t="s">
        <v>3</v>
      </c>
      <c r="O924" s="63">
        <v>90</v>
      </c>
      <c r="P924" s="46" t="s">
        <v>4</v>
      </c>
      <c r="Q924" s="46" t="s">
        <v>4</v>
      </c>
      <c r="R924" s="46" t="s">
        <v>891</v>
      </c>
      <c r="S924" s="46" t="s">
        <v>4</v>
      </c>
      <c r="T924" s="46" t="str">
        <f>LOWER('quota master'!$V924)</f>
        <v>men's underpants and briefs - of other textile materials</v>
      </c>
      <c r="U924" s="46" t="str">
        <f>GetQuotaDescription('quota master'!$A924, 'quota master'!$B924, 'quota master'!$AB924, 'quota master'!$T924)</f>
        <v>FCFS Quota number 097094 for geography SV : El Salvador on men's underpants and briefs - of other textile materials</v>
      </c>
      <c r="V924" s="46" t="s">
        <v>7809</v>
      </c>
      <c r="W924" s="46" t="s">
        <v>4</v>
      </c>
      <c r="X924" s="46" t="s">
        <v>4</v>
      </c>
      <c r="Y924" s="46" t="s">
        <v>4</v>
      </c>
      <c r="Z924" s="54"/>
      <c r="AA924" s="46" t="s">
        <v>4</v>
      </c>
      <c r="AB924" s="46" t="s">
        <v>1399</v>
      </c>
      <c r="AC924" s="46" t="s">
        <v>4</v>
      </c>
      <c r="AD924" s="46" t="s">
        <v>4</v>
      </c>
      <c r="AE924" s="46" t="s">
        <v>4</v>
      </c>
      <c r="AF924" s="47" t="s">
        <v>4</v>
      </c>
    </row>
    <row r="925" spans="1:32" ht="90" x14ac:dyDescent="0.25">
      <c r="A925" s="45" t="s">
        <v>942</v>
      </c>
      <c r="B925" s="46" t="str">
        <f>VLOOKUP($A925, Table5[], 2, FALSE)</f>
        <v>NI : Nicaragua</v>
      </c>
      <c r="C925" s="46" t="str">
        <f>IF(ISNA(VLOOKUP($A925, Table8[], 2, FALSE)), "", VLOOKUP($A925, Table8[], 2, FALSE))</f>
        <v/>
      </c>
      <c r="D925" s="46" t="str">
        <f>IF(ISNA(VLOOKUP($A925, Table10[], 2, FALSE)), "", VLOOKUP($A925, Table10[], 2, FALSE))</f>
        <v>6207190000 - Of other textile materials</v>
      </c>
      <c r="E925" s="46" t="str">
        <f>IF(ISNA(VLOOKUP($A925, Table16[], 2, FALSE)), "", VLOOKUP($A925,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25" s="59">
        <v>12718</v>
      </c>
      <c r="G925" s="60">
        <v>43101</v>
      </c>
      <c r="H925" s="60">
        <v>43465</v>
      </c>
      <c r="I925" s="61">
        <f>'quota master'!$H925-'quota master'!$G925+1</f>
        <v>365</v>
      </c>
      <c r="J925" s="61" t="str">
        <f>describe_period('quota master'!$I925, 'quota master'!$G925, 'quota master'!$H925)</f>
        <v>Annual</v>
      </c>
      <c r="K925" s="54">
        <v>77000</v>
      </c>
      <c r="L925" s="62" t="s">
        <v>94</v>
      </c>
      <c r="M925" s="63">
        <v>3</v>
      </c>
      <c r="N925" s="62" t="s">
        <v>3</v>
      </c>
      <c r="O925" s="63">
        <v>90</v>
      </c>
      <c r="P925" s="46" t="s">
        <v>4</v>
      </c>
      <c r="Q925" s="46" t="s">
        <v>4</v>
      </c>
      <c r="R925" s="46" t="s">
        <v>920</v>
      </c>
      <c r="S925" s="46" t="s">
        <v>4</v>
      </c>
      <c r="T925" s="46" t="str">
        <f>LOWER('quota master'!$V925)</f>
        <v>men's underpants and briefs - of other textile materials</v>
      </c>
      <c r="U925" s="46" t="str">
        <f>GetQuotaDescription('quota master'!$A925, 'quota master'!$B925, 'quota master'!$AB925, 'quota master'!$T925)</f>
        <v>FCFS Quota number 097127 for geography NI : Nicaragua on men's underpants and briefs - of other textile materials</v>
      </c>
      <c r="V925" s="46" t="s">
        <v>7809</v>
      </c>
      <c r="W925" s="46" t="s">
        <v>4</v>
      </c>
      <c r="X925" s="46" t="s">
        <v>4</v>
      </c>
      <c r="Y925" s="46" t="s">
        <v>4</v>
      </c>
      <c r="Z925" s="54"/>
      <c r="AA925" s="46" t="s">
        <v>4</v>
      </c>
      <c r="AB925" s="46" t="s">
        <v>1399</v>
      </c>
      <c r="AC925" s="46" t="s">
        <v>4</v>
      </c>
      <c r="AD925" s="46" t="s">
        <v>4</v>
      </c>
      <c r="AE925" s="46" t="s">
        <v>4</v>
      </c>
      <c r="AF925" s="47" t="s">
        <v>4</v>
      </c>
    </row>
    <row r="926" spans="1:32" ht="90" x14ac:dyDescent="0.25">
      <c r="A926" s="45" t="s">
        <v>910</v>
      </c>
      <c r="B926" s="46" t="str">
        <f>VLOOKUP($A926, Table5[], 2, FALSE)</f>
        <v>SV : El Salvador</v>
      </c>
      <c r="C926" s="46" t="str">
        <f>IF(ISNA(VLOOKUP($A926, Table8[], 2, FALSE)), "", VLOOKUP($A926, Table8[], 2, FALSE))</f>
        <v/>
      </c>
      <c r="D926" s="46" t="str">
        <f>IF(ISNA(VLOOKUP($A926, Table10[], 2, FALSE)), "", VLOOKUP($A926, Table10[], 2, FALSE))</f>
        <v>6207210000 - Of cotton</v>
      </c>
      <c r="E926" s="46" t="str">
        <f>IF(ISNA(VLOOKUP($A926, Table16[], 2, FALSE)), "", VLOOKUP($A926,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26" s="59">
        <v>12651</v>
      </c>
      <c r="G926" s="60">
        <v>43101</v>
      </c>
      <c r="H926" s="60">
        <v>43465</v>
      </c>
      <c r="I926" s="61">
        <f>'quota master'!$H926-'quota master'!$G926+1</f>
        <v>365</v>
      </c>
      <c r="J926" s="61" t="str">
        <f>describe_period('quota master'!$I926, 'quota master'!$G926, 'quota master'!$H926)</f>
        <v>Annual</v>
      </c>
      <c r="K926" s="54">
        <v>1120000</v>
      </c>
      <c r="L926" s="62" t="s">
        <v>94</v>
      </c>
      <c r="M926" s="63">
        <v>3</v>
      </c>
      <c r="N926" s="62" t="s">
        <v>3</v>
      </c>
      <c r="O926" s="63">
        <v>90</v>
      </c>
      <c r="P926" s="46" t="s">
        <v>4</v>
      </c>
      <c r="Q926" s="46" t="s">
        <v>4</v>
      </c>
      <c r="R926" s="46" t="s">
        <v>891</v>
      </c>
      <c r="S926" s="46" t="s">
        <v>4</v>
      </c>
      <c r="T926" s="46" t="str">
        <f>LOWER('quota master'!$V926)</f>
        <v>men's nightshirts and pyjamas - of cotton</v>
      </c>
      <c r="U926" s="46" t="str">
        <f>GetQuotaDescription('quota master'!$A926, 'quota master'!$B926, 'quota master'!$AB926, 'quota master'!$T926)</f>
        <v>FCFS Quota number 097095 for geography SV : El Salvador on men's nightshirts and pyjamas - of cotton</v>
      </c>
      <c r="V926" s="46" t="s">
        <v>7810</v>
      </c>
      <c r="W926" s="46" t="s">
        <v>4</v>
      </c>
      <c r="X926" s="46" t="s">
        <v>4</v>
      </c>
      <c r="Y926" s="46" t="s">
        <v>4</v>
      </c>
      <c r="Z926" s="54"/>
      <c r="AA926" s="46" t="s">
        <v>4</v>
      </c>
      <c r="AB926" s="46" t="s">
        <v>1399</v>
      </c>
      <c r="AC926" s="46" t="s">
        <v>4</v>
      </c>
      <c r="AD926" s="46" t="s">
        <v>4</v>
      </c>
      <c r="AE926" s="46" t="s">
        <v>4</v>
      </c>
      <c r="AF926" s="47" t="s">
        <v>4</v>
      </c>
    </row>
    <row r="927" spans="1:32" ht="90" x14ac:dyDescent="0.25">
      <c r="A927" s="45" t="s">
        <v>943</v>
      </c>
      <c r="B927" s="46" t="str">
        <f>VLOOKUP($A927, Table5[], 2, FALSE)</f>
        <v>NI : Nicaragua</v>
      </c>
      <c r="C927" s="46" t="str">
        <f>IF(ISNA(VLOOKUP($A927, Table8[], 2, FALSE)), "", VLOOKUP($A927, Table8[], 2, FALSE))</f>
        <v/>
      </c>
      <c r="D927" s="46" t="str">
        <f>IF(ISNA(VLOOKUP($A927, Table10[], 2, FALSE)), "", VLOOKUP($A927, Table10[], 2, FALSE))</f>
        <v>6207210000 - Of cotton</v>
      </c>
      <c r="E927" s="46" t="str">
        <f>IF(ISNA(VLOOKUP($A927, Table16[], 2, FALSE)), "", VLOOKUP($A927,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27" s="59">
        <v>12719</v>
      </c>
      <c r="G927" s="60">
        <v>43101</v>
      </c>
      <c r="H927" s="60">
        <v>43465</v>
      </c>
      <c r="I927" s="61">
        <f>'quota master'!$H927-'quota master'!$G927+1</f>
        <v>365</v>
      </c>
      <c r="J927" s="61" t="str">
        <f>describe_period('quota master'!$I927, 'quota master'!$G927, 'quota master'!$H927)</f>
        <v>Annual</v>
      </c>
      <c r="K927" s="54">
        <v>133000</v>
      </c>
      <c r="L927" s="62" t="s">
        <v>94</v>
      </c>
      <c r="M927" s="63">
        <v>3</v>
      </c>
      <c r="N927" s="62" t="s">
        <v>3</v>
      </c>
      <c r="O927" s="63">
        <v>90</v>
      </c>
      <c r="P927" s="46" t="s">
        <v>4</v>
      </c>
      <c r="Q927" s="46" t="s">
        <v>4</v>
      </c>
      <c r="R927" s="46" t="s">
        <v>920</v>
      </c>
      <c r="S927" s="46" t="s">
        <v>4</v>
      </c>
      <c r="T927" s="46" t="str">
        <f>LOWER('quota master'!$V927)</f>
        <v>men's nightshirts and pyjamas - of cotton</v>
      </c>
      <c r="U927" s="46" t="str">
        <f>GetQuotaDescription('quota master'!$A927, 'quota master'!$B927, 'quota master'!$AB927, 'quota master'!$T927)</f>
        <v>FCFS Quota number 097128 for geography NI : Nicaragua on men's nightshirts and pyjamas - of cotton</v>
      </c>
      <c r="V927" s="46" t="s">
        <v>7810</v>
      </c>
      <c r="W927" s="46" t="s">
        <v>4</v>
      </c>
      <c r="X927" s="46" t="s">
        <v>4</v>
      </c>
      <c r="Y927" s="46" t="s">
        <v>4</v>
      </c>
      <c r="Z927" s="54"/>
      <c r="AA927" s="46" t="s">
        <v>4</v>
      </c>
      <c r="AB927" s="46" t="s">
        <v>1399</v>
      </c>
      <c r="AC927" s="46" t="s">
        <v>4</v>
      </c>
      <c r="AD927" s="46" t="s">
        <v>4</v>
      </c>
      <c r="AE927" s="46" t="s">
        <v>4</v>
      </c>
      <c r="AF927" s="47" t="s">
        <v>4</v>
      </c>
    </row>
    <row r="928" spans="1:32" ht="90" x14ac:dyDescent="0.25">
      <c r="A928" s="45" t="s">
        <v>911</v>
      </c>
      <c r="B928" s="46" t="str">
        <f>VLOOKUP($A928, Table5[], 2, FALSE)</f>
        <v>SV : El Salvador</v>
      </c>
      <c r="C928" s="46" t="str">
        <f>IF(ISNA(VLOOKUP($A928, Table8[], 2, FALSE)), "", VLOOKUP($A928, Table8[], 2, FALSE))</f>
        <v/>
      </c>
      <c r="D928" s="46" t="str">
        <f>IF(ISNA(VLOOKUP($A928, Table10[], 2, FALSE)), "", VLOOKUP($A928, Table10[], 2, FALSE))</f>
        <v>6207220000 - Of man-made fibres</v>
      </c>
      <c r="E928" s="46" t="str">
        <f>IF(ISNA(VLOOKUP($A928, Table16[], 2, FALSE)), "", VLOOKUP($A928,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28" s="59">
        <v>12652</v>
      </c>
      <c r="G928" s="60">
        <v>43101</v>
      </c>
      <c r="H928" s="60">
        <v>43465</v>
      </c>
      <c r="I928" s="61">
        <f>'quota master'!$H928-'quota master'!$G928+1</f>
        <v>365</v>
      </c>
      <c r="J928" s="61" t="str">
        <f>describe_period('quota master'!$I928, 'quota master'!$G928, 'quota master'!$H928)</f>
        <v>Annual</v>
      </c>
      <c r="K928" s="54">
        <v>770000</v>
      </c>
      <c r="L928" s="62" t="s">
        <v>94</v>
      </c>
      <c r="M928" s="63">
        <v>3</v>
      </c>
      <c r="N928" s="62" t="s">
        <v>3</v>
      </c>
      <c r="O928" s="63">
        <v>90</v>
      </c>
      <c r="P928" s="46" t="s">
        <v>4</v>
      </c>
      <c r="Q928" s="46" t="s">
        <v>4</v>
      </c>
      <c r="R928" s="46" t="s">
        <v>891</v>
      </c>
      <c r="S928" s="46" t="s">
        <v>4</v>
      </c>
      <c r="T928" s="46" t="str">
        <f>LOWER('quota master'!$V928)</f>
        <v>men's nightshirts and pyjamas - of man-made fibres</v>
      </c>
      <c r="U928" s="46" t="str">
        <f>GetQuotaDescription('quota master'!$A928, 'quota master'!$B928, 'quota master'!$AB928, 'quota master'!$T928)</f>
        <v>FCFS Quota number 097096 for geography SV : El Salvador on men's nightshirts and pyjamas - of man-made fibres</v>
      </c>
      <c r="V928" s="46" t="s">
        <v>7811</v>
      </c>
      <c r="W928" s="46" t="s">
        <v>4</v>
      </c>
      <c r="X928" s="46" t="s">
        <v>4</v>
      </c>
      <c r="Y928" s="46" t="s">
        <v>4</v>
      </c>
      <c r="Z928" s="54"/>
      <c r="AA928" s="46" t="s">
        <v>4</v>
      </c>
      <c r="AB928" s="46" t="s">
        <v>1399</v>
      </c>
      <c r="AC928" s="46" t="s">
        <v>4</v>
      </c>
      <c r="AD928" s="46" t="s">
        <v>4</v>
      </c>
      <c r="AE928" s="46" t="s">
        <v>4</v>
      </c>
      <c r="AF928" s="47" t="s">
        <v>4</v>
      </c>
    </row>
    <row r="929" spans="1:32" ht="90" x14ac:dyDescent="0.25">
      <c r="A929" s="45" t="s">
        <v>944</v>
      </c>
      <c r="B929" s="46" t="str">
        <f>VLOOKUP($A929, Table5[], 2, FALSE)</f>
        <v>NI : Nicaragua</v>
      </c>
      <c r="C929" s="46" t="str">
        <f>IF(ISNA(VLOOKUP($A929, Table8[], 2, FALSE)), "", VLOOKUP($A929, Table8[], 2, FALSE))</f>
        <v/>
      </c>
      <c r="D929" s="46" t="str">
        <f>IF(ISNA(VLOOKUP($A929, Table10[], 2, FALSE)), "", VLOOKUP($A929, Table10[], 2, FALSE))</f>
        <v>6207220000 - Of man-made fibres</v>
      </c>
      <c r="E929" s="46" t="str">
        <f>IF(ISNA(VLOOKUP($A929, Table16[], 2, FALSE)), "", VLOOKUP($A929,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29" s="59">
        <v>12720</v>
      </c>
      <c r="G929" s="60">
        <v>43101</v>
      </c>
      <c r="H929" s="60">
        <v>43465</v>
      </c>
      <c r="I929" s="61">
        <f>'quota master'!$H929-'quota master'!$G929+1</f>
        <v>365</v>
      </c>
      <c r="J929" s="61" t="str">
        <f>describe_period('quota master'!$I929, 'quota master'!$G929, 'quota master'!$H929)</f>
        <v>Annual</v>
      </c>
      <c r="K929" s="54">
        <v>28000</v>
      </c>
      <c r="L929" s="62" t="s">
        <v>94</v>
      </c>
      <c r="M929" s="63">
        <v>3</v>
      </c>
      <c r="N929" s="62" t="s">
        <v>3</v>
      </c>
      <c r="O929" s="63">
        <v>90</v>
      </c>
      <c r="P929" s="46" t="s">
        <v>4</v>
      </c>
      <c r="Q929" s="46" t="s">
        <v>4</v>
      </c>
      <c r="R929" s="46" t="s">
        <v>920</v>
      </c>
      <c r="S929" s="46" t="s">
        <v>4</v>
      </c>
      <c r="T929" s="46" t="str">
        <f>LOWER('quota master'!$V929)</f>
        <v>men's nightshirts and pyjamas - of man-made fibres</v>
      </c>
      <c r="U929" s="46" t="str">
        <f>GetQuotaDescription('quota master'!$A929, 'quota master'!$B929, 'quota master'!$AB929, 'quota master'!$T929)</f>
        <v>FCFS Quota number 097129 for geography NI : Nicaragua on men's nightshirts and pyjamas - of man-made fibres</v>
      </c>
      <c r="V929" s="46" t="s">
        <v>7811</v>
      </c>
      <c r="W929" s="46" t="s">
        <v>4</v>
      </c>
      <c r="X929" s="46" t="s">
        <v>4</v>
      </c>
      <c r="Y929" s="46" t="s">
        <v>4</v>
      </c>
      <c r="Z929" s="54"/>
      <c r="AA929" s="46" t="s">
        <v>4</v>
      </c>
      <c r="AB929" s="46" t="s">
        <v>1399</v>
      </c>
      <c r="AC929" s="46" t="s">
        <v>4</v>
      </c>
      <c r="AD929" s="46" t="s">
        <v>4</v>
      </c>
      <c r="AE929" s="46" t="s">
        <v>4</v>
      </c>
      <c r="AF929" s="47" t="s">
        <v>4</v>
      </c>
    </row>
    <row r="930" spans="1:32" ht="90" x14ac:dyDescent="0.25">
      <c r="A930" s="45" t="s">
        <v>912</v>
      </c>
      <c r="B930" s="46" t="str">
        <f>VLOOKUP($A930, Table5[], 2, FALSE)</f>
        <v>SV : El Salvador</v>
      </c>
      <c r="C930" s="46" t="str">
        <f>IF(ISNA(VLOOKUP($A930, Table8[], 2, FALSE)), "", VLOOKUP($A930, Table8[], 2, FALSE))</f>
        <v/>
      </c>
      <c r="D930" s="46" t="str">
        <f>IF(ISNA(VLOOKUP($A930, Table10[], 2, FALSE)), "", VLOOKUP($A930, Table10[], 2, FALSE))</f>
        <v>6207910000 - Of cotton</v>
      </c>
      <c r="E930" s="46" t="str">
        <f>IF(ISNA(VLOOKUP($A930, Table16[], 2, FALSE)), "", VLOOKUP($A930,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30" s="59">
        <v>12653</v>
      </c>
      <c r="G930" s="60">
        <v>43101</v>
      </c>
      <c r="H930" s="60">
        <v>43465</v>
      </c>
      <c r="I930" s="61">
        <f>'quota master'!$H930-'quota master'!$G930+1</f>
        <v>365</v>
      </c>
      <c r="J930" s="61" t="str">
        <f>describe_period('quota master'!$I930, 'quota master'!$G930, 'quota master'!$H930)</f>
        <v>Annual</v>
      </c>
      <c r="K930" s="54">
        <v>539000</v>
      </c>
      <c r="L930" s="62" t="s">
        <v>94</v>
      </c>
      <c r="M930" s="63">
        <v>3</v>
      </c>
      <c r="N930" s="62" t="s">
        <v>3</v>
      </c>
      <c r="O930" s="63">
        <v>90</v>
      </c>
      <c r="P930" s="46" t="s">
        <v>4</v>
      </c>
      <c r="Q930" s="46" t="s">
        <v>4</v>
      </c>
      <c r="R930" s="46" t="s">
        <v>891</v>
      </c>
      <c r="S930" s="46" t="s">
        <v>4</v>
      </c>
      <c r="T930" s="46" t="str">
        <f>LOWER('quota master'!$V930)</f>
        <v>men's or boys' singlets and other vests, underpants, briefs, nightshirts, pyjamas, bathrobes, dressing gowns and similar articles - other - of cotton</v>
      </c>
      <c r="U930" s="46" t="str">
        <f>GetQuotaDescription('quota master'!$A930, 'quota master'!$B930, 'quota master'!$AB930, 'quota master'!$T930)</f>
        <v>FCFS Quota number 097097 for geography SV : El Salvador on men's or boys' singlets and other vests, underpants, briefs, nightshirts, pyjamas, bathrobes, dressing gowns and similar articles - other - of cotton</v>
      </c>
      <c r="V930" s="46" t="s">
        <v>7812</v>
      </c>
      <c r="W930" s="46" t="s">
        <v>4</v>
      </c>
      <c r="X930" s="46" t="s">
        <v>4</v>
      </c>
      <c r="Y930" s="46" t="s">
        <v>4</v>
      </c>
      <c r="Z930" s="54"/>
      <c r="AA930" s="46" t="s">
        <v>4</v>
      </c>
      <c r="AB930" s="46" t="s">
        <v>1399</v>
      </c>
      <c r="AC930" s="46" t="s">
        <v>4</v>
      </c>
      <c r="AD930" s="46" t="s">
        <v>4</v>
      </c>
      <c r="AE930" s="46" t="s">
        <v>4</v>
      </c>
      <c r="AF930" s="47" t="s">
        <v>4</v>
      </c>
    </row>
    <row r="931" spans="1:32" ht="90" x14ac:dyDescent="0.25">
      <c r="A931" s="45" t="s">
        <v>945</v>
      </c>
      <c r="B931" s="46" t="str">
        <f>VLOOKUP($A931, Table5[], 2, FALSE)</f>
        <v>NI : Nicaragua</v>
      </c>
      <c r="C931" s="46" t="str">
        <f>IF(ISNA(VLOOKUP($A931, Table8[], 2, FALSE)), "", VLOOKUP($A931, Table8[], 2, FALSE))</f>
        <v/>
      </c>
      <c r="D931" s="46" t="str">
        <f>IF(ISNA(VLOOKUP($A931, Table10[], 2, FALSE)), "", VLOOKUP($A931, Table10[], 2, FALSE))</f>
        <v>6207910000 - Of cotton</v>
      </c>
      <c r="E931" s="46" t="str">
        <f>IF(ISNA(VLOOKUP($A931, Table16[], 2, FALSE)), "", VLOOKUP($A931,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31" s="59">
        <v>12721</v>
      </c>
      <c r="G931" s="60">
        <v>43101</v>
      </c>
      <c r="H931" s="60">
        <v>43465</v>
      </c>
      <c r="I931" s="61">
        <f>'quota master'!$H931-'quota master'!$G931+1</f>
        <v>365</v>
      </c>
      <c r="J931" s="61" t="str">
        <f>describe_period('quota master'!$I931, 'quota master'!$G931, 'quota master'!$H931)</f>
        <v>Annual</v>
      </c>
      <c r="K931" s="54">
        <v>224000</v>
      </c>
      <c r="L931" s="62" t="s">
        <v>94</v>
      </c>
      <c r="M931" s="63">
        <v>3</v>
      </c>
      <c r="N931" s="62" t="s">
        <v>3</v>
      </c>
      <c r="O931" s="63">
        <v>90</v>
      </c>
      <c r="P931" s="46" t="s">
        <v>4</v>
      </c>
      <c r="Q931" s="46" t="s">
        <v>4</v>
      </c>
      <c r="R931" s="46" t="s">
        <v>920</v>
      </c>
      <c r="S931" s="46" t="s">
        <v>4</v>
      </c>
      <c r="T931" s="46" t="str">
        <f>LOWER('quota master'!$V931)</f>
        <v>men's or boys' singlets and other vests, underpants, briefs, nightshirts, pyjamas, bathrobes, dressing gowns and similar articles - other - of cotton</v>
      </c>
      <c r="U931" s="46" t="str">
        <f>GetQuotaDescription('quota master'!$A931, 'quota master'!$B931, 'quota master'!$AB931, 'quota master'!$T931)</f>
        <v>FCFS Quota number 097130 for geography NI : Nicaragua on men's or boys' singlets and other vests, underpants, briefs, nightshirts, pyjamas, bathrobes, dressing gowns and similar articles - other - of cotton</v>
      </c>
      <c r="V931" s="46" t="s">
        <v>7812</v>
      </c>
      <c r="W931" s="46" t="s">
        <v>4</v>
      </c>
      <c r="X931" s="46" t="s">
        <v>4</v>
      </c>
      <c r="Y931" s="46" t="s">
        <v>4</v>
      </c>
      <c r="Z931" s="54"/>
      <c r="AA931" s="46" t="s">
        <v>4</v>
      </c>
      <c r="AB931" s="46" t="s">
        <v>1399</v>
      </c>
      <c r="AC931" s="46" t="s">
        <v>4</v>
      </c>
      <c r="AD931" s="46" t="s">
        <v>4</v>
      </c>
      <c r="AE931" s="46" t="s">
        <v>4</v>
      </c>
      <c r="AF931" s="47" t="s">
        <v>4</v>
      </c>
    </row>
    <row r="932" spans="1:32" ht="90" x14ac:dyDescent="0.25">
      <c r="A932" s="45" t="s">
        <v>913</v>
      </c>
      <c r="B932" s="46" t="str">
        <f>VLOOKUP($A932, Table5[], 2, FALSE)</f>
        <v>SV : El Salvador</v>
      </c>
      <c r="C932" s="46" t="str">
        <f>IF(ISNA(VLOOKUP($A932, Table8[], 2, FALSE)), "", VLOOKUP($A932, Table8[], 2, FALSE))</f>
        <v/>
      </c>
      <c r="D932" s="46" t="str">
        <f>IF(ISNA(VLOOKUP($A932, Table10[], 2, FALSE)), "", VLOOKUP($A932, Table10[], 2, FALSE))</f>
        <v>6207990000 - Of other textile materials</v>
      </c>
      <c r="E932" s="46" t="str">
        <f>IF(ISNA(VLOOKUP($A932, Table16[], 2, FALSE)), "", VLOOKUP($A932,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32" s="59">
        <v>12654</v>
      </c>
      <c r="G932" s="60">
        <v>43101</v>
      </c>
      <c r="H932" s="60">
        <v>43465</v>
      </c>
      <c r="I932" s="61">
        <f>'quota master'!$H932-'quota master'!$G932+1</f>
        <v>365</v>
      </c>
      <c r="J932" s="61" t="str">
        <f>describe_period('quota master'!$I932, 'quota master'!$G932, 'quota master'!$H932)</f>
        <v>Annual</v>
      </c>
      <c r="K932" s="54">
        <v>308000</v>
      </c>
      <c r="L932" s="62" t="s">
        <v>94</v>
      </c>
      <c r="M932" s="63">
        <v>3</v>
      </c>
      <c r="N932" s="62" t="s">
        <v>3</v>
      </c>
      <c r="O932" s="63">
        <v>90</v>
      </c>
      <c r="P932" s="46" t="s">
        <v>4</v>
      </c>
      <c r="Q932" s="46" t="s">
        <v>4</v>
      </c>
      <c r="R932" s="46" t="s">
        <v>891</v>
      </c>
      <c r="S932" s="46" t="s">
        <v>4</v>
      </c>
      <c r="T932" s="46" t="str">
        <f>LOWER('quota master'!$V932)</f>
        <v>men's or boys' singlets and other vests, underpants, briefs, nightshirts, pyjamas, bathrobes, dressing gowns and similar articles - other - of other textile materials</v>
      </c>
      <c r="U932" s="46" t="str">
        <f>GetQuotaDescription('quota master'!$A932, 'quota master'!$B932, 'quota master'!$AB932, 'quota master'!$T932)</f>
        <v>FCFS Quota number 097098 for geography SV : El Salvador on men's or boys' singlets and other vests, underpants, briefs, nightshirts, pyjamas, bathrobes, dressing gowns and similar articles - other - of other textile materials</v>
      </c>
      <c r="V932" s="46" t="s">
        <v>7813</v>
      </c>
      <c r="W932" s="46" t="s">
        <v>4</v>
      </c>
      <c r="X932" s="46" t="s">
        <v>4</v>
      </c>
      <c r="Y932" s="46" t="s">
        <v>4</v>
      </c>
      <c r="Z932" s="54"/>
      <c r="AA932" s="46" t="s">
        <v>4</v>
      </c>
      <c r="AB932" s="46" t="s">
        <v>1399</v>
      </c>
      <c r="AC932" s="46" t="s">
        <v>4</v>
      </c>
      <c r="AD932" s="46" t="s">
        <v>4</v>
      </c>
      <c r="AE932" s="46" t="s">
        <v>4</v>
      </c>
      <c r="AF932" s="47" t="s">
        <v>4</v>
      </c>
    </row>
    <row r="933" spans="1:32" ht="90" x14ac:dyDescent="0.25">
      <c r="A933" s="45" t="s">
        <v>914</v>
      </c>
      <c r="B933" s="46" t="str">
        <f>VLOOKUP($A933, Table5[], 2, FALSE)</f>
        <v>SV : El Salvador</v>
      </c>
      <c r="C933" s="46" t="str">
        <f>IF(ISNA(VLOOKUP($A933, Table8[], 2, FALSE)), "", VLOOKUP($A933, Table8[], 2, FALSE))</f>
        <v/>
      </c>
      <c r="D933" s="46" t="str">
        <f>IF(ISNA(VLOOKUP($A933, Table10[], 2, FALSE)), "", VLOOKUP($A933, Table10[], 2, FALSE))</f>
        <v>6208210000 - Of cotton</v>
      </c>
      <c r="E933" s="46" t="str">
        <f>IF(ISNA(VLOOKUP($A933, Table16[], 2, FALSE)), "", VLOOKUP($A933,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33" s="59">
        <v>12655</v>
      </c>
      <c r="G933" s="60">
        <v>43101</v>
      </c>
      <c r="H933" s="60">
        <v>43465</v>
      </c>
      <c r="I933" s="61">
        <f>'quota master'!$H933-'quota master'!$G933+1</f>
        <v>365</v>
      </c>
      <c r="J933" s="61" t="str">
        <f>describe_period('quota master'!$I933, 'quota master'!$G933, 'quota master'!$H933)</f>
        <v>Annual</v>
      </c>
      <c r="K933" s="54">
        <v>308000</v>
      </c>
      <c r="L933" s="62" t="s">
        <v>94</v>
      </c>
      <c r="M933" s="63">
        <v>3</v>
      </c>
      <c r="N933" s="62" t="s">
        <v>3</v>
      </c>
      <c r="O933" s="63">
        <v>90</v>
      </c>
      <c r="P933" s="46" t="s">
        <v>4</v>
      </c>
      <c r="Q933" s="46" t="s">
        <v>4</v>
      </c>
      <c r="R933" s="46" t="s">
        <v>891</v>
      </c>
      <c r="S933" s="46" t="s">
        <v>4</v>
      </c>
      <c r="T933" s="46" t="str">
        <f>LOWER('quota master'!$V933)</f>
        <v>women's nightdresses and pyjamas - of cotton</v>
      </c>
      <c r="U933" s="46" t="str">
        <f>GetQuotaDescription('quota master'!$A933, 'quota master'!$B933, 'quota master'!$AB933, 'quota master'!$T933)</f>
        <v>FCFS Quota number 097099 for geography SV : El Salvador on women's nightdresses and pyjamas - of cotton</v>
      </c>
      <c r="V933" s="46" t="s">
        <v>7814</v>
      </c>
      <c r="W933" s="46" t="s">
        <v>4</v>
      </c>
      <c r="X933" s="46" t="s">
        <v>4</v>
      </c>
      <c r="Y933" s="46" t="s">
        <v>4</v>
      </c>
      <c r="Z933" s="54"/>
      <c r="AA933" s="46" t="s">
        <v>4</v>
      </c>
      <c r="AB933" s="46" t="s">
        <v>1399</v>
      </c>
      <c r="AC933" s="46" t="s">
        <v>4</v>
      </c>
      <c r="AD933" s="46" t="s">
        <v>4</v>
      </c>
      <c r="AE933" s="46" t="s">
        <v>4</v>
      </c>
      <c r="AF933" s="47" t="s">
        <v>4</v>
      </c>
    </row>
    <row r="934" spans="1:32" ht="90" x14ac:dyDescent="0.25">
      <c r="A934" s="45" t="s">
        <v>946</v>
      </c>
      <c r="B934" s="46" t="str">
        <f>VLOOKUP($A934, Table5[], 2, FALSE)</f>
        <v>NI : Nicaragua</v>
      </c>
      <c r="C934" s="46" t="str">
        <f>IF(ISNA(VLOOKUP($A934, Table8[], 2, FALSE)), "", VLOOKUP($A934, Table8[], 2, FALSE))</f>
        <v/>
      </c>
      <c r="D934" s="46" t="str">
        <f>IF(ISNA(VLOOKUP($A934, Table10[], 2, FALSE)), "", VLOOKUP($A934, Table10[], 2, FALSE))</f>
        <v>6208210000 - Of cotton</v>
      </c>
      <c r="E934" s="46" t="str">
        <f>IF(ISNA(VLOOKUP($A934, Table16[], 2, FALSE)), "", VLOOKUP($A934,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34" s="59">
        <v>12722</v>
      </c>
      <c r="G934" s="60">
        <v>43101</v>
      </c>
      <c r="H934" s="60">
        <v>43465</v>
      </c>
      <c r="I934" s="61">
        <f>'quota master'!$H934-'quota master'!$G934+1</f>
        <v>365</v>
      </c>
      <c r="J934" s="61" t="str">
        <f>describe_period('quota master'!$I934, 'quota master'!$G934, 'quota master'!$H934)</f>
        <v>Annual</v>
      </c>
      <c r="K934" s="54">
        <v>140000</v>
      </c>
      <c r="L934" s="62" t="s">
        <v>94</v>
      </c>
      <c r="M934" s="63">
        <v>3</v>
      </c>
      <c r="N934" s="62" t="s">
        <v>3</v>
      </c>
      <c r="O934" s="63">
        <v>90</v>
      </c>
      <c r="P934" s="46" t="s">
        <v>4</v>
      </c>
      <c r="Q934" s="46" t="s">
        <v>4</v>
      </c>
      <c r="R934" s="46" t="s">
        <v>947</v>
      </c>
      <c r="S934" s="46" t="s">
        <v>4</v>
      </c>
      <c r="T934" s="46" t="str">
        <f>LOWER('quota master'!$V934)</f>
        <v>women's nightdresses and pyjamas - of cotton</v>
      </c>
      <c r="U934" s="46" t="str">
        <f>GetQuotaDescription('quota master'!$A934, 'quota master'!$B934, 'quota master'!$AB934, 'quota master'!$T934)</f>
        <v>FCFS Quota number 097131 for geography NI : Nicaragua on women's nightdresses and pyjamas - of cotton</v>
      </c>
      <c r="V934" s="46" t="s">
        <v>7814</v>
      </c>
      <c r="W934" s="46" t="s">
        <v>4</v>
      </c>
      <c r="X934" s="46" t="s">
        <v>4</v>
      </c>
      <c r="Y934" s="46" t="s">
        <v>4</v>
      </c>
      <c r="Z934" s="54"/>
      <c r="AA934" s="46" t="s">
        <v>4</v>
      </c>
      <c r="AB934" s="46" t="s">
        <v>1399</v>
      </c>
      <c r="AC934" s="46" t="s">
        <v>4</v>
      </c>
      <c r="AD934" s="46" t="s">
        <v>4</v>
      </c>
      <c r="AE934" s="46" t="s">
        <v>4</v>
      </c>
      <c r="AF934" s="47" t="s">
        <v>4</v>
      </c>
    </row>
    <row r="935" spans="1:32" ht="90" x14ac:dyDescent="0.25">
      <c r="A935" s="45" t="s">
        <v>915</v>
      </c>
      <c r="B935" s="46" t="str">
        <f>VLOOKUP($A935, Table5[], 2, FALSE)</f>
        <v>SV : El Salvador</v>
      </c>
      <c r="C935" s="46" t="str">
        <f>IF(ISNA(VLOOKUP($A935, Table8[], 2, FALSE)), "", VLOOKUP($A935, Table8[], 2, FALSE))</f>
        <v/>
      </c>
      <c r="D935" s="46" t="str">
        <f>IF(ISNA(VLOOKUP($A935, Table10[], 2, FALSE)), "", VLOOKUP($A935, Table10[], 2, FALSE))</f>
        <v>6208220000 - Of man-made fibres</v>
      </c>
      <c r="E935" s="46" t="str">
        <f>IF(ISNA(VLOOKUP($A935, Table16[], 2, FALSE)), "", VLOOKUP($A935,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35" s="59">
        <v>12656</v>
      </c>
      <c r="G935" s="60">
        <v>43101</v>
      </c>
      <c r="H935" s="60">
        <v>43465</v>
      </c>
      <c r="I935" s="61">
        <f>'quota master'!$H935-'quota master'!$G935+1</f>
        <v>365</v>
      </c>
      <c r="J935" s="61" t="str">
        <f>describe_period('quota master'!$I935, 'quota master'!$G935, 'quota master'!$H935)</f>
        <v>Annual</v>
      </c>
      <c r="K935" s="54">
        <v>616000</v>
      </c>
      <c r="L935" s="62" t="s">
        <v>94</v>
      </c>
      <c r="M935" s="63">
        <v>3</v>
      </c>
      <c r="N935" s="62" t="s">
        <v>3</v>
      </c>
      <c r="O935" s="63">
        <v>90</v>
      </c>
      <c r="P935" s="46" t="s">
        <v>4</v>
      </c>
      <c r="Q935" s="46" t="s">
        <v>4</v>
      </c>
      <c r="R935" s="46" t="s">
        <v>891</v>
      </c>
      <c r="S935" s="46" t="s">
        <v>4</v>
      </c>
      <c r="T935" s="46" t="str">
        <f>LOWER('quota master'!$V935)</f>
        <v>women's nightdresses and pyjamas - of man-made fibres</v>
      </c>
      <c r="U935" s="46" t="str">
        <f>GetQuotaDescription('quota master'!$A935, 'quota master'!$B935, 'quota master'!$AB935, 'quota master'!$T935)</f>
        <v>FCFS Quota number 097100 for geography SV : El Salvador on women's nightdresses and pyjamas - of man-made fibres</v>
      </c>
      <c r="V935" s="46" t="s">
        <v>7815</v>
      </c>
      <c r="W935" s="46" t="s">
        <v>4</v>
      </c>
      <c r="X935" s="46" t="s">
        <v>4</v>
      </c>
      <c r="Y935" s="46" t="s">
        <v>4</v>
      </c>
      <c r="Z935" s="54"/>
      <c r="AA935" s="46" t="s">
        <v>4</v>
      </c>
      <c r="AB935" s="46" t="s">
        <v>1399</v>
      </c>
      <c r="AC935" s="46" t="s">
        <v>4</v>
      </c>
      <c r="AD935" s="46" t="s">
        <v>4</v>
      </c>
      <c r="AE935" s="46" t="s">
        <v>4</v>
      </c>
      <c r="AF935" s="47" t="s">
        <v>4</v>
      </c>
    </row>
    <row r="936" spans="1:32" ht="90" x14ac:dyDescent="0.25">
      <c r="A936" s="45" t="s">
        <v>948</v>
      </c>
      <c r="B936" s="46" t="str">
        <f>VLOOKUP($A936, Table5[], 2, FALSE)</f>
        <v>NI : Nicaragua</v>
      </c>
      <c r="C936" s="46" t="str">
        <f>IF(ISNA(VLOOKUP($A936, Table8[], 2, FALSE)), "", VLOOKUP($A936, Table8[], 2, FALSE))</f>
        <v/>
      </c>
      <c r="D936" s="46" t="str">
        <f>IF(ISNA(VLOOKUP($A936, Table10[], 2, FALSE)), "", VLOOKUP($A936, Table10[], 2, FALSE))</f>
        <v>6208220000 - Of man-made fibres</v>
      </c>
      <c r="E936" s="46" t="str">
        <f>IF(ISNA(VLOOKUP($A936, Table16[], 2, FALSE)), "", VLOOKUP($A936,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36" s="59">
        <v>12723</v>
      </c>
      <c r="G936" s="60">
        <v>43101</v>
      </c>
      <c r="H936" s="60">
        <v>43465</v>
      </c>
      <c r="I936" s="61">
        <f>'quota master'!$H936-'quota master'!$G936+1</f>
        <v>365</v>
      </c>
      <c r="J936" s="61" t="str">
        <f>describe_period('quota master'!$I936, 'quota master'!$G936, 'quota master'!$H936)</f>
        <v>Annual</v>
      </c>
      <c r="K936" s="54">
        <v>126000</v>
      </c>
      <c r="L936" s="62" t="s">
        <v>94</v>
      </c>
      <c r="M936" s="63">
        <v>3</v>
      </c>
      <c r="N936" s="62" t="s">
        <v>3</v>
      </c>
      <c r="O936" s="63">
        <v>90</v>
      </c>
      <c r="P936" s="46" t="s">
        <v>4</v>
      </c>
      <c r="Q936" s="46" t="s">
        <v>4</v>
      </c>
      <c r="R936" s="46" t="s">
        <v>920</v>
      </c>
      <c r="S936" s="46" t="s">
        <v>4</v>
      </c>
      <c r="T936" s="46" t="str">
        <f>LOWER('quota master'!$V936)</f>
        <v>women's nightdresses and pyjamas - of man-made fibres</v>
      </c>
      <c r="U936" s="46" t="str">
        <f>GetQuotaDescription('quota master'!$A936, 'quota master'!$B936, 'quota master'!$AB936, 'quota master'!$T936)</f>
        <v>FCFS Quota number 097132 for geography NI : Nicaragua on women's nightdresses and pyjamas - of man-made fibres</v>
      </c>
      <c r="V936" s="46" t="s">
        <v>7815</v>
      </c>
      <c r="W936" s="46" t="s">
        <v>4</v>
      </c>
      <c r="X936" s="46" t="s">
        <v>4</v>
      </c>
      <c r="Y936" s="46" t="s">
        <v>4</v>
      </c>
      <c r="Z936" s="54"/>
      <c r="AA936" s="46" t="s">
        <v>4</v>
      </c>
      <c r="AB936" s="46" t="s">
        <v>1399</v>
      </c>
      <c r="AC936" s="46" t="s">
        <v>4</v>
      </c>
      <c r="AD936" s="46" t="s">
        <v>4</v>
      </c>
      <c r="AE936" s="46" t="s">
        <v>4</v>
      </c>
      <c r="AF936" s="47" t="s">
        <v>4</v>
      </c>
    </row>
    <row r="937" spans="1:32" ht="90" x14ac:dyDescent="0.25">
      <c r="A937" s="45" t="s">
        <v>916</v>
      </c>
      <c r="B937" s="46" t="str">
        <f>VLOOKUP($A937, Table5[], 2, FALSE)</f>
        <v>SV : El Salvador</v>
      </c>
      <c r="C937" s="46" t="str">
        <f>IF(ISNA(VLOOKUP($A937, Table8[], 2, FALSE)), "", VLOOKUP($A937, Table8[], 2, FALSE))</f>
        <v/>
      </c>
      <c r="D937" s="46" t="str">
        <f>IF(ISNA(VLOOKUP($A937, Table10[], 2, FALSE)), "", VLOOKUP($A937, Table10[], 2, FALSE))</f>
        <v>6208910000 - Of cotton</v>
      </c>
      <c r="E937" s="46" t="str">
        <f>IF(ISNA(VLOOKUP($A937, Table16[], 2, FALSE)), "", VLOOKUP($A937,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37" s="59">
        <v>12657</v>
      </c>
      <c r="G937" s="60">
        <v>43101</v>
      </c>
      <c r="H937" s="60">
        <v>43465</v>
      </c>
      <c r="I937" s="61">
        <f>'quota master'!$H937-'quota master'!$G937+1</f>
        <v>365</v>
      </c>
      <c r="J937" s="61" t="str">
        <f>describe_period('quota master'!$I937, 'quota master'!$G937, 'quota master'!$H937)</f>
        <v>Annual</v>
      </c>
      <c r="K937" s="54">
        <v>924000</v>
      </c>
      <c r="L937" s="62" t="s">
        <v>94</v>
      </c>
      <c r="M937" s="63">
        <v>3</v>
      </c>
      <c r="N937" s="62" t="s">
        <v>3</v>
      </c>
      <c r="O937" s="63">
        <v>90</v>
      </c>
      <c r="P937" s="46" t="s">
        <v>4</v>
      </c>
      <c r="Q937" s="46" t="s">
        <v>4</v>
      </c>
      <c r="R937" s="46" t="s">
        <v>891</v>
      </c>
      <c r="S937" s="46" t="s">
        <v>4</v>
      </c>
      <c r="T937" s="46" t="str">
        <f>LOWER('quota master'!$V937)</f>
        <v>women's or girls' singlets and other vests, slips, petticoats, briefs, panties, nightdresses, pyjamas, negligees, bathrobes, dressing gowns and similar articles - other - of cotton</v>
      </c>
      <c r="U937" s="46" t="str">
        <f>GetQuotaDescription('quota master'!$A937, 'quota master'!$B937, 'quota master'!$AB937, 'quota master'!$T937)</f>
        <v>FCFS Quota number 097101 for geography SV : El Salvador on women's or girls' singlets and other vests, slips, petticoats, briefs, panties, nightdresses, pyjamas, negligees, bathrobes, dressing gowns and similar articles - other - of cotton</v>
      </c>
      <c r="V937" s="46" t="s">
        <v>7816</v>
      </c>
      <c r="W937" s="46" t="s">
        <v>4</v>
      </c>
      <c r="X937" s="46" t="s">
        <v>4</v>
      </c>
      <c r="Y937" s="46" t="s">
        <v>4</v>
      </c>
      <c r="Z937" s="54"/>
      <c r="AA937" s="46" t="s">
        <v>4</v>
      </c>
      <c r="AB937" s="46" t="s">
        <v>1399</v>
      </c>
      <c r="AC937" s="46" t="s">
        <v>4</v>
      </c>
      <c r="AD937" s="46" t="s">
        <v>4</v>
      </c>
      <c r="AE937" s="46" t="s">
        <v>4</v>
      </c>
      <c r="AF937" s="47" t="s">
        <v>4</v>
      </c>
    </row>
    <row r="938" spans="1:32" ht="90" x14ac:dyDescent="0.25">
      <c r="A938" s="45" t="s">
        <v>949</v>
      </c>
      <c r="B938" s="46" t="str">
        <f>VLOOKUP($A938, Table5[], 2, FALSE)</f>
        <v>NI : Nicaragua</v>
      </c>
      <c r="C938" s="46" t="str">
        <f>IF(ISNA(VLOOKUP($A938, Table8[], 2, FALSE)), "", VLOOKUP($A938, Table8[], 2, FALSE))</f>
        <v/>
      </c>
      <c r="D938" s="46" t="str">
        <f>IF(ISNA(VLOOKUP($A938, Table10[], 2, FALSE)), "", VLOOKUP($A938, Table10[], 2, FALSE))</f>
        <v>6208910000 - Of cotton</v>
      </c>
      <c r="E938" s="46" t="str">
        <f>IF(ISNA(VLOOKUP($A938, Table16[], 2, FALSE)), "", VLOOKUP($A938,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38" s="59">
        <v>12724</v>
      </c>
      <c r="G938" s="60">
        <v>43101</v>
      </c>
      <c r="H938" s="60">
        <v>43465</v>
      </c>
      <c r="I938" s="61">
        <f>'quota master'!$H938-'quota master'!$G938+1</f>
        <v>365</v>
      </c>
      <c r="J938" s="61" t="str">
        <f>describe_period('quota master'!$I938, 'quota master'!$G938, 'quota master'!$H938)</f>
        <v>Annual</v>
      </c>
      <c r="K938" s="54">
        <v>14000</v>
      </c>
      <c r="L938" s="62" t="s">
        <v>94</v>
      </c>
      <c r="M938" s="63">
        <v>3</v>
      </c>
      <c r="N938" s="62" t="s">
        <v>3</v>
      </c>
      <c r="O938" s="63">
        <v>90</v>
      </c>
      <c r="P938" s="46" t="s">
        <v>4</v>
      </c>
      <c r="Q938" s="46" t="s">
        <v>4</v>
      </c>
      <c r="R938" s="46" t="s">
        <v>920</v>
      </c>
      <c r="S938" s="46" t="s">
        <v>4</v>
      </c>
      <c r="T938" s="46" t="str">
        <f>LOWER('quota master'!$V938)</f>
        <v>women's or girls' singlets and other vests, slips, petticoats, briefs, panties, nightdresses, pyjamas, negligees, bathrobes, dressing gowns and similar articles - other - of cotton</v>
      </c>
      <c r="U938" s="46" t="str">
        <f>GetQuotaDescription('quota master'!$A938, 'quota master'!$B938, 'quota master'!$AB938, 'quota master'!$T938)</f>
        <v>FCFS Quota number 097133 for geography NI : Nicaragua on women's or girls' singlets and other vests, slips, petticoats, briefs, panties, nightdresses, pyjamas, negligees, bathrobes, dressing gowns and similar articles - other - of cotton</v>
      </c>
      <c r="V938" s="46" t="s">
        <v>7816</v>
      </c>
      <c r="W938" s="46" t="s">
        <v>4</v>
      </c>
      <c r="X938" s="46" t="s">
        <v>4</v>
      </c>
      <c r="Y938" s="46" t="s">
        <v>4</v>
      </c>
      <c r="Z938" s="54"/>
      <c r="AA938" s="46" t="s">
        <v>4</v>
      </c>
      <c r="AB938" s="46" t="s">
        <v>1399</v>
      </c>
      <c r="AC938" s="46" t="s">
        <v>4</v>
      </c>
      <c r="AD938" s="46" t="s">
        <v>4</v>
      </c>
      <c r="AE938" s="46" t="s">
        <v>4</v>
      </c>
      <c r="AF938" s="47" t="s">
        <v>4</v>
      </c>
    </row>
    <row r="939" spans="1:32" ht="90" x14ac:dyDescent="0.25">
      <c r="A939" s="45" t="s">
        <v>917</v>
      </c>
      <c r="B939" s="46" t="str">
        <f>VLOOKUP($A939, Table5[], 2, FALSE)</f>
        <v>SV : El Salvador</v>
      </c>
      <c r="C939" s="46" t="str">
        <f>IF(ISNA(VLOOKUP($A939, Table8[], 2, FALSE)), "", VLOOKUP($A939, Table8[], 2, FALSE))</f>
        <v/>
      </c>
      <c r="D939" s="46" t="str">
        <f>IF(ISNA(VLOOKUP($A939, Table10[], 2, FALSE)), "", VLOOKUP($A939, Table10[], 2, FALSE))</f>
        <v>6208920000 - Of man-made fibres</v>
      </c>
      <c r="E939" s="46" t="str">
        <f>IF(ISNA(VLOOKUP($A939, Table16[], 2, FALSE)), "", VLOOKUP($A939,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39" s="59">
        <v>12658</v>
      </c>
      <c r="G939" s="60">
        <v>43101</v>
      </c>
      <c r="H939" s="60">
        <v>43465</v>
      </c>
      <c r="I939" s="61">
        <f>'quota master'!$H939-'quota master'!$G939+1</f>
        <v>365</v>
      </c>
      <c r="J939" s="61" t="str">
        <f>describe_period('quota master'!$I939, 'quota master'!$G939, 'quota master'!$H939)</f>
        <v>Annual</v>
      </c>
      <c r="K939" s="54">
        <v>385000</v>
      </c>
      <c r="L939" s="62" t="s">
        <v>94</v>
      </c>
      <c r="M939" s="63">
        <v>3</v>
      </c>
      <c r="N939" s="62" t="s">
        <v>3</v>
      </c>
      <c r="O939" s="63">
        <v>90</v>
      </c>
      <c r="P939" s="46" t="s">
        <v>4</v>
      </c>
      <c r="Q939" s="46" t="s">
        <v>4</v>
      </c>
      <c r="R939" s="46" t="s">
        <v>891</v>
      </c>
      <c r="S939" s="46" t="s">
        <v>4</v>
      </c>
      <c r="T939" s="46" t="str">
        <f>LOWER('quota master'!$V939)</f>
        <v>women's or girls' singlets and other vests, slips, petticoats, briefs, panties, nightdresses, pyjamas, negligees, bathrobes, dressing gowns and similar articles - other - of man-made fibres</v>
      </c>
      <c r="U939" s="46" t="str">
        <f>GetQuotaDescription('quota master'!$A939, 'quota master'!$B939, 'quota master'!$AB939, 'quota master'!$T939)</f>
        <v>FCFS Quota number 097102 for geography SV : El Salvador on women's or girls' singlets and other vests, slips, petticoats, briefs, panties, nightdresses, pyjamas, negligees, bathrobes, dressing gowns and similar articles - other - of man-made fibres</v>
      </c>
      <c r="V939" s="46" t="s">
        <v>7817</v>
      </c>
      <c r="W939" s="46" t="s">
        <v>4</v>
      </c>
      <c r="X939" s="46" t="s">
        <v>4</v>
      </c>
      <c r="Y939" s="46" t="s">
        <v>4</v>
      </c>
      <c r="Z939" s="54"/>
      <c r="AA939" s="46" t="s">
        <v>4</v>
      </c>
      <c r="AB939" s="46" t="s">
        <v>1399</v>
      </c>
      <c r="AC939" s="46" t="s">
        <v>4</v>
      </c>
      <c r="AD939" s="46" t="s">
        <v>4</v>
      </c>
      <c r="AE939" s="46" t="s">
        <v>4</v>
      </c>
      <c r="AF939" s="47" t="s">
        <v>4</v>
      </c>
    </row>
    <row r="940" spans="1:32" ht="90" x14ac:dyDescent="0.25">
      <c r="A940" s="45" t="s">
        <v>950</v>
      </c>
      <c r="B940" s="46" t="str">
        <f>VLOOKUP($A940, Table5[], 2, FALSE)</f>
        <v>NI : Nicaragua</v>
      </c>
      <c r="C940" s="46" t="str">
        <f>IF(ISNA(VLOOKUP($A940, Table8[], 2, FALSE)), "", VLOOKUP($A940, Table8[], 2, FALSE))</f>
        <v/>
      </c>
      <c r="D940" s="46" t="str">
        <f>IF(ISNA(VLOOKUP($A940, Table10[], 2, FALSE)), "", VLOOKUP($A940, Table10[], 2, FALSE))</f>
        <v>6208920000 - Of man-made fibres</v>
      </c>
      <c r="E940" s="46" t="str">
        <f>IF(ISNA(VLOOKUP($A940, Table16[], 2, FALSE)), "", VLOOKUP($A940,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40" s="59">
        <v>12725</v>
      </c>
      <c r="G940" s="60">
        <v>43101</v>
      </c>
      <c r="H940" s="60">
        <v>43465</v>
      </c>
      <c r="I940" s="61">
        <f>'quota master'!$H940-'quota master'!$G940+1</f>
        <v>365</v>
      </c>
      <c r="J940" s="61" t="str">
        <f>describe_period('quota master'!$I940, 'quota master'!$G940, 'quota master'!$H940)</f>
        <v>Annual</v>
      </c>
      <c r="K940" s="54">
        <v>14000</v>
      </c>
      <c r="L940" s="62" t="s">
        <v>94</v>
      </c>
      <c r="M940" s="63">
        <v>3</v>
      </c>
      <c r="N940" s="62" t="s">
        <v>3</v>
      </c>
      <c r="O940" s="63">
        <v>90</v>
      </c>
      <c r="P940" s="46" t="s">
        <v>4</v>
      </c>
      <c r="Q940" s="46" t="s">
        <v>4</v>
      </c>
      <c r="R940" s="46" t="s">
        <v>920</v>
      </c>
      <c r="S940" s="46" t="s">
        <v>4</v>
      </c>
      <c r="T940" s="46" t="str">
        <f>LOWER('quota master'!$V940)</f>
        <v>women's or girls' singlets and other vests, slips, petticoats, briefs, panties, nightdresses, pyjamas, negligees, bathrobes, dressing gowns and similar articles - other - of man-made fibres</v>
      </c>
      <c r="U940" s="46" t="str">
        <f>GetQuotaDescription('quota master'!$A940, 'quota master'!$B940, 'quota master'!$AB940, 'quota master'!$T940)</f>
        <v>FCFS Quota number 097134 for geography NI : Nicaragua on women's or girls' singlets and other vests, slips, petticoats, briefs, panties, nightdresses, pyjamas, negligees, bathrobes, dressing gowns and similar articles - other - of man-made fibres</v>
      </c>
      <c r="V940" s="46" t="s">
        <v>7817</v>
      </c>
      <c r="W940" s="46" t="s">
        <v>4</v>
      </c>
      <c r="X940" s="46" t="s">
        <v>4</v>
      </c>
      <c r="Y940" s="46" t="s">
        <v>4</v>
      </c>
      <c r="Z940" s="54"/>
      <c r="AA940" s="46" t="s">
        <v>4</v>
      </c>
      <c r="AB940" s="46" t="s">
        <v>1399</v>
      </c>
      <c r="AC940" s="46" t="s">
        <v>4</v>
      </c>
      <c r="AD940" s="46" t="s">
        <v>4</v>
      </c>
      <c r="AE940" s="46" t="s">
        <v>4</v>
      </c>
      <c r="AF940" s="47" t="s">
        <v>4</v>
      </c>
    </row>
    <row r="941" spans="1:32" ht="90" x14ac:dyDescent="0.25">
      <c r="A941" s="45" t="s">
        <v>889</v>
      </c>
      <c r="B941" s="46" t="str">
        <f>VLOOKUP($A941, Table5[], 2, FALSE)</f>
        <v>PA : Panama</v>
      </c>
      <c r="C941" s="46" t="str">
        <f>IF(ISNA(VLOOKUP($A941, Table8[], 2, FALSE)), "", VLOOKUP($A941, Table8[], 2, FALSE))</f>
        <v/>
      </c>
      <c r="D941" s="46" t="str">
        <f>IF(ISNA(VLOOKUP($A941, Table10[], 2, FALSE)), "", VLOOKUP($A941, Table10[], 2, FALSE))</f>
        <v>6209200000 - Of cotton</v>
      </c>
      <c r="E941" s="46" t="str">
        <f>IF(ISNA(VLOOKUP($A941, Table16[], 2, FALSE)), "", VLOOKUP($A941, Table16[], 2, FALSE))</f>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c r="F941" s="59">
        <v>12464</v>
      </c>
      <c r="G941" s="60">
        <v>43101</v>
      </c>
      <c r="H941" s="60">
        <v>43465</v>
      </c>
      <c r="I941" s="61">
        <f>'quota master'!$H941-'quota master'!$G941+1</f>
        <v>365</v>
      </c>
      <c r="J941" s="61" t="str">
        <f>describe_period('quota master'!$I941, 'quota master'!$G941, 'quota master'!$H941)</f>
        <v>Annual</v>
      </c>
      <c r="K941" s="54">
        <v>72500</v>
      </c>
      <c r="L941" s="62" t="s">
        <v>94</v>
      </c>
      <c r="M941" s="63">
        <v>3</v>
      </c>
      <c r="N941" s="62" t="s">
        <v>3</v>
      </c>
      <c r="O941" s="63">
        <v>90</v>
      </c>
      <c r="P941" s="46" t="s">
        <v>4</v>
      </c>
      <c r="Q941" s="46" t="s">
        <v>4</v>
      </c>
      <c r="R941" s="46" t="s">
        <v>875</v>
      </c>
      <c r="S941" s="46" t="s">
        <v>4</v>
      </c>
      <c r="T941" s="46" t="str">
        <f>LOWER('quota master'!$V941)</f>
        <v>babies' garments and clothing accessories - of cotton</v>
      </c>
      <c r="U941" s="46" t="str">
        <f>GetQuotaDescription('quota master'!$A941, 'quota master'!$B941, 'quota master'!$AB941, 'quota master'!$T941)</f>
        <v>FCFS Quota number 097074 for geography PA : Panama on babies' garments and clothing accessories - of cotton</v>
      </c>
      <c r="V941" s="46" t="s">
        <v>7818</v>
      </c>
      <c r="W941" s="46" t="s">
        <v>4</v>
      </c>
      <c r="X941" s="46" t="s">
        <v>4</v>
      </c>
      <c r="Y941" s="46" t="s">
        <v>4</v>
      </c>
      <c r="Z941" s="54"/>
      <c r="AA941" s="46" t="s">
        <v>4</v>
      </c>
      <c r="AB941" s="46" t="s">
        <v>1399</v>
      </c>
      <c r="AC941" s="46" t="s">
        <v>4</v>
      </c>
      <c r="AD941" s="46" t="s">
        <v>4</v>
      </c>
      <c r="AE941" s="46" t="s">
        <v>4</v>
      </c>
      <c r="AF941" s="47" t="s">
        <v>4</v>
      </c>
    </row>
    <row r="942" spans="1:32" ht="105" x14ac:dyDescent="0.25">
      <c r="A942" s="45" t="s">
        <v>1120</v>
      </c>
      <c r="B942" s="46" t="str">
        <f>VLOOKUP($A942, Table5[], 2, FALSE)</f>
        <v>CA : Canada</v>
      </c>
      <c r="C942" s="46" t="str">
        <f>IF(ISNA(VLOOKUP($A942, Table8[], 2, FALSE)), "", VLOOKUP($A942, Table8[], 2, FALSE))</f>
        <v/>
      </c>
      <c r="D942" s="46" t="str">
        <f>IF(ISNA(VLOOKUP($A942, Table10[], 2, FALSE)), "", VLOOKUP($A942, Table10[], 2, FALSE))</f>
        <v>6210400000 - Other men's or boys' garments</v>
      </c>
      <c r="E942" s="46" t="str">
        <f>IF(ISNA(VLOOKUP($A942, Table16[], 2, FALSE)), "", VLOOKUP($A942,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42" s="59">
        <v>12962</v>
      </c>
      <c r="G942" s="60">
        <v>43101</v>
      </c>
      <c r="H942" s="60">
        <v>43465</v>
      </c>
      <c r="I942" s="61">
        <f>'quota master'!$H942-'quota master'!$G942+1</f>
        <v>365</v>
      </c>
      <c r="J942" s="61" t="str">
        <f>describe_period('quota master'!$I942, 'quota master'!$G942, 'quota master'!$H942)</f>
        <v>Annual</v>
      </c>
      <c r="K942" s="54">
        <v>68000</v>
      </c>
      <c r="L942" s="62" t="s">
        <v>2</v>
      </c>
      <c r="M942" s="63">
        <v>3</v>
      </c>
      <c r="N942" s="62" t="s">
        <v>3</v>
      </c>
      <c r="O942" s="63">
        <v>90</v>
      </c>
      <c r="P942" s="46" t="s">
        <v>4</v>
      </c>
      <c r="Q942" s="46" t="s">
        <v>4</v>
      </c>
      <c r="R942" s="46" t="s">
        <v>1089</v>
      </c>
      <c r="S942" s="46" t="s">
        <v>4</v>
      </c>
      <c r="T942" s="46" t="str">
        <f>LOWER('quota master'!$V942)</f>
        <v>garments, made up of fabrics of heading|5602, 5603, 5903, 5906|or 5907 - other men's or boys' garments</v>
      </c>
      <c r="U942" s="46" t="str">
        <f>GetQuotaDescription('quota master'!$A942, 'quota master'!$B942, 'quota master'!$AB942, 'quota master'!$T942)</f>
        <v>FCFS Quota number 098354 for geography CA : Canada on garments, made up of fabrics of heading|5602, 5603, 5903, 5906|or 5907 - other men's or boys' garments</v>
      </c>
      <c r="V942" s="46" t="s">
        <v>7819</v>
      </c>
      <c r="W942" s="46" t="s">
        <v>4</v>
      </c>
      <c r="X942" s="46" t="s">
        <v>4</v>
      </c>
      <c r="Y942" s="46" t="s">
        <v>4</v>
      </c>
      <c r="Z942" s="54"/>
      <c r="AA942" s="46" t="s">
        <v>4</v>
      </c>
      <c r="AB942" s="46" t="s">
        <v>1399</v>
      </c>
      <c r="AC942" s="46" t="s">
        <v>4</v>
      </c>
      <c r="AD942" s="46" t="s">
        <v>4</v>
      </c>
      <c r="AE942" s="46" t="s">
        <v>4</v>
      </c>
      <c r="AF942" s="47" t="s">
        <v>4</v>
      </c>
    </row>
    <row r="943" spans="1:32" ht="105" x14ac:dyDescent="0.25">
      <c r="A943" s="45" t="s">
        <v>1121</v>
      </c>
      <c r="B943" s="46" t="str">
        <f>VLOOKUP($A943, Table5[], 2, FALSE)</f>
        <v>CA : Canada</v>
      </c>
      <c r="C943" s="46" t="str">
        <f>IF(ISNA(VLOOKUP($A943, Table8[], 2, FALSE)), "", VLOOKUP($A943, Table8[], 2, FALSE))</f>
        <v/>
      </c>
      <c r="D943" s="46" t="str">
        <f>IF(ISNA(VLOOKUP($A943, Table10[], 2, FALSE)), "", VLOOKUP($A943, Table10[], 2, FALSE))</f>
        <v>6210500000 - Other women's or girls' garments</v>
      </c>
      <c r="E943" s="46" t="str">
        <f>IF(ISNA(VLOOKUP($A943, Table16[], 2, FALSE)), "", VLOOKUP($A943,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43" s="59">
        <v>12964</v>
      </c>
      <c r="G943" s="60">
        <v>43101</v>
      </c>
      <c r="H943" s="60">
        <v>43465</v>
      </c>
      <c r="I943" s="61">
        <f>'quota master'!$H943-'quota master'!$G943+1</f>
        <v>365</v>
      </c>
      <c r="J943" s="61" t="str">
        <f>describe_period('quota master'!$I943, 'quota master'!$G943, 'quota master'!$H943)</f>
        <v>Annual</v>
      </c>
      <c r="K943" s="54">
        <v>30000</v>
      </c>
      <c r="L943" s="62" t="s">
        <v>2</v>
      </c>
      <c r="M943" s="63">
        <v>3</v>
      </c>
      <c r="N943" s="62" t="s">
        <v>3</v>
      </c>
      <c r="O943" s="63">
        <v>90</v>
      </c>
      <c r="P943" s="46" t="s">
        <v>4</v>
      </c>
      <c r="Q943" s="46" t="s">
        <v>4</v>
      </c>
      <c r="R943" s="46" t="s">
        <v>1089</v>
      </c>
      <c r="S943" s="46" t="s">
        <v>4</v>
      </c>
      <c r="T943" s="46" t="str">
        <f>LOWER('quota master'!$V943)</f>
        <v>garments, made up of fabrics of heading|5602, 5603, 5903, 5906|or 5907 - other women's or girls' garments</v>
      </c>
      <c r="U943" s="46" t="str">
        <f>GetQuotaDescription('quota master'!$A943, 'quota master'!$B943, 'quota master'!$AB943, 'quota master'!$T943)</f>
        <v>FCFS Quota number 098355 for geography CA : Canada on garments, made up of fabrics of heading|5602, 5603, 5903, 5906|or 5907 - other women's or girls' garments</v>
      </c>
      <c r="V943" s="46" t="s">
        <v>7820</v>
      </c>
      <c r="W943" s="46" t="s">
        <v>4</v>
      </c>
      <c r="X943" s="46" t="s">
        <v>4</v>
      </c>
      <c r="Y943" s="46" t="s">
        <v>4</v>
      </c>
      <c r="Z943" s="54"/>
      <c r="AA943" s="46" t="s">
        <v>4</v>
      </c>
      <c r="AB943" s="46" t="s">
        <v>1399</v>
      </c>
      <c r="AC943" s="46" t="s">
        <v>4</v>
      </c>
      <c r="AD943" s="46" t="s">
        <v>4</v>
      </c>
      <c r="AE943" s="46" t="s">
        <v>4</v>
      </c>
      <c r="AF943" s="47" t="s">
        <v>4</v>
      </c>
    </row>
    <row r="944" spans="1:32" ht="105" x14ac:dyDescent="0.25">
      <c r="A944" s="45" t="s">
        <v>1122</v>
      </c>
      <c r="B944" s="46" t="str">
        <f>VLOOKUP($A944, Table5[], 2, FALSE)</f>
        <v>CA : Canada</v>
      </c>
      <c r="C944" s="46" t="str">
        <f>IF(ISNA(VLOOKUP($A944, Table8[], 2, FALSE)), "", VLOOKUP($A944, Table8[], 2, FALSE))</f>
        <v/>
      </c>
      <c r="D944" s="46" t="str">
        <f>IF(ISNA(VLOOKUP($A944, Table10[], 2, FALSE)), "", VLOOKUP($A944, Table10[], 2, FALSE))</f>
        <v>6211000000 - Tracksuits, ski suits and swimwear; other garments</v>
      </c>
      <c r="E944" s="46" t="str">
        <f>IF(ISNA(VLOOKUP($A944, Table16[], 2, FALSE)), "", VLOOKUP($A944,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44" s="59">
        <v>12966</v>
      </c>
      <c r="G944" s="60">
        <v>43101</v>
      </c>
      <c r="H944" s="60">
        <v>43465</v>
      </c>
      <c r="I944" s="61">
        <f>'quota master'!$H944-'quota master'!$G944+1</f>
        <v>365</v>
      </c>
      <c r="J944" s="61" t="str">
        <f>describe_period('quota master'!$I944, 'quota master'!$G944, 'quota master'!$H944)</f>
        <v>Annual</v>
      </c>
      <c r="K944" s="54">
        <v>52000</v>
      </c>
      <c r="L944" s="62" t="s">
        <v>2</v>
      </c>
      <c r="M944" s="63">
        <v>3</v>
      </c>
      <c r="N944" s="62" t="s">
        <v>3</v>
      </c>
      <c r="O944" s="63">
        <v>90</v>
      </c>
      <c r="P944" s="46" t="s">
        <v>4</v>
      </c>
      <c r="Q944" s="46" t="s">
        <v>4</v>
      </c>
      <c r="R944" s="46" t="s">
        <v>1089</v>
      </c>
      <c r="S944" s="46" t="s">
        <v>4</v>
      </c>
      <c r="T944" s="46" t="str">
        <f>LOWER('quota master'!$V944)</f>
        <v>tracksuits, ski suits and swimwear; other garments</v>
      </c>
      <c r="U944" s="46" t="str">
        <f>GetQuotaDescription('quota master'!$A944, 'quota master'!$B944, 'quota master'!$AB944, 'quota master'!$T944)</f>
        <v>FCFS Quota number 098356 for geography CA : Canada on tracksuits, ski suits and swimwear; other garments</v>
      </c>
      <c r="V944" s="46" t="s">
        <v>5972</v>
      </c>
      <c r="W944" s="46" t="s">
        <v>4</v>
      </c>
      <c r="X944" s="46" t="s">
        <v>4</v>
      </c>
      <c r="Y944" s="46" t="s">
        <v>4</v>
      </c>
      <c r="Z944" s="54"/>
      <c r="AA944" s="46" t="s">
        <v>4</v>
      </c>
      <c r="AB944" s="46" t="s">
        <v>1399</v>
      </c>
      <c r="AC944" s="46" t="s">
        <v>4</v>
      </c>
      <c r="AD944" s="46" t="s">
        <v>4</v>
      </c>
      <c r="AE944" s="46" t="s">
        <v>4</v>
      </c>
      <c r="AF944" s="47" t="s">
        <v>4</v>
      </c>
    </row>
    <row r="945" spans="1:32" ht="90" x14ac:dyDescent="0.25">
      <c r="A945" s="45" t="s">
        <v>855</v>
      </c>
      <c r="B945" s="46" t="str">
        <f>VLOOKUP($A945, Table5[], 2, FALSE)</f>
        <v>CR : Costa Rica</v>
      </c>
      <c r="C945" s="46" t="str">
        <f>IF(ISNA(VLOOKUP($A945, Table8[], 2, FALSE)), "", VLOOKUP($A945, Table8[], 2, FALSE))</f>
        <v/>
      </c>
      <c r="D945" s="46" t="str">
        <f>IF(ISNA(VLOOKUP($A945, Table10[], 2, FALSE)), "", VLOOKUP($A945, Table10[], 2, FALSE))</f>
        <v>6211330000 - Of man-made fibres</v>
      </c>
      <c r="E945" s="46" t="str">
        <f>IF(ISNA(VLOOKUP($A945, Table16[], 2, FALSE)), "", VLOOKUP($A945,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945" s="59">
        <v>12351</v>
      </c>
      <c r="G945" s="60">
        <v>43101</v>
      </c>
      <c r="H945" s="60">
        <v>43465</v>
      </c>
      <c r="I945" s="61">
        <f>'quota master'!$H945-'quota master'!$G945+1</f>
        <v>365</v>
      </c>
      <c r="J945" s="61" t="str">
        <f>describe_period('quota master'!$I945, 'quota master'!$G945, 'quota master'!$H945)</f>
        <v>Annual</v>
      </c>
      <c r="K945" s="54">
        <v>65250</v>
      </c>
      <c r="L945" s="62" t="s">
        <v>94</v>
      </c>
      <c r="M945" s="63">
        <v>3</v>
      </c>
      <c r="N945" s="62" t="s">
        <v>3</v>
      </c>
      <c r="O945" s="63">
        <v>90</v>
      </c>
      <c r="P945" s="46" t="s">
        <v>4</v>
      </c>
      <c r="Q945" s="46" t="s">
        <v>4</v>
      </c>
      <c r="R945" s="46" t="s">
        <v>827</v>
      </c>
      <c r="S945" s="46" t="s">
        <v>4</v>
      </c>
      <c r="T945" s="46" t="str">
        <f>LOWER('quota master'!$V945)</f>
        <v>tracksuits, ski suits and swimwear; other garments - other garments, men's or boys' - of man-made fibres</v>
      </c>
      <c r="U945" s="46" t="str">
        <f>GetQuotaDescription('quota master'!$A945, 'quota master'!$B945, 'quota master'!$AB945, 'quota master'!$T945)</f>
        <v>FCFS Quota number 097044 for geography CR : Costa Rica on tracksuits, ski suits and swimwear; other garments - other garments, men's or boys' - of man-made fibres</v>
      </c>
      <c r="V945" s="46" t="s">
        <v>7821</v>
      </c>
      <c r="W945" s="46" t="s">
        <v>4</v>
      </c>
      <c r="X945" s="46" t="s">
        <v>4</v>
      </c>
      <c r="Y945" s="46" t="s">
        <v>4</v>
      </c>
      <c r="Z945" s="54"/>
      <c r="AA945" s="46" t="s">
        <v>4</v>
      </c>
      <c r="AB945" s="46" t="s">
        <v>1399</v>
      </c>
      <c r="AC945" s="46" t="s">
        <v>4</v>
      </c>
      <c r="AD945" s="46" t="s">
        <v>4</v>
      </c>
      <c r="AE945" s="46" t="s">
        <v>4</v>
      </c>
      <c r="AF945" s="47" t="s">
        <v>4</v>
      </c>
    </row>
    <row r="946" spans="1:32" ht="90" x14ac:dyDescent="0.25">
      <c r="A946" s="45" t="s">
        <v>856</v>
      </c>
      <c r="B946" s="46" t="str">
        <f>VLOOKUP($A946, Table5[], 2, FALSE)</f>
        <v>CR : Costa Rica</v>
      </c>
      <c r="C946" s="46" t="str">
        <f>IF(ISNA(VLOOKUP($A946, Table8[], 2, FALSE)), "", VLOOKUP($A946, Table8[], 2, FALSE))</f>
        <v/>
      </c>
      <c r="D946" s="46" t="str">
        <f>IF(ISNA(VLOOKUP($A946, Table10[], 2, FALSE)), "", VLOOKUP($A946, Table10[], 2, FALSE))</f>
        <v>6211430000 - Of man-made fibres</v>
      </c>
      <c r="E946" s="46" t="str">
        <f>IF(ISNA(VLOOKUP($A946, Table16[], 2, FALSE)), "", VLOOKUP($A946,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946" s="59">
        <v>12352</v>
      </c>
      <c r="G946" s="60">
        <v>43101</v>
      </c>
      <c r="H946" s="60">
        <v>43465</v>
      </c>
      <c r="I946" s="61">
        <f>'quota master'!$H946-'quota master'!$G946+1</f>
        <v>365</v>
      </c>
      <c r="J946" s="61" t="str">
        <f>describe_period('quota master'!$I946, 'quota master'!$G946, 'quota master'!$H946)</f>
        <v>Annual</v>
      </c>
      <c r="K946" s="54">
        <v>65250</v>
      </c>
      <c r="L946" s="62" t="s">
        <v>94</v>
      </c>
      <c r="M946" s="63">
        <v>3</v>
      </c>
      <c r="N946" s="62" t="s">
        <v>3</v>
      </c>
      <c r="O946" s="63">
        <v>90</v>
      </c>
      <c r="P946" s="46" t="s">
        <v>4</v>
      </c>
      <c r="Q946" s="46" t="s">
        <v>4</v>
      </c>
      <c r="R946" s="46" t="s">
        <v>827</v>
      </c>
      <c r="S946" s="46" t="s">
        <v>4</v>
      </c>
      <c r="T946" s="46" t="str">
        <f>LOWER('quota master'!$V946)</f>
        <v>tracksuits, ski suits and swimwear; other garments - other garments, women's or girls' - of man-made fibres</v>
      </c>
      <c r="U946" s="46" t="str">
        <f>GetQuotaDescription('quota master'!$A946, 'quota master'!$B946, 'quota master'!$AB946, 'quota master'!$T946)</f>
        <v>FCFS Quota number 097045 for geography CR : Costa Rica on tracksuits, ski suits and swimwear; other garments - other garments, women's or girls' - of man-made fibres</v>
      </c>
      <c r="V946" s="46" t="s">
        <v>7822</v>
      </c>
      <c r="W946" s="46" t="s">
        <v>4</v>
      </c>
      <c r="X946" s="46" t="s">
        <v>4</v>
      </c>
      <c r="Y946" s="46" t="s">
        <v>4</v>
      </c>
      <c r="Z946" s="54"/>
      <c r="AA946" s="46" t="s">
        <v>4</v>
      </c>
      <c r="AB946" s="46" t="s">
        <v>1399</v>
      </c>
      <c r="AC946" s="46" t="s">
        <v>4</v>
      </c>
      <c r="AD946" s="46" t="s">
        <v>4</v>
      </c>
      <c r="AE946" s="46" t="s">
        <v>4</v>
      </c>
      <c r="AF946" s="47" t="s">
        <v>4</v>
      </c>
    </row>
    <row r="947" spans="1:32" ht="90" x14ac:dyDescent="0.25">
      <c r="A947" s="45" t="s">
        <v>857</v>
      </c>
      <c r="B947" s="46" t="str">
        <f>VLOOKUP($A947, Table5[], 2, FALSE)</f>
        <v>CR : Costa Rica</v>
      </c>
      <c r="C947" s="46" t="str">
        <f>IF(ISNA(VLOOKUP($A947, Table8[], 2, FALSE)), "", VLOOKUP($A947, Table8[], 2, FALSE))</f>
        <v/>
      </c>
      <c r="D947" s="46" t="str">
        <f>IF(ISNA(VLOOKUP($A947, Table10[], 2, FALSE)), "", VLOOKUP($A947, Table10[], 2, FALSE))</f>
        <v>6212100000 - Brassi??res</v>
      </c>
      <c r="E947" s="46" t="str">
        <f>IF(ISNA(VLOOKUP($A947, Table16[], 2, FALSE)), "", VLOOKUP($A947, Table16[], 2, FALSE))</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c r="F947" s="59">
        <v>12353</v>
      </c>
      <c r="G947" s="60">
        <v>43101</v>
      </c>
      <c r="H947" s="60">
        <v>43465</v>
      </c>
      <c r="I947" s="61">
        <f>'quota master'!$H947-'quota master'!$G947+1</f>
        <v>365</v>
      </c>
      <c r="J947" s="61" t="str">
        <f>describe_period('quota master'!$I947, 'quota master'!$G947, 'quota master'!$H947)</f>
        <v>Annual</v>
      </c>
      <c r="K947" s="54">
        <v>145000</v>
      </c>
      <c r="L947" s="62" t="s">
        <v>94</v>
      </c>
      <c r="M947" s="63">
        <v>3</v>
      </c>
      <c r="N947" s="62" t="s">
        <v>3</v>
      </c>
      <c r="O947" s="63">
        <v>90</v>
      </c>
      <c r="P947" s="46" t="s">
        <v>4</v>
      </c>
      <c r="Q947" s="46" t="s">
        <v>4</v>
      </c>
      <c r="R947" s="46" t="s">
        <v>827</v>
      </c>
      <c r="S947" s="46" t="s">
        <v>4</v>
      </c>
      <c r="T947" s="46" t="str">
        <f>LOWER('quota master'!$V947)</f>
        <v>brassieres</v>
      </c>
      <c r="U947" s="46" t="str">
        <f>GetQuotaDescription('quota master'!$A947, 'quota master'!$B947, 'quota master'!$AB947, 'quota master'!$T947)</f>
        <v>FCFS Quota number 097046 for geography CR : Costa Rica on brassieres</v>
      </c>
      <c r="V947" s="46" t="s">
        <v>7823</v>
      </c>
      <c r="W947" s="46" t="s">
        <v>4</v>
      </c>
      <c r="X947" s="46" t="s">
        <v>4</v>
      </c>
      <c r="Y947" s="46" t="s">
        <v>4</v>
      </c>
      <c r="Z947" s="54"/>
      <c r="AA947" s="46" t="s">
        <v>4</v>
      </c>
      <c r="AB947" s="46" t="s">
        <v>1399</v>
      </c>
      <c r="AC947" s="46" t="s">
        <v>4</v>
      </c>
      <c r="AD947" s="46" t="s">
        <v>4</v>
      </c>
      <c r="AE947" s="46" t="s">
        <v>4</v>
      </c>
      <c r="AF947" s="47" t="s">
        <v>4</v>
      </c>
    </row>
    <row r="948" spans="1:32" ht="90" x14ac:dyDescent="0.25">
      <c r="A948" s="45" t="s">
        <v>872</v>
      </c>
      <c r="B948" s="46" t="str">
        <f>VLOOKUP($A948, Table5[], 2, FALSE)</f>
        <v>HN : Honduras</v>
      </c>
      <c r="C948" s="46" t="str">
        <f>IF(ISNA(VLOOKUP($A948, Table8[], 2, FALSE)), "", VLOOKUP($A948, Table8[], 2, FALSE))</f>
        <v/>
      </c>
      <c r="D948" s="46" t="str">
        <f>IF(ISNA(VLOOKUP($A948, Table10[], 2, FALSE)), "", VLOOKUP($A948, Table10[], 2, FALSE))</f>
        <v>6212100000 - Brassi??res</v>
      </c>
      <c r="E948" s="46" t="str">
        <f>IF(ISNA(VLOOKUP($A948, Table16[], 2, FALSE)), "", VLOOKUP($A948,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948" s="59">
        <v>12366</v>
      </c>
      <c r="G948" s="60">
        <v>43101</v>
      </c>
      <c r="H948" s="60">
        <v>43465</v>
      </c>
      <c r="I948" s="61">
        <f>'quota master'!$H948-'quota master'!$G948+1</f>
        <v>365</v>
      </c>
      <c r="J948" s="61" t="str">
        <f>describe_period('quota master'!$I948, 'quota master'!$G948, 'quota master'!$H948)</f>
        <v>Annual</v>
      </c>
      <c r="K948" s="54">
        <v>7000000</v>
      </c>
      <c r="L948" s="62" t="s">
        <v>94</v>
      </c>
      <c r="M948" s="63">
        <v>3</v>
      </c>
      <c r="N948" s="62" t="s">
        <v>3</v>
      </c>
      <c r="O948" s="63">
        <v>90</v>
      </c>
      <c r="P948" s="46" t="s">
        <v>4</v>
      </c>
      <c r="Q948" s="46" t="s">
        <v>4</v>
      </c>
      <c r="R948" s="46" t="s">
        <v>865</v>
      </c>
      <c r="S948" s="46" t="s">
        <v>4</v>
      </c>
      <c r="T948" s="46" t="str">
        <f>LOWER('quota master'!$V948)</f>
        <v>brassieres</v>
      </c>
      <c r="U948" s="46" t="str">
        <f>GetQuotaDescription('quota master'!$A948, 'quota master'!$B948, 'quota master'!$AB948, 'quota master'!$T948)</f>
        <v>FCFS Quota number 097059 for geography HN : Honduras on brassieres</v>
      </c>
      <c r="V948" s="46" t="s">
        <v>7823</v>
      </c>
      <c r="W948" s="46" t="s">
        <v>4</v>
      </c>
      <c r="X948" s="46" t="s">
        <v>4</v>
      </c>
      <c r="Y948" s="46" t="s">
        <v>4</v>
      </c>
      <c r="Z948" s="54"/>
      <c r="AA948" s="46" t="s">
        <v>4</v>
      </c>
      <c r="AB948" s="46" t="s">
        <v>1399</v>
      </c>
      <c r="AC948" s="46" t="s">
        <v>4</v>
      </c>
      <c r="AD948" s="46" t="s">
        <v>4</v>
      </c>
      <c r="AE948" s="46" t="s">
        <v>4</v>
      </c>
      <c r="AF948" s="47" t="s">
        <v>4</v>
      </c>
    </row>
    <row r="949" spans="1:32" ht="90" x14ac:dyDescent="0.25">
      <c r="A949" s="45" t="s">
        <v>918</v>
      </c>
      <c r="B949" s="46" t="str">
        <f>VLOOKUP($A949, Table5[], 2, FALSE)</f>
        <v>SV : El Salvador</v>
      </c>
      <c r="C949" s="46" t="str">
        <f>IF(ISNA(VLOOKUP($A949, Table8[], 2, FALSE)), "", VLOOKUP($A949, Table8[], 2, FALSE))</f>
        <v/>
      </c>
      <c r="D949" s="46" t="str">
        <f>IF(ISNA(VLOOKUP($A949, Table10[], 2, FALSE)), "", VLOOKUP($A949, Table10[], 2, FALSE))</f>
        <v>6212100000 - Brassi??res</v>
      </c>
      <c r="E949" s="46" t="str">
        <f>IF(ISNA(VLOOKUP($A949, Table16[], 2, FALSE)), "", VLOOKUP($A949,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949" s="59">
        <v>12659</v>
      </c>
      <c r="G949" s="60">
        <v>43101</v>
      </c>
      <c r="H949" s="60">
        <v>43465</v>
      </c>
      <c r="I949" s="61">
        <f>'quota master'!$H949-'quota master'!$G949+1</f>
        <v>365</v>
      </c>
      <c r="J949" s="61" t="str">
        <f>describe_period('quota master'!$I949, 'quota master'!$G949, 'quota master'!$H949)</f>
        <v>Annual</v>
      </c>
      <c r="K949" s="54">
        <v>1386000</v>
      </c>
      <c r="L949" s="62" t="s">
        <v>94</v>
      </c>
      <c r="M949" s="63">
        <v>3</v>
      </c>
      <c r="N949" s="62" t="s">
        <v>3</v>
      </c>
      <c r="O949" s="63">
        <v>90</v>
      </c>
      <c r="P949" s="46" t="s">
        <v>4</v>
      </c>
      <c r="Q949" s="46" t="s">
        <v>4</v>
      </c>
      <c r="R949" s="46" t="s">
        <v>891</v>
      </c>
      <c r="S949" s="46" t="s">
        <v>4</v>
      </c>
      <c r="T949" s="46" t="str">
        <f>LOWER('quota master'!$V949)</f>
        <v>brassieres</v>
      </c>
      <c r="U949" s="46" t="str">
        <f>GetQuotaDescription('quota master'!$A949, 'quota master'!$B949, 'quota master'!$AB949, 'quota master'!$T949)</f>
        <v>FCFS Quota number 097103 for geography SV : El Salvador on brassieres</v>
      </c>
      <c r="V949" s="46" t="s">
        <v>7823</v>
      </c>
      <c r="W949" s="46" t="s">
        <v>4</v>
      </c>
      <c r="X949" s="46" t="s">
        <v>4</v>
      </c>
      <c r="Y949" s="46" t="s">
        <v>4</v>
      </c>
      <c r="Z949" s="54"/>
      <c r="AA949" s="46" t="s">
        <v>4</v>
      </c>
      <c r="AB949" s="46" t="s">
        <v>1399</v>
      </c>
      <c r="AC949" s="46" t="s">
        <v>4</v>
      </c>
      <c r="AD949" s="46" t="s">
        <v>4</v>
      </c>
      <c r="AE949" s="46" t="s">
        <v>4</v>
      </c>
      <c r="AF949" s="47" t="s">
        <v>4</v>
      </c>
    </row>
    <row r="950" spans="1:32" ht="90" x14ac:dyDescent="0.25">
      <c r="A950" s="45" t="s">
        <v>951</v>
      </c>
      <c r="B950" s="46" t="str">
        <f>VLOOKUP($A950, Table5[], 2, FALSE)</f>
        <v>NI : Nicaragua</v>
      </c>
      <c r="C950" s="46" t="str">
        <f>IF(ISNA(VLOOKUP($A950, Table8[], 2, FALSE)), "", VLOOKUP($A950, Table8[], 2, FALSE))</f>
        <v/>
      </c>
      <c r="D950" s="46" t="str">
        <f>IF(ISNA(VLOOKUP($A950, Table10[], 2, FALSE)), "", VLOOKUP($A950, Table10[], 2, FALSE))</f>
        <v>6212100000 - Brassi??res</v>
      </c>
      <c r="E950" s="46" t="str">
        <f>IF(ISNA(VLOOKUP($A950, Table16[], 2, FALSE)), "", VLOOKUP($A950,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50" s="59">
        <v>12726</v>
      </c>
      <c r="G950" s="60">
        <v>43101</v>
      </c>
      <c r="H950" s="60">
        <v>43465</v>
      </c>
      <c r="I950" s="61">
        <f>'quota master'!$H950-'quota master'!$G950+1</f>
        <v>365</v>
      </c>
      <c r="J950" s="61" t="str">
        <f>describe_period('quota master'!$I950, 'quota master'!$G950, 'quota master'!$H950)</f>
        <v>Annual</v>
      </c>
      <c r="K950" s="54">
        <v>42000</v>
      </c>
      <c r="L950" s="62" t="s">
        <v>94</v>
      </c>
      <c r="M950" s="63">
        <v>3</v>
      </c>
      <c r="N950" s="62" t="s">
        <v>3</v>
      </c>
      <c r="O950" s="63">
        <v>90</v>
      </c>
      <c r="P950" s="46" t="s">
        <v>4</v>
      </c>
      <c r="Q950" s="46" t="s">
        <v>4</v>
      </c>
      <c r="R950" s="46" t="s">
        <v>920</v>
      </c>
      <c r="S950" s="46" t="s">
        <v>4</v>
      </c>
      <c r="T950" s="46" t="str">
        <f>LOWER('quota master'!$V950)</f>
        <v>brassieres</v>
      </c>
      <c r="U950" s="46" t="str">
        <f>GetQuotaDescription('quota master'!$A950, 'quota master'!$B950, 'quota master'!$AB950, 'quota master'!$T950)</f>
        <v>FCFS Quota number 097135 for geography NI : Nicaragua on brassieres</v>
      </c>
      <c r="V950" s="46" t="s">
        <v>7823</v>
      </c>
      <c r="W950" s="46" t="s">
        <v>4</v>
      </c>
      <c r="X950" s="46" t="s">
        <v>4</v>
      </c>
      <c r="Y950" s="46" t="s">
        <v>4</v>
      </c>
      <c r="Z950" s="54"/>
      <c r="AA950" s="46" t="s">
        <v>4</v>
      </c>
      <c r="AB950" s="46" t="s">
        <v>1399</v>
      </c>
      <c r="AC950" s="46" t="s">
        <v>4</v>
      </c>
      <c r="AD950" s="46" t="s">
        <v>4</v>
      </c>
      <c r="AE950" s="46" t="s">
        <v>4</v>
      </c>
      <c r="AF950" s="47" t="s">
        <v>4</v>
      </c>
    </row>
    <row r="951" spans="1:32" ht="105" x14ac:dyDescent="0.25">
      <c r="A951" s="45" t="s">
        <v>1123</v>
      </c>
      <c r="B951" s="46" t="str">
        <f>VLOOKUP($A951, Table5[], 2, FALSE)</f>
        <v>CA : Canada</v>
      </c>
      <c r="C951" s="46" t="str">
        <f>IF(ISNA(VLOOKUP($A951, Table8[], 2, FALSE)), "", VLOOKUP($A951, Table8[], 2, FALSE))</f>
        <v/>
      </c>
      <c r="D951" s="46" t="str">
        <f>IF(ISNA(VLOOKUP($A951, Table10[], 2, FALSE)), "", VLOOKUP($A951, Table10[], 2, FALSE))</f>
        <v>6212100000 - Brassi??res</v>
      </c>
      <c r="E951" s="46" t="str">
        <f>IF(ISNA(VLOOKUP($A951, Table16[], 2, FALSE)), "", VLOOKUP($A951,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51" s="59">
        <v>12968</v>
      </c>
      <c r="G951" s="60">
        <v>43101</v>
      </c>
      <c r="H951" s="60">
        <v>43465</v>
      </c>
      <c r="I951" s="61">
        <f>'quota master'!$H951-'quota master'!$G951+1</f>
        <v>365</v>
      </c>
      <c r="J951" s="61" t="str">
        <f>describe_period('quota master'!$I951, 'quota master'!$G951, 'quota master'!$H951)</f>
        <v>Annual</v>
      </c>
      <c r="K951" s="54">
        <v>297000</v>
      </c>
      <c r="L951" s="62" t="s">
        <v>94</v>
      </c>
      <c r="M951" s="63">
        <v>3</v>
      </c>
      <c r="N951" s="62" t="s">
        <v>3</v>
      </c>
      <c r="O951" s="63">
        <v>90</v>
      </c>
      <c r="P951" s="46" t="s">
        <v>4</v>
      </c>
      <c r="Q951" s="46" t="s">
        <v>4</v>
      </c>
      <c r="R951" s="46" t="s">
        <v>1089</v>
      </c>
      <c r="S951" s="46" t="s">
        <v>4</v>
      </c>
      <c r="T951" s="46" t="str">
        <f>LOWER('quota master'!$V951)</f>
        <v>brassieres</v>
      </c>
      <c r="U951" s="46" t="str">
        <f>GetQuotaDescription('quota master'!$A951, 'quota master'!$B951, 'quota master'!$AB951, 'quota master'!$T951)</f>
        <v>FCFS Quota number 098357 for geography CA : Canada on brassieres</v>
      </c>
      <c r="V951" s="46" t="s">
        <v>7823</v>
      </c>
      <c r="W951" s="46" t="s">
        <v>4</v>
      </c>
      <c r="X951" s="46" t="s">
        <v>4</v>
      </c>
      <c r="Y951" s="46" t="s">
        <v>4</v>
      </c>
      <c r="Z951" s="54"/>
      <c r="AA951" s="46" t="s">
        <v>4</v>
      </c>
      <c r="AB951" s="46" t="s">
        <v>1399</v>
      </c>
      <c r="AC951" s="46" t="s">
        <v>4</v>
      </c>
      <c r="AD951" s="46" t="s">
        <v>4</v>
      </c>
      <c r="AE951" s="46" t="s">
        <v>4</v>
      </c>
      <c r="AF951" s="47" t="s">
        <v>4</v>
      </c>
    </row>
    <row r="952" spans="1:32" ht="90" x14ac:dyDescent="0.25">
      <c r="A952" s="45" t="s">
        <v>952</v>
      </c>
      <c r="B952" s="46" t="str">
        <f>VLOOKUP($A952, Table5[], 2, FALSE)</f>
        <v>NI : Nicaragua</v>
      </c>
      <c r="C952" s="46" t="str">
        <f>IF(ISNA(VLOOKUP($A952, Table8[], 2, FALSE)), "", VLOOKUP($A952, Table8[], 2, FALSE))</f>
        <v/>
      </c>
      <c r="D952" s="46" t="str">
        <f>IF(ISNA(VLOOKUP($A952, Table10[], 2, FALSE)), "", VLOOKUP($A952, Table10[], 2, FALSE))</f>
        <v>6212200000 - Girdles and panty girdles</v>
      </c>
      <c r="E952" s="46" t="str">
        <f>IF(ISNA(VLOOKUP($A952, Table16[], 2, FALSE)), "", VLOOKUP($A952,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52" s="59">
        <v>12727</v>
      </c>
      <c r="G952" s="60">
        <v>43101</v>
      </c>
      <c r="H952" s="60">
        <v>43465</v>
      </c>
      <c r="I952" s="61">
        <f>'quota master'!$H952-'quota master'!$G952+1</f>
        <v>365</v>
      </c>
      <c r="J952" s="61" t="str">
        <f>describe_period('quota master'!$I952, 'quota master'!$G952, 'quota master'!$H952)</f>
        <v>Annual</v>
      </c>
      <c r="K952" s="54">
        <v>700000</v>
      </c>
      <c r="L952" s="62" t="s">
        <v>94</v>
      </c>
      <c r="M952" s="63">
        <v>3</v>
      </c>
      <c r="N952" s="62" t="s">
        <v>3</v>
      </c>
      <c r="O952" s="63">
        <v>90</v>
      </c>
      <c r="P952" s="46" t="s">
        <v>4</v>
      </c>
      <c r="Q952" s="46" t="s">
        <v>4</v>
      </c>
      <c r="R952" s="46" t="s">
        <v>920</v>
      </c>
      <c r="S952" s="46" t="s">
        <v>4</v>
      </c>
      <c r="T952" s="46" t="str">
        <f>LOWER('quota master'!$V952)</f>
        <v>girdles and panty girdles</v>
      </c>
      <c r="U952" s="46" t="str">
        <f>GetQuotaDescription('quota master'!$A952, 'quota master'!$B952, 'quota master'!$AB952, 'quota master'!$T952)</f>
        <v>FCFS Quota number 097136 for geography NI : Nicaragua on girdles and panty girdles</v>
      </c>
      <c r="V952" s="46" t="s">
        <v>5620</v>
      </c>
      <c r="W952" s="46" t="s">
        <v>4</v>
      </c>
      <c r="X952" s="46" t="s">
        <v>4</v>
      </c>
      <c r="Y952" s="46" t="s">
        <v>4</v>
      </c>
      <c r="Z952" s="54"/>
      <c r="AA952" s="46" t="s">
        <v>4</v>
      </c>
      <c r="AB952" s="46" t="s">
        <v>1399</v>
      </c>
      <c r="AC952" s="46" t="s">
        <v>4</v>
      </c>
      <c r="AD952" s="46" t="s">
        <v>4</v>
      </c>
      <c r="AE952" s="46" t="s">
        <v>4</v>
      </c>
      <c r="AF952" s="47" t="s">
        <v>4</v>
      </c>
    </row>
    <row r="953" spans="1:32" ht="105" x14ac:dyDescent="0.25">
      <c r="A953" s="45" t="s">
        <v>1124</v>
      </c>
      <c r="B953" s="46" t="str">
        <f>VLOOKUP($A953, Table5[], 2, FALSE)</f>
        <v>CA : Canada</v>
      </c>
      <c r="C953" s="46" t="str">
        <f>IF(ISNA(VLOOKUP($A953, Table8[], 2, FALSE)), "", VLOOKUP($A953, Table8[], 2, FALSE))</f>
        <v/>
      </c>
      <c r="D953" s="46" t="str">
        <f>IF(ISNA(VLOOKUP($A953, Table10[], 2, FALSE)), "", VLOOKUP($A953, Table10[], 2, FALSE))</f>
        <v>6212200000 - Girdles and panty girdles</v>
      </c>
      <c r="E953" s="46" t="str">
        <f>IF(ISNA(VLOOKUP($A953, Table16[], 2, FALSE)), "", VLOOKUP($A953,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53" s="59">
        <v>12970</v>
      </c>
      <c r="G953" s="60">
        <v>43101</v>
      </c>
      <c r="H953" s="60">
        <v>43465</v>
      </c>
      <c r="I953" s="61">
        <f>'quota master'!$H953-'quota master'!$G953+1</f>
        <v>365</v>
      </c>
      <c r="J953" s="61" t="str">
        <f>describe_period('quota master'!$I953, 'quota master'!$G953, 'quota master'!$H953)</f>
        <v>Annual</v>
      </c>
      <c r="K953" s="54">
        <v>32000</v>
      </c>
      <c r="L953" s="62" t="s">
        <v>94</v>
      </c>
      <c r="M953" s="63">
        <v>3</v>
      </c>
      <c r="N953" s="62" t="s">
        <v>3</v>
      </c>
      <c r="O953" s="63">
        <v>90</v>
      </c>
      <c r="P953" s="46" t="s">
        <v>4</v>
      </c>
      <c r="Q953" s="46" t="s">
        <v>4</v>
      </c>
      <c r="R953" s="46" t="s">
        <v>1089</v>
      </c>
      <c r="S953" s="46" t="s">
        <v>4</v>
      </c>
      <c r="T953" s="46" t="str">
        <f>LOWER('quota master'!$V953)</f>
        <v>girdles and panty girdles</v>
      </c>
      <c r="U953" s="46" t="str">
        <f>GetQuotaDescription('quota master'!$A953, 'quota master'!$B953, 'quota master'!$AB953, 'quota master'!$T953)</f>
        <v>FCFS Quota number 098358 for geography CA : Canada on girdles and panty girdles</v>
      </c>
      <c r="V953" s="46" t="s">
        <v>5620</v>
      </c>
      <c r="W953" s="46" t="s">
        <v>4</v>
      </c>
      <c r="X953" s="46" t="s">
        <v>4</v>
      </c>
      <c r="Y953" s="46" t="s">
        <v>4</v>
      </c>
      <c r="Z953" s="54"/>
      <c r="AA953" s="46" t="s">
        <v>4</v>
      </c>
      <c r="AB953" s="46" t="s">
        <v>1399</v>
      </c>
      <c r="AC953" s="46" t="s">
        <v>4</v>
      </c>
      <c r="AD953" s="46" t="s">
        <v>4</v>
      </c>
      <c r="AE953" s="46" t="s">
        <v>4</v>
      </c>
      <c r="AF953" s="47" t="s">
        <v>4</v>
      </c>
    </row>
    <row r="954" spans="1:32" ht="90" x14ac:dyDescent="0.25">
      <c r="A954" s="45" t="s">
        <v>953</v>
      </c>
      <c r="B954" s="46" t="str">
        <f>VLOOKUP($A954, Table5[], 2, FALSE)</f>
        <v>NI : Nicaragua</v>
      </c>
      <c r="C954" s="46" t="str">
        <f>IF(ISNA(VLOOKUP($A954, Table8[], 2, FALSE)), "", VLOOKUP($A954, Table8[], 2, FALSE))</f>
        <v/>
      </c>
      <c r="D954" s="46" t="str">
        <f>IF(ISNA(VLOOKUP($A954, Table10[], 2, FALSE)), "", VLOOKUP($A954, Table10[], 2, FALSE))</f>
        <v>6212300000 - Corselettes</v>
      </c>
      <c r="E954" s="46" t="str">
        <f>IF(ISNA(VLOOKUP($A954, Table16[], 2, FALSE)), "", VLOOKUP($A954,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54" s="59">
        <v>12728</v>
      </c>
      <c r="G954" s="60">
        <v>43101</v>
      </c>
      <c r="H954" s="60">
        <v>43465</v>
      </c>
      <c r="I954" s="61">
        <f>'quota master'!$H954-'quota master'!$G954+1</f>
        <v>365</v>
      </c>
      <c r="J954" s="61" t="str">
        <f>describe_period('quota master'!$I954, 'quota master'!$G954, 'quota master'!$H954)</f>
        <v>Annual</v>
      </c>
      <c r="K954" s="54">
        <v>28000</v>
      </c>
      <c r="L954" s="62" t="s">
        <v>94</v>
      </c>
      <c r="M954" s="63">
        <v>3</v>
      </c>
      <c r="N954" s="62" t="s">
        <v>3</v>
      </c>
      <c r="O954" s="63">
        <v>90</v>
      </c>
      <c r="P954" s="46" t="s">
        <v>4</v>
      </c>
      <c r="Q954" s="46" t="s">
        <v>4</v>
      </c>
      <c r="R954" s="46" t="s">
        <v>920</v>
      </c>
      <c r="S954" s="46" t="s">
        <v>4</v>
      </c>
      <c r="T954" s="46" t="str">
        <f>LOWER('quota master'!$V954)</f>
        <v>corselettes</v>
      </c>
      <c r="U954" s="46" t="str">
        <f>GetQuotaDescription('quota master'!$A954, 'quota master'!$B954, 'quota master'!$AB954, 'quota master'!$T954)</f>
        <v>FCFS Quota number 097137 for geography NI : Nicaragua on corselettes</v>
      </c>
      <c r="V954" s="46" t="s">
        <v>5622</v>
      </c>
      <c r="W954" s="46" t="s">
        <v>4</v>
      </c>
      <c r="X954" s="46" t="s">
        <v>4</v>
      </c>
      <c r="Y954" s="46" t="s">
        <v>4</v>
      </c>
      <c r="Z954" s="54"/>
      <c r="AA954" s="46" t="s">
        <v>4</v>
      </c>
      <c r="AB954" s="46" t="s">
        <v>1399</v>
      </c>
      <c r="AC954" s="46" t="s">
        <v>4</v>
      </c>
      <c r="AD954" s="46" t="s">
        <v>4</v>
      </c>
      <c r="AE954" s="46" t="s">
        <v>4</v>
      </c>
      <c r="AF954" s="47" t="s">
        <v>4</v>
      </c>
    </row>
    <row r="955" spans="1:32" ht="105" x14ac:dyDescent="0.25">
      <c r="A955" s="45" t="s">
        <v>1125</v>
      </c>
      <c r="B955" s="46" t="str">
        <f>VLOOKUP($A955, Table5[], 2, FALSE)</f>
        <v>CA : Canada</v>
      </c>
      <c r="C955" s="46" t="str">
        <f>IF(ISNA(VLOOKUP($A955, Table8[], 2, FALSE)), "", VLOOKUP($A955, Table8[], 2, FALSE))</f>
        <v/>
      </c>
      <c r="D955" s="46" t="str">
        <f>IF(ISNA(VLOOKUP($A955, Table10[], 2, FALSE)), "", VLOOKUP($A955, Table10[], 2, FALSE))</f>
        <v>6212300000 - Corselettes</v>
      </c>
      <c r="E955" s="46" t="str">
        <f>IF(ISNA(VLOOKUP($A955, Table16[], 2, FALSE)), "", VLOOKUP($A955,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55" s="59">
        <v>12972</v>
      </c>
      <c r="G955" s="60">
        <v>43101</v>
      </c>
      <c r="H955" s="60">
        <v>43465</v>
      </c>
      <c r="I955" s="61">
        <f>'quota master'!$H955-'quota master'!$G955+1</f>
        <v>365</v>
      </c>
      <c r="J955" s="61" t="str">
        <f>describe_period('quota master'!$I955, 'quota master'!$G955, 'quota master'!$H955)</f>
        <v>Annual</v>
      </c>
      <c r="K955" s="54">
        <v>40000</v>
      </c>
      <c r="L955" s="62" t="s">
        <v>94</v>
      </c>
      <c r="M955" s="63">
        <v>3</v>
      </c>
      <c r="N955" s="62" t="s">
        <v>3</v>
      </c>
      <c r="O955" s="63">
        <v>90</v>
      </c>
      <c r="P955" s="46" t="s">
        <v>4</v>
      </c>
      <c r="Q955" s="46" t="s">
        <v>4</v>
      </c>
      <c r="R955" s="46" t="s">
        <v>1089</v>
      </c>
      <c r="S955" s="46" t="s">
        <v>4</v>
      </c>
      <c r="T955" s="46" t="str">
        <f>LOWER('quota master'!$V955)</f>
        <v>corselettes</v>
      </c>
      <c r="U955" s="46" t="str">
        <f>GetQuotaDescription('quota master'!$A955, 'quota master'!$B955, 'quota master'!$AB955, 'quota master'!$T955)</f>
        <v>FCFS Quota number 098359 for geography CA : Canada on corselettes</v>
      </c>
      <c r="V955" s="46" t="s">
        <v>5622</v>
      </c>
      <c r="W955" s="46" t="s">
        <v>4</v>
      </c>
      <c r="X955" s="46" t="s">
        <v>4</v>
      </c>
      <c r="Y955" s="46" t="s">
        <v>4</v>
      </c>
      <c r="Z955" s="54"/>
      <c r="AA955" s="46" t="s">
        <v>4</v>
      </c>
      <c r="AB955" s="46" t="s">
        <v>1399</v>
      </c>
      <c r="AC955" s="46" t="s">
        <v>4</v>
      </c>
      <c r="AD955" s="46" t="s">
        <v>4</v>
      </c>
      <c r="AE955" s="46" t="s">
        <v>4</v>
      </c>
      <c r="AF955" s="47" t="s">
        <v>4</v>
      </c>
    </row>
    <row r="956" spans="1:32" ht="90" x14ac:dyDescent="0.25">
      <c r="A956" s="45" t="s">
        <v>954</v>
      </c>
      <c r="B956" s="46" t="str">
        <f>VLOOKUP($A956, Table5[], 2, FALSE)</f>
        <v>NI : Nicaragua</v>
      </c>
      <c r="C956" s="46" t="str">
        <f>IF(ISNA(VLOOKUP($A956, Table8[], 2, FALSE)), "", VLOOKUP($A956, Table8[], 2, FALSE))</f>
        <v/>
      </c>
      <c r="D956" s="46" t="str">
        <f>IF(ISNA(VLOOKUP($A956, Table10[], 2, FALSE)), "", VLOOKUP($A956, Table10[], 2, FALSE))</f>
        <v>6212900000 - Other</v>
      </c>
      <c r="E956" s="46" t="str">
        <f>IF(ISNA(VLOOKUP($A956, Table16[], 2, FALSE)), "", VLOOKUP($A956, Table16[], 2, FALSE))</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c r="F956" s="59">
        <v>12729</v>
      </c>
      <c r="G956" s="60">
        <v>43101</v>
      </c>
      <c r="H956" s="60">
        <v>43465</v>
      </c>
      <c r="I956" s="61">
        <f>'quota master'!$H956-'quota master'!$G956+1</f>
        <v>365</v>
      </c>
      <c r="J956" s="61" t="str">
        <f>describe_period('quota master'!$I956, 'quota master'!$G956, 'quota master'!$H956)</f>
        <v>Annual</v>
      </c>
      <c r="K956" s="54">
        <v>1400000</v>
      </c>
      <c r="L956" s="62" t="s">
        <v>94</v>
      </c>
      <c r="M956" s="63">
        <v>3</v>
      </c>
      <c r="N956" s="62" t="s">
        <v>3</v>
      </c>
      <c r="O956" s="63">
        <v>90</v>
      </c>
      <c r="P956" s="46" t="s">
        <v>4</v>
      </c>
      <c r="Q956" s="46" t="s">
        <v>4</v>
      </c>
      <c r="R956" s="46" t="s">
        <v>920</v>
      </c>
      <c r="S956" s="46" t="s">
        <v>4</v>
      </c>
      <c r="T956" s="46" t="str">
        <f>LOWER('quota master'!$V956)</f>
        <v>brassieres, girdles, corsets, braces, suspenders, garters and similar articles and parts thereof, whether or not knitted or crocheted - other</v>
      </c>
      <c r="U956" s="46" t="str">
        <f>GetQuotaDescription('quota master'!$A956, 'quota master'!$B956, 'quota master'!$AB956, 'quota master'!$T956)</f>
        <v>FCFS Quota number 097138 for geography NI : Nicaragua on brassieres, girdles, corsets, braces, suspenders, garters and similar articles and parts thereof, whether or not knitted or crocheted - other</v>
      </c>
      <c r="V956" s="46" t="s">
        <v>7824</v>
      </c>
      <c r="W956" s="46" t="s">
        <v>4</v>
      </c>
      <c r="X956" s="46" t="s">
        <v>4</v>
      </c>
      <c r="Y956" s="46" t="s">
        <v>4</v>
      </c>
      <c r="Z956" s="54"/>
      <c r="AA956" s="46" t="s">
        <v>4</v>
      </c>
      <c r="AB956" s="46" t="s">
        <v>1399</v>
      </c>
      <c r="AC956" s="46" t="s">
        <v>4</v>
      </c>
      <c r="AD956" s="46" t="s">
        <v>4</v>
      </c>
      <c r="AE956" s="46" t="s">
        <v>4</v>
      </c>
      <c r="AF956" s="47" t="s">
        <v>4</v>
      </c>
    </row>
    <row r="957" spans="1:32" ht="105" x14ac:dyDescent="0.25">
      <c r="A957" s="45" t="s">
        <v>1126</v>
      </c>
      <c r="B957" s="46" t="str">
        <f>VLOOKUP($A957, Table5[], 2, FALSE)</f>
        <v>CA : Canada</v>
      </c>
      <c r="C957" s="46" t="str">
        <f>IF(ISNA(VLOOKUP($A957, Table8[], 2, FALSE)), "", VLOOKUP($A957, Table8[], 2, FALSE))</f>
        <v/>
      </c>
      <c r="D957" s="46" t="str">
        <f>IF(ISNA(VLOOKUP($A957, Table10[], 2, FALSE)), "", VLOOKUP($A957, Table10[], 2, FALSE))</f>
        <v>6212900000 - Other</v>
      </c>
      <c r="E957" s="46" t="str">
        <f>IF(ISNA(VLOOKUP($A957, Table16[], 2, FALSE)), "", VLOOKUP($A957,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57" s="59">
        <v>12974</v>
      </c>
      <c r="G957" s="60">
        <v>43101</v>
      </c>
      <c r="H957" s="60">
        <v>43465</v>
      </c>
      <c r="I957" s="61">
        <f>'quota master'!$H957-'quota master'!$G957+1</f>
        <v>365</v>
      </c>
      <c r="J957" s="61" t="str">
        <f>describe_period('quota master'!$I957, 'quota master'!$G957, 'quota master'!$H957)</f>
        <v>Annual</v>
      </c>
      <c r="K957" s="54">
        <v>16000</v>
      </c>
      <c r="L957" s="62" t="s">
        <v>2</v>
      </c>
      <c r="M957" s="63">
        <v>3</v>
      </c>
      <c r="N957" s="62" t="s">
        <v>3</v>
      </c>
      <c r="O957" s="63">
        <v>90</v>
      </c>
      <c r="P957" s="46" t="s">
        <v>4</v>
      </c>
      <c r="Q957" s="46" t="s">
        <v>4</v>
      </c>
      <c r="R957" s="46" t="s">
        <v>1089</v>
      </c>
      <c r="S957" s="46" t="s">
        <v>4</v>
      </c>
      <c r="T957" s="46" t="str">
        <f>LOWER('quota master'!$V957)</f>
        <v>brassieres, girdles, corsets, braces, suspenders, garters and similar articles and parts thereof, whether or not knitted or crocheted - other</v>
      </c>
      <c r="U957" s="46" t="str">
        <f>GetQuotaDescription('quota master'!$A957, 'quota master'!$B957, 'quota master'!$AB957, 'quota master'!$T957)</f>
        <v>FCFS Quota number 098360 for geography CA : Canada on brassieres, girdles, corsets, braces, suspenders, garters and similar articles and parts thereof, whether or not knitted or crocheted - other</v>
      </c>
      <c r="V957" s="46" t="s">
        <v>7824</v>
      </c>
      <c r="W957" s="46" t="s">
        <v>4</v>
      </c>
      <c r="X957" s="46" t="s">
        <v>4</v>
      </c>
      <c r="Y957" s="46" t="s">
        <v>4</v>
      </c>
      <c r="Z957" s="54"/>
      <c r="AA957" s="46" t="s">
        <v>4</v>
      </c>
      <c r="AB957" s="46" t="s">
        <v>1399</v>
      </c>
      <c r="AC957" s="46" t="s">
        <v>4</v>
      </c>
      <c r="AD957" s="46" t="s">
        <v>4</v>
      </c>
      <c r="AE957" s="46" t="s">
        <v>4</v>
      </c>
      <c r="AF957" s="47" t="s">
        <v>4</v>
      </c>
    </row>
    <row r="958" spans="1:32" ht="60" x14ac:dyDescent="0.25">
      <c r="A958" s="45" t="s">
        <v>92</v>
      </c>
      <c r="B958" s="46" t="str">
        <f>VLOOKUP($A958, Table5[], 2, FALSE)</f>
        <v>1011 : ERGA OMNES</v>
      </c>
      <c r="C958" s="46" t="str">
        <f>IF(ISNA(VLOOKUP($A958, Table8[], 2, FALSE)), "", VLOOKUP($A958, Table8[], 2, FALSE))</f>
        <v/>
      </c>
      <c r="D958" s="46" t="str">
        <f>IF(ISNA(VLOOKUP($A958, Table10[], 2, FALSE)), "", VLOOKUP($A958, Table10[], 2, FALSE))</f>
        <v>6305109000 - Other</v>
      </c>
      <c r="E958" s="46" t="str">
        <f>IF(ISNA(VLOOKUP($A958, Table16[], 2, FALSE)), "", VLOOKUP($A958, Table16[], 2, FALSE))</f>
        <v>R131215 : amending Council Regulation (EC) No 32/2000 as regards the extension of the Union???s tariff quotas for jute and coconut-fibre products</v>
      </c>
      <c r="F958" s="59">
        <v>12833</v>
      </c>
      <c r="G958" s="60">
        <v>43101</v>
      </c>
      <c r="H958" s="60">
        <v>43465</v>
      </c>
      <c r="I958" s="61">
        <f>'quota master'!$H958-'quota master'!$G958+1</f>
        <v>365</v>
      </c>
      <c r="J958" s="61" t="str">
        <f>describe_period('quota master'!$I958, 'quota master'!$G958, 'quota master'!$H958)</f>
        <v>Annual</v>
      </c>
      <c r="K958" s="54">
        <v>98000000</v>
      </c>
      <c r="L958" s="62" t="s">
        <v>2</v>
      </c>
      <c r="M958" s="63">
        <v>3</v>
      </c>
      <c r="N958" s="62" t="s">
        <v>3</v>
      </c>
      <c r="O958" s="63">
        <v>90</v>
      </c>
      <c r="P958" s="46" t="s">
        <v>4</v>
      </c>
      <c r="Q958" s="46" t="s">
        <v>4</v>
      </c>
      <c r="R958" s="46" t="s">
        <v>90</v>
      </c>
      <c r="S958" s="46" t="s">
        <v>4</v>
      </c>
      <c r="T958" s="46" t="str">
        <f>LOWER('quota master'!$V958)</f>
        <v>textile articles made of jute</v>
      </c>
      <c r="U958" s="46" t="str">
        <f>GetQuotaDescription('quota master'!$A958, 'quota master'!$B958, 'quota master'!$AB958, 'quota master'!$T958)</f>
        <v>FCFS Quota number 090111 for geography 1011 : ERGA OMNES on textile articles made of jute</v>
      </c>
      <c r="V958" s="46" t="s">
        <v>7144</v>
      </c>
      <c r="W958" s="46" t="s">
        <v>4</v>
      </c>
      <c r="X958" s="46" t="s">
        <v>4</v>
      </c>
      <c r="Y958" s="46" t="s">
        <v>4</v>
      </c>
      <c r="Z958" s="54"/>
      <c r="AA958" s="46" t="s">
        <v>4</v>
      </c>
      <c r="AB958" s="46" t="s">
        <v>1399</v>
      </c>
      <c r="AC958" s="46" t="s">
        <v>4</v>
      </c>
      <c r="AD958" s="46" t="s">
        <v>4</v>
      </c>
      <c r="AE958" s="46" t="s">
        <v>4</v>
      </c>
      <c r="AF958" s="47" t="s">
        <v>4</v>
      </c>
    </row>
    <row r="959" spans="1:32" ht="105" x14ac:dyDescent="0.25">
      <c r="A959" s="45" t="s">
        <v>1100</v>
      </c>
      <c r="B959" s="46" t="str">
        <f>VLOOKUP($A959, Table5[], 2, FALSE)</f>
        <v>CA : Canada</v>
      </c>
      <c r="C959" s="46" t="str">
        <f>IF(ISNA(VLOOKUP($A959, Table8[], 2, FALSE)), "", VLOOKUP($A959, Table8[], 2, FALSE))</f>
        <v/>
      </c>
      <c r="D959" s="46" t="str">
        <f>IF(ISNA(VLOOKUP($A959, Table10[], 2, FALSE)), "", VLOOKUP($A959, Table10[], 2, FALSE))</f>
        <v>6306000000 - Tarpaulins, awnings and sunblinds; tents; sails for boats, sailboards or landcraft; camping goods</v>
      </c>
      <c r="E959" s="46" t="str">
        <f>IF(ISNA(VLOOKUP($A959, Table16[], 2, FALSE)), "", VLOOKUP($A959,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59" s="59">
        <v>12922</v>
      </c>
      <c r="G959" s="60">
        <v>43101</v>
      </c>
      <c r="H959" s="60">
        <v>43465</v>
      </c>
      <c r="I959" s="61">
        <f>'quota master'!$H959-'quota master'!$G959+1</f>
        <v>365</v>
      </c>
      <c r="J959" s="61" t="str">
        <f>describe_period('quota master'!$I959, 'quota master'!$G959, 'quota master'!$H959)</f>
        <v>Annual</v>
      </c>
      <c r="K959" s="54">
        <v>124000</v>
      </c>
      <c r="L959" s="62" t="s">
        <v>2</v>
      </c>
      <c r="M959" s="63">
        <v>3</v>
      </c>
      <c r="N959" s="62" t="s">
        <v>3</v>
      </c>
      <c r="O959" s="63">
        <v>90</v>
      </c>
      <c r="P959" s="46" t="s">
        <v>4</v>
      </c>
      <c r="Q959" s="46" t="s">
        <v>4</v>
      </c>
      <c r="R959" s="46" t="s">
        <v>1089</v>
      </c>
      <c r="S959" s="46" t="s">
        <v>4</v>
      </c>
      <c r="T959" s="46" t="str">
        <f>LOWER('quota master'!$V959)</f>
        <v>tarpaulins, awnings and sunblinds; tents; sails for boats, sailboards or landcraft; camping goods</v>
      </c>
      <c r="U959" s="46" t="str">
        <f>GetQuotaDescription('quota master'!$A959, 'quota master'!$B959, 'quota master'!$AB959, 'quota master'!$T959)</f>
        <v>FCFS Quota number 098334 for geography CA : Canada on tarpaulins, awnings and sunblinds; tents; sails for boats, sailboards or landcraft; camping goods</v>
      </c>
      <c r="V959" s="46" t="s">
        <v>5944</v>
      </c>
      <c r="W959" s="46" t="s">
        <v>4</v>
      </c>
      <c r="X959" s="46" t="s">
        <v>4</v>
      </c>
      <c r="Y959" s="46" t="s">
        <v>4</v>
      </c>
      <c r="Z959" s="54"/>
      <c r="AA959" s="46" t="s">
        <v>4</v>
      </c>
      <c r="AB959" s="46" t="s">
        <v>1399</v>
      </c>
      <c r="AC959" s="46" t="s">
        <v>4</v>
      </c>
      <c r="AD959" s="46" t="s">
        <v>4</v>
      </c>
      <c r="AE959" s="46" t="s">
        <v>4</v>
      </c>
      <c r="AF959" s="47" t="s">
        <v>4</v>
      </c>
    </row>
    <row r="960" spans="1:32" ht="105" x14ac:dyDescent="0.25">
      <c r="A960" s="45" t="s">
        <v>1101</v>
      </c>
      <c r="B960" s="46" t="str">
        <f>VLOOKUP($A960, Table5[], 2, FALSE)</f>
        <v>CA : Canada</v>
      </c>
      <c r="C960" s="46" t="str">
        <f>IF(ISNA(VLOOKUP($A960, Table8[], 2, FALSE)), "", VLOOKUP($A960, Table8[], 2, FALSE))</f>
        <v/>
      </c>
      <c r="D960" s="46" t="str">
        <f>IF(ISNA(VLOOKUP($A960, Table10[], 2, FALSE)), "", VLOOKUP($A960, Table10[], 2, FALSE))</f>
        <v>6307000000 - Other made-up articles, including dress patterns</v>
      </c>
      <c r="E960" s="46" t="str">
        <f>IF(ISNA(VLOOKUP($A960, Table16[], 2, FALSE)), "", VLOOKUP($A960,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960" s="59">
        <v>12924</v>
      </c>
      <c r="G960" s="60">
        <v>43101</v>
      </c>
      <c r="H960" s="60">
        <v>43465</v>
      </c>
      <c r="I960" s="61">
        <f>'quota master'!$H960-'quota master'!$G960+1</f>
        <v>365</v>
      </c>
      <c r="J960" s="61" t="str">
        <f>describe_period('quota master'!$I960, 'quota master'!$G960, 'quota master'!$H960)</f>
        <v>Annual</v>
      </c>
      <c r="K960" s="54">
        <v>503000</v>
      </c>
      <c r="L960" s="62" t="s">
        <v>2</v>
      </c>
      <c r="M960" s="63">
        <v>3</v>
      </c>
      <c r="N960" s="62" t="s">
        <v>3</v>
      </c>
      <c r="O960" s="63">
        <v>90</v>
      </c>
      <c r="P960" s="46" t="s">
        <v>4</v>
      </c>
      <c r="Q960" s="46" t="s">
        <v>4</v>
      </c>
      <c r="R960" s="46" t="s">
        <v>1089</v>
      </c>
      <c r="S960" s="46" t="s">
        <v>4</v>
      </c>
      <c r="T960" s="46" t="str">
        <f>LOWER('quota master'!$V960)</f>
        <v>other made-up articles, including dress patterns</v>
      </c>
      <c r="U960" s="46" t="str">
        <f>GetQuotaDescription('quota master'!$A960, 'quota master'!$B960, 'quota master'!$AB960, 'quota master'!$T960)</f>
        <v>FCFS Quota number 098335 for geography CA : Canada on other made-up articles, including dress patterns</v>
      </c>
      <c r="V960" s="46" t="s">
        <v>5946</v>
      </c>
      <c r="W960" s="46" t="s">
        <v>4</v>
      </c>
      <c r="X960" s="46" t="s">
        <v>4</v>
      </c>
      <c r="Y960" s="46" t="s">
        <v>4</v>
      </c>
      <c r="Z960" s="54"/>
      <c r="AA960" s="46" t="s">
        <v>4</v>
      </c>
      <c r="AB960" s="46" t="s">
        <v>1399</v>
      </c>
      <c r="AC960" s="46" t="s">
        <v>4</v>
      </c>
      <c r="AD960" s="46" t="s">
        <v>4</v>
      </c>
      <c r="AE960" s="46" t="s">
        <v>4</v>
      </c>
      <c r="AF960" s="47" t="s">
        <v>4</v>
      </c>
    </row>
    <row r="961" spans="1:32" ht="60" x14ac:dyDescent="0.25">
      <c r="A961" s="45" t="s">
        <v>721</v>
      </c>
      <c r="B961" s="46" t="str">
        <f>VLOOKUP($A961, Table5[], 2, FALSE)</f>
        <v>1011 : ERGA OMNES</v>
      </c>
      <c r="C961" s="46" t="str">
        <f>IF(ISNA(VLOOKUP($A961, Table8[], 2, FALSE)), "", VLOOKUP($A961, Table8[], 2, FALSE))</f>
        <v/>
      </c>
      <c r="D961" s="46" t="str">
        <f>IF(ISNA(VLOOKUP($A961, Table10[], 2, FALSE)), "", VLOOKUP($A961, Table10[], 2, FALSE))</f>
        <v>6902900010 - Refractory bricks with - an edge length of more than 300 mm and - a TiO@2 content of not more than 1% by weight and  - a Al@2O@3 content of not more than 0.4% by weight and  - a change in volume of less than 9% at 1700??C</v>
      </c>
      <c r="E961" s="46" t="str">
        <f>IF(ISNA(VLOOKUP($A961, Table16[], 2, FALSE)), "", VLOOKUP($A961, Table16[], 2, FALSE))</f>
        <v>R162389 : amending Regulation (EU) No 1388/2013 opening and providing for the management of autonomous tariff quotas of the Union for certain agricultural and industrial products</v>
      </c>
      <c r="F961" s="59">
        <v>13374</v>
      </c>
      <c r="G961" s="60">
        <v>43101</v>
      </c>
      <c r="H961" s="60">
        <v>43465</v>
      </c>
      <c r="I961" s="61">
        <f>'quota master'!$H961-'quota master'!$G961+1</f>
        <v>365</v>
      </c>
      <c r="J961" s="61" t="str">
        <f>describe_period('quota master'!$I961, 'quota master'!$G961, 'quota master'!$H961)</f>
        <v>Annual</v>
      </c>
      <c r="K961" s="54">
        <v>225000</v>
      </c>
      <c r="L961" s="62" t="s">
        <v>2</v>
      </c>
      <c r="M961" s="63">
        <v>3</v>
      </c>
      <c r="N961" s="62" t="s">
        <v>3</v>
      </c>
      <c r="O961" s="63">
        <v>90</v>
      </c>
      <c r="P961" s="46" t="s">
        <v>4</v>
      </c>
      <c r="Q961" s="46" t="s">
        <v>4</v>
      </c>
      <c r="R961" s="46" t="s">
        <v>563</v>
      </c>
      <c r="S961" s="46" t="s">
        <v>4</v>
      </c>
      <c r="T961" s="46" t="str">
        <f>LOWER('quota master'!$V961)</f>
        <v>refractory bricks</v>
      </c>
      <c r="U961" s="46" t="str">
        <f>GetQuotaDescription('quota master'!$A961, 'quota master'!$B961, 'quota master'!$AB961, 'quota master'!$T961)</f>
        <v>FCFS Quota number 092818 for geography 1011 : ERGA OMNES on refractory bricks</v>
      </c>
      <c r="V961" s="46" t="s">
        <v>7691</v>
      </c>
      <c r="W961" s="46" t="s">
        <v>4</v>
      </c>
      <c r="X961" s="46" t="s">
        <v>4</v>
      </c>
      <c r="Y961" s="46" t="s">
        <v>4</v>
      </c>
      <c r="Z961" s="54"/>
      <c r="AA961" s="46" t="s">
        <v>4</v>
      </c>
      <c r="AB961" s="46" t="s">
        <v>1399</v>
      </c>
      <c r="AC961" s="46" t="s">
        <v>4</v>
      </c>
      <c r="AD961" s="46" t="s">
        <v>4</v>
      </c>
      <c r="AE961" s="46" t="s">
        <v>4</v>
      </c>
      <c r="AF961" s="47" t="s">
        <v>4</v>
      </c>
    </row>
    <row r="962" spans="1:32" ht="90" x14ac:dyDescent="0.25">
      <c r="A962" s="45" t="s">
        <v>30</v>
      </c>
      <c r="B962" s="46" t="str">
        <f>VLOOKUP($A962, Table5[], 2, FALSE)</f>
        <v>1011 : ERGA OMNES</v>
      </c>
      <c r="C962" s="46" t="str">
        <f>IF(ISNA(VLOOKUP($A962, Table8[], 2, FALSE)), "", VLOOKUP($A962, Table8[], 2, FALSE))</f>
        <v/>
      </c>
      <c r="D962" s="46" t="str">
        <f>IF(ISNA(VLOOKUP($A962, Table10[], 2, FALSE)), "", VLOOKUP($A962, Table10[], 2, FALSE))</f>
        <v>7018109000 - Other</v>
      </c>
      <c r="E962" s="46" t="str">
        <f>IF(ISNA(VLOOKUP($A962, Table16[], 2, FALSE)), "", VLOOKUP($A962, Table16[], 2, FALSE))</f>
        <v>R000032 : opening and providing for the administration of Community tariff quotas bound in GATT and certain other Community tariff quotas and establishingdetailed rules for adjustingthe quotas, and repealingCouncil Regulation (EC) No 1808/95</v>
      </c>
      <c r="F962" s="59">
        <v>12819</v>
      </c>
      <c r="G962" s="60">
        <v>43101</v>
      </c>
      <c r="H962" s="60">
        <v>43465</v>
      </c>
      <c r="I962" s="61">
        <f>'quota master'!$H962-'quota master'!$G962+1</f>
        <v>365</v>
      </c>
      <c r="J962" s="61" t="str">
        <f>describe_period('quota master'!$I962, 'quota master'!$G962, 'quota master'!$H962)</f>
        <v>Annual</v>
      </c>
      <c r="K962" s="54">
        <v>52000</v>
      </c>
      <c r="L962" s="62" t="s">
        <v>2</v>
      </c>
      <c r="M962" s="63">
        <v>3</v>
      </c>
      <c r="N962" s="62" t="s">
        <v>3</v>
      </c>
      <c r="O962" s="63">
        <v>90</v>
      </c>
      <c r="P962" s="46" t="s">
        <v>4</v>
      </c>
      <c r="Q962" s="46" t="s">
        <v>4</v>
      </c>
      <c r="R962" s="46" t="s">
        <v>7</v>
      </c>
      <c r="S962" s="46" t="s">
        <v>4</v>
      </c>
      <c r="T962" s="46" t="s">
        <v>7137</v>
      </c>
      <c r="U962" s="46" t="str">
        <f>GetQuotaDescription('quota master'!$A962, 'quota master'!$B962, 'quota master'!$AB962, 'quota master'!$T962)</f>
        <v>FCFS Quota number 090051 for geography 1011 : ERGA OMNES on Glass beads, imitation pearls etc.</v>
      </c>
      <c r="V962" s="46" t="s">
        <v>7137</v>
      </c>
      <c r="W962" s="46" t="s">
        <v>4</v>
      </c>
      <c r="X962" s="46" t="s">
        <v>4</v>
      </c>
      <c r="Y962" s="46" t="s">
        <v>4</v>
      </c>
      <c r="Z962" s="54"/>
      <c r="AA962" s="46" t="s">
        <v>4</v>
      </c>
      <c r="AB962" s="46" t="s">
        <v>1399</v>
      </c>
      <c r="AC962" s="46" t="s">
        <v>4</v>
      </c>
      <c r="AD962" s="46" t="s">
        <v>4</v>
      </c>
      <c r="AE962" s="46" t="s">
        <v>4</v>
      </c>
      <c r="AF962" s="47" t="s">
        <v>4</v>
      </c>
    </row>
    <row r="963" spans="1:32" ht="120" x14ac:dyDescent="0.25">
      <c r="A963" s="45" t="s">
        <v>747</v>
      </c>
      <c r="B963" s="46" t="str">
        <f>VLOOKUP($A963, Table5[], 2, FALSE)</f>
        <v>1011 : ERGA OMNES</v>
      </c>
      <c r="C963" s="46" t="str">
        <f>IF(ISNA(VLOOKUP($A963, Table8[], 2, FALSE)), "", VLOOKUP($A963, Table8[], 2, FALSE))</f>
        <v/>
      </c>
      <c r="D963" s="46" t="str">
        <f>IF(ISNA(VLOOKUP($A963, Table10[], 2, FALSE)), "", VLOOKUP($A963, Table10[], 2, FALSE))</f>
        <v>7019120006 - S glass stratifils: - composed of continuous glass filaments of 9 ??m (??0,5 ??m), - measuring 200 tex or more but not more than 680 tex, - not containing any calcium oxide, and - with a breaking strength of more than 3 550 Mpa determined by ASTM D2343-09 for use in the manufacture of aeronautics_x000D_
7019120026 - S glass stratifils: - composed of continuous glass filaments of 9 ??m (??0,5 ??m), - measuring 200 tex or more but not more than 680 tex, - not containing any calcium oxide, and - with a breaking strength of more than 3 550 Mpa determined by ASTM D2343-09 for use in the manufacture of aeronautics</v>
      </c>
      <c r="E963" s="46" t="str">
        <f>IF(ISNA(VLOOKUP($A963, Table16[], 2, FALSE)), "", VLOOKUP($A963, Table16[], 2, FALSE))</f>
        <v>R172466 : amending Regulation (EU) No 1388/2013 opening and providing for the management of autonomous tariff quotas of the Union for certain agricultural and industrial products</v>
      </c>
      <c r="F963" s="59">
        <v>13265</v>
      </c>
      <c r="G963" s="60">
        <v>43101</v>
      </c>
      <c r="H963" s="60">
        <v>43465</v>
      </c>
      <c r="I963" s="61">
        <f>'quota master'!$H963-'quota master'!$G963+1</f>
        <v>365</v>
      </c>
      <c r="J963" s="61" t="str">
        <f>describe_period('quota master'!$I963, 'quota master'!$G963, 'quota master'!$H963)</f>
        <v>Annual</v>
      </c>
      <c r="K963" s="54">
        <v>1000000</v>
      </c>
      <c r="L963" s="62" t="s">
        <v>2</v>
      </c>
      <c r="M963" s="63">
        <v>3</v>
      </c>
      <c r="N963" s="62" t="s">
        <v>11</v>
      </c>
      <c r="O963" s="63">
        <v>90</v>
      </c>
      <c r="P963" s="46" t="s">
        <v>4</v>
      </c>
      <c r="Q963" s="46" t="s">
        <v>4</v>
      </c>
      <c r="R963" s="46" t="s">
        <v>643</v>
      </c>
      <c r="S963" s="46" t="s">
        <v>4</v>
      </c>
      <c r="T963" s="46" t="str">
        <f>LOWER('quota master'!$V963)</f>
        <v>s glass stratifils</v>
      </c>
      <c r="U963" s="46" t="str">
        <f>GetQuotaDescription('quota master'!$A963, 'quota master'!$B963, 'quota master'!$AB963, 'quota master'!$T963)</f>
        <v>FCFS Quota number 092866 for geography 1011 : ERGA OMNES on s glass stratifils</v>
      </c>
      <c r="V963" s="46" t="s">
        <v>7700</v>
      </c>
      <c r="W963" s="46" t="s">
        <v>4</v>
      </c>
      <c r="X963" s="46" t="s">
        <v>4</v>
      </c>
      <c r="Y963" s="46" t="s">
        <v>4</v>
      </c>
      <c r="Z963" s="54"/>
      <c r="AA963" s="46" t="s">
        <v>4</v>
      </c>
      <c r="AB963" s="46" t="s">
        <v>1399</v>
      </c>
      <c r="AC963" s="46" t="s">
        <v>4</v>
      </c>
      <c r="AD963" s="46" t="s">
        <v>4</v>
      </c>
      <c r="AE963" s="46" t="s">
        <v>4</v>
      </c>
      <c r="AF963" s="47" t="s">
        <v>4</v>
      </c>
    </row>
    <row r="964" spans="1:32" ht="120" x14ac:dyDescent="0.25">
      <c r="A964" s="45" t="s">
        <v>749</v>
      </c>
      <c r="B964" s="46" t="str">
        <f>VLOOKUP($A964, Table5[], 2, FALSE)</f>
        <v>1011 : ERGA OMNES</v>
      </c>
      <c r="C964" s="46" t="str">
        <f>IF(ISNA(VLOOKUP($A964, Table8[], 2, FALSE)), "", VLOOKUP($A964, Table8[], 2, FALSE))</f>
        <v/>
      </c>
      <c r="D964" s="46" t="str">
        <f>IF(ISNA(VLOOKUP($A964, Table10[], 2, FALSE)), "", VLOOKUP($A964, Table10[], 2, FALSE))</f>
        <v>7019400070 - E-fibre glass fabrics: - having a weight of 20 g/m?? or more, but not more than 214 g/m??, - impregnated with silane, - in rolls, - having a humidity content by weight of 0,13??% or less, and - having not more than 3 hollow fibres out of 100 000 fibres, for the exclusive use in the manufacture of prepregs and copper clad laminates_x000D_
7019520030 - E-fibre glass fabrics: - having a weight of 20 g/m?? or more, but not more than 214 g/m??, - impregnated with silane, - in rolls, - having a humidity content by weight of 0,13??% or less, and - having not more than 3 hollow fibres out of 100 000 fibres, for the exclusive use in the manufacture of prepregs and copper clad laminates</v>
      </c>
      <c r="E964" s="46" t="str">
        <f>IF(ISNA(VLOOKUP($A964, Table16[], 2, FALSE)), "", VLOOKUP($A964, Table16[], 2, FALSE))</f>
        <v>R172466 : amending Regulation (EU) No 1388/2013 opening and providing for the management of autonomous tariff quotas of the Union for certain agricultural and industrial products</v>
      </c>
      <c r="F964" s="59">
        <v>13375</v>
      </c>
      <c r="G964" s="60">
        <v>43101</v>
      </c>
      <c r="H964" s="60">
        <v>43465</v>
      </c>
      <c r="I964" s="61">
        <f>'quota master'!$H964-'quota master'!$G964+1</f>
        <v>365</v>
      </c>
      <c r="J964" s="61" t="str">
        <f>describe_period('quota master'!$I964, 'quota master'!$G964, 'quota master'!$H964)</f>
        <v>Annual</v>
      </c>
      <c r="K964" s="54">
        <v>6000000</v>
      </c>
      <c r="L964" s="62" t="s">
        <v>750</v>
      </c>
      <c r="M964" s="63">
        <v>3</v>
      </c>
      <c r="N964" s="62" t="s">
        <v>11</v>
      </c>
      <c r="O964" s="63">
        <v>90</v>
      </c>
      <c r="P964" s="46" t="s">
        <v>4</v>
      </c>
      <c r="Q964" s="46" t="s">
        <v>4</v>
      </c>
      <c r="R964" s="46" t="s">
        <v>643</v>
      </c>
      <c r="S964" s="46" t="s">
        <v>4</v>
      </c>
      <c r="T964" s="46" t="str">
        <f>LOWER('quota master'!$V964)</f>
        <v>e-fibre glass fabrics</v>
      </c>
      <c r="U964" s="46" t="str">
        <f>GetQuotaDescription('quota master'!$A964, 'quota master'!$B964, 'quota master'!$AB964, 'quota master'!$T964)</f>
        <v>FCFS Quota number 092870 for geography 1011 : ERGA OMNES on e-fibre glass fabrics</v>
      </c>
      <c r="V964" s="46" t="s">
        <v>7702</v>
      </c>
      <c r="W964" s="46" t="s">
        <v>4</v>
      </c>
      <c r="X964" s="46" t="s">
        <v>4</v>
      </c>
      <c r="Y964" s="46" t="s">
        <v>4</v>
      </c>
      <c r="Z964" s="54"/>
      <c r="AA964" s="46" t="s">
        <v>4</v>
      </c>
      <c r="AB964" s="46" t="s">
        <v>1399</v>
      </c>
      <c r="AC964" s="46" t="s">
        <v>4</v>
      </c>
      <c r="AD964" s="46" t="s">
        <v>4</v>
      </c>
      <c r="AE964" s="46" t="s">
        <v>4</v>
      </c>
      <c r="AF964" s="47" t="s">
        <v>4</v>
      </c>
    </row>
    <row r="965" spans="1:32" ht="60" x14ac:dyDescent="0.25">
      <c r="A965" s="45" t="s">
        <v>620</v>
      </c>
      <c r="B965" s="46" t="str">
        <f>VLOOKUP($A965, Table5[], 2, FALSE)</f>
        <v>1011 : ERGA OMNES</v>
      </c>
      <c r="C965" s="46" t="str">
        <f>IF(ISNA(VLOOKUP($A965, Table8[], 2, FALSE)), "", VLOOKUP($A965, Table8[], 2, FALSE))</f>
        <v/>
      </c>
      <c r="D965" s="46" t="str">
        <f>IF(ISNA(VLOOKUP($A965, Table10[], 2, FALSE)), "", VLOOKUP($A965, Table10[], 2, FALSE))</f>
        <v>7019520010 - Glass web woven from glass fibre coated in plastic, of a weight of 120|g/m$2|(??|10|g/m$2) of a type used in rolling insect screens with fixed frames</v>
      </c>
      <c r="E965" s="46" t="str">
        <f>IF(ISNA(VLOOKUP($A965, Table16[], 2, FALSE)), "", VLOOKUP($A965, Table16[], 2, FALSE))</f>
        <v>R162389 : amending Regulation (EU) No 1388/2013 opening and providing for the management of autonomous tariff quotas of the Union for certain agricultural and industrial products</v>
      </c>
      <c r="F965" s="59">
        <v>13376</v>
      </c>
      <c r="G965" s="60">
        <v>43101</v>
      </c>
      <c r="H965" s="60">
        <v>43465</v>
      </c>
      <c r="I965" s="61">
        <f>'quota master'!$H965-'quota master'!$G965+1</f>
        <v>365</v>
      </c>
      <c r="J965" s="61" t="str">
        <f>describe_period('quota master'!$I965, 'quota master'!$G965, 'quota master'!$H965)</f>
        <v>Annual</v>
      </c>
      <c r="K965" s="54">
        <v>3000000</v>
      </c>
      <c r="L965" s="62" t="s">
        <v>610</v>
      </c>
      <c r="M965" s="63">
        <v>3</v>
      </c>
      <c r="N965" s="62" t="s">
        <v>11</v>
      </c>
      <c r="O965" s="63">
        <v>90</v>
      </c>
      <c r="P965" s="46" t="s">
        <v>4</v>
      </c>
      <c r="Q965" s="46" t="s">
        <v>4</v>
      </c>
      <c r="R965" s="46" t="s">
        <v>563</v>
      </c>
      <c r="S965" s="46" t="s">
        <v>4</v>
      </c>
      <c r="T965" s="46" t="str">
        <f>LOWER('quota master'!$V965)</f>
        <v>glass web woven from glass fibre coated in plastic</v>
      </c>
      <c r="U965" s="46" t="str">
        <f>GetQuotaDescription('quota master'!$A965, 'quota master'!$B965, 'quota master'!$AB965, 'quota master'!$T965)</f>
        <v>FCFS Quota number 092628 for geography 1011 : ERGA OMNES on glass web woven from glass fibre coated in plastic</v>
      </c>
      <c r="V965" s="46" t="s">
        <v>7162</v>
      </c>
      <c r="W965" s="46" t="s">
        <v>4</v>
      </c>
      <c r="X965" s="46" t="s">
        <v>4</v>
      </c>
      <c r="Y965" s="46" t="s">
        <v>4</v>
      </c>
      <c r="Z965" s="54"/>
      <c r="AA965" s="46" t="s">
        <v>4</v>
      </c>
      <c r="AB965" s="46" t="s">
        <v>1399</v>
      </c>
      <c r="AC965" s="46" t="s">
        <v>4</v>
      </c>
      <c r="AD965" s="46" t="s">
        <v>4</v>
      </c>
      <c r="AE965" s="46" t="s">
        <v>4</v>
      </c>
      <c r="AF965" s="47" t="s">
        <v>4</v>
      </c>
    </row>
    <row r="966" spans="1:32" ht="90" x14ac:dyDescent="0.25">
      <c r="A966" s="45" t="s">
        <v>12</v>
      </c>
      <c r="B966" s="46" t="str">
        <f>VLOOKUP($A966, Table5[], 2, FALSE)</f>
        <v>1011 : ERGA OMNES</v>
      </c>
      <c r="C966" s="46" t="str">
        <f>IF(ISNA(VLOOKUP($A966, Table8[], 2, FALSE)), "", VLOOKUP($A966, Table8[], 2, FALSE))</f>
        <v/>
      </c>
      <c r="D966" s="46" t="str">
        <f>IF(ISNA(VLOOKUP($A966, Table10[], 2, FALSE)), "", VLOOKUP($A966, Table10[], 2, FALSE))</f>
        <v>7202210000 - Containing by weight more than 55|% of silicon_x000D_
7202290000 - Other</v>
      </c>
      <c r="E966" s="46" t="str">
        <f>IF(ISNA(VLOOKUP($A966, Table16[], 2, FALSE)), "", VLOOKUP($A966, Table16[], 2, FALSE))</f>
        <v>R000032 : opening and providing for the administration of Community tariff quotas bound in GATT and certain other Community tariff quotas and establishingdetailed rules for adjustingthe quotas, and repealingCouncil Regulation (EC) No 1808/95</v>
      </c>
      <c r="F966" s="59">
        <v>12811</v>
      </c>
      <c r="G966" s="60">
        <v>43101</v>
      </c>
      <c r="H966" s="60">
        <v>43465</v>
      </c>
      <c r="I966" s="61">
        <f>'quota master'!$H966-'quota master'!$G966+1</f>
        <v>365</v>
      </c>
      <c r="J966" s="61" t="str">
        <f>describe_period('quota master'!$I966, 'quota master'!$G966, 'quota master'!$H966)</f>
        <v>Annual</v>
      </c>
      <c r="K966" s="54">
        <v>12600000</v>
      </c>
      <c r="L966" s="62" t="s">
        <v>2</v>
      </c>
      <c r="M966" s="63">
        <v>3</v>
      </c>
      <c r="N966" s="62" t="s">
        <v>11</v>
      </c>
      <c r="O966" s="63">
        <v>90</v>
      </c>
      <c r="P966" s="46" t="s">
        <v>4</v>
      </c>
      <c r="Q966" s="46" t="s">
        <v>4</v>
      </c>
      <c r="R966" s="46" t="s">
        <v>7</v>
      </c>
      <c r="S966" s="46" t="s">
        <v>4</v>
      </c>
      <c r="T966" s="46" t="s">
        <v>7126</v>
      </c>
      <c r="U966" s="46" t="str">
        <f>GetQuotaDescription('quota master'!$A966, 'quota master'!$B966, 'quota master'!$AB966, 'quota master'!$T966)</f>
        <v>FCFS Quota number 090019 for geography 1011 : ERGA OMNES on ferro-silicon commodities</v>
      </c>
      <c r="V966" s="46" t="s">
        <v>7126</v>
      </c>
      <c r="W966" s="46" t="s">
        <v>4</v>
      </c>
      <c r="X966" s="46" t="s">
        <v>4</v>
      </c>
      <c r="Y966" s="46" t="s">
        <v>4</v>
      </c>
      <c r="Z966" s="54"/>
      <c r="AA966" s="46" t="s">
        <v>4</v>
      </c>
      <c r="AB966" s="46" t="s">
        <v>1399</v>
      </c>
      <c r="AC966" s="46" t="s">
        <v>4</v>
      </c>
      <c r="AD966" s="46" t="s">
        <v>4</v>
      </c>
      <c r="AE966" s="46" t="s">
        <v>4</v>
      </c>
      <c r="AF966" s="47" t="s">
        <v>4</v>
      </c>
    </row>
    <row r="967" spans="1:32" ht="90" x14ac:dyDescent="0.25">
      <c r="A967" s="45" t="s">
        <v>13</v>
      </c>
      <c r="B967" s="46" t="str">
        <f>VLOOKUP($A967, Table5[], 2, FALSE)</f>
        <v>1011 : ERGA OMNES</v>
      </c>
      <c r="C967" s="46" t="str">
        <f>IF(ISNA(VLOOKUP($A967, Table8[], 2, FALSE)), "", VLOOKUP($A967, Table8[], 2, FALSE))</f>
        <v/>
      </c>
      <c r="D967" s="46" t="str">
        <f>IF(ISNA(VLOOKUP($A967, Table10[], 2, FALSE)), "", VLOOKUP($A967, Table10[], 2, FALSE))</f>
        <v>7202300000 - Ferro-silico-manganese</v>
      </c>
      <c r="E967" s="46" t="str">
        <f>IF(ISNA(VLOOKUP($A967, Table16[], 2, FALSE)), "", VLOOKUP($A967, Table16[], 2, FALSE))</f>
        <v>R000032 : opening and providing for the administration of Community tariff quotas bound in GATT and certain other Community tariff quotas and establishingdetailed rules for adjustingthe quotas, and repealingCouncil Regulation (EC) No 1808/95</v>
      </c>
      <c r="F967" s="59">
        <v>12812</v>
      </c>
      <c r="G967" s="60">
        <v>43101</v>
      </c>
      <c r="H967" s="60">
        <v>43465</v>
      </c>
      <c r="I967" s="61">
        <f>'quota master'!$H967-'quota master'!$G967+1</f>
        <v>365</v>
      </c>
      <c r="J967" s="61" t="str">
        <f>describe_period('quota master'!$I967, 'quota master'!$G967, 'quota master'!$H967)</f>
        <v>Annual</v>
      </c>
      <c r="K967" s="54">
        <v>18550000</v>
      </c>
      <c r="L967" s="62" t="s">
        <v>2</v>
      </c>
      <c r="M967" s="63">
        <v>3</v>
      </c>
      <c r="N967" s="62" t="s">
        <v>11</v>
      </c>
      <c r="O967" s="63">
        <v>90</v>
      </c>
      <c r="P967" s="46" t="s">
        <v>4</v>
      </c>
      <c r="Q967" s="46" t="s">
        <v>4</v>
      </c>
      <c r="R967" s="46" t="s">
        <v>7</v>
      </c>
      <c r="S967" s="46" t="s">
        <v>4</v>
      </c>
      <c r="T967" s="46" t="s">
        <v>7128</v>
      </c>
      <c r="U967" s="46" t="str">
        <f>GetQuotaDescription('quota master'!$A967, 'quota master'!$B967, 'quota master'!$AB967, 'quota master'!$T967)</f>
        <v>FCFS Quota number 090021 for geography 1011 : ERGA OMNES on ferro-silico-manganese commodities</v>
      </c>
      <c r="V967" s="46" t="s">
        <v>7128</v>
      </c>
      <c r="W967" s="46" t="s">
        <v>4</v>
      </c>
      <c r="X967" s="46" t="s">
        <v>4</v>
      </c>
      <c r="Y967" s="46" t="s">
        <v>4</v>
      </c>
      <c r="Z967" s="54"/>
      <c r="AA967" s="46" t="s">
        <v>4</v>
      </c>
      <c r="AB967" s="46" t="s">
        <v>1399</v>
      </c>
      <c r="AC967" s="46" t="s">
        <v>4</v>
      </c>
      <c r="AD967" s="46" t="s">
        <v>4</v>
      </c>
      <c r="AE967" s="46" t="s">
        <v>4</v>
      </c>
      <c r="AF967" s="47" t="s">
        <v>4</v>
      </c>
    </row>
    <row r="968" spans="1:32" ht="90" x14ac:dyDescent="0.25">
      <c r="A968" s="45" t="s">
        <v>14</v>
      </c>
      <c r="B968" s="46" t="str">
        <f>VLOOKUP($A968, Table5[], 2, FALSE)</f>
        <v>1011 : ERGA OMNES</v>
      </c>
      <c r="C968" s="46" t="str">
        <f>IF(ISNA(VLOOKUP($A968, Table8[], 2, FALSE)), "", VLOOKUP($A968, Table8[], 2, FALSE))</f>
        <v/>
      </c>
      <c r="D968" s="46" t="str">
        <f>IF(ISNA(VLOOKUP($A968, Table10[], 2, FALSE)), "", VLOOKUP($A968, Table10[], 2, FALSE))</f>
        <v>7202491020 - Containing by weight more than 30|% but not more than 90|% of chromium (super-refined ferrochromium)_x000D_
7202495011 - Containing by weight not more than 0,1|% of carbon and more than 30|% but not more than 90|% of chromium (super-refined ferrochromium)</v>
      </c>
      <c r="E968" s="46" t="str">
        <f>IF(ISNA(VLOOKUP($A968, Table16[], 2, FALSE)), "", VLOOKUP($A968, Table16[], 2, FALSE))</f>
        <v>R000032 : opening and providing for the administration of Community tariff quotas bound in GATT and certain other Community tariff quotas and establishingdetailed rules for adjustingthe quotas, and repealingCouncil Regulation (EC) No 1808/95</v>
      </c>
      <c r="F968" s="59">
        <v>12813</v>
      </c>
      <c r="G968" s="60">
        <v>43101</v>
      </c>
      <c r="H968" s="60">
        <v>43465</v>
      </c>
      <c r="I968" s="61">
        <f>'quota master'!$H968-'quota master'!$G968+1</f>
        <v>365</v>
      </c>
      <c r="J968" s="61" t="str">
        <f>describe_period('quota master'!$I968, 'quota master'!$G968, 'quota master'!$H968)</f>
        <v>Annual</v>
      </c>
      <c r="K968" s="54">
        <v>2950000</v>
      </c>
      <c r="L968" s="62" t="s">
        <v>2</v>
      </c>
      <c r="M968" s="63">
        <v>3</v>
      </c>
      <c r="N968" s="62" t="s">
        <v>11</v>
      </c>
      <c r="O968" s="63">
        <v>90</v>
      </c>
      <c r="P968" s="46" t="s">
        <v>4</v>
      </c>
      <c r="Q968" s="46" t="s">
        <v>4</v>
      </c>
      <c r="R968" s="46" t="s">
        <v>7</v>
      </c>
      <c r="S968" s="46" t="s">
        <v>4</v>
      </c>
      <c r="T968" s="46" t="s">
        <v>7127</v>
      </c>
      <c r="U968" s="46" t="str">
        <f>GetQuotaDescription('quota master'!$A968, 'quota master'!$B968, 'quota master'!$AB968, 'quota master'!$T968)</f>
        <v>FCFS Quota number 090023 for geography 1011 : ERGA OMNES on ferro-chromium commodities</v>
      </c>
      <c r="V968" s="46" t="s">
        <v>7127</v>
      </c>
      <c r="W968" s="46" t="s">
        <v>4</v>
      </c>
      <c r="X968" s="46" t="s">
        <v>4</v>
      </c>
      <c r="Y968" s="46" t="s">
        <v>4</v>
      </c>
      <c r="Z968" s="54"/>
      <c r="AA968" s="46" t="s">
        <v>4</v>
      </c>
      <c r="AB968" s="46" t="s">
        <v>1399</v>
      </c>
      <c r="AC968" s="46" t="s">
        <v>4</v>
      </c>
      <c r="AD968" s="46" t="s">
        <v>4</v>
      </c>
      <c r="AE968" s="46" t="s">
        <v>4</v>
      </c>
      <c r="AF968" s="47" t="s">
        <v>4</v>
      </c>
    </row>
    <row r="969" spans="1:32" ht="60" x14ac:dyDescent="0.25">
      <c r="A969" s="45" t="s">
        <v>713</v>
      </c>
      <c r="B969" s="46" t="str">
        <f>VLOOKUP($A969, Table5[], 2, FALSE)</f>
        <v>1011 : ERGA OMNES</v>
      </c>
      <c r="C969" s="46" t="str">
        <f>IF(ISNA(VLOOKUP($A969, Table8[], 2, FALSE)), "", VLOOKUP($A969, Table8[], 2, FALSE))</f>
        <v/>
      </c>
      <c r="D969" s="46" t="str">
        <f>IF(ISNA(VLOOKUP($A969, Table10[], 2, FALSE)), "", VLOOKUP($A969, Table10[], 2, FALSE))</f>
        <v>7202499010 - Containing 1,5% or more but not more than 4% by weight of carbon and not more than 70% of chromium</v>
      </c>
      <c r="E969" s="46" t="str">
        <f>IF(ISNA(VLOOKUP($A969, Table16[], 2, FALSE)), "", VLOOKUP($A969, Table16[], 2, FALSE))</f>
        <v>R162389 : amending Regulation (EU) No 1388/2013 opening and providing for the management of autonomous tariff quotas of the Union for certain agricultural and industrial products</v>
      </c>
      <c r="F969" s="59">
        <v>13377</v>
      </c>
      <c r="G969" s="60">
        <v>43101</v>
      </c>
      <c r="H969" s="60">
        <v>43465</v>
      </c>
      <c r="I969" s="61">
        <f>'quota master'!$H969-'quota master'!$G969+1</f>
        <v>365</v>
      </c>
      <c r="J969" s="61" t="str">
        <f>describe_period('quota master'!$I969, 'quota master'!$G969, 'quota master'!$H969)</f>
        <v>Annual</v>
      </c>
      <c r="K969" s="54">
        <v>50000000</v>
      </c>
      <c r="L969" s="62" t="s">
        <v>2</v>
      </c>
      <c r="M969" s="63">
        <v>3</v>
      </c>
      <c r="N969" s="62" t="s">
        <v>3</v>
      </c>
      <c r="O969" s="63">
        <v>90</v>
      </c>
      <c r="P969" s="46" t="s">
        <v>4</v>
      </c>
      <c r="Q969" s="46" t="s">
        <v>4</v>
      </c>
      <c r="R969" s="46" t="s">
        <v>563</v>
      </c>
      <c r="S969" s="46" t="s">
        <v>4</v>
      </c>
      <c r="T969" s="46" t="str">
        <f>LOWER('quota master'!$V969)</f>
        <v>ferro-chromium</v>
      </c>
      <c r="U969" s="46" t="str">
        <f>GetQuotaDescription('quota master'!$A969, 'quota master'!$B969, 'quota master'!$AB969, 'quota master'!$T969)</f>
        <v>FCFS Quota number 092799 for geography 1011 : ERGA OMNES on ferro-chromium</v>
      </c>
      <c r="V969" s="46" t="s">
        <v>7711</v>
      </c>
      <c r="W969" s="46" t="s">
        <v>4</v>
      </c>
      <c r="X969" s="46" t="s">
        <v>4</v>
      </c>
      <c r="Y969" s="46" t="s">
        <v>4</v>
      </c>
      <c r="Z969" s="54"/>
      <c r="AA969" s="46" t="s">
        <v>4</v>
      </c>
      <c r="AB969" s="46" t="s">
        <v>1399</v>
      </c>
      <c r="AC969" s="46" t="s">
        <v>4</v>
      </c>
      <c r="AD969" s="46" t="s">
        <v>4</v>
      </c>
      <c r="AE969" s="46" t="s">
        <v>4</v>
      </c>
      <c r="AF969" s="47" t="s">
        <v>4</v>
      </c>
    </row>
    <row r="970" spans="1:32" ht="360" x14ac:dyDescent="0.25">
      <c r="A970" s="45" t="s">
        <v>1136</v>
      </c>
      <c r="B970" s="46" t="str">
        <f>VLOOKUP($A970, Table5[], 2, FALSE)</f>
        <v>5001 : Countries subject to safeguard measures</v>
      </c>
      <c r="C970" s="46" t="str">
        <f>IF(ISNA(VLOOKUP($A970, Table8[], 2, FALSE)), "", VLOOKUP($A970, Table8[], 2, FALSE))</f>
        <v>AE (United Arab Emirates) excluded from 5001 (Countries subject to safeguard measures)_x000D_
CN (China)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v>
      </c>
      <c r="D970" s="46" t="str">
        <f>IF(ISNA(VLOOKUP($A970, Table10[], 2, FALSE)), "", VLOOKUP($A970, Table10[], 2, FALSE))</f>
        <v>7208100000 - In coils, not further worked than hot-rolled, with patterns in relief_x000D_
7208250000 - Of a thickness of 4,75|mm or more_x000D_
7208260000 - Of a thickness of 3|mm or more but less than 4,75|mm_x000D_
7208270000 - Of a thickness of less than 3|mm_x000D_
7208360000 - Of a thickness exceeding 10|mm_x000D_
7208370000 - Of a thickness of 4,75|mm or more but not exceeding 10|mm_x000D_
7208380000 - Of a thickness of 3|mm or more but less than 4,75|mm_x000D_
7208390000 - Of a thickness of less than 3|mm_x000D_
7208400000 - Not in coils, not further worked than hot-rolled, with patterns in relief_x000D_
7208521000 - Rolled on four faces or in a closed box pass, of a width not exceeding 1|250|mm_x000D_
7208529900 - Less than 2|050|mm_x000D_
7208530000 - Of a thickness of 3|mm or more but less than 4,75|mm_x000D_
7208540000 - Of a thickness of less than 3|mm_x000D_
7211130000 - Rolled on four faces or in a closed box pass, of a width exceeding 150|mm and a thickness of not less than 4|mm, not in coils and without patterns in relief_x000D_
7211140000 - Other, of a thickness of 4,75|mm or more_x000D_
7211190000 - Other_x000D_
7212600000 - Clad_x000D_
7225191000 - Hot-rolled_x000D_
7225300000 - Other, not further worked than hot-rolled, in coils_x000D_
7225401500 - Of high-speed steel_x000D_
7225409000 - Of a thickness of less than 4,75|mm_x000D_
7226191000 - Not further worked than hot-rolled_x000D_
7226910000 - Not further worked than hot-rolled</v>
      </c>
      <c r="E970" s="46" t="str">
        <f>IF(ISNA(VLOOKUP($A970, Table16[], 2, FALSE)), "", VLOOKUP($A970, Table16[], 2, FALSE))</f>
        <v>R181013 : Commission Implementing Regulation (EU) 2018/1013 of 17 July 2018 imposing provisional safeguard measures with regard to imports of certain steel products</v>
      </c>
      <c r="F970" s="59">
        <v>13425</v>
      </c>
      <c r="G970" s="60">
        <v>43300</v>
      </c>
      <c r="H970" s="60">
        <v>43499</v>
      </c>
      <c r="I970" s="61">
        <f>'quota master'!$H970-'quota master'!$G970+1</f>
        <v>200</v>
      </c>
      <c r="J970" s="61" t="str">
        <f>describe_period('quota master'!$I970, 'quota master'!$G970, 'quota master'!$H970)</f>
        <v>Custom period</v>
      </c>
      <c r="K970" s="54">
        <v>4269009000</v>
      </c>
      <c r="L970" s="62" t="s">
        <v>2</v>
      </c>
      <c r="M970" s="63">
        <v>3</v>
      </c>
      <c r="N970" s="62" t="s">
        <v>3</v>
      </c>
      <c r="O970" s="63">
        <v>90</v>
      </c>
      <c r="P970" s="46" t="s">
        <v>4</v>
      </c>
      <c r="Q970" s="46" t="s">
        <v>4</v>
      </c>
      <c r="R970" s="46" t="s">
        <v>1137</v>
      </c>
      <c r="S970" s="46" t="s">
        <v>4</v>
      </c>
      <c r="T970" s="46" t="str">
        <f>LOWER('quota master'!$V970)</f>
        <v>miscellaneous flat-rolled products of iron or non-alloy steel</v>
      </c>
      <c r="U970" s="46" t="str">
        <f>GetQuotaDescription('quota master'!$A970, 'quota master'!$B970, 'quota master'!$AB970, 'quota master'!$T970)</f>
        <v>FCFS Quota number 098501 for geography 5001 : Countries subject to safeguard measures on miscellaneous flat-rolled products of iron or non-alloy steel</v>
      </c>
      <c r="V970" s="46" t="s">
        <v>7825</v>
      </c>
      <c r="W970" s="46" t="s">
        <v>4</v>
      </c>
      <c r="X970" s="46" t="s">
        <v>4</v>
      </c>
      <c r="Y970" s="46" t="s">
        <v>4</v>
      </c>
      <c r="Z970" s="54"/>
      <c r="AA970" s="46" t="s">
        <v>4</v>
      </c>
      <c r="AB970" s="46" t="s">
        <v>1399</v>
      </c>
      <c r="AC970" s="46" t="s">
        <v>4</v>
      </c>
      <c r="AD970" s="46" t="s">
        <v>4</v>
      </c>
      <c r="AE970" s="46" t="s">
        <v>4</v>
      </c>
      <c r="AF970" s="47" t="s">
        <v>4</v>
      </c>
    </row>
    <row r="971" spans="1:32" ht="270" x14ac:dyDescent="0.25">
      <c r="A971" s="45" t="s">
        <v>1143</v>
      </c>
      <c r="B971" s="46" t="str">
        <f>VLOOKUP($A971, Table5[], 2, FALSE)</f>
        <v>5001 : Countries subject to safeguard measures</v>
      </c>
      <c r="C971" s="46" t="str">
        <f>IF(ISNA(VLOOKUP($A971, Table8[], 2, FALSE)), "", VLOOKUP($A971, Table8[], 2, FALSE))</f>
        <v>AE (United Arab Emirates) excluded from 5001 (Countries subject to safeguard measures)_x000D_
CN (China) excluded from 5001 (Countries subject to safeguard measures)_x000D_
EG (Egypt)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VN (Viet Nam) excluded from 5001 (Countries subject to safeguard measures)_x000D_
ZA (South Africa) excluded from 5001 (Countries subject to safeguard measures)</v>
      </c>
      <c r="D971" s="46" t="str">
        <f>IF(ISNA(VLOOKUP($A971, Table10[], 2, FALSE)), "", VLOOKUP($A971, Table10[], 2, FALSE))</f>
        <v>7208510000 - Of a thickness exceeding 10|mm_x000D_
7208529100 - 2|050|mm or more_x000D_
7208900000 - Other_x000D_
7210903000 - Clad_x000D_
7225401200 - Of tool steel_x000D_
7225404000 - Of a thickness exceeding 10|mm_x000D_
7225406000 - Of a thickness of 4,75|mm or more but not exceeding 10|mm</v>
      </c>
      <c r="E971" s="46" t="str">
        <f>IF(ISNA(VLOOKUP($A971, Table16[], 2, FALSE)), "", VLOOKUP($A971, Table16[], 2, FALSE))</f>
        <v>R181013 : Commission Implementing Regulation (EU) 2018/1013 of 17 July 2018 imposing provisional safeguard measures with regard to imports of certain steel products</v>
      </c>
      <c r="F971" s="59">
        <v>13431</v>
      </c>
      <c r="G971" s="60">
        <v>43300</v>
      </c>
      <c r="H971" s="60">
        <v>43499</v>
      </c>
      <c r="I971" s="61">
        <f>'quota master'!$H971-'quota master'!$G971+1</f>
        <v>200</v>
      </c>
      <c r="J971" s="61" t="str">
        <f>describe_period('quota master'!$I971, 'quota master'!$G971, 'quota master'!$H971)</f>
        <v>Custom period</v>
      </c>
      <c r="K971" s="54">
        <v>1442988000</v>
      </c>
      <c r="L971" s="62" t="s">
        <v>2</v>
      </c>
      <c r="M971" s="63">
        <v>3</v>
      </c>
      <c r="N971" s="62" t="s">
        <v>3</v>
      </c>
      <c r="O971" s="63">
        <v>90</v>
      </c>
      <c r="P971" s="46" t="s">
        <v>4</v>
      </c>
      <c r="Q971" s="46" t="s">
        <v>4</v>
      </c>
      <c r="R971" s="46" t="s">
        <v>1137</v>
      </c>
      <c r="S971" s="46" t="s">
        <v>4</v>
      </c>
      <c r="T971" s="46" t="str">
        <f>LOWER('quota master'!$V971)</f>
        <v>metal products</v>
      </c>
      <c r="U971" s="46" t="str">
        <f>GetQuotaDescription('quota master'!$A971, 'quota master'!$B971, 'quota master'!$AB971, 'quota master'!$T971)</f>
        <v>FCFS Quota number 098507 for geography 5001 : Countries subject to safeguard measures on metal products</v>
      </c>
      <c r="V971" s="46" t="s">
        <v>7826</v>
      </c>
      <c r="W971" s="46" t="s">
        <v>4</v>
      </c>
      <c r="X971" s="46" t="s">
        <v>4</v>
      </c>
      <c r="Y971" s="46" t="s">
        <v>4</v>
      </c>
      <c r="Z971" s="54"/>
      <c r="AA971" s="46" t="s">
        <v>4</v>
      </c>
      <c r="AB971" s="46" t="s">
        <v>1399</v>
      </c>
      <c r="AC971" s="46" t="s">
        <v>4</v>
      </c>
      <c r="AD971" s="46" t="s">
        <v>4</v>
      </c>
      <c r="AE971" s="46" t="s">
        <v>4</v>
      </c>
      <c r="AF971" s="47" t="s">
        <v>4</v>
      </c>
    </row>
    <row r="972" spans="1:32" ht="270" x14ac:dyDescent="0.25">
      <c r="A972" s="45" t="s">
        <v>1138</v>
      </c>
      <c r="B972" s="46" t="str">
        <f>VLOOKUP($A972, Table5[], 2, FALSE)</f>
        <v>5001 : Countries subject to safeguard measures</v>
      </c>
      <c r="C972" s="46" t="str">
        <f>IF(ISNA(VLOOKUP($A972, Table8[], 2, FALSE)), "", VLOOKUP($A972, Table8[], 2, FALSE))</f>
        <v>AE (United Arab Emirates)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ZA (South Africa) excluded from 5001 (Countries subject to safeguard measures)</v>
      </c>
      <c r="D972" s="46" t="str">
        <f>IF(ISNA(VLOOKUP($A972, Table10[], 2, FALSE)), "", VLOOKUP($A972, Table10[], 2, FALSE))</f>
        <v>7209150000 - Of a thickness of 3|mm or more_x000D_
7209169000 - Other_x000D_
7209179000 - Other_x000D_
7209189100 - Of a thickness of 0,35|mm or more but less than 0,5|mm_x000D_
7209250000 - Of a thickness of 3|mm or more_x000D_
7209269000 - Other_x000D_
7209279000 - Other_x000D_
7209289000 - Other_x000D_
7209900000 - Other_x000D_
7211230000 - Containing by weight less than 0,25|% of carbon_x000D_
7211290000 - Other_x000D_
7211900000 - Other_x000D_
7225500000 - Other, not further worked than cold-rolled (cold-reduced)_x000D_
7225990000 - Other_x000D_
7226200000 - Of high-speed steel_x000D_
7226920000 - Not further worked than cold-rolled (cold-reduced)</v>
      </c>
      <c r="E972" s="46" t="str">
        <f>IF(ISNA(VLOOKUP($A972, Table16[], 2, FALSE)), "", VLOOKUP($A972, Table16[], 2, FALSE))</f>
        <v>R181013 : Commission Implementing Regulation (EU) 2018/1013 of 17 July 2018 imposing provisional safeguard measures with regard to imports of certain steel products</v>
      </c>
      <c r="F972" s="59">
        <v>13426</v>
      </c>
      <c r="G972" s="60">
        <v>43300</v>
      </c>
      <c r="H972" s="60">
        <v>43499</v>
      </c>
      <c r="I972" s="61">
        <f>'quota master'!$H972-'quota master'!$G972+1</f>
        <v>200</v>
      </c>
      <c r="J972" s="61" t="str">
        <f>describe_period('quota master'!$I972, 'quota master'!$G972, 'quota master'!$H972)</f>
        <v>Custom period</v>
      </c>
      <c r="K972" s="54">
        <v>1318865000</v>
      </c>
      <c r="L972" s="62" t="s">
        <v>2</v>
      </c>
      <c r="M972" s="63">
        <v>3</v>
      </c>
      <c r="N972" s="62" t="s">
        <v>3</v>
      </c>
      <c r="O972" s="63">
        <v>90</v>
      </c>
      <c r="P972" s="46" t="s">
        <v>4</v>
      </c>
      <c r="Q972" s="46" t="s">
        <v>4</v>
      </c>
      <c r="R972" s="46" t="s">
        <v>1137</v>
      </c>
      <c r="S972" s="46" t="s">
        <v>4</v>
      </c>
      <c r="T972" s="46" t="str">
        <f>LOWER('quota master'!$V972)</f>
        <v>metal products</v>
      </c>
      <c r="U972" s="46" t="str">
        <f>GetQuotaDescription('quota master'!$A972, 'quota master'!$B972, 'quota master'!$AB972, 'quota master'!$T972)</f>
        <v>FCFS Quota number 098502 for geography 5001 : Countries subject to safeguard measures on metal products</v>
      </c>
      <c r="V972" s="46" t="s">
        <v>7826</v>
      </c>
      <c r="W972" s="46" t="s">
        <v>4</v>
      </c>
      <c r="X972" s="46" t="s">
        <v>4</v>
      </c>
      <c r="Y972" s="46" t="s">
        <v>4</v>
      </c>
      <c r="Z972" s="54"/>
      <c r="AA972" s="46" t="s">
        <v>4</v>
      </c>
      <c r="AB972" s="46" t="s">
        <v>1399</v>
      </c>
      <c r="AC972" s="46" t="s">
        <v>4</v>
      </c>
      <c r="AD972" s="46" t="s">
        <v>4</v>
      </c>
      <c r="AE972" s="46" t="s">
        <v>4</v>
      </c>
      <c r="AF972" s="47" t="s">
        <v>4</v>
      </c>
    </row>
    <row r="973" spans="1:32" ht="360" x14ac:dyDescent="0.25">
      <c r="A973" s="45" t="s">
        <v>1139</v>
      </c>
      <c r="B973" s="46" t="str">
        <f>VLOOKUP($A973, Table5[], 2, FALSE)</f>
        <v>5001 : Countries subject to safeguard measures</v>
      </c>
      <c r="C973" s="46" t="str">
        <f>IF(ISNA(VLOOKUP($A973, Table8[], 2, FALSE)), "", VLOOKUP($A973,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73" s="46" t="str">
        <f>IF(ISNA(VLOOKUP($A973, Table10[], 2, FALSE)), "", VLOOKUP($A973, Table10[], 2, FALSE))</f>
        <v>7209161000 - 'Electrical'_x000D_
7209171000 - 'Electrical'_x000D_
7209181000 - 'Electrical'_x000D_
7209261000 - 'Electrical'_x000D_
7209271000 - 'Electrical'_x000D_
7209281000 - 'Electrical'_x000D_
7225199000 - Cold-rolled_x000D_
7226198000 - Other</v>
      </c>
      <c r="E973" s="46" t="str">
        <f>IF(ISNA(VLOOKUP($A973, Table16[], 2, FALSE)), "", VLOOKUP($A973, Table16[], 2, FALSE))</f>
        <v>R181013 : Commission Implementing Regulation (EU) 2018/1013 of 17 July 2018 imposing provisional safeguard measures with regard to imports of certain steel products</v>
      </c>
      <c r="F973" s="59">
        <v>13427</v>
      </c>
      <c r="G973" s="60">
        <v>43300</v>
      </c>
      <c r="H973" s="60">
        <v>43499</v>
      </c>
      <c r="I973" s="61">
        <f>'quota master'!$H973-'quota master'!$G973+1</f>
        <v>200</v>
      </c>
      <c r="J973" s="61" t="str">
        <f>describe_period('quota master'!$I973, 'quota master'!$G973, 'quota master'!$H973)</f>
        <v>Custom period</v>
      </c>
      <c r="K973" s="54">
        <v>178704000</v>
      </c>
      <c r="L973" s="62" t="s">
        <v>2</v>
      </c>
      <c r="M973" s="63">
        <v>3</v>
      </c>
      <c r="N973" s="62" t="s">
        <v>3</v>
      </c>
      <c r="O973" s="63">
        <v>90</v>
      </c>
      <c r="P973" s="46" t="s">
        <v>4</v>
      </c>
      <c r="Q973" s="46" t="s">
        <v>4</v>
      </c>
      <c r="R973" s="46" t="s">
        <v>1137</v>
      </c>
      <c r="S973" s="46" t="s">
        <v>4</v>
      </c>
      <c r="T973" s="46" t="str">
        <f>LOWER('quota master'!$V973)</f>
        <v>flat-rolled products of iron or non-alloy steel, of a width of 600|mm or more, cold-rolled (cold-reduced), not clad, plated or coated - in coils, not further worked than cold-rolled (cold-reduced)</v>
      </c>
      <c r="U973" s="46" t="str">
        <f>GetQuotaDescription('quota master'!$A973, 'quota master'!$B973, 'quota master'!$AB973, 'quota master'!$T973)</f>
        <v>FCFS Quota number 098503 for geography 5001 : Countries subject to safeguard measures on flat-rolled products of iron or non-alloy steel, of a width of 600|mm or more, cold-rolled (cold-reduced), not clad, plated or coated - in coils, not further worked than cold-rolled (cold-reduced)</v>
      </c>
      <c r="V973" s="46" t="s">
        <v>7827</v>
      </c>
      <c r="W973" s="46" t="s">
        <v>4</v>
      </c>
      <c r="X973" s="46" t="s">
        <v>4</v>
      </c>
      <c r="Y973" s="46" t="s">
        <v>4</v>
      </c>
      <c r="Z973" s="54"/>
      <c r="AA973" s="46" t="s">
        <v>4</v>
      </c>
      <c r="AB973" s="46" t="s">
        <v>1399</v>
      </c>
      <c r="AC973" s="46" t="s">
        <v>4</v>
      </c>
      <c r="AD973" s="46" t="s">
        <v>4</v>
      </c>
      <c r="AE973" s="46" t="s">
        <v>4</v>
      </c>
      <c r="AF973" s="47" t="s">
        <v>4</v>
      </c>
    </row>
    <row r="974" spans="1:32" ht="330" x14ac:dyDescent="0.25">
      <c r="A974" s="45" t="s">
        <v>1142</v>
      </c>
      <c r="B974" s="46" t="str">
        <f>VLOOKUP($A974, Table5[], 2, FALSE)</f>
        <v>5001 : Countries subject to safeguard measures</v>
      </c>
      <c r="C974" s="46" t="str">
        <f>IF(ISNA(VLOOKUP($A974, Table8[], 2, FALSE)), "", VLOOKUP($A974, Table8[], 2, FALSE))</f>
        <v>AE (United Arab Emirates)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74" s="46" t="str">
        <f>IF(ISNA(VLOOKUP($A974, Table10[], 2, FALSE)), "", VLOOKUP($A974, Table10[], 2, FALSE))</f>
        <v>7209189900 - Of a thickness of less than 0,35|mm_x000D_
7210110000 - Of a thickness of 0,5|mm or more_x000D_
7210120000 - Of a thickness of less than 0,5|mm_x000D_
7210500000 - Plated or coated with chromium oxides or with chromium and chromium oxides_x000D_
7210701000 - Tinplate, varnished; products, plated or coated with chromium oxides or with chromium and chromium oxides, varnished_x000D_
7210904000 - Tinned and printed_x000D_
7212100000 - Plated or coated with tin_x000D_
7212402000 - Tinplate, not further worked than varnished; products, plated or coated with chromium oxides or with chromium and chromium oxides, varnished</v>
      </c>
      <c r="E974" s="46" t="str">
        <f>IF(ISNA(VLOOKUP($A974, Table16[], 2, FALSE)), "", VLOOKUP($A974, Table16[], 2, FALSE))</f>
        <v>R181013 : Commission Implementing Regulation (EU) 2018/1013 of 17 July 2018 imposing provisional safeguard measures with regard to imports of certain steel products</v>
      </c>
      <c r="F974" s="59">
        <v>13430</v>
      </c>
      <c r="G974" s="60">
        <v>43300</v>
      </c>
      <c r="H974" s="60">
        <v>43499</v>
      </c>
      <c r="I974" s="61">
        <f>'quota master'!$H974-'quota master'!$G974+1</f>
        <v>200</v>
      </c>
      <c r="J974" s="61" t="str">
        <f>describe_period('quota master'!$I974, 'quota master'!$G974, 'quota master'!$H974)</f>
        <v>Custom period</v>
      </c>
      <c r="K974" s="54">
        <v>367470000</v>
      </c>
      <c r="L974" s="62" t="s">
        <v>2</v>
      </c>
      <c r="M974" s="63">
        <v>3</v>
      </c>
      <c r="N974" s="62" t="s">
        <v>3</v>
      </c>
      <c r="O974" s="63">
        <v>90</v>
      </c>
      <c r="P974" s="46" t="s">
        <v>4</v>
      </c>
      <c r="Q974" s="46" t="s">
        <v>4</v>
      </c>
      <c r="R974" s="46" t="s">
        <v>1137</v>
      </c>
      <c r="S974" s="46" t="s">
        <v>4</v>
      </c>
      <c r="T974" s="46" t="str">
        <f>LOWER('quota master'!$V974)</f>
        <v>metal products</v>
      </c>
      <c r="U974" s="46" t="str">
        <f>GetQuotaDescription('quota master'!$A974, 'quota master'!$B974, 'quota master'!$AB974, 'quota master'!$T974)</f>
        <v>FCFS Quota number 098506 for geography 5001 : Countries subject to safeguard measures on metal products</v>
      </c>
      <c r="V974" s="46" t="s">
        <v>7826</v>
      </c>
      <c r="W974" s="46" t="s">
        <v>4</v>
      </c>
      <c r="X974" s="46" t="s">
        <v>4</v>
      </c>
      <c r="Y974" s="46" t="s">
        <v>4</v>
      </c>
      <c r="Z974" s="54"/>
      <c r="AA974" s="46" t="s">
        <v>4</v>
      </c>
      <c r="AB974" s="46" t="s">
        <v>1399</v>
      </c>
      <c r="AC974" s="46" t="s">
        <v>4</v>
      </c>
      <c r="AD974" s="46" t="s">
        <v>4</v>
      </c>
      <c r="AE974" s="46" t="s">
        <v>4</v>
      </c>
      <c r="AF974" s="47" t="s">
        <v>4</v>
      </c>
    </row>
    <row r="975" spans="1:32" ht="300" x14ac:dyDescent="0.25">
      <c r="A975" s="45" t="s">
        <v>1140</v>
      </c>
      <c r="B975" s="46" t="str">
        <f>VLOOKUP($A975, Table5[], 2, FALSE)</f>
        <v>5001 : Countries subject to safeguard measures</v>
      </c>
      <c r="C975" s="46" t="str">
        <f>IF(ISNA(VLOOKUP($A975, Table8[], 2, FALSE)), "", VLOOKUP($A975,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ZA (South Africa) excluded from 5001 (Countries subject to safeguard measures)</v>
      </c>
      <c r="D975" s="46" t="str">
        <f>IF(ISNA(VLOOKUP($A975, Table10[], 2, FALSE)), "", VLOOKUP($A975, Table10[], 2, FALSE))</f>
        <v>7210200000 - Plated or coated with lead, including terne-plate_x000D_
7210300000 - Electrolytically plated or coated with zinc_x000D_
7210410000 - Corrugated_x000D_
7210490000 - Other_x000D_
7210610000 - Plated or coated with aluminium-zinc alloys_x000D_
7210690000 - Other_x000D_
7210908000 - Other_x000D_
7212200000 - Electrolytically plated or coated with zinc_x000D_
7212300000 - Otherwise plated or coated with zinc_x000D_
7212500000 - Otherwise plated or coated_x000D_
7225910000 - Electrolytically plated or coated with zinc_x000D_
7225920000 - Otherwise plated or coated with zinc_x000D_
7226990000 - Other</v>
      </c>
      <c r="E975" s="46" t="str">
        <f>IF(ISNA(VLOOKUP($A975, Table16[], 2, FALSE)), "", VLOOKUP($A975, Table16[], 2, FALSE))</f>
        <v>R181013 : Commission Implementing Regulation (EU) 2018/1013 of 17 July 2018 imposing provisional safeguard measures with regard to imports of certain steel products</v>
      </c>
      <c r="F975" s="59">
        <v>13428</v>
      </c>
      <c r="G975" s="60">
        <v>43300</v>
      </c>
      <c r="H975" s="60">
        <v>43499</v>
      </c>
      <c r="I975" s="61">
        <f>'quota master'!$H975-'quota master'!$G975+1</f>
        <v>200</v>
      </c>
      <c r="J975" s="61" t="str">
        <f>describe_period('quota master'!$I975, 'quota master'!$G975, 'quota master'!$H975)</f>
        <v>Custom period</v>
      </c>
      <c r="K975" s="54">
        <v>2115054000</v>
      </c>
      <c r="L975" s="62" t="s">
        <v>2</v>
      </c>
      <c r="M975" s="63">
        <v>3</v>
      </c>
      <c r="N975" s="62" t="s">
        <v>3</v>
      </c>
      <c r="O975" s="63">
        <v>90</v>
      </c>
      <c r="P975" s="46" t="s">
        <v>4</v>
      </c>
      <c r="Q975" s="46" t="s">
        <v>4</v>
      </c>
      <c r="R975" s="46" t="s">
        <v>1137</v>
      </c>
      <c r="S975" s="46" t="s">
        <v>4</v>
      </c>
      <c r="T975" s="46" t="str">
        <f>LOWER('quota master'!$V975)</f>
        <v>metal products</v>
      </c>
      <c r="U975" s="46" t="str">
        <f>GetQuotaDescription('quota master'!$A975, 'quota master'!$B975, 'quota master'!$AB975, 'quota master'!$T975)</f>
        <v>FCFS Quota number 098504 for geography 5001 : Countries subject to safeguard measures on metal products</v>
      </c>
      <c r="V975" s="46" t="s">
        <v>7826</v>
      </c>
      <c r="W975" s="46" t="s">
        <v>4</v>
      </c>
      <c r="X975" s="46" t="s">
        <v>4</v>
      </c>
      <c r="Y975" s="46" t="s">
        <v>4</v>
      </c>
      <c r="Z975" s="54"/>
      <c r="AA975" s="46" t="s">
        <v>4</v>
      </c>
      <c r="AB975" s="46" t="s">
        <v>1399</v>
      </c>
      <c r="AC975" s="46" t="s">
        <v>4</v>
      </c>
      <c r="AD975" s="46" t="s">
        <v>4</v>
      </c>
      <c r="AE975" s="46" t="s">
        <v>4</v>
      </c>
      <c r="AF975" s="47" t="s">
        <v>4</v>
      </c>
    </row>
    <row r="976" spans="1:32" ht="330" x14ac:dyDescent="0.25">
      <c r="A976" s="45" t="s">
        <v>1141</v>
      </c>
      <c r="B976" s="46" t="str">
        <f>VLOOKUP($A976, Table5[], 2, FALSE)</f>
        <v>5001 : Countries subject to safeguard measures</v>
      </c>
      <c r="C976" s="46" t="str">
        <f>IF(ISNA(VLOOKUP($A976, Table8[], 2, FALSE)), "", VLOOKUP($A976, Table8[], 2, FALSE))</f>
        <v>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76" s="46" t="str">
        <f>IF(ISNA(VLOOKUP($A976, Table10[], 2, FALSE)), "", VLOOKUP($A976, Table10[], 2, FALSE))</f>
        <v>7210708000 - Other_x000D_
7212408000 - Other</v>
      </c>
      <c r="E976" s="46" t="str">
        <f>IF(ISNA(VLOOKUP($A976, Table16[], 2, FALSE)), "", VLOOKUP($A976, Table16[], 2, FALSE))</f>
        <v>R181013 : Commission Implementing Regulation (EU) 2018/1013 of 17 July 2018 imposing provisional safeguard measures with regard to imports of certain steel products</v>
      </c>
      <c r="F976" s="59">
        <v>13429</v>
      </c>
      <c r="G976" s="60">
        <v>43300</v>
      </c>
      <c r="H976" s="60">
        <v>43499</v>
      </c>
      <c r="I976" s="61">
        <f>'quota master'!$H976-'quota master'!$G976+1</f>
        <v>200</v>
      </c>
      <c r="J976" s="61" t="str">
        <f>describe_period('quota master'!$I976, 'quota master'!$G976, 'quota master'!$H976)</f>
        <v>Custom period</v>
      </c>
      <c r="K976" s="54">
        <v>414324000</v>
      </c>
      <c r="L976" s="62" t="s">
        <v>2</v>
      </c>
      <c r="M976" s="63">
        <v>3</v>
      </c>
      <c r="N976" s="62" t="s">
        <v>3</v>
      </c>
      <c r="O976" s="63">
        <v>90</v>
      </c>
      <c r="P976" s="46" t="s">
        <v>4</v>
      </c>
      <c r="Q976" s="46" t="s">
        <v>4</v>
      </c>
      <c r="R976" s="46" t="s">
        <v>1137</v>
      </c>
      <c r="S976" s="46" t="s">
        <v>4</v>
      </c>
      <c r="T976" s="46" t="str">
        <f>LOWER('quota master'!$V976)</f>
        <v>metal products</v>
      </c>
      <c r="U976" s="46" t="str">
        <f>GetQuotaDescription('quota master'!$A976, 'quota master'!$B976, 'quota master'!$AB976, 'quota master'!$T976)</f>
        <v>FCFS Quota number 098505 for geography 5001 : Countries subject to safeguard measures on metal products</v>
      </c>
      <c r="V976" s="46" t="s">
        <v>7826</v>
      </c>
      <c r="W976" s="46" t="s">
        <v>4</v>
      </c>
      <c r="X976" s="46" t="s">
        <v>4</v>
      </c>
      <c r="Y976" s="46" t="s">
        <v>4</v>
      </c>
      <c r="Z976" s="54"/>
      <c r="AA976" s="46" t="s">
        <v>4</v>
      </c>
      <c r="AB976" s="46" t="s">
        <v>1399</v>
      </c>
      <c r="AC976" s="46" t="s">
        <v>4</v>
      </c>
      <c r="AD976" s="46" t="s">
        <v>4</v>
      </c>
      <c r="AE976" s="46" t="s">
        <v>4</v>
      </c>
      <c r="AF976" s="47" t="s">
        <v>4</v>
      </c>
    </row>
    <row r="977" spans="1:32" ht="330" x14ac:dyDescent="0.25">
      <c r="A977" s="45" t="s">
        <v>1150</v>
      </c>
      <c r="B977" s="46" t="str">
        <f>VLOOKUP($A977, Table5[], 2, FALSE)</f>
        <v>5001 : Countries subject to safeguard measures</v>
      </c>
      <c r="C977" s="46" t="str">
        <f>IF(ISNA(VLOOKUP($A977, Table8[], 2, FALSE)), "", VLOOKUP($A977, Table8[], 2, FALSE))</f>
        <v>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v>
      </c>
      <c r="D977" s="46" t="str">
        <f>IF(ISNA(VLOOKUP($A977, Table10[], 2, FALSE)), "", VLOOKUP($A977, Table10[], 2, FALSE))</f>
        <v>7213000000 - Bars and rods, hot-rolled, in irregularly wound coils, of iron or non-alloy steel_x000D_
7227000000 - Bars and rods, hot-rolled, in irregularly wound coils, of other alloy steel</v>
      </c>
      <c r="E977" s="46" t="str">
        <f>IF(ISNA(VLOOKUP($A977, Table16[], 2, FALSE)), "", VLOOKUP($A977, Table16[], 2, FALSE))</f>
        <v>R181013 : Commission Implementing Regulation (EU) 2018/1013 of 17 July 2018 imposing provisional safeguard measures with regard to imports of certain steel products</v>
      </c>
      <c r="F977" s="59">
        <v>13438</v>
      </c>
      <c r="G977" s="60">
        <v>43300</v>
      </c>
      <c r="H977" s="60">
        <v>43499</v>
      </c>
      <c r="I977" s="61">
        <f>'quota master'!$H977-'quota master'!$G977+1</f>
        <v>200</v>
      </c>
      <c r="J977" s="61" t="str">
        <f>describe_period('quota master'!$I977, 'quota master'!$G977, 'quota master'!$H977)</f>
        <v>Custom period</v>
      </c>
      <c r="K977" s="54">
        <v>1058110000</v>
      </c>
      <c r="L977" s="62" t="s">
        <v>2</v>
      </c>
      <c r="M977" s="63">
        <v>3</v>
      </c>
      <c r="N977" s="62" t="s">
        <v>3</v>
      </c>
      <c r="O977" s="63">
        <v>90</v>
      </c>
      <c r="P977" s="46" t="s">
        <v>4</v>
      </c>
      <c r="Q977" s="46" t="s">
        <v>4</v>
      </c>
      <c r="R977" s="46" t="s">
        <v>1137</v>
      </c>
      <c r="S977" s="46" t="s">
        <v>4</v>
      </c>
      <c r="T977" s="46" t="str">
        <f>LOWER('quota master'!$V977)</f>
        <v>bars and rods</v>
      </c>
      <c r="U977" s="46" t="str">
        <f>GetQuotaDescription('quota master'!$A977, 'quota master'!$B977, 'quota master'!$AB977, 'quota master'!$T977)</f>
        <v>FCFS Quota number 098516 for geography 5001 : Countries subject to safeguard measures on bars and rods</v>
      </c>
      <c r="V977" s="46" t="s">
        <v>7828</v>
      </c>
      <c r="W977" s="46" t="s">
        <v>4</v>
      </c>
      <c r="X977" s="46" t="s">
        <v>4</v>
      </c>
      <c r="Y977" s="46" t="s">
        <v>4</v>
      </c>
      <c r="Z977" s="54"/>
      <c r="AA977" s="46" t="s">
        <v>4</v>
      </c>
      <c r="AB977" s="46" t="s">
        <v>1399</v>
      </c>
      <c r="AC977" s="46" t="s">
        <v>4</v>
      </c>
      <c r="AD977" s="46" t="s">
        <v>4</v>
      </c>
      <c r="AE977" s="46" t="s">
        <v>4</v>
      </c>
      <c r="AF977" s="47" t="s">
        <v>4</v>
      </c>
    </row>
    <row r="978" spans="1:32" ht="330" x14ac:dyDescent="0.25">
      <c r="A978" s="45" t="s">
        <v>1147</v>
      </c>
      <c r="B978" s="46" t="str">
        <f>VLOOKUP($A978, Table5[], 2, FALSE)</f>
        <v>5001 : Countries subject to safeguard measures</v>
      </c>
      <c r="C978" s="46" t="str">
        <f>IF(ISNA(VLOOKUP($A978, Table8[], 2, FALSE)), "", VLOOKUP($A978, Table8[], 2, FALSE))</f>
        <v>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v>
      </c>
      <c r="D978" s="46" t="str">
        <f>IF(ISNA(VLOOKUP($A978, Table10[], 2, FALSE)), "", VLOOKUP($A978, Table10[], 2, FALSE))</f>
        <v>7214200000 - Containing indentations, ribs, grooves or other deformations produced during the rolling process or twisted after rolling_x000D_
7214991000 - Of a type used for concrete reinforcement</v>
      </c>
      <c r="E978" s="46" t="str">
        <f>IF(ISNA(VLOOKUP($A978, Table16[], 2, FALSE)), "", VLOOKUP($A978, Table16[], 2, FALSE))</f>
        <v>R181013 : Commission Implementing Regulation (EU) 2018/1013 of 17 July 2018 imposing provisional safeguard measures with regard to imports of certain steel products</v>
      </c>
      <c r="F978" s="59">
        <v>13435</v>
      </c>
      <c r="G978" s="60">
        <v>43300</v>
      </c>
      <c r="H978" s="60">
        <v>43499</v>
      </c>
      <c r="I978" s="61">
        <f>'quota master'!$H978-'quota master'!$G978+1</f>
        <v>200</v>
      </c>
      <c r="J978" s="61" t="str">
        <f>describe_period('quota master'!$I978, 'quota master'!$G978, 'quota master'!$H978)</f>
        <v>Custom period</v>
      </c>
      <c r="K978" s="54">
        <v>714964000</v>
      </c>
      <c r="L978" s="62" t="s">
        <v>2</v>
      </c>
      <c r="M978" s="63">
        <v>3</v>
      </c>
      <c r="N978" s="62" t="s">
        <v>3</v>
      </c>
      <c r="O978" s="63">
        <v>90</v>
      </c>
      <c r="P978" s="46" t="s">
        <v>4</v>
      </c>
      <c r="Q978" s="46" t="s">
        <v>4</v>
      </c>
      <c r="R978" s="46" t="s">
        <v>1137</v>
      </c>
      <c r="S978" s="46" t="s">
        <v>4</v>
      </c>
      <c r="T978" s="46" t="str">
        <f>LOWER('quota master'!$V978)</f>
        <v>other bars and rods of iron or non-alloy steel, not further worked than forged, hot-rolled, hot-drawn or hot-extruded, but including those twisted after rolling</v>
      </c>
      <c r="U978" s="46" t="str">
        <f>GetQuotaDescription('quota master'!$A978, 'quota master'!$B978, 'quota master'!$AB978, 'quota master'!$T978)</f>
        <v>FCFS Quota number 098513 for geography 5001 : Countries subject to safeguard measures on other bars and rods of iron or non-alloy steel, not further worked than forged, hot-rolled, hot-drawn or hot-extruded, but including those twisted after rolling</v>
      </c>
      <c r="V978" s="46" t="s">
        <v>7829</v>
      </c>
      <c r="W978" s="46" t="s">
        <v>4</v>
      </c>
      <c r="X978" s="46" t="s">
        <v>4</v>
      </c>
      <c r="Y978" s="46" t="s">
        <v>4</v>
      </c>
      <c r="Z978" s="54"/>
      <c r="AA978" s="46" t="s">
        <v>4</v>
      </c>
      <c r="AB978" s="46" t="s">
        <v>1399</v>
      </c>
      <c r="AC978" s="46" t="s">
        <v>4</v>
      </c>
      <c r="AD978" s="46" t="s">
        <v>4</v>
      </c>
      <c r="AE978" s="46" t="s">
        <v>4</v>
      </c>
      <c r="AF978" s="47" t="s">
        <v>4</v>
      </c>
    </row>
    <row r="979" spans="1:32" ht="405" x14ac:dyDescent="0.25">
      <c r="A979" s="45" t="s">
        <v>1146</v>
      </c>
      <c r="B979" s="46" t="str">
        <f>VLOOKUP($A979, Table5[], 2, FALSE)</f>
        <v>5001 : Countries subject to safeguard measures</v>
      </c>
      <c r="C979" s="46" t="str">
        <f>IF(ISNA(VLOOKUP($A979, Table8[], 2, FALSE)), "", VLOOKUP($A979, Table8[], 2, FALSE))</f>
        <v>AE (United Arab Emirates) excluded from 5001 (Countries subject to safeguard measures)_x000D_
BR (Brazil)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79" s="46" t="str">
        <f>IF(ISNA(VLOOKUP($A979, Table10[], 2, FALSE)), "", VLOOKUP($A979, Table10[], 2, FALSE))</f>
        <v>7214300000 - Other, of free-cutting steel_x000D_
7214910000 - Of rectangular (other than square) cross-section_x000D_
7214993100 - 80|mm or more_x000D_
7214993900 - Less than 80|mm_x000D_
7214995000 - Other_x000D_
7214997100 - 80|mm or more_x000D_
7214997900 - Less than 80|mm_x000D_
7214999500 - Other_x000D_
7215900000 - Other_x000D_
7216100000 - U, I or H|sections, not further worked than hot-rolled, hot-drawn or extruded, of a height of less than 80|mm_x000D_
7216210000 - L|sections_x000D_
7216220000 - T|sections_x000D_
7216400000 - L or T|sections, not further worked than hot-rolled, hot-drawn or extruded, of a height of 80|mm or more_x000D_
7216500000 - Other angles, shapes and sections, not further worked than hot-rolled, hot-drawn or extruded_x000D_
7216990000 - Other_x000D_
7228102000 - Not further worked than hot-rolled, hot-drawn or extruded; hot-rolled, hot-drawn or extruded, not further worked than clad_x000D_
7228201000 - Of rectangular (other than square) cross-section, hot-rolled on four faces_x000D_
7228209100 - Not further worked than hot-rolled, hot-drawn or extruded; hot-rolled, hot-drawn or extruded, not further worked than clad_x000D_
7228300000 - Other bars and rods, not further worked than hot-rolled, hot-drawn or extruded_x000D_
7228600000 - Other bars and rods_x000D_
7228700000 - Angles, shapes and sections_x000D_
7228800000 - Hollow drill bars and rods</v>
      </c>
      <c r="E979" s="46" t="str">
        <f>IF(ISNA(VLOOKUP($A979, Table16[], 2, FALSE)), "", VLOOKUP($A979, Table16[], 2, FALSE))</f>
        <v>R181013 : Commission Implementing Regulation (EU) 2018/1013 of 17 July 2018 imposing provisional safeguard measures with regard to imports of certain steel products</v>
      </c>
      <c r="F979" s="59">
        <v>13434</v>
      </c>
      <c r="G979" s="60">
        <v>43300</v>
      </c>
      <c r="H979" s="60">
        <v>43499</v>
      </c>
      <c r="I979" s="61">
        <f>'quota master'!$H979-'quota master'!$G979+1</f>
        <v>200</v>
      </c>
      <c r="J979" s="61" t="str">
        <f>describe_period('quota master'!$I979, 'quota master'!$G979, 'quota master'!$H979)</f>
        <v>Custom period</v>
      </c>
      <c r="K979" s="54">
        <v>728270000</v>
      </c>
      <c r="L979" s="62" t="s">
        <v>2</v>
      </c>
      <c r="M979" s="63">
        <v>3</v>
      </c>
      <c r="N979" s="62" t="s">
        <v>3</v>
      </c>
      <c r="O979" s="63">
        <v>90</v>
      </c>
      <c r="P979" s="46" t="s">
        <v>4</v>
      </c>
      <c r="Q979" s="46" t="s">
        <v>4</v>
      </c>
      <c r="R979" s="46" t="s">
        <v>1137</v>
      </c>
      <c r="S979" s="46" t="s">
        <v>4</v>
      </c>
      <c r="T979" s="46" t="str">
        <f>LOWER('quota master'!$V979)</f>
        <v>metal products</v>
      </c>
      <c r="U979" s="46" t="str">
        <f>GetQuotaDescription('quota master'!$A979, 'quota master'!$B979, 'quota master'!$AB979, 'quota master'!$T979)</f>
        <v>FCFS Quota number 098512 for geography 5001 : Countries subject to safeguard measures on metal products</v>
      </c>
      <c r="V979" s="46" t="s">
        <v>7826</v>
      </c>
      <c r="W979" s="46" t="s">
        <v>4</v>
      </c>
      <c r="X979" s="46" t="s">
        <v>4</v>
      </c>
      <c r="Y979" s="46" t="s">
        <v>4</v>
      </c>
      <c r="Z979" s="54"/>
      <c r="AA979" s="46" t="s">
        <v>4</v>
      </c>
      <c r="AB979" s="46" t="s">
        <v>1399</v>
      </c>
      <c r="AC979" s="46" t="s">
        <v>4</v>
      </c>
      <c r="AD979" s="46" t="s">
        <v>4</v>
      </c>
      <c r="AE979" s="46" t="s">
        <v>4</v>
      </c>
      <c r="AF979" s="47" t="s">
        <v>4</v>
      </c>
    </row>
    <row r="980" spans="1:32" ht="330" x14ac:dyDescent="0.25">
      <c r="A980" s="45" t="s">
        <v>1151</v>
      </c>
      <c r="B980" s="46" t="str">
        <f>VLOOKUP($A980, Table5[], 2, FALSE)</f>
        <v>5001 : Countries subject to safeguard measures</v>
      </c>
      <c r="C980" s="46" t="str">
        <f>IF(ISNA(VLOOKUP($A980, Table8[], 2, FALSE)), "", VLOOKUP($A980, Table8[], 2, FALSE))</f>
        <v>AE (United Arab Emirates)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v>
      </c>
      <c r="D980" s="46" t="str">
        <f>IF(ISNA(VLOOKUP($A980, Table10[], 2, FALSE)), "", VLOOKUP($A980, Table10[], 2, FALSE))</f>
        <v>7216310000 - U|sections_x000D_
7216320000 - I|sections_x000D_
7216330000 - H|sections</v>
      </c>
      <c r="E980" s="46" t="str">
        <f>IF(ISNA(VLOOKUP($A980, Table16[], 2, FALSE)), "", VLOOKUP($A980, Table16[], 2, FALSE))</f>
        <v>R181013 : Commission Implementing Regulation (EU) 2018/1013 of 17 July 2018 imposing provisional safeguard measures with regard to imports of certain steel products</v>
      </c>
      <c r="F980" s="59">
        <v>13439</v>
      </c>
      <c r="G980" s="60">
        <v>43300</v>
      </c>
      <c r="H980" s="60">
        <v>43499</v>
      </c>
      <c r="I980" s="61">
        <f>'quota master'!$H980-'quota master'!$G980+1</f>
        <v>200</v>
      </c>
      <c r="J980" s="61" t="str">
        <f>describe_period('quota master'!$I980, 'quota master'!$G980, 'quota master'!$H980)</f>
        <v>Custom period</v>
      </c>
      <c r="K980" s="54">
        <v>167817000</v>
      </c>
      <c r="L980" s="62" t="s">
        <v>2</v>
      </c>
      <c r="M980" s="63">
        <v>3</v>
      </c>
      <c r="N980" s="62" t="s">
        <v>3</v>
      </c>
      <c r="O980" s="63">
        <v>90</v>
      </c>
      <c r="P980" s="46" t="s">
        <v>4</v>
      </c>
      <c r="Q980" s="46" t="s">
        <v>4</v>
      </c>
      <c r="R980" s="46" t="s">
        <v>1137</v>
      </c>
      <c r="S980" s="46" t="s">
        <v>4</v>
      </c>
      <c r="T980" s="46" t="str">
        <f>LOWER('quota master'!$V980)</f>
        <v>metal products</v>
      </c>
      <c r="U980" s="46" t="str">
        <f>GetQuotaDescription('quota master'!$A980, 'quota master'!$B980, 'quota master'!$AB980, 'quota master'!$T980)</f>
        <v>FCFS Quota number 098517 for geography 5001 : Countries subject to safeguard measures on metal products</v>
      </c>
      <c r="V980" s="46" t="s">
        <v>7826</v>
      </c>
      <c r="W980" s="46" t="s">
        <v>4</v>
      </c>
      <c r="X980" s="46" t="s">
        <v>4</v>
      </c>
      <c r="Y980" s="46" t="s">
        <v>4</v>
      </c>
      <c r="Z980" s="54"/>
      <c r="AA980" s="46" t="s">
        <v>4</v>
      </c>
      <c r="AB980" s="46" t="s">
        <v>1399</v>
      </c>
      <c r="AC980" s="46" t="s">
        <v>4</v>
      </c>
      <c r="AD980" s="46" t="s">
        <v>4</v>
      </c>
      <c r="AE980" s="46" t="s">
        <v>4</v>
      </c>
      <c r="AF980" s="47" t="s">
        <v>4</v>
      </c>
    </row>
    <row r="981" spans="1:32" ht="330" x14ac:dyDescent="0.25">
      <c r="A981" s="45" t="s">
        <v>1159</v>
      </c>
      <c r="B981" s="46" t="str">
        <f>VLOOKUP($A981, Table5[], 2, FALSE)</f>
        <v>5001 : Countries subject to safeguard measures</v>
      </c>
      <c r="C981" s="46" t="str">
        <f>IF(ISNA(VLOOKUP($A981, Table8[], 2, FALSE)), "", VLOOKUP($A981,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v>
      </c>
      <c r="D981" s="46" t="str">
        <f>IF(ISNA(VLOOKUP($A981, Table10[], 2, FALSE)), "", VLOOKUP($A981, Table10[], 2, FALSE))</f>
        <v>7217000000 - Wire of iron or non-alloy steel</v>
      </c>
      <c r="E981" s="46" t="str">
        <f>IF(ISNA(VLOOKUP($A981, Table16[], 2, FALSE)), "", VLOOKUP($A981, Table16[], 2, FALSE))</f>
        <v>R181013 : Commission Implementing Regulation (EU) 2018/1013 of 17 July 2018 imposing provisional safeguard measures with regard to imports of certain steel products</v>
      </c>
      <c r="F981" s="59">
        <v>13447</v>
      </c>
      <c r="G981" s="60">
        <v>43300</v>
      </c>
      <c r="H981" s="60">
        <v>43499</v>
      </c>
      <c r="I981" s="61">
        <f>'quota master'!$H981-'quota master'!$G981+1</f>
        <v>200</v>
      </c>
      <c r="J981" s="61" t="str">
        <f>describe_period('quota master'!$I981, 'quota master'!$G981, 'quota master'!$H981)</f>
        <v>Custom period</v>
      </c>
      <c r="K981" s="54">
        <v>393031000</v>
      </c>
      <c r="L981" s="62" t="s">
        <v>2</v>
      </c>
      <c r="M981" s="63">
        <v>3</v>
      </c>
      <c r="N981" s="62" t="s">
        <v>3</v>
      </c>
      <c r="O981" s="63">
        <v>90</v>
      </c>
      <c r="P981" s="46" t="s">
        <v>4</v>
      </c>
      <c r="Q981" s="46" t="s">
        <v>4</v>
      </c>
      <c r="R981" s="46" t="s">
        <v>1137</v>
      </c>
      <c r="S981" s="46" t="s">
        <v>4</v>
      </c>
      <c r="T981" s="46" t="str">
        <f>LOWER('quota master'!$V981)</f>
        <v>wire of iron or non-alloy steel</v>
      </c>
      <c r="U981" s="46" t="str">
        <f>GetQuotaDescription('quota master'!$A981, 'quota master'!$B981, 'quota master'!$AB981, 'quota master'!$T981)</f>
        <v>FCFS Quota number 098528 for geography 5001 : Countries subject to safeguard measures on wire of iron or non-alloy steel</v>
      </c>
      <c r="V981" s="46" t="s">
        <v>6266</v>
      </c>
      <c r="W981" s="46" t="s">
        <v>4</v>
      </c>
      <c r="X981" s="46" t="s">
        <v>4</v>
      </c>
      <c r="Y981" s="46" t="s">
        <v>4</v>
      </c>
      <c r="Z981" s="54"/>
      <c r="AA981" s="46" t="s">
        <v>4</v>
      </c>
      <c r="AB981" s="46" t="s">
        <v>1399</v>
      </c>
      <c r="AC981" s="46" t="s">
        <v>4</v>
      </c>
      <c r="AD981" s="46" t="s">
        <v>4</v>
      </c>
      <c r="AE981" s="46" t="s">
        <v>4</v>
      </c>
      <c r="AF981" s="47" t="s">
        <v>4</v>
      </c>
    </row>
    <row r="982" spans="1:32" ht="360" x14ac:dyDescent="0.25">
      <c r="A982" s="45" t="s">
        <v>1144</v>
      </c>
      <c r="B982" s="46" t="str">
        <f>VLOOKUP($A982, Table5[], 2, FALSE)</f>
        <v>5001 : Countries subject to safeguard measures</v>
      </c>
      <c r="C982" s="46" t="str">
        <f>IF(ISNA(VLOOKUP($A982, Table8[], 2, FALSE)), "", VLOOKUP($A982,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v>
      </c>
      <c r="D982" s="46" t="str">
        <f>IF(ISNA(VLOOKUP($A982, Table10[], 2, FALSE)), "", VLOOKUP($A982, Table10[], 2, FALSE))</f>
        <v>7219110000 - Of a thickness exceeding 10|mm_x000D_
7219120000 - Of a thickness of 4,75|mm or more but not exceeding 10|mm_x000D_
7219130000 - Of a thickness of 3|mm or more but less than 4,75|mm_x000D_
7219140000 - Of a thickness of less than 3|mm_x000D_
7219220000 - Of a thickness of 4,75|mm or more but not exceeding 10|mm_x000D_
7219230000 - Of a thickness of 3|mm or more but less than 4,75|mm_x000D_
7219240000 - Of a thickness of less than 3|mm_x000D_
7220110000 - Of a thickness of 4,75|mm or more_x000D_
7220120000 - Of a thickness of less than 4,75|mm</v>
      </c>
      <c r="E982" s="46" t="str">
        <f>IF(ISNA(VLOOKUP($A982, Table16[], 2, FALSE)), "", VLOOKUP($A982, Table16[], 2, FALSE))</f>
        <v>R181013 : Commission Implementing Regulation (EU) 2018/1013 of 17 July 2018 imposing provisional safeguard measures with regard to imports of certain steel products</v>
      </c>
      <c r="F982" s="59">
        <v>13432</v>
      </c>
      <c r="G982" s="60">
        <v>43300</v>
      </c>
      <c r="H982" s="60">
        <v>43499</v>
      </c>
      <c r="I982" s="61">
        <f>'quota master'!$H982-'quota master'!$G982+1</f>
        <v>200</v>
      </c>
      <c r="J982" s="61" t="str">
        <f>describe_period('quota master'!$I982, 'quota master'!$G982, 'quota master'!$H982)</f>
        <v>Custom period</v>
      </c>
      <c r="K982" s="54">
        <v>193049000</v>
      </c>
      <c r="L982" s="62" t="s">
        <v>2</v>
      </c>
      <c r="M982" s="63">
        <v>3</v>
      </c>
      <c r="N982" s="62" t="s">
        <v>3</v>
      </c>
      <c r="O982" s="63">
        <v>90</v>
      </c>
      <c r="P982" s="46" t="s">
        <v>4</v>
      </c>
      <c r="Q982" s="46" t="s">
        <v>4</v>
      </c>
      <c r="R982" s="46" t="s">
        <v>1137</v>
      </c>
      <c r="S982" s="46" t="s">
        <v>4</v>
      </c>
      <c r="T982" s="46" t="str">
        <f>LOWER('quota master'!$V982)</f>
        <v>metal products</v>
      </c>
      <c r="U982" s="46" t="str">
        <f>GetQuotaDescription('quota master'!$A982, 'quota master'!$B982, 'quota master'!$AB982, 'quota master'!$T982)</f>
        <v>FCFS Quota number 098508 for geography 5001 : Countries subject to safeguard measures on metal products</v>
      </c>
      <c r="V982" s="46" t="s">
        <v>7826</v>
      </c>
      <c r="W982" s="46" t="s">
        <v>4</v>
      </c>
      <c r="X982" s="46" t="s">
        <v>4</v>
      </c>
      <c r="Y982" s="46" t="s">
        <v>4</v>
      </c>
      <c r="Z982" s="54"/>
      <c r="AA982" s="46" t="s">
        <v>4</v>
      </c>
      <c r="AB982" s="46" t="s">
        <v>1399</v>
      </c>
      <c r="AC982" s="46" t="s">
        <v>4</v>
      </c>
      <c r="AD982" s="46" t="s">
        <v>4</v>
      </c>
      <c r="AE982" s="46" t="s">
        <v>4</v>
      </c>
      <c r="AF982" s="47" t="s">
        <v>4</v>
      </c>
    </row>
    <row r="983" spans="1:32" ht="270" x14ac:dyDescent="0.25">
      <c r="A983" s="45" t="s">
        <v>1145</v>
      </c>
      <c r="B983" s="46" t="str">
        <f>VLOOKUP($A983, Table5[], 2, FALSE)</f>
        <v>5001 : Countries subject to safeguard measures</v>
      </c>
      <c r="C983" s="46" t="str">
        <f>IF(ISNA(VLOOKUP($A983, Table8[], 2, FALSE)), "", VLOOKUP($A983, Table8[], 2, FALSE))</f>
        <v>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SA (Saudi Arabia) excluded from 5001 (Countries subject to safeguard measures)_x000D_
UA (Ukraine) excluded from 5001 (Countries subject to safeguard measures)</v>
      </c>
      <c r="D983" s="46" t="str">
        <f>IF(ISNA(VLOOKUP($A983, Table10[], 2, FALSE)), "", VLOOKUP($A983, Table10[], 2, FALSE))</f>
        <v>7219310000 - Of a thickness of 4,75|mm or more_x000D_
7219320000 - Of a thickness of 3|mm or more but less than 4,75|mm_x000D_
7219330000 - Of a thickness exceeding 1|mm but less than 3|mm_x000D_
7219340000 - Of a thickness of 0,5|mm or more but not exceeding 1|mm_x000D_
7219350000 - Of a thickness of less than 0,5|mm_x000D_
7219900000 - Other_x000D_
7220200000 - Not further worked than cold-rolled (cold-reduced)_x000D_
7220900000 - Other</v>
      </c>
      <c r="E983" s="46" t="str">
        <f>IF(ISNA(VLOOKUP($A983, Table16[], 2, FALSE)), "", VLOOKUP($A983, Table16[], 2, FALSE))</f>
        <v>R181013 : Commission Implementing Regulation (EU) 2018/1013 of 17 July 2018 imposing provisional safeguard measures with regard to imports of certain steel products</v>
      </c>
      <c r="F983" s="59">
        <v>13433</v>
      </c>
      <c r="G983" s="60">
        <v>43300</v>
      </c>
      <c r="H983" s="60">
        <v>43499</v>
      </c>
      <c r="I983" s="61">
        <f>'quota master'!$H983-'quota master'!$G983+1</f>
        <v>200</v>
      </c>
      <c r="J983" s="61" t="str">
        <f>describe_period('quota master'!$I983, 'quota master'!$G983, 'quota master'!$H983)</f>
        <v>Custom period</v>
      </c>
      <c r="K983" s="54">
        <v>476161000</v>
      </c>
      <c r="L983" s="62" t="s">
        <v>2</v>
      </c>
      <c r="M983" s="63">
        <v>3</v>
      </c>
      <c r="N983" s="62" t="s">
        <v>3</v>
      </c>
      <c r="O983" s="63">
        <v>90</v>
      </c>
      <c r="P983" s="46" t="s">
        <v>4</v>
      </c>
      <c r="Q983" s="46" t="s">
        <v>4</v>
      </c>
      <c r="R983" s="46" t="s">
        <v>1137</v>
      </c>
      <c r="S983" s="46" t="s">
        <v>4</v>
      </c>
      <c r="T983" s="46" t="str">
        <f>LOWER('quota master'!$V983)</f>
        <v>metal products</v>
      </c>
      <c r="U983" s="46" t="str">
        <f>GetQuotaDescription('quota master'!$A983, 'quota master'!$B983, 'quota master'!$AB983, 'quota master'!$T983)</f>
        <v>FCFS Quota number 098509 for geography 5001 : Countries subject to safeguard measures on metal products</v>
      </c>
      <c r="V983" s="46" t="s">
        <v>7826</v>
      </c>
      <c r="W983" s="46" t="s">
        <v>4</v>
      </c>
      <c r="X983" s="46" t="s">
        <v>4</v>
      </c>
      <c r="Y983" s="46" t="s">
        <v>4</v>
      </c>
      <c r="Z983" s="54"/>
      <c r="AA983" s="46" t="s">
        <v>4</v>
      </c>
      <c r="AB983" s="46" t="s">
        <v>1399</v>
      </c>
      <c r="AC983" s="46" t="s">
        <v>4</v>
      </c>
      <c r="AD983" s="46" t="s">
        <v>4</v>
      </c>
      <c r="AE983" s="46" t="s">
        <v>4</v>
      </c>
      <c r="AF983" s="47" t="s">
        <v>4</v>
      </c>
    </row>
    <row r="984" spans="1:32" ht="360" x14ac:dyDescent="0.25">
      <c r="A984" s="45" t="s">
        <v>1149</v>
      </c>
      <c r="B984" s="46" t="str">
        <f>VLOOKUP($A984, Table5[], 2, FALSE)</f>
        <v>5001 : Countries subject to safeguard measures</v>
      </c>
      <c r="C984" s="46" t="str">
        <f>IF(ISNA(VLOOKUP($A984, Table8[], 2, FALSE)), "", VLOOKUP($A984,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84" s="46" t="str">
        <f>IF(ISNA(VLOOKUP($A984, Table10[], 2, FALSE)), "", VLOOKUP($A984, Table10[], 2, FALSE))</f>
        <v>7221000000 - Bars and rods, hot-rolled, in irregularly wound coils, of stainless steel</v>
      </c>
      <c r="E984" s="46" t="str">
        <f>IF(ISNA(VLOOKUP($A984, Table16[], 2, FALSE)), "", VLOOKUP($A984, Table16[], 2, FALSE))</f>
        <v>R181013 : Commission Implementing Regulation (EU) 2018/1013 of 17 July 2018 imposing provisional safeguard measures with regard to imports of certain steel products</v>
      </c>
      <c r="F984" s="59">
        <v>13437</v>
      </c>
      <c r="G984" s="60">
        <v>43300</v>
      </c>
      <c r="H984" s="60">
        <v>43499</v>
      </c>
      <c r="I984" s="61">
        <f>'quota master'!$H984-'quota master'!$G984+1</f>
        <v>200</v>
      </c>
      <c r="J984" s="61" t="str">
        <f>describe_period('quota master'!$I984, 'quota master'!$G984, 'quota master'!$H984)</f>
        <v>Custom period</v>
      </c>
      <c r="K984" s="54">
        <v>32744000</v>
      </c>
      <c r="L984" s="62" t="s">
        <v>2</v>
      </c>
      <c r="M984" s="63">
        <v>3</v>
      </c>
      <c r="N984" s="62" t="s">
        <v>3</v>
      </c>
      <c r="O984" s="63">
        <v>90</v>
      </c>
      <c r="P984" s="46" t="s">
        <v>4</v>
      </c>
      <c r="Q984" s="46" t="s">
        <v>4</v>
      </c>
      <c r="R984" s="46" t="s">
        <v>1137</v>
      </c>
      <c r="S984" s="46" t="s">
        <v>4</v>
      </c>
      <c r="T984" s="46" t="str">
        <f>LOWER('quota master'!$V984)</f>
        <v>bars and rods, hot-rolled, in irregularly wound coils, of stainless steel</v>
      </c>
      <c r="U984" s="46" t="str">
        <f>GetQuotaDescription('quota master'!$A984, 'quota master'!$B984, 'quota master'!$AB984, 'quota master'!$T984)</f>
        <v>FCFS Quota number 098515 for geography 5001 : Countries subject to safeguard measures on bars and rods, hot-rolled, in irregularly wound coils, of stainless steel</v>
      </c>
      <c r="V984" s="46" t="s">
        <v>6210</v>
      </c>
      <c r="W984" s="46" t="s">
        <v>4</v>
      </c>
      <c r="X984" s="46" t="s">
        <v>4</v>
      </c>
      <c r="Y984" s="46" t="s">
        <v>4</v>
      </c>
      <c r="Z984" s="54"/>
      <c r="AA984" s="46" t="s">
        <v>4</v>
      </c>
      <c r="AB984" s="46" t="s">
        <v>1399</v>
      </c>
      <c r="AC984" s="46" t="s">
        <v>4</v>
      </c>
      <c r="AD984" s="46" t="s">
        <v>4</v>
      </c>
      <c r="AE984" s="46" t="s">
        <v>4</v>
      </c>
      <c r="AF984" s="47" t="s">
        <v>4</v>
      </c>
    </row>
    <row r="985" spans="1:32" ht="360" x14ac:dyDescent="0.25">
      <c r="A985" s="45" t="s">
        <v>1148</v>
      </c>
      <c r="B985" s="46" t="str">
        <f>VLOOKUP($A985, Table5[], 2, FALSE)</f>
        <v>5001 : Countries subject to safeguard measures</v>
      </c>
      <c r="C985" s="46" t="str">
        <f>IF(ISNA(VLOOKUP($A985, Table8[], 2, FALSE)), "", VLOOKUP($A985, Table8[], 2, FALSE))</f>
        <v>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VN (Viet Nam) excluded from 5001 (Countries subject to safeguard measures)_x000D_
ZA (South Africa) excluded from 5001 (Countries subject to safeguard measures)</v>
      </c>
      <c r="D985" s="46" t="str">
        <f>IF(ISNA(VLOOKUP($A985, Table10[], 2, FALSE)), "", VLOOKUP($A985, Table10[], 2, FALSE))</f>
        <v>7222000000 - Other bars and rods of stainless steel; angles, shapes and sections of stainless steel</v>
      </c>
      <c r="E985" s="46" t="str">
        <f>IF(ISNA(VLOOKUP($A985, Table16[], 2, FALSE)), "", VLOOKUP($A985, Table16[], 2, FALSE))</f>
        <v>R181013 : Commission Implementing Regulation (EU) 2018/1013 of 17 July 2018 imposing provisional safeguard measures with regard to imports of certain steel products</v>
      </c>
      <c r="F985" s="59">
        <v>13436</v>
      </c>
      <c r="G985" s="60">
        <v>43300</v>
      </c>
      <c r="H985" s="60">
        <v>43499</v>
      </c>
      <c r="I985" s="61">
        <f>'quota master'!$H985-'quota master'!$G985+1</f>
        <v>200</v>
      </c>
      <c r="J985" s="61" t="str">
        <f>describe_period('quota master'!$I985, 'quota master'!$G985, 'quota master'!$H985)</f>
        <v>Custom period</v>
      </c>
      <c r="K985" s="54">
        <v>82156000</v>
      </c>
      <c r="L985" s="62" t="s">
        <v>2</v>
      </c>
      <c r="M985" s="63">
        <v>3</v>
      </c>
      <c r="N985" s="62" t="s">
        <v>3</v>
      </c>
      <c r="O985" s="63">
        <v>90</v>
      </c>
      <c r="P985" s="46" t="s">
        <v>4</v>
      </c>
      <c r="Q985" s="46" t="s">
        <v>4</v>
      </c>
      <c r="R985" s="46" t="s">
        <v>1137</v>
      </c>
      <c r="S985" s="46" t="s">
        <v>4</v>
      </c>
      <c r="T985" s="46" t="str">
        <f>LOWER('quota master'!$V985)</f>
        <v>other bars and rods of stainless steel; angles, shapes and sections of stainless steel</v>
      </c>
      <c r="U985" s="46" t="str">
        <f>GetQuotaDescription('quota master'!$A985, 'quota master'!$B985, 'quota master'!$AB985, 'quota master'!$T985)</f>
        <v>FCFS Quota number 098514 for geography 5001 : Countries subject to safeguard measures on other bars and rods of stainless steel; angles, shapes and sections of stainless steel</v>
      </c>
      <c r="V985" s="46" t="s">
        <v>6208</v>
      </c>
      <c r="W985" s="46" t="s">
        <v>4</v>
      </c>
      <c r="X985" s="46" t="s">
        <v>4</v>
      </c>
      <c r="Y985" s="46" t="s">
        <v>4</v>
      </c>
      <c r="Z985" s="54"/>
      <c r="AA985" s="46" t="s">
        <v>4</v>
      </c>
      <c r="AB985" s="46" t="s">
        <v>1399</v>
      </c>
      <c r="AC985" s="46" t="s">
        <v>4</v>
      </c>
      <c r="AD985" s="46" t="s">
        <v>4</v>
      </c>
      <c r="AE985" s="46" t="s">
        <v>4</v>
      </c>
      <c r="AF985" s="47" t="s">
        <v>4</v>
      </c>
    </row>
    <row r="986" spans="1:32" ht="360" x14ac:dyDescent="0.25">
      <c r="A986" s="45" t="s">
        <v>1152</v>
      </c>
      <c r="B986" s="46" t="str">
        <f>VLOOKUP($A986, Table5[], 2, FALSE)</f>
        <v>5001 : Countries subject to safeguard measures</v>
      </c>
      <c r="C986" s="46" t="str">
        <f>IF(ISNA(VLOOKUP($A986, Table8[], 2, FALSE)), "", VLOOKUP($A986, Table8[], 2, FALSE))</f>
        <v>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86" s="46" t="str">
        <f>IF(ISNA(VLOOKUP($A986, Table10[], 2, FALSE)), "", VLOOKUP($A986, Table10[], 2, FALSE))</f>
        <v>7301100000 - Sheet piling</v>
      </c>
      <c r="E986" s="46" t="str">
        <f>IF(ISNA(VLOOKUP($A986, Table16[], 2, FALSE)), "", VLOOKUP($A986, Table16[], 2, FALSE))</f>
        <v>R181013 : Commission Implementing Regulation (EU) 2018/1013 of 17 July 2018 imposing provisional safeguard measures with regard to imports of certain steel products</v>
      </c>
      <c r="F986" s="59">
        <v>13440</v>
      </c>
      <c r="G986" s="60">
        <v>43300</v>
      </c>
      <c r="H986" s="60">
        <v>43499</v>
      </c>
      <c r="I986" s="61">
        <f>'quota master'!$H986-'quota master'!$G986+1</f>
        <v>200</v>
      </c>
      <c r="J986" s="61" t="str">
        <f>describe_period('quota master'!$I986, 'quota master'!$G986, 'quota master'!$H986)</f>
        <v>Custom period</v>
      </c>
      <c r="K986" s="54">
        <v>24854000</v>
      </c>
      <c r="L986" s="62" t="s">
        <v>2</v>
      </c>
      <c r="M986" s="63">
        <v>3</v>
      </c>
      <c r="N986" s="62" t="s">
        <v>3</v>
      </c>
      <c r="O986" s="63">
        <v>90</v>
      </c>
      <c r="P986" s="46" t="s">
        <v>4</v>
      </c>
      <c r="Q986" s="46" t="s">
        <v>4</v>
      </c>
      <c r="R986" s="46" t="s">
        <v>1137</v>
      </c>
      <c r="S986" s="46" t="s">
        <v>4</v>
      </c>
      <c r="T986" s="46" t="str">
        <f>LOWER('quota master'!$V986)</f>
        <v>sheet piling</v>
      </c>
      <c r="U986" s="46" t="str">
        <f>GetQuotaDescription('quota master'!$A986, 'quota master'!$B986, 'quota master'!$AB986, 'quota master'!$T986)</f>
        <v>FCFS Quota number 098518 for geography 5001 : Countries subject to safeguard measures on sheet piling</v>
      </c>
      <c r="V986" s="46" t="s">
        <v>6222</v>
      </c>
      <c r="W986" s="46" t="s">
        <v>4</v>
      </c>
      <c r="X986" s="46" t="s">
        <v>4</v>
      </c>
      <c r="Y986" s="46" t="s">
        <v>4</v>
      </c>
      <c r="Z986" s="54"/>
      <c r="AA986" s="46" t="s">
        <v>4</v>
      </c>
      <c r="AB986" s="46" t="s">
        <v>1399</v>
      </c>
      <c r="AC986" s="46" t="s">
        <v>4</v>
      </c>
      <c r="AD986" s="46" t="s">
        <v>4</v>
      </c>
      <c r="AE986" s="46" t="s">
        <v>4</v>
      </c>
      <c r="AF986" s="47" t="s">
        <v>4</v>
      </c>
    </row>
    <row r="987" spans="1:32" ht="330" x14ac:dyDescent="0.25">
      <c r="A987" s="45" t="s">
        <v>1155</v>
      </c>
      <c r="B987" s="46" t="str">
        <f>VLOOKUP($A987, Table5[], 2, FALSE)</f>
        <v>5001 : Countries subject to safeguard measures</v>
      </c>
      <c r="C987" s="46" t="str">
        <f>IF(ISNA(VLOOKUP($A987, Table8[], 2, FALSE)), "", VLOOKUP($A987,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VN (Viet Nam) excluded from 5001 (Countries subject to safeguard measures)_x000D_
ZA (South Africa) excluded from 5001 (Countries subject to safeguard measures)</v>
      </c>
      <c r="D987" s="46" t="str">
        <f>IF(ISNA(VLOOKUP($A987, Table10[], 2, FALSE)), "", VLOOKUP($A987, Table10[], 2, FALSE))</f>
        <v>7304110000 - Of stainless steel_x000D_
7304220000 - Drill pipe of stainless steel_x000D_
7304240000 - Other, of stainless steel_x000D_
7304410000 - Cold-drawn or cold-rolled (cold-reduced)_x000D_
7304490000 - Other</v>
      </c>
      <c r="E987" s="46" t="str">
        <f>IF(ISNA(VLOOKUP($A987, Table16[], 2, FALSE)), "", VLOOKUP($A987, Table16[], 2, FALSE))</f>
        <v>R181013 : Commission Implementing Regulation (EU) 2018/1013 of 17 July 2018 imposing provisional safeguard measures with regard to imports of certain steel products</v>
      </c>
      <c r="F987" s="59">
        <v>13443</v>
      </c>
      <c r="G987" s="60">
        <v>43300</v>
      </c>
      <c r="H987" s="60">
        <v>43499</v>
      </c>
      <c r="I987" s="61">
        <f>'quota master'!$H987-'quota master'!$G987+1</f>
        <v>200</v>
      </c>
      <c r="J987" s="61" t="str">
        <f>describe_period('quota master'!$I987, 'quota master'!$G987, 'quota master'!$H987)</f>
        <v>Custom period</v>
      </c>
      <c r="K987" s="54">
        <v>22818000</v>
      </c>
      <c r="L987" s="62" t="s">
        <v>2</v>
      </c>
      <c r="M987" s="63">
        <v>3</v>
      </c>
      <c r="N987" s="62" t="s">
        <v>3</v>
      </c>
      <c r="O987" s="63">
        <v>90</v>
      </c>
      <c r="P987" s="46" t="s">
        <v>4</v>
      </c>
      <c r="Q987" s="46" t="s">
        <v>4</v>
      </c>
      <c r="R987" s="46" t="s">
        <v>1137</v>
      </c>
      <c r="S987" s="46" t="s">
        <v>4</v>
      </c>
      <c r="T987" s="46" t="str">
        <f>LOWER('quota master'!$V987)</f>
        <v>metal products</v>
      </c>
      <c r="U987" s="46" t="str">
        <f>GetQuotaDescription('quota master'!$A987, 'quota master'!$B987, 'quota master'!$AB987, 'quota master'!$T987)</f>
        <v>FCFS Quota number 098522 for geography 5001 : Countries subject to safeguard measures on metal products</v>
      </c>
      <c r="V987" s="46" t="s">
        <v>7826</v>
      </c>
      <c r="W987" s="46" t="s">
        <v>4</v>
      </c>
      <c r="X987" s="46" t="s">
        <v>4</v>
      </c>
      <c r="Y987" s="46" t="s">
        <v>4</v>
      </c>
      <c r="Z987" s="54"/>
      <c r="AA987" s="46" t="s">
        <v>4</v>
      </c>
      <c r="AB987" s="46" t="s">
        <v>1399</v>
      </c>
      <c r="AC987" s="46" t="s">
        <v>4</v>
      </c>
      <c r="AD987" s="46" t="s">
        <v>4</v>
      </c>
      <c r="AE987" s="46" t="s">
        <v>4</v>
      </c>
      <c r="AF987" s="47" t="s">
        <v>4</v>
      </c>
    </row>
    <row r="988" spans="1:32" ht="360" x14ac:dyDescent="0.25">
      <c r="A988" s="45" t="s">
        <v>1156</v>
      </c>
      <c r="B988" s="46" t="str">
        <f>VLOOKUP($A988, Table5[], 2, FALSE)</f>
        <v>5001 : Countries subject to safeguard measures</v>
      </c>
      <c r="C988" s="46" t="str">
        <f>IF(ISNA(VLOOKUP($A988, Table8[], 2, FALSE)), "", VLOOKUP($A988,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TR (Turkey)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88" s="46" t="str">
        <f>IF(ISNA(VLOOKUP($A988, Table10[], 2, FALSE)), "", VLOOKUP($A988, Table10[], 2, FALSE))</f>
        <v>7304511200 - Not exceeding 0,5|m_x000D_
7304511800 - Exceeding 0,5|m_x000D_
7304593200 - Not exceeding 0,5|m_x000D_
7304593800 - Exceeding 0,5|m</v>
      </c>
      <c r="E988" s="46" t="str">
        <f>IF(ISNA(VLOOKUP($A988, Table16[], 2, FALSE)), "", VLOOKUP($A988, Table16[], 2, FALSE))</f>
        <v>R181013 : Commission Implementing Regulation (EU) 2018/1013 of 17 July 2018 imposing provisional safeguard measures with regard to imports of certain steel products</v>
      </c>
      <c r="F988" s="59">
        <v>13444</v>
      </c>
      <c r="G988" s="60">
        <v>43300</v>
      </c>
      <c r="H988" s="60">
        <v>43499</v>
      </c>
      <c r="I988" s="61">
        <f>'quota master'!$H988-'quota master'!$G988+1</f>
        <v>200</v>
      </c>
      <c r="J988" s="61" t="str">
        <f>describe_period('quota master'!$I988, 'quota master'!$G988, 'quota master'!$H988)</f>
        <v>Custom period</v>
      </c>
      <c r="K988" s="54">
        <v>5549000</v>
      </c>
      <c r="L988" s="62" t="s">
        <v>2</v>
      </c>
      <c r="M988" s="63">
        <v>3</v>
      </c>
      <c r="N988" s="62" t="s">
        <v>3</v>
      </c>
      <c r="O988" s="63">
        <v>90</v>
      </c>
      <c r="P988" s="46" t="s">
        <v>4</v>
      </c>
      <c r="Q988" s="46" t="s">
        <v>4</v>
      </c>
      <c r="R988" s="46" t="s">
        <v>1137</v>
      </c>
      <c r="S988" s="46" t="s">
        <v>4</v>
      </c>
      <c r="T988" s="46" t="str">
        <f>LOWER('quota master'!$V988)</f>
        <v>metal products</v>
      </c>
      <c r="U988" s="46" t="str">
        <f>GetQuotaDescription('quota master'!$A988, 'quota master'!$B988, 'quota master'!$AB988, 'quota master'!$T988)</f>
        <v>FCFS Quota number 098523 for geography 5001 : Countries subject to safeguard measures on metal products</v>
      </c>
      <c r="V988" s="46" t="s">
        <v>7826</v>
      </c>
      <c r="W988" s="46" t="s">
        <v>4</v>
      </c>
      <c r="X988" s="46" t="s">
        <v>4</v>
      </c>
      <c r="Y988" s="46" t="s">
        <v>4</v>
      </c>
      <c r="Z988" s="54"/>
      <c r="AA988" s="46" t="s">
        <v>4</v>
      </c>
      <c r="AB988" s="46" t="s">
        <v>1399</v>
      </c>
      <c r="AC988" s="46" t="s">
        <v>4</v>
      </c>
      <c r="AD988" s="46" t="s">
        <v>4</v>
      </c>
      <c r="AE988" s="46" t="s">
        <v>4</v>
      </c>
      <c r="AF988" s="47" t="s">
        <v>4</v>
      </c>
    </row>
    <row r="989" spans="1:32" ht="330" x14ac:dyDescent="0.25">
      <c r="A989" s="45" t="s">
        <v>1157</v>
      </c>
      <c r="B989" s="46" t="str">
        <f>VLOOKUP($A989, Table5[], 2, FALSE)</f>
        <v>5001 : Countries subject to safeguard measures</v>
      </c>
      <c r="C989" s="46" t="str">
        <f>IF(ISNA(VLOOKUP($A989, Table8[], 2, FALSE)), "", VLOOKUP($A989,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89" s="46" t="str">
        <f>IF(ISNA(VLOOKUP($A989, Table10[], 2, FALSE)), "", VLOOKUP($A989, Table10[], 2, FALSE))</f>
        <v>7305000000 - Other tubes and pipes (for example, welded, riveted or similarly closed), having circular cross-sections, the external diameter of which exceeds 406,4|mm, of iron or steel</v>
      </c>
      <c r="E989" s="46" t="str">
        <f>IF(ISNA(VLOOKUP($A989, Table16[], 2, FALSE)), "", VLOOKUP($A989, Table16[], 2, FALSE))</f>
        <v>R181013 : Commission Implementing Regulation (EU) 2018/1013 of 17 July 2018 imposing provisional safeguard measures with regard to imports of certain steel products</v>
      </c>
      <c r="F989" s="59">
        <v>13445</v>
      </c>
      <c r="G989" s="60">
        <v>43300</v>
      </c>
      <c r="H989" s="60">
        <v>43499</v>
      </c>
      <c r="I989" s="61">
        <f>'quota master'!$H989-'quota master'!$G989+1</f>
        <v>200</v>
      </c>
      <c r="J989" s="61" t="str">
        <f>describe_period('quota master'!$I989, 'quota master'!$G989, 'quota master'!$H989)</f>
        <v>Custom period</v>
      </c>
      <c r="K989" s="54">
        <v>258133000</v>
      </c>
      <c r="L989" s="62" t="s">
        <v>2</v>
      </c>
      <c r="M989" s="63">
        <v>3</v>
      </c>
      <c r="N989" s="62" t="s">
        <v>3</v>
      </c>
      <c r="O989" s="63">
        <v>90</v>
      </c>
      <c r="P989" s="46" t="s">
        <v>4</v>
      </c>
      <c r="Q989" s="46" t="s">
        <v>4</v>
      </c>
      <c r="R989" s="46" t="s">
        <v>1137</v>
      </c>
      <c r="S989" s="46" t="s">
        <v>4</v>
      </c>
      <c r="T989" s="46" t="str">
        <f>LOWER('quota master'!$V989)</f>
        <v>other tubes and pipes (for example, welded, riveted or similarly closed), having circular cross-sections, the external diameter of which exceeds 406,4|mm, of iron or steel</v>
      </c>
      <c r="U989" s="46" t="str">
        <f>GetQuotaDescription('quota master'!$A989, 'quota master'!$B989, 'quota master'!$AB989, 'quota master'!$T989)</f>
        <v>FCFS Quota number 098525 for geography 5001 : Countries subject to safeguard measures on other tubes and pipes (for example, welded, riveted or similarly closed), having circular cross-sections, the external diameter of which exceeds 406,4|mm, of iron or steel</v>
      </c>
      <c r="V989" s="46" t="s">
        <v>6246</v>
      </c>
      <c r="W989" s="46" t="s">
        <v>4</v>
      </c>
      <c r="X989" s="46" t="s">
        <v>4</v>
      </c>
      <c r="Y989" s="46" t="s">
        <v>4</v>
      </c>
      <c r="Z989" s="54"/>
      <c r="AA989" s="46" t="s">
        <v>4</v>
      </c>
      <c r="AB989" s="46" t="s">
        <v>1399</v>
      </c>
      <c r="AC989" s="46" t="s">
        <v>4</v>
      </c>
      <c r="AD989" s="46" t="s">
        <v>4</v>
      </c>
      <c r="AE989" s="46" t="s">
        <v>4</v>
      </c>
      <c r="AF989" s="47" t="s">
        <v>4</v>
      </c>
    </row>
    <row r="990" spans="1:32" ht="300" x14ac:dyDescent="0.25">
      <c r="A990" s="45" t="s">
        <v>1158</v>
      </c>
      <c r="B990" s="46" t="str">
        <f>VLOOKUP($A990, Table5[], 2, FALSE)</f>
        <v>5001 : Countries subject to safeguard measures</v>
      </c>
      <c r="C990" s="46" t="str">
        <f>IF(ISNA(VLOOKUP($A990, Table8[], 2, FALSE)), "", VLOOKUP($A990, Table8[], 2, FALSE))</f>
        <v>BR (Brazil)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MK (Macedonia (Former Yugoslav Republic of)) excluded from 5001 (Countries subject to safeguard measures)_x000D_
MY (Malaysia) excluded from 5001 (Countries subject to safeguard measures)_x000D_
SA (Saudi Arabia) excluded from 5001 (Countries subject to safeguard measures)_x000D_
UA (Ukraine) excluded from 5001 (Countries subject to safeguard measures)_x000D_
VN (Viet Nam) excluded from 5001 (Countries subject to safeguard measures)_x000D_
ZA (South Africa) excluded from 5001 (Countries subject to safeguard measures)</v>
      </c>
      <c r="D990" s="46" t="str">
        <f>IF(ISNA(VLOOKUP($A990, Table10[], 2, FALSE)), "", VLOOKUP($A990, Table10[], 2, FALSE))</f>
        <v>7306110000 - Welded, of stainless steel_x000D_
7306190000 - Other_x000D_
7306210000 - Welded, of stainless steel_x000D_
7306290000 - Other_x000D_
7306301100 - Not exceeding 2|mm_x000D_
7306301900 - Exceeding 2|mm_x000D_
7306308000 - Exceeding 168,3|mm but not exceeding 406,4|mm_x000D_
7306400000 - Other, welded, of circular cross-section, of stainless steel_x000D_
7306500000 - Other, welded, of circular cross-section, of other alloy steel_x000D_
7306690000 - Of other non-circular cross-section_x000D_
7306900000 - Other</v>
      </c>
      <c r="E990" s="46" t="str">
        <f>IF(ISNA(VLOOKUP($A990, Table16[], 2, FALSE)), "", VLOOKUP($A990, Table16[], 2, FALSE))</f>
        <v>R181013 : Commission Implementing Regulation (EU) 2018/1013 of 17 July 2018 imposing provisional safeguard measures with regard to imports of certain steel products</v>
      </c>
      <c r="F990" s="59">
        <v>13446</v>
      </c>
      <c r="G990" s="60">
        <v>43300</v>
      </c>
      <c r="H990" s="60">
        <v>43499</v>
      </c>
      <c r="I990" s="61">
        <f>'quota master'!$H990-'quota master'!$G990+1</f>
        <v>200</v>
      </c>
      <c r="J990" s="61" t="str">
        <f>describe_period('quota master'!$I990, 'quota master'!$G990, 'quota master'!$H990)</f>
        <v>Custom period</v>
      </c>
      <c r="K990" s="54">
        <v>296274000</v>
      </c>
      <c r="L990" s="62" t="s">
        <v>2</v>
      </c>
      <c r="M990" s="63">
        <v>3</v>
      </c>
      <c r="N990" s="62" t="s">
        <v>3</v>
      </c>
      <c r="O990" s="63">
        <v>90</v>
      </c>
      <c r="P990" s="46" t="s">
        <v>4</v>
      </c>
      <c r="Q990" s="46" t="s">
        <v>4</v>
      </c>
      <c r="R990" s="46" t="s">
        <v>1137</v>
      </c>
      <c r="S990" s="46" t="s">
        <v>4</v>
      </c>
      <c r="T990" s="46" t="str">
        <f>LOWER('quota master'!$V990)</f>
        <v>metal products</v>
      </c>
      <c r="U990" s="46" t="str">
        <f>GetQuotaDescription('quota master'!$A990, 'quota master'!$B990, 'quota master'!$AB990, 'quota master'!$T990)</f>
        <v>FCFS Quota number 098526 for geography 5001 : Countries subject to safeguard measures on metal products</v>
      </c>
      <c r="V990" s="46" t="s">
        <v>7826</v>
      </c>
      <c r="W990" s="46" t="s">
        <v>4</v>
      </c>
      <c r="X990" s="46" t="s">
        <v>4</v>
      </c>
      <c r="Y990" s="46" t="s">
        <v>4</v>
      </c>
      <c r="Z990" s="54"/>
      <c r="AA990" s="46" t="s">
        <v>4</v>
      </c>
      <c r="AB990" s="46" t="s">
        <v>1399</v>
      </c>
      <c r="AC990" s="46" t="s">
        <v>4</v>
      </c>
      <c r="AD990" s="46" t="s">
        <v>4</v>
      </c>
      <c r="AE990" s="46" t="s">
        <v>4</v>
      </c>
      <c r="AF990" s="47" t="s">
        <v>4</v>
      </c>
    </row>
    <row r="991" spans="1:32" ht="300" x14ac:dyDescent="0.25">
      <c r="A991" s="45" t="s">
        <v>1153</v>
      </c>
      <c r="B991" s="46" t="str">
        <f>VLOOKUP($A991, Table5[], 2, FALSE)</f>
        <v>5001 : Countries subject to safeguard measures</v>
      </c>
      <c r="C991" s="46" t="str">
        <f>IF(ISNA(VLOOKUP($A991, Table8[], 2, FALSE)), "", VLOOKUP($A991, Table8[], 2, FALSE))</f>
        <v>AE (United Arab Emirates) excluded from 5001 (Countries subject to safeguard measures)_x000D_
BR (Brazil) excluded from 5001 (Countries subject to safeguard measures)_x000D_
CN (China) excluded from 5001 (Countries subject to safeguard measures)_x000D_
EG (Egypt) excluded from 5001 (Countries subject to safeguard measures)_x000D_
ID (Indonesia)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v>
      </c>
      <c r="D991" s="46" t="str">
        <f>IF(ISNA(VLOOKUP($A991, Table10[], 2, FALSE)), "", VLOOKUP($A991, Table10[], 2, FALSE))</f>
        <v>7306304100 - Plated or coated with zinc_x000D_
7306304900 - Other_x000D_
7306307200 - Plated or coated with zinc_x000D_
7306307700 - Other</v>
      </c>
      <c r="E991" s="46" t="str">
        <f>IF(ISNA(VLOOKUP($A991, Table16[], 2, FALSE)), "", VLOOKUP($A991, Table16[], 2, FALSE))</f>
        <v>R181013 : Commission Implementing Regulation (EU) 2018/1013 of 17 July 2018 imposing provisional safeguard measures with regard to imports of certain steel products</v>
      </c>
      <c r="F991" s="59">
        <v>13441</v>
      </c>
      <c r="G991" s="60">
        <v>43300</v>
      </c>
      <c r="H991" s="60">
        <v>43499</v>
      </c>
      <c r="I991" s="61">
        <f>'quota master'!$H991-'quota master'!$G991+1</f>
        <v>200</v>
      </c>
      <c r="J991" s="61" t="str">
        <f>describe_period('quota master'!$I991, 'quota master'!$G991, 'quota master'!$H991)</f>
        <v>Custom period</v>
      </c>
      <c r="K991" s="54">
        <v>185280000</v>
      </c>
      <c r="L991" s="62" t="s">
        <v>2</v>
      </c>
      <c r="M991" s="63">
        <v>3</v>
      </c>
      <c r="N991" s="62" t="s">
        <v>3</v>
      </c>
      <c r="O991" s="63">
        <v>90</v>
      </c>
      <c r="P991" s="46" t="s">
        <v>4</v>
      </c>
      <c r="Q991" s="46" t="s">
        <v>4</v>
      </c>
      <c r="R991" s="46" t="s">
        <v>1137</v>
      </c>
      <c r="S991" s="46" t="s">
        <v>4</v>
      </c>
      <c r="T991" s="46" t="str">
        <f>LOWER('quota master'!$V991)</f>
        <v>metal products (including those coated with zinc)</v>
      </c>
      <c r="U991" s="46" t="str">
        <f>GetQuotaDescription('quota master'!$A991, 'quota master'!$B991, 'quota master'!$AB991, 'quota master'!$T991)</f>
        <v>FCFS Quota number 098520 for geography 5001 : Countries subject to safeguard measures on metal products (including those coated with zinc)</v>
      </c>
      <c r="V991" s="46" t="s">
        <v>7830</v>
      </c>
      <c r="W991" s="46" t="s">
        <v>4</v>
      </c>
      <c r="X991" s="46" t="s">
        <v>4</v>
      </c>
      <c r="Y991" s="46" t="s">
        <v>4</v>
      </c>
      <c r="Z991" s="54"/>
      <c r="AA991" s="46" t="s">
        <v>4</v>
      </c>
      <c r="AB991" s="46" t="s">
        <v>1399</v>
      </c>
      <c r="AC991" s="46" t="s">
        <v>4</v>
      </c>
      <c r="AD991" s="46" t="s">
        <v>4</v>
      </c>
      <c r="AE991" s="46" t="s">
        <v>4</v>
      </c>
      <c r="AF991" s="47" t="s">
        <v>4</v>
      </c>
    </row>
    <row r="992" spans="1:32" ht="300" x14ac:dyDescent="0.25">
      <c r="A992" s="45" t="s">
        <v>1154</v>
      </c>
      <c r="B992" s="46" t="str">
        <f>VLOOKUP($A992, Table5[], 2, FALSE)</f>
        <v>5001 : Countries subject to safeguard measures</v>
      </c>
      <c r="C992" s="46" t="str">
        <f>IF(ISNA(VLOOKUP($A992, Table8[], 2, FALSE)), "", VLOOKUP($A992, Table8[], 2, FALSE))</f>
        <v>AE (United Arab Emirates) excluded from 5001 (Countries subject to safeguard measures)_x000D_
BR (Brazil) excluded from 5001 (Countries subject to safeguard measures)_x000D_
EG (Egypt) excluded from 5001 (Countries subject to safeguard measures)_x000D_
ID (Indonesia) excluded from 5001 (Countries subject to safeguard measures)_x000D_
IN (India) excluded from 5001 (Countries subject to safeguard measures)_x000D_
MD (Moldova, Republic of) excluded from 5001 (Countries subject to safeguard measures)_x000D_
MY (Malaysia) excluded from 5001 (Countries subject to safeguard measures)_x000D_
SA (Saudi Arabia) excluded from 5001 (Countries subject to safeguard measures)_x000D_
VN (Viet Nam) excluded from 5001 (Countries subject to safeguard measures)_x000D_
ZA (South Africa) excluded from 5001 (Countries subject to safeguard measures)</v>
      </c>
      <c r="D992" s="46" t="str">
        <f>IF(ISNA(VLOOKUP($A992, Table10[], 2, FALSE)), "", VLOOKUP($A992, Table10[], 2, FALSE))</f>
        <v>7306610000 - Of square or rectangular cross-section</v>
      </c>
      <c r="E992" s="46" t="str">
        <f>IF(ISNA(VLOOKUP($A992, Table16[], 2, FALSE)), "", VLOOKUP($A992, Table16[], 2, FALSE))</f>
        <v>R181013 : Commission Implementing Regulation (EU) 2018/1013 of 17 July 2018 imposing provisional safeguard measures with regard to imports of certain steel products</v>
      </c>
      <c r="F992" s="59">
        <v>13442</v>
      </c>
      <c r="G992" s="60">
        <v>43300</v>
      </c>
      <c r="H992" s="60">
        <v>43499</v>
      </c>
      <c r="I992" s="61">
        <f>'quota master'!$H992-'quota master'!$G992+1</f>
        <v>200</v>
      </c>
      <c r="J992" s="61" t="str">
        <f>describe_period('quota master'!$I992, 'quota master'!$G992, 'quota master'!$H992)</f>
        <v>Custom period</v>
      </c>
      <c r="K992" s="54">
        <v>387343000</v>
      </c>
      <c r="L992" s="62" t="s">
        <v>2</v>
      </c>
      <c r="M992" s="63">
        <v>3</v>
      </c>
      <c r="N992" s="62" t="s">
        <v>3</v>
      </c>
      <c r="O992" s="63">
        <v>90</v>
      </c>
      <c r="P992" s="46" t="s">
        <v>4</v>
      </c>
      <c r="Q992" s="46" t="s">
        <v>4</v>
      </c>
      <c r="R992" s="46" t="s">
        <v>1137</v>
      </c>
      <c r="S992" s="46" t="s">
        <v>4</v>
      </c>
      <c r="T992" s="46" t="str">
        <f>LOWER('quota master'!$V992)</f>
        <v>other tubes, pipes and hollow profiles (for example, open seam or welded, riveted or similarly closed), of iron or steel - of square or rectangular cross-section</v>
      </c>
      <c r="U992" s="46" t="str">
        <f>GetQuotaDescription('quota master'!$A992, 'quota master'!$B992, 'quota master'!$AB992, 'quota master'!$T992)</f>
        <v>FCFS Quota number 098521 for geography 5001 : Countries subject to safeguard measures on other tubes, pipes and hollow profiles (for example, open seam or welded, riveted or similarly closed), of iron or steel - of square or rectangular cross-section</v>
      </c>
      <c r="V992" s="46" t="s">
        <v>7831</v>
      </c>
      <c r="W992" s="46" t="s">
        <v>4</v>
      </c>
      <c r="X992" s="46" t="s">
        <v>4</v>
      </c>
      <c r="Y992" s="46" t="s">
        <v>4</v>
      </c>
      <c r="Z992" s="54"/>
      <c r="AA992" s="46" t="s">
        <v>4</v>
      </c>
      <c r="AB992" s="46" t="s">
        <v>1399</v>
      </c>
      <c r="AC992" s="46" t="s">
        <v>4</v>
      </c>
      <c r="AD992" s="46" t="s">
        <v>4</v>
      </c>
      <c r="AE992" s="46" t="s">
        <v>4</v>
      </c>
      <c r="AF992" s="47" t="s">
        <v>4</v>
      </c>
    </row>
    <row r="993" spans="1:32" ht="90" x14ac:dyDescent="0.25">
      <c r="A993" s="45" t="s">
        <v>965</v>
      </c>
      <c r="B993" s="46" t="str">
        <f>VLOOKUP($A993, Table5[], 2, FALSE)</f>
        <v>CO : Colombia</v>
      </c>
      <c r="C993" s="46" t="str">
        <f>IF(ISNA(VLOOKUP($A993, Table8[], 2, FALSE)), "", VLOOKUP($A993, Table8[], 2, FALSE))</f>
        <v/>
      </c>
      <c r="D993" s="46" t="str">
        <f>IF(ISNA(VLOOKUP($A993, Table10[], 2, FALSE)), "", VLOOKUP($A993, Table10[], 2, FALSE))</f>
        <v>7321000000 - Stoves, ranges, grates, cookers (including those with subsidiary boilers for central heating), barbecues, braziers, gas rings, plate warmers and similar non-electric domestic appliances, and parts thereof, of iron or steel</v>
      </c>
      <c r="E993" s="46" t="str">
        <f>IF(ISNA(VLOOKUP($A993, Table16[], 2, FALSE)), "", VLOOKUP($A993,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993" s="59">
        <v>12546</v>
      </c>
      <c r="G993" s="60">
        <v>43313</v>
      </c>
      <c r="H993" s="60">
        <v>43677</v>
      </c>
      <c r="I993" s="61">
        <f>'quota master'!$H993-'quota master'!$G993+1</f>
        <v>365</v>
      </c>
      <c r="J993" s="61" t="str">
        <f>describe_period('quota master'!$I993, 'quota master'!$G993, 'quota master'!$H993)</f>
        <v>Annual</v>
      </c>
      <c r="K993" s="54">
        <v>20000</v>
      </c>
      <c r="L993" s="62" t="s">
        <v>94</v>
      </c>
      <c r="M993" s="63">
        <v>3</v>
      </c>
      <c r="N993" s="62" t="s">
        <v>3</v>
      </c>
      <c r="O993" s="63">
        <v>90</v>
      </c>
      <c r="P993" s="46" t="s">
        <v>4</v>
      </c>
      <c r="Q993" s="46" t="s">
        <v>4</v>
      </c>
      <c r="R993" s="46" t="s">
        <v>956</v>
      </c>
      <c r="S993" s="46" t="s">
        <v>4</v>
      </c>
      <c r="T993" s="46" t="str">
        <f>LOWER('quota master'!$V993)</f>
        <v>stoves, ranges, grates, cookers (including those with subsidiary boilers for central heating), barbecues, braziers, gas rings, plate warmers and similar non-electric domestic appliances, and parts thereof, of iron or steel</v>
      </c>
      <c r="U993" s="46" t="str">
        <f>GetQuotaDescription('quota master'!$A993, 'quota master'!$B993, 'quota master'!$AB993, 'quota master'!$T993)</f>
        <v>FCFS Quota number 097161 for geography CO : Colombia on stoves, ranges, grates, cookers (including those with subsidiary boilers for central heating), barbecues, braziers, gas rings, plate warmers and similar non-electric domestic appliances, and parts thereof, of iron or steel</v>
      </c>
      <c r="V993" s="46" t="s">
        <v>5635</v>
      </c>
      <c r="W993" s="46" t="s">
        <v>4</v>
      </c>
      <c r="X993" s="46" t="s">
        <v>4</v>
      </c>
      <c r="Y993" s="46" t="s">
        <v>4</v>
      </c>
      <c r="Z993" s="54"/>
      <c r="AA993" s="46" t="s">
        <v>4</v>
      </c>
      <c r="AB993" s="46" t="s">
        <v>1399</v>
      </c>
      <c r="AC993" s="46" t="s">
        <v>4</v>
      </c>
      <c r="AD993" s="46" t="s">
        <v>4</v>
      </c>
      <c r="AE993" s="46" t="s">
        <v>4</v>
      </c>
      <c r="AF993" s="47" t="s">
        <v>4</v>
      </c>
    </row>
    <row r="994" spans="1:32" ht="90" x14ac:dyDescent="0.25">
      <c r="A994" s="45" t="s">
        <v>979</v>
      </c>
      <c r="B994" s="46" t="str">
        <f>VLOOKUP($A994, Table5[], 2, FALSE)</f>
        <v>PE : Peru</v>
      </c>
      <c r="C994" s="46" t="str">
        <f>IF(ISNA(VLOOKUP($A994, Table8[], 2, FALSE)), "", VLOOKUP($A994, Table8[], 2, FALSE))</f>
        <v/>
      </c>
      <c r="D994" s="46" t="str">
        <f>IF(ISNA(VLOOKUP($A994, Table10[], 2, FALSE)), "", VLOOKUP($A994, Table10[], 2, FALSE))</f>
        <v>7321000000 - Stoves, ranges, grates, cookers (including those with subsidiary boilers for central heating), barbecues, braziers, gas rings, plate warmers and similar non-electric domestic appliances, and parts thereof, of iron or steel</v>
      </c>
      <c r="E994" s="46" t="str">
        <f>IF(ISNA(VLOOKUP($A994, Table16[], 2, FALSE)), "", VLOOKUP($A994,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994" s="59">
        <v>12504</v>
      </c>
      <c r="G994" s="60">
        <v>43160</v>
      </c>
      <c r="H994" s="60">
        <v>43524</v>
      </c>
      <c r="I994" s="61">
        <f>'quota master'!$H994-'quota master'!$G994+1</f>
        <v>365</v>
      </c>
      <c r="J994" s="61" t="str">
        <f>describe_period('quota master'!$I994, 'quota master'!$G994, 'quota master'!$H994)</f>
        <v>Annual</v>
      </c>
      <c r="K994" s="54">
        <v>20000</v>
      </c>
      <c r="L994" s="62" t="s">
        <v>94</v>
      </c>
      <c r="M994" s="63">
        <v>3</v>
      </c>
      <c r="N994" s="62" t="s">
        <v>3</v>
      </c>
      <c r="O994" s="63">
        <v>90</v>
      </c>
      <c r="P994" s="46" t="s">
        <v>4</v>
      </c>
      <c r="Q994" s="46" t="s">
        <v>4</v>
      </c>
      <c r="R994" s="46" t="s">
        <v>969</v>
      </c>
      <c r="S994" s="46" t="s">
        <v>4</v>
      </c>
      <c r="T994" s="46" t="str">
        <f>LOWER('quota master'!$V994)</f>
        <v>stoves, ranges, grates, cookers (including those with subsidiary boilers for central heating), barbecues, braziers, gas rings, plate warmers and similar non-electric domestic appliances, and parts thereof, of iron or steel</v>
      </c>
      <c r="U994" s="46" t="str">
        <f>GetQuotaDescription('quota master'!$A994, 'quota master'!$B994, 'quota master'!$AB994, 'quota master'!$T994)</f>
        <v>FCFS Quota number 097192 for geography PE : Peru on stoves, ranges, grates, cookers (including those with subsidiary boilers for central heating), barbecues, braziers, gas rings, plate warmers and similar non-electric domestic appliances, and parts thereof, of iron or steel</v>
      </c>
      <c r="V994" s="46" t="s">
        <v>5635</v>
      </c>
      <c r="W994" s="46" t="s">
        <v>4</v>
      </c>
      <c r="X994" s="46" t="s">
        <v>4</v>
      </c>
      <c r="Y994" s="46" t="s">
        <v>4</v>
      </c>
      <c r="Z994" s="54"/>
      <c r="AA994" s="46" t="s">
        <v>4</v>
      </c>
      <c r="AB994" s="46" t="s">
        <v>1399</v>
      </c>
      <c r="AC994" s="46" t="s">
        <v>4</v>
      </c>
      <c r="AD994" s="46" t="s">
        <v>4</v>
      </c>
      <c r="AE994" s="46" t="s">
        <v>4</v>
      </c>
      <c r="AF994" s="47" t="s">
        <v>4</v>
      </c>
    </row>
    <row r="995" spans="1:32" ht="90" x14ac:dyDescent="0.25">
      <c r="A995" s="45" t="s">
        <v>1048</v>
      </c>
      <c r="B995" s="46" t="str">
        <f>VLOOKUP($A995, Table5[], 2, FALSE)</f>
        <v>EC : Ecuador</v>
      </c>
      <c r="C995" s="46" t="str">
        <f>IF(ISNA(VLOOKUP($A995, Table8[], 2, FALSE)), "", VLOOKUP($A995, Table8[], 2, FALSE))</f>
        <v/>
      </c>
      <c r="D995" s="46" t="str">
        <f>IF(ISNA(VLOOKUP($A995, Table10[], 2, FALSE)), "", VLOOKUP($A995, Table10[], 2, FALSE))</f>
        <v>7321000000 - Stoves, ranges, grates, cookers (including those with subsidiary boilers for central heating), barbecues, braziers, gas rings, plate warmers and similar non-electric domestic appliances, and parts thereof, of iron or steel</v>
      </c>
      <c r="E995" s="46" t="str">
        <f>IF(ISNA(VLOOKUP($A995, Table16[], 2, FALSE)), "", VLOOKUP($A995,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995" s="59">
        <v>12576</v>
      </c>
      <c r="G995" s="60">
        <v>43101</v>
      </c>
      <c r="H995" s="60">
        <v>43465</v>
      </c>
      <c r="I995" s="61">
        <f>'quota master'!$H995-'quota master'!$G995+1</f>
        <v>365</v>
      </c>
      <c r="J995" s="61" t="str">
        <f>describe_period('quota master'!$I995, 'quota master'!$G995, 'quota master'!$H995)</f>
        <v>Annual</v>
      </c>
      <c r="K995" s="54">
        <v>20000</v>
      </c>
      <c r="L995" s="62" t="s">
        <v>94</v>
      </c>
      <c r="M995" s="63">
        <v>3</v>
      </c>
      <c r="N995" s="62" t="s">
        <v>3</v>
      </c>
      <c r="O995" s="63">
        <v>90</v>
      </c>
      <c r="P995" s="46" t="s">
        <v>4</v>
      </c>
      <c r="Q995" s="46" t="s">
        <v>4</v>
      </c>
      <c r="R995" s="46" t="s">
        <v>1039</v>
      </c>
      <c r="S995" s="46" t="s">
        <v>4</v>
      </c>
      <c r="T995" s="46" t="str">
        <f>LOWER('quota master'!$V995)</f>
        <v>stoves, ranges, grates, cookers (including those with subsidiary boilers for central heating), barbecues, braziers, gas rings, plate warmers and similar non-electric domestic appliances, and parts thereof, of iron or steel</v>
      </c>
      <c r="U995" s="46" t="str">
        <f>GetQuotaDescription('quota master'!$A995, 'quota master'!$B995, 'quota master'!$AB995, 'quota master'!$T995)</f>
        <v>FCFS Quota number 097510 for geography EC : Ecuador on stoves, ranges, grates, cookers (including those with subsidiary boilers for central heating), barbecues, braziers, gas rings, plate warmers and similar non-electric domestic appliances, and parts thereof, of iron or steel</v>
      </c>
      <c r="V995" s="46" t="s">
        <v>5635</v>
      </c>
      <c r="W995" s="46" t="s">
        <v>4</v>
      </c>
      <c r="X995" s="46" t="s">
        <v>4</v>
      </c>
      <c r="Y995" s="46" t="s">
        <v>4</v>
      </c>
      <c r="Z995" s="54"/>
      <c r="AA995" s="46" t="s">
        <v>4</v>
      </c>
      <c r="AB995" s="46" t="s">
        <v>1399</v>
      </c>
      <c r="AC995" s="46" t="s">
        <v>4</v>
      </c>
      <c r="AD995" s="46" t="s">
        <v>4</v>
      </c>
      <c r="AE995" s="46" t="s">
        <v>4</v>
      </c>
      <c r="AF995" s="47" t="s">
        <v>4</v>
      </c>
    </row>
    <row r="996" spans="1:32" ht="90" x14ac:dyDescent="0.25">
      <c r="A996" s="45" t="s">
        <v>966</v>
      </c>
      <c r="B996" s="46" t="str">
        <f>VLOOKUP($A996, Table5[], 2, FALSE)</f>
        <v>CO : Colombia</v>
      </c>
      <c r="C996" s="46" t="str">
        <f>IF(ISNA(VLOOKUP($A996, Table8[], 2, FALSE)), "", VLOOKUP($A996, Table8[], 2, FALSE))</f>
        <v/>
      </c>
      <c r="D996" s="46" t="str">
        <f>IF(ISNA(VLOOKUP($A996, Table10[], 2, FALSE)), "", VLOOKUP($A996, Table10[], 2, FALSE))</f>
        <v>7323000000 - Table, kitchen or other household articles and parts thereof, of iron or steel; iron or steel wool; pot scourers and scouring or polishing pads, gloves and the like, of iron or steel</v>
      </c>
      <c r="E996" s="46" t="str">
        <f>IF(ISNA(VLOOKUP($A996, Table16[], 2, FALSE)), "", VLOOKUP($A996,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996" s="59">
        <v>12547</v>
      </c>
      <c r="G996" s="60">
        <v>43313</v>
      </c>
      <c r="H996" s="60">
        <v>43677</v>
      </c>
      <c r="I996" s="61">
        <f>'quota master'!$H996-'quota master'!$G996+1</f>
        <v>365</v>
      </c>
      <c r="J996" s="61" t="str">
        <f>describe_period('quota master'!$I996, 'quota master'!$G996, 'quota master'!$H996)</f>
        <v>Annual</v>
      </c>
      <c r="K996" s="54">
        <v>50000000</v>
      </c>
      <c r="L996" s="62" t="s">
        <v>2</v>
      </c>
      <c r="M996" s="63">
        <v>3</v>
      </c>
      <c r="N996" s="62" t="s">
        <v>3</v>
      </c>
      <c r="O996" s="63">
        <v>90</v>
      </c>
      <c r="P996" s="46" t="s">
        <v>4</v>
      </c>
      <c r="Q996" s="46" t="s">
        <v>4</v>
      </c>
      <c r="R996" s="46" t="s">
        <v>956</v>
      </c>
      <c r="S996" s="46" t="s">
        <v>4</v>
      </c>
      <c r="T996" s="46" t="str">
        <f>LOWER('quota master'!$V996)</f>
        <v>table, kitchen or other household articles and parts thereof, of iron or steel; iron or steel wool; pot scourers and scouring or polishing pads, gloves and the like, of iron or steel</v>
      </c>
      <c r="U996" s="46" t="str">
        <f>GetQuotaDescription('quota master'!$A996, 'quota master'!$B996, 'quota master'!$AB996, 'quota master'!$T996)</f>
        <v>FCFS Quota number 097162 for geography CO : Colombia on table, kitchen or other household articles and parts thereof, of iron or steel; iron or steel wool; pot scourers and scouring or polishing pads, gloves and the like, of iron or steel</v>
      </c>
      <c r="V996" s="46" t="s">
        <v>5637</v>
      </c>
      <c r="W996" s="46" t="s">
        <v>4</v>
      </c>
      <c r="X996" s="46" t="s">
        <v>4</v>
      </c>
      <c r="Y996" s="46" t="s">
        <v>4</v>
      </c>
      <c r="Z996" s="54"/>
      <c r="AA996" s="46" t="s">
        <v>4</v>
      </c>
      <c r="AB996" s="46" t="s">
        <v>1399</v>
      </c>
      <c r="AC996" s="46" t="s">
        <v>4</v>
      </c>
      <c r="AD996" s="46" t="s">
        <v>4</v>
      </c>
      <c r="AE996" s="46" t="s">
        <v>4</v>
      </c>
      <c r="AF996" s="47" t="s">
        <v>4</v>
      </c>
    </row>
    <row r="997" spans="1:32" ht="90" x14ac:dyDescent="0.25">
      <c r="A997" s="45" t="s">
        <v>980</v>
      </c>
      <c r="B997" s="46" t="str">
        <f>VLOOKUP($A997, Table5[], 2, FALSE)</f>
        <v>PE : Peru</v>
      </c>
      <c r="C997" s="46" t="str">
        <f>IF(ISNA(VLOOKUP($A997, Table8[], 2, FALSE)), "", VLOOKUP($A997, Table8[], 2, FALSE))</f>
        <v/>
      </c>
      <c r="D997" s="46" t="str">
        <f>IF(ISNA(VLOOKUP($A997, Table10[], 2, FALSE)), "", VLOOKUP($A997, Table10[], 2, FALSE))</f>
        <v>7323000000 - Table, kitchen or other household articles and parts thereof, of iron or steel; iron or steel wool; pot scourers and scouring or polishing pads, gloves and the like, of iron or steel</v>
      </c>
      <c r="E997" s="46" t="str">
        <f>IF(ISNA(VLOOKUP($A997, Table16[], 2, FALSE)), "", VLOOKUP($A997,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997" s="59">
        <v>12505</v>
      </c>
      <c r="G997" s="60">
        <v>43160</v>
      </c>
      <c r="H997" s="60">
        <v>43524</v>
      </c>
      <c r="I997" s="61">
        <f>'quota master'!$H997-'quota master'!$G997+1</f>
        <v>365</v>
      </c>
      <c r="J997" s="61" t="str">
        <f>describe_period('quota master'!$I997, 'quota master'!$G997, 'quota master'!$H997)</f>
        <v>Annual</v>
      </c>
      <c r="K997" s="54">
        <v>50000000</v>
      </c>
      <c r="L997" s="62" t="s">
        <v>2</v>
      </c>
      <c r="M997" s="63">
        <v>3</v>
      </c>
      <c r="N997" s="62" t="s">
        <v>3</v>
      </c>
      <c r="O997" s="63">
        <v>90</v>
      </c>
      <c r="P997" s="46" t="s">
        <v>4</v>
      </c>
      <c r="Q997" s="46" t="s">
        <v>4</v>
      </c>
      <c r="R997" s="46" t="s">
        <v>969</v>
      </c>
      <c r="S997" s="46" t="s">
        <v>4</v>
      </c>
      <c r="T997" s="46" t="str">
        <f>LOWER('quota master'!$V997)</f>
        <v>table, kitchen or other household articles and parts thereof, of iron or steel; iron or steel wool; pot scourers and scouring or polishing pads, gloves and the like, of iron or steel</v>
      </c>
      <c r="U997" s="46" t="str">
        <f>GetQuotaDescription('quota master'!$A997, 'quota master'!$B997, 'quota master'!$AB997, 'quota master'!$T997)</f>
        <v>FCFS Quota number 097193 for geography PE : Peru on table, kitchen or other household articles and parts thereof, of iron or steel; iron or steel wool; pot scourers and scouring or polishing pads, gloves and the like, of iron or steel</v>
      </c>
      <c r="V997" s="46" t="s">
        <v>5637</v>
      </c>
      <c r="W997" s="46" t="s">
        <v>4</v>
      </c>
      <c r="X997" s="46" t="s">
        <v>4</v>
      </c>
      <c r="Y997" s="46" t="s">
        <v>4</v>
      </c>
      <c r="Z997" s="54"/>
      <c r="AA997" s="46" t="s">
        <v>4</v>
      </c>
      <c r="AB997" s="46" t="s">
        <v>1399</v>
      </c>
      <c r="AC997" s="46" t="s">
        <v>4</v>
      </c>
      <c r="AD997" s="46" t="s">
        <v>4</v>
      </c>
      <c r="AE997" s="46" t="s">
        <v>4</v>
      </c>
      <c r="AF997" s="47" t="s">
        <v>4</v>
      </c>
    </row>
    <row r="998" spans="1:32" ht="90" x14ac:dyDescent="0.25">
      <c r="A998" s="45" t="s">
        <v>1049</v>
      </c>
      <c r="B998" s="46" t="str">
        <f>VLOOKUP($A998, Table5[], 2, FALSE)</f>
        <v>EC : Ecuador</v>
      </c>
      <c r="C998" s="46" t="str">
        <f>IF(ISNA(VLOOKUP($A998, Table8[], 2, FALSE)), "", VLOOKUP($A998, Table8[], 2, FALSE))</f>
        <v/>
      </c>
      <c r="D998" s="46" t="str">
        <f>IF(ISNA(VLOOKUP($A998, Table10[], 2, FALSE)), "", VLOOKUP($A998, Table10[], 2, FALSE))</f>
        <v>7323000000 - Table, kitchen or other household articles and parts thereof, of iron or steel; iron or steel wool; pot scourers and scouring or polishing pads, gloves and the like, of iron or steel</v>
      </c>
      <c r="E998" s="46" t="str">
        <f>IF(ISNA(VLOOKUP($A998, Table16[], 2, FALSE)), "", VLOOKUP($A998,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998" s="59">
        <v>12577</v>
      </c>
      <c r="G998" s="60">
        <v>43101</v>
      </c>
      <c r="H998" s="60">
        <v>43465</v>
      </c>
      <c r="I998" s="61">
        <f>'quota master'!$H998-'quota master'!$G998+1</f>
        <v>365</v>
      </c>
      <c r="J998" s="61" t="str">
        <f>describe_period('quota master'!$I998, 'quota master'!$G998, 'quota master'!$H998)</f>
        <v>Annual</v>
      </c>
      <c r="K998" s="54">
        <v>50000000</v>
      </c>
      <c r="L998" s="62" t="s">
        <v>2</v>
      </c>
      <c r="M998" s="63">
        <v>3</v>
      </c>
      <c r="N998" s="62" t="s">
        <v>3</v>
      </c>
      <c r="O998" s="63">
        <v>90</v>
      </c>
      <c r="P998" s="46" t="s">
        <v>4</v>
      </c>
      <c r="Q998" s="46" t="s">
        <v>4</v>
      </c>
      <c r="R998" s="46" t="s">
        <v>1039</v>
      </c>
      <c r="S998" s="46" t="s">
        <v>4</v>
      </c>
      <c r="T998" s="46" t="str">
        <f>LOWER('quota master'!$V998)</f>
        <v>table, kitchen or other household articles and parts thereof, of iron or steel; iron or steel wool; pot scourers and scouring or polishing pads, gloves and the like, of iron or steel</v>
      </c>
      <c r="U998" s="46" t="str">
        <f>GetQuotaDescription('quota master'!$A998, 'quota master'!$B998, 'quota master'!$AB998, 'quota master'!$T998)</f>
        <v>FCFS Quota number 097511 for geography EC : Ecuador on table, kitchen or other household articles and parts thereof, of iron or steel; iron or steel wool; pot scourers and scouring or polishing pads, gloves and the like, of iron or steel</v>
      </c>
      <c r="V998" s="46" t="s">
        <v>5637</v>
      </c>
      <c r="W998" s="46" t="s">
        <v>4</v>
      </c>
      <c r="X998" s="46" t="s">
        <v>4</v>
      </c>
      <c r="Y998" s="46" t="s">
        <v>4</v>
      </c>
      <c r="Z998" s="54"/>
      <c r="AA998" s="46" t="s">
        <v>4</v>
      </c>
      <c r="AB998" s="46" t="s">
        <v>1399</v>
      </c>
      <c r="AC998" s="46" t="s">
        <v>4</v>
      </c>
      <c r="AD998" s="46" t="s">
        <v>4</v>
      </c>
      <c r="AE998" s="46" t="s">
        <v>4</v>
      </c>
      <c r="AF998" s="47" t="s">
        <v>4</v>
      </c>
    </row>
    <row r="999" spans="1:32" ht="90" x14ac:dyDescent="0.25">
      <c r="A999" s="45" t="s">
        <v>967</v>
      </c>
      <c r="B999" s="46" t="str">
        <f>VLOOKUP($A999, Table5[], 2, FALSE)</f>
        <v>CO : Colombia</v>
      </c>
      <c r="C999" s="46" t="str">
        <f>IF(ISNA(VLOOKUP($A999, Table8[], 2, FALSE)), "", VLOOKUP($A999, Table8[], 2, FALSE))</f>
        <v/>
      </c>
      <c r="D999" s="46" t="str">
        <f>IF(ISNA(VLOOKUP($A999, Table10[], 2, FALSE)), "", VLOOKUP($A999, Table10[], 2, FALSE))</f>
        <v>7325000000 - Other cast articles of iron or steel</v>
      </c>
      <c r="E999" s="46" t="str">
        <f>IF(ISNA(VLOOKUP($A999, Table16[], 2, FALSE)), "", VLOOKUP($A999, Table16[], 2, FALSE))</f>
        <v>R130740 : on the derogations from the rules of origin laid down in Annex II to the Trade Agreement between the European Union and its Member States, of the one part, and Colombia and Peru, of the other part, that apply within quotas for certain products from Colombia</v>
      </c>
      <c r="F999" s="59">
        <v>12548</v>
      </c>
      <c r="G999" s="60">
        <v>43313</v>
      </c>
      <c r="H999" s="60">
        <v>43677</v>
      </c>
      <c r="I999" s="61">
        <f>'quota master'!$H999-'quota master'!$G999+1</f>
        <v>365</v>
      </c>
      <c r="J999" s="61" t="str">
        <f>describe_period('quota master'!$I999, 'quota master'!$G999, 'quota master'!$H999)</f>
        <v>Annual</v>
      </c>
      <c r="K999" s="54">
        <v>50000000</v>
      </c>
      <c r="L999" s="62" t="s">
        <v>2</v>
      </c>
      <c r="M999" s="63">
        <v>3</v>
      </c>
      <c r="N999" s="62" t="s">
        <v>3</v>
      </c>
      <c r="O999" s="63">
        <v>90</v>
      </c>
      <c r="P999" s="46" t="s">
        <v>4</v>
      </c>
      <c r="Q999" s="46" t="s">
        <v>4</v>
      </c>
      <c r="R999" s="46" t="s">
        <v>956</v>
      </c>
      <c r="S999" s="46" t="s">
        <v>4</v>
      </c>
      <c r="T999" s="46" t="str">
        <f>LOWER('quota master'!$V999)</f>
        <v>other cast articles of iron or steel</v>
      </c>
      <c r="U999" s="46" t="str">
        <f>GetQuotaDescription('quota master'!$A999, 'quota master'!$B999, 'quota master'!$AB999, 'quota master'!$T999)</f>
        <v>FCFS Quota number 097163 for geography CO : Colombia on other cast articles of iron or steel</v>
      </c>
      <c r="V999" s="46" t="s">
        <v>5639</v>
      </c>
      <c r="W999" s="46" t="s">
        <v>4</v>
      </c>
      <c r="X999" s="46" t="s">
        <v>4</v>
      </c>
      <c r="Y999" s="46" t="s">
        <v>4</v>
      </c>
      <c r="Z999" s="54"/>
      <c r="AA999" s="46" t="s">
        <v>4</v>
      </c>
      <c r="AB999" s="46" t="s">
        <v>1399</v>
      </c>
      <c r="AC999" s="46" t="s">
        <v>4</v>
      </c>
      <c r="AD999" s="46" t="s">
        <v>4</v>
      </c>
      <c r="AE999" s="46" t="s">
        <v>4</v>
      </c>
      <c r="AF999" s="47" t="s">
        <v>4</v>
      </c>
    </row>
    <row r="1000" spans="1:32" ht="90" x14ac:dyDescent="0.25">
      <c r="A1000" s="45" t="s">
        <v>981</v>
      </c>
      <c r="B1000" s="46" t="str">
        <f>VLOOKUP($A1000, Table5[], 2, FALSE)</f>
        <v>PE : Peru</v>
      </c>
      <c r="C1000" s="46" t="str">
        <f>IF(ISNA(VLOOKUP($A1000, Table8[], 2, FALSE)), "", VLOOKUP($A1000, Table8[], 2, FALSE))</f>
        <v/>
      </c>
      <c r="D1000" s="46" t="str">
        <f>IF(ISNA(VLOOKUP($A1000, Table10[], 2, FALSE)), "", VLOOKUP($A1000, Table10[], 2, FALSE))</f>
        <v>7325000000 - Other cast articles of iron or steel</v>
      </c>
      <c r="E1000" s="46" t="str">
        <f>IF(ISNA(VLOOKUP($A1000, Table16[], 2, FALSE)), "", VLOOKUP($A1000, Table16[], 2, FALSE))</f>
        <v>R130404 : on the derogations from the rules of origin laid down in Annex II to the Trade Agreement between the European Union and its Member States, of the one part, and Colombia and Peru, of the other part, that apply within quotas for certain products from Peru</v>
      </c>
      <c r="F1000" s="59">
        <v>12506</v>
      </c>
      <c r="G1000" s="60">
        <v>43160</v>
      </c>
      <c r="H1000" s="60">
        <v>43524</v>
      </c>
      <c r="I1000" s="61">
        <f>'quota master'!$H1000-'quota master'!$G1000+1</f>
        <v>365</v>
      </c>
      <c r="J1000" s="61" t="str">
        <f>describe_period('quota master'!$I1000, 'quota master'!$G1000, 'quota master'!$H1000)</f>
        <v>Annual</v>
      </c>
      <c r="K1000" s="54">
        <v>50000000</v>
      </c>
      <c r="L1000" s="62" t="s">
        <v>2</v>
      </c>
      <c r="M1000" s="63">
        <v>3</v>
      </c>
      <c r="N1000" s="62" t="s">
        <v>3</v>
      </c>
      <c r="O1000" s="63">
        <v>90</v>
      </c>
      <c r="P1000" s="46" t="s">
        <v>4</v>
      </c>
      <c r="Q1000" s="46" t="s">
        <v>4</v>
      </c>
      <c r="R1000" s="46" t="s">
        <v>969</v>
      </c>
      <c r="S1000" s="46" t="s">
        <v>4</v>
      </c>
      <c r="T1000" s="46" t="str">
        <f>LOWER('quota master'!$V1000)</f>
        <v>other cast articles of iron or steel</v>
      </c>
      <c r="U1000" s="46" t="str">
        <f>GetQuotaDescription('quota master'!$A1000, 'quota master'!$B1000, 'quota master'!$AB1000, 'quota master'!$T1000)</f>
        <v>FCFS Quota number 097194 for geography PE : Peru on other cast articles of iron or steel</v>
      </c>
      <c r="V1000" s="46" t="s">
        <v>5639</v>
      </c>
      <c r="W1000" s="46" t="s">
        <v>4</v>
      </c>
      <c r="X1000" s="46" t="s">
        <v>4</v>
      </c>
      <c r="Y1000" s="46" t="s">
        <v>4</v>
      </c>
      <c r="Z1000" s="54"/>
      <c r="AA1000" s="46" t="s">
        <v>4</v>
      </c>
      <c r="AB1000" s="46" t="s">
        <v>1399</v>
      </c>
      <c r="AC1000" s="46" t="s">
        <v>4</v>
      </c>
      <c r="AD1000" s="46" t="s">
        <v>4</v>
      </c>
      <c r="AE1000" s="46" t="s">
        <v>4</v>
      </c>
      <c r="AF1000" s="47" t="s">
        <v>4</v>
      </c>
    </row>
    <row r="1001" spans="1:32" ht="90" x14ac:dyDescent="0.25">
      <c r="A1001" s="45" t="s">
        <v>1050</v>
      </c>
      <c r="B1001" s="46" t="str">
        <f>VLOOKUP($A1001, Table5[], 2, FALSE)</f>
        <v>EC : Ecuador</v>
      </c>
      <c r="C1001" s="46" t="str">
        <f>IF(ISNA(VLOOKUP($A1001, Table8[], 2, FALSE)), "", VLOOKUP($A1001, Table8[], 2, FALSE))</f>
        <v/>
      </c>
      <c r="D1001" s="46" t="str">
        <f>IF(ISNA(VLOOKUP($A1001, Table10[], 2, FALSE)), "", VLOOKUP($A1001, Table10[], 2, FALSE))</f>
        <v>7325000000 - Other cast articles of iron or steel</v>
      </c>
      <c r="E1001" s="46" t="str">
        <f>IF(ISNA(VLOOKUP($A1001, Table16[], 2, FALSE)), "", VLOOKUP($A1001, Table16[], 2, FALSE))</f>
        <v>R170120 : on the derogations from the rules of origin laid down in Annex II to the Trade Agreement between the European Union and its Member States, of the one part, and Colombia, Peru and Ecuador, of the other part, that apply within quotas for certain products from Ecuador</v>
      </c>
      <c r="F1001" s="59">
        <v>12578</v>
      </c>
      <c r="G1001" s="60">
        <v>43101</v>
      </c>
      <c r="H1001" s="60">
        <v>43465</v>
      </c>
      <c r="I1001" s="61">
        <f>'quota master'!$H1001-'quota master'!$G1001+1</f>
        <v>365</v>
      </c>
      <c r="J1001" s="61" t="str">
        <f>describe_period('quota master'!$I1001, 'quota master'!$G1001, 'quota master'!$H1001)</f>
        <v>Annual</v>
      </c>
      <c r="K1001" s="54">
        <v>50000000</v>
      </c>
      <c r="L1001" s="62" t="s">
        <v>2</v>
      </c>
      <c r="M1001" s="63">
        <v>3</v>
      </c>
      <c r="N1001" s="62" t="s">
        <v>3</v>
      </c>
      <c r="O1001" s="63">
        <v>90</v>
      </c>
      <c r="P1001" s="46" t="s">
        <v>4</v>
      </c>
      <c r="Q1001" s="46" t="s">
        <v>4</v>
      </c>
      <c r="R1001" s="46" t="s">
        <v>1039</v>
      </c>
      <c r="S1001" s="46" t="s">
        <v>4</v>
      </c>
      <c r="T1001" s="46" t="str">
        <f>LOWER('quota master'!$V1001)</f>
        <v>other cast articles of iron or steel</v>
      </c>
      <c r="U1001" s="46" t="str">
        <f>GetQuotaDescription('quota master'!$A1001, 'quota master'!$B1001, 'quota master'!$AB1001, 'quota master'!$T1001)</f>
        <v>FCFS Quota number 097512 for geography EC : Ecuador on other cast articles of iron or steel</v>
      </c>
      <c r="V1001" s="46" t="s">
        <v>5639</v>
      </c>
      <c r="W1001" s="46" t="s">
        <v>4</v>
      </c>
      <c r="X1001" s="46" t="s">
        <v>4</v>
      </c>
      <c r="Y1001" s="46" t="s">
        <v>4</v>
      </c>
      <c r="Z1001" s="54"/>
      <c r="AA1001" s="46" t="s">
        <v>4</v>
      </c>
      <c r="AB1001" s="46" t="s">
        <v>1399</v>
      </c>
      <c r="AC1001" s="46" t="s">
        <v>4</v>
      </c>
      <c r="AD1001" s="46" t="s">
        <v>4</v>
      </c>
      <c r="AE1001" s="46" t="s">
        <v>4</v>
      </c>
      <c r="AF1001" s="47" t="s">
        <v>4</v>
      </c>
    </row>
    <row r="1002" spans="1:32" ht="60" x14ac:dyDescent="0.25">
      <c r="A1002" s="45" t="s">
        <v>638</v>
      </c>
      <c r="B1002" s="46" t="str">
        <f>VLOOKUP($A1002, Table5[], 2, FALSE)</f>
        <v>1011 : ERGA OMNES</v>
      </c>
      <c r="C1002" s="46" t="str">
        <f>IF(ISNA(VLOOKUP($A1002, Table8[], 2, FALSE)), "", VLOOKUP($A1002, Table8[], 2, FALSE))</f>
        <v/>
      </c>
      <c r="D1002" s="46" t="str">
        <f>IF(ISNA(VLOOKUP($A1002, Table10[], 2, FALSE)), "", VLOOKUP($A1002, Table10[], 2, FALSE))</f>
        <v>7409110020 - Refined copper foil and -strips, electrolytically coated_x000D_
7410110030 - Refined copper foil and -strips, electrolytically coated</v>
      </c>
      <c r="E1002" s="46" t="str">
        <f>IF(ISNA(VLOOKUP($A1002, Table16[], 2, FALSE)), "", VLOOKUP($A1002, Table16[], 2, FALSE))</f>
        <v>R162389 : amending Regulation (EU) No 1388/2013 opening and providing for the management of autonomous tariff quotas of the Union for certain agricultural and industrial products</v>
      </c>
      <c r="F1002" s="59">
        <v>13378</v>
      </c>
      <c r="G1002" s="60">
        <v>43101</v>
      </c>
      <c r="H1002" s="60">
        <v>43465</v>
      </c>
      <c r="I1002" s="61">
        <f>'quota master'!$H1002-'quota master'!$G1002+1</f>
        <v>365</v>
      </c>
      <c r="J1002" s="61" t="str">
        <f>describe_period('quota master'!$I1002, 'quota master'!$G1002, 'quota master'!$H1002)</f>
        <v>Annual</v>
      </c>
      <c r="K1002" s="54">
        <v>1020000</v>
      </c>
      <c r="L1002" s="62" t="s">
        <v>2</v>
      </c>
      <c r="M1002" s="63">
        <v>3</v>
      </c>
      <c r="N1002" s="62" t="s">
        <v>3</v>
      </c>
      <c r="O1002" s="63">
        <v>90</v>
      </c>
      <c r="P1002" s="46" t="s">
        <v>4</v>
      </c>
      <c r="Q1002" s="46" t="s">
        <v>4</v>
      </c>
      <c r="R1002" s="46" t="s">
        <v>563</v>
      </c>
      <c r="S1002" s="46" t="s">
        <v>4</v>
      </c>
      <c r="T1002" s="46" t="str">
        <f>LOWER('quota master'!$V1002)</f>
        <v>refined copper foil and -strips, electrolytically coated</v>
      </c>
      <c r="U1002" s="46" t="str">
        <f>GetQuotaDescription('quota master'!$A1002, 'quota master'!$B1002, 'quota master'!$AB1002, 'quota master'!$T1002)</f>
        <v>FCFS Quota number 092652 for geography 1011 : ERGA OMNES on refined copper foil and -strips, electrolytically coated</v>
      </c>
      <c r="V1002" s="46" t="s">
        <v>5066</v>
      </c>
      <c r="W1002" s="46" t="s">
        <v>4</v>
      </c>
      <c r="X1002" s="46" t="s">
        <v>4</v>
      </c>
      <c r="Y1002" s="46" t="s">
        <v>4</v>
      </c>
      <c r="Z1002" s="54"/>
      <c r="AA1002" s="46" t="s">
        <v>4</v>
      </c>
      <c r="AB1002" s="46" t="s">
        <v>1399</v>
      </c>
      <c r="AC1002" s="46" t="s">
        <v>4</v>
      </c>
      <c r="AD1002" s="46" t="s">
        <v>4</v>
      </c>
      <c r="AE1002" s="46" t="s">
        <v>4</v>
      </c>
      <c r="AF1002" s="47" t="s">
        <v>4</v>
      </c>
    </row>
    <row r="1003" spans="1:32" ht="75" x14ac:dyDescent="0.25">
      <c r="A1003" s="45" t="s">
        <v>642</v>
      </c>
      <c r="B1003" s="46" t="str">
        <f>VLOOKUP($A1003, Table5[], 2, FALSE)</f>
        <v>1011 : ERGA OMNES</v>
      </c>
      <c r="C1003" s="46" t="str">
        <f>IF(ISNA(VLOOKUP($A1003, Table8[], 2, FALSE)), "", VLOOKUP($A1003, Table8[], 2, FALSE))</f>
        <v/>
      </c>
      <c r="D1003" s="46" t="str">
        <f>IF(ISNA(VLOOKUP($A1003, Table10[], 2, FALSE)), "", VLOOKUP($A1003, Table10[], 2, FALSE))</f>
        <v>7410210055 - Plates: - consisting of at least one layer of fibreglass fabric impregnated with epoxide resin, - covered on one or both sides with copper foil with a thickness of not more than 0,15 mm, - with a dielectric constant (DK) of less than 5,4 at 1 MHz, as measured according to IPC-TM-650 2.5.5.2, - with a loss tangent of less than 0,035 at 1 MHz, as measured according to IPC-TM-650 2.5.5.2, - with a comparative tracking index (CTI) of 600 or more</v>
      </c>
      <c r="E1003" s="46" t="str">
        <f>IF(ISNA(VLOOKUP($A1003, Table16[], 2, FALSE)), "", VLOOKUP($A1003, Table16[], 2, FALSE))</f>
        <v>R172466 : amending Regulation (EU) No 1388/2013 opening and providing for the management of autonomous tariff quotas of the Union for certain agricultural and industrial products</v>
      </c>
      <c r="F1003" s="59">
        <v>13379</v>
      </c>
      <c r="G1003" s="60">
        <v>43101</v>
      </c>
      <c r="H1003" s="60">
        <v>43465</v>
      </c>
      <c r="I1003" s="61">
        <f>'quota master'!$H1003-'quota master'!$G1003+1</f>
        <v>365</v>
      </c>
      <c r="J1003" s="61" t="str">
        <f>describe_period('quota master'!$I1003, 'quota master'!$G1003, 'quota master'!$H1003)</f>
        <v>Annual</v>
      </c>
      <c r="K1003" s="54">
        <v>80000</v>
      </c>
      <c r="L1003" s="62" t="s">
        <v>610</v>
      </c>
      <c r="M1003" s="63">
        <v>3</v>
      </c>
      <c r="N1003" s="62" t="s">
        <v>3</v>
      </c>
      <c r="O1003" s="63">
        <v>90</v>
      </c>
      <c r="P1003" s="46" t="s">
        <v>4</v>
      </c>
      <c r="Q1003" s="46" t="s">
        <v>4</v>
      </c>
      <c r="R1003" s="46" t="s">
        <v>643</v>
      </c>
      <c r="S1003" s="46" t="s">
        <v>4</v>
      </c>
      <c r="T1003" s="46" t="str">
        <f>LOWER('quota master'!$V1003)</f>
        <v>plates consisting of at least one layer of fibreglass fabric impregnated with epoxide resin</v>
      </c>
      <c r="U1003" s="46" t="str">
        <f>GetQuotaDescription('quota master'!$A1003, 'quota master'!$B1003, 'quota master'!$AB1003, 'quota master'!$T1003)</f>
        <v>FCFS Quota number 092662 for geography 1011 : ERGA OMNES on plates consisting of at least one layer of fibreglass fabric impregnated with epoxide resin</v>
      </c>
      <c r="V1003" s="46" t="s">
        <v>7659</v>
      </c>
      <c r="W1003" s="46" t="s">
        <v>4</v>
      </c>
      <c r="X1003" s="46" t="s">
        <v>4</v>
      </c>
      <c r="Y1003" s="46" t="s">
        <v>4</v>
      </c>
      <c r="Z1003" s="54"/>
      <c r="AA1003" s="46" t="s">
        <v>4</v>
      </c>
      <c r="AB1003" s="46" t="s">
        <v>1399</v>
      </c>
      <c r="AC1003" s="46" t="s">
        <v>4</v>
      </c>
      <c r="AD1003" s="46" t="s">
        <v>4</v>
      </c>
      <c r="AE1003" s="46" t="s">
        <v>4</v>
      </c>
      <c r="AF1003" s="47" t="s">
        <v>4</v>
      </c>
    </row>
    <row r="1004" spans="1:32" ht="60" x14ac:dyDescent="0.25">
      <c r="A1004" s="45" t="s">
        <v>728</v>
      </c>
      <c r="B1004" s="46" t="str">
        <f>VLOOKUP($A1004, Table5[], 2, FALSE)</f>
        <v>1011 : ERGA OMNES</v>
      </c>
      <c r="C1004" s="46" t="str">
        <f>IF(ISNA(VLOOKUP($A1004, Table8[], 2, FALSE)), "", VLOOKUP($A1004, Table8[], 2, FALSE))</f>
        <v/>
      </c>
      <c r="D1004" s="46" t="str">
        <f>IF(ISNA(VLOOKUP($A1004, Table10[], 2, FALSE)), "", VLOOKUP($A1004, Table10[], 2, FALSE))</f>
        <v>7604291020 - Aluminium alloy rods with a diameter of 200 mm or more, but not exceeding 300 mm</v>
      </c>
      <c r="E1004" s="46" t="str">
        <f>IF(ISNA(VLOOKUP($A1004, Table16[], 2, FALSE)), "", VLOOKUP($A1004, Table16[], 2, FALSE))</f>
        <v>R162389 : amending Regulation (EU) No 1388/2013 opening and providing for the management of autonomous tariff quotas of the Union for certain agricultural and industrial products</v>
      </c>
      <c r="F1004" s="59">
        <v>13380</v>
      </c>
      <c r="G1004" s="60">
        <v>43101</v>
      </c>
      <c r="H1004" s="60">
        <v>43465</v>
      </c>
      <c r="I1004" s="61">
        <f>'quota master'!$H1004-'quota master'!$G1004+1</f>
        <v>365</v>
      </c>
      <c r="J1004" s="61" t="str">
        <f>describe_period('quota master'!$I1004, 'quota master'!$G1004, 'quota master'!$H1004)</f>
        <v>Annual</v>
      </c>
      <c r="K1004" s="54">
        <v>2000000</v>
      </c>
      <c r="L1004" s="62" t="s">
        <v>2</v>
      </c>
      <c r="M1004" s="63">
        <v>3</v>
      </c>
      <c r="N1004" s="62" t="s">
        <v>11</v>
      </c>
      <c r="O1004" s="63">
        <v>90</v>
      </c>
      <c r="P1004" s="46" t="s">
        <v>4</v>
      </c>
      <c r="Q1004" s="46" t="s">
        <v>4</v>
      </c>
      <c r="R1004" s="46" t="s">
        <v>563</v>
      </c>
      <c r="S1004" s="46" t="s">
        <v>4</v>
      </c>
      <c r="T1004" s="46" t="str">
        <f>LOWER('quota master'!$V1004)</f>
        <v>aluminium alloy rods with a diameter of 200 mm or more, but not exceeding 300 mm</v>
      </c>
      <c r="U1004" s="46" t="str">
        <f>GetQuotaDescription('quota master'!$A1004, 'quota master'!$B1004, 'quota master'!$AB1004, 'quota master'!$T1004)</f>
        <v>FCFS Quota number 092834 for geography 1011 : ERGA OMNES on aluminium alloy rods with a diameter of 200 mm or more, but not exceeding 300 mm</v>
      </c>
      <c r="V1004" s="46" t="s">
        <v>5244</v>
      </c>
      <c r="W1004" s="46" t="s">
        <v>4</v>
      </c>
      <c r="X1004" s="46" t="s">
        <v>4</v>
      </c>
      <c r="Y1004" s="46" t="s">
        <v>4</v>
      </c>
      <c r="Z1004" s="54"/>
      <c r="AA1004" s="46" t="s">
        <v>4</v>
      </c>
      <c r="AB1004" s="46" t="s">
        <v>1399</v>
      </c>
      <c r="AC1004" s="46" t="s">
        <v>4</v>
      </c>
      <c r="AD1004" s="46" t="s">
        <v>4</v>
      </c>
      <c r="AE1004" s="46" t="s">
        <v>4</v>
      </c>
      <c r="AF1004" s="47" t="s">
        <v>4</v>
      </c>
    </row>
    <row r="1005" spans="1:32" ht="60" x14ac:dyDescent="0.25">
      <c r="A1005" s="45" t="s">
        <v>729</v>
      </c>
      <c r="B1005" s="46" t="str">
        <f>VLOOKUP($A1005, Table5[], 2, FALSE)</f>
        <v>1011 : ERGA OMNES</v>
      </c>
      <c r="C1005" s="46" t="str">
        <f>IF(ISNA(VLOOKUP($A1005, Table8[], 2, FALSE)), "", VLOOKUP($A1005, Table8[], 2, FALSE))</f>
        <v/>
      </c>
      <c r="D1005" s="46" t="str">
        <f>IF(ISNA(VLOOKUP($A1005, Table10[], 2, FALSE)), "", VLOOKUP($A1005, Table10[], 2, FALSE))</f>
        <v>7604291030 - Aluminium alloy rods with a diameter of 300,1 mm or more, but not more than 533,4 mm</v>
      </c>
      <c r="E1005" s="46" t="str">
        <f>IF(ISNA(VLOOKUP($A1005, Table16[], 2, FALSE)), "", VLOOKUP($A1005, Table16[], 2, FALSE))</f>
        <v>R162389 : amending Regulation (EU) No 1388/2013 opening and providing for the management of autonomous tariff quotas of the Union for certain agricultural and industrial products</v>
      </c>
      <c r="F1005" s="59">
        <v>13381</v>
      </c>
      <c r="G1005" s="60">
        <v>43101</v>
      </c>
      <c r="H1005" s="60">
        <v>43465</v>
      </c>
      <c r="I1005" s="61">
        <f>'quota master'!$H1005-'quota master'!$G1005+1</f>
        <v>365</v>
      </c>
      <c r="J1005" s="61" t="str">
        <f>describe_period('quota master'!$I1005, 'quota master'!$G1005, 'quota master'!$H1005)</f>
        <v>Annual</v>
      </c>
      <c r="K1005" s="54">
        <v>1000000</v>
      </c>
      <c r="L1005" s="62" t="s">
        <v>2</v>
      </c>
      <c r="M1005" s="63">
        <v>3</v>
      </c>
      <c r="N1005" s="62" t="s">
        <v>11</v>
      </c>
      <c r="O1005" s="63">
        <v>90</v>
      </c>
      <c r="P1005" s="46" t="s">
        <v>4</v>
      </c>
      <c r="Q1005" s="46" t="s">
        <v>4</v>
      </c>
      <c r="R1005" s="46" t="s">
        <v>563</v>
      </c>
      <c r="S1005" s="46" t="s">
        <v>4</v>
      </c>
      <c r="T1005" s="46" t="str">
        <f>LOWER('quota master'!$V1005)</f>
        <v>aluminium alloy rods with a diameter of 300,1 mm or more, but not more than 533,4 mm</v>
      </c>
      <c r="U1005" s="46" t="str">
        <f>GetQuotaDescription('quota master'!$A1005, 'quota master'!$B1005, 'quota master'!$AB1005, 'quota master'!$T1005)</f>
        <v>FCFS Quota number 092835 for geography 1011 : ERGA OMNES on aluminium alloy rods with a diameter of 300,1 mm or more, but not more than 533,4 mm</v>
      </c>
      <c r="V1005" s="46" t="s">
        <v>5246</v>
      </c>
      <c r="W1005" s="46" t="s">
        <v>4</v>
      </c>
      <c r="X1005" s="46" t="s">
        <v>4</v>
      </c>
      <c r="Y1005" s="46" t="s">
        <v>4</v>
      </c>
      <c r="Z1005" s="54"/>
      <c r="AA1005" s="46" t="s">
        <v>4</v>
      </c>
      <c r="AB1005" s="46" t="s">
        <v>1399</v>
      </c>
      <c r="AC1005" s="46" t="s">
        <v>4</v>
      </c>
      <c r="AD1005" s="46" t="s">
        <v>4</v>
      </c>
      <c r="AE1005" s="46" t="s">
        <v>4</v>
      </c>
      <c r="AF1005" s="47" t="s">
        <v>4</v>
      </c>
    </row>
    <row r="1006" spans="1:32" ht="90" x14ac:dyDescent="0.25">
      <c r="A1006" s="45" t="s">
        <v>892</v>
      </c>
      <c r="B1006" s="46" t="str">
        <f>VLOOKUP($A1006, Table5[], 2, FALSE)</f>
        <v>SV : El Salvador</v>
      </c>
      <c r="C1006" s="46" t="str">
        <f>IF(ISNA(VLOOKUP($A1006, Table8[], 2, FALSE)), "", VLOOKUP($A1006, Table8[], 2, FALSE))</f>
        <v/>
      </c>
      <c r="D1006" s="46" t="str">
        <f>IF(ISNA(VLOOKUP($A1006, Table10[], 2, FALSE)), "", VLOOKUP($A1006, Table10[], 2, FALSE))</f>
        <v>7607200000 - Backed</v>
      </c>
      <c r="E1006" s="46" t="str">
        <f>IF(ISNA(VLOOKUP($A1006, Table16[], 2, FALSE)), "", VLOOKUP($A1006, Table16[], 2, FALSE))</f>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c r="F1006" s="59">
        <v>12492</v>
      </c>
      <c r="G1006" s="60">
        <v>43101</v>
      </c>
      <c r="H1006" s="60">
        <v>43465</v>
      </c>
      <c r="I1006" s="61">
        <f>'quota master'!$H1006-'quota master'!$G1006+1</f>
        <v>365</v>
      </c>
      <c r="J1006" s="61" t="str">
        <f>describe_period('quota master'!$I1006, 'quota master'!$G1006, 'quota master'!$H1006)</f>
        <v>Annual</v>
      </c>
      <c r="K1006" s="54">
        <v>1000000</v>
      </c>
      <c r="L1006" s="62" t="s">
        <v>2</v>
      </c>
      <c r="M1006" s="63">
        <v>3</v>
      </c>
      <c r="N1006" s="62" t="s">
        <v>3</v>
      </c>
      <c r="O1006" s="63">
        <v>90</v>
      </c>
      <c r="P1006" s="46" t="s">
        <v>4</v>
      </c>
      <c r="Q1006" s="46" t="s">
        <v>4</v>
      </c>
      <c r="R1006" s="46" t="s">
        <v>891</v>
      </c>
      <c r="S1006" s="46" t="s">
        <v>4</v>
      </c>
      <c r="T1006" s="46" t="str">
        <f>LOWER('quota master'!$V1006)</f>
        <v>aluminium foil (whether or not printed or backed with paper, paperboard, plastics or similar backing materials) of a thickness (excluding any backing) not exceeding 0,2|mm - backed</v>
      </c>
      <c r="U1006" s="46" t="str">
        <f>GetQuotaDescription('quota master'!$A1006, 'quota master'!$B1006, 'quota master'!$AB1006, 'quota master'!$T1006)</f>
        <v>FCFS Quota number 097076 for geography SV : El Salvador on aluminium foil (whether or not printed or backed with paper, paperboard, plastics or similar backing materials) of a thickness (excluding any backing) not exceeding 0,2|mm - backed</v>
      </c>
      <c r="V1006" s="46" t="s">
        <v>7832</v>
      </c>
      <c r="W1006" s="46" t="s">
        <v>4</v>
      </c>
      <c r="X1006" s="46" t="s">
        <v>4</v>
      </c>
      <c r="Y1006" s="46" t="s">
        <v>4</v>
      </c>
      <c r="Z1006" s="54"/>
      <c r="AA1006" s="46" t="s">
        <v>4</v>
      </c>
      <c r="AB1006" s="46" t="s">
        <v>1399</v>
      </c>
      <c r="AC1006" s="46" t="s">
        <v>4</v>
      </c>
      <c r="AD1006" s="46" t="s">
        <v>4</v>
      </c>
      <c r="AE1006" s="46" t="s">
        <v>4</v>
      </c>
      <c r="AF1006" s="47" t="s">
        <v>4</v>
      </c>
    </row>
    <row r="1007" spans="1:32" ht="60" x14ac:dyDescent="0.25">
      <c r="A1007" s="45" t="s">
        <v>762</v>
      </c>
      <c r="B1007" s="46" t="str">
        <f>VLOOKUP($A1007, Table5[], 2, FALSE)</f>
        <v>1011 : ERGA OMNES</v>
      </c>
      <c r="C1007" s="46" t="str">
        <f>IF(ISNA(VLOOKUP($A1007, Table8[], 2, FALSE)), "", VLOOKUP($A1007, Table8[], 2, FALSE))</f>
        <v/>
      </c>
      <c r="D1007" s="46" t="str">
        <f>IF(ISNA(VLOOKUP($A1007, Table10[], 2, FALSE)), "", VLOOKUP($A1007, Table10[], 2, FALSE))</f>
        <v>7609000020 - Aluminium tube or pipe fittings for affixing to radiators of motor bikes</v>
      </c>
      <c r="E1007" s="46" t="str">
        <f>IF(ISNA(VLOOKUP($A1007, Table16[], 2, FALSE)), "", VLOOKUP($A1007, Table16[], 2, FALSE))</f>
        <v>R172466 : amending Regulation (EU) No 1388/2013 opening and providing for the management of autonomous tariff quotas of the Union for certain agricultural and industrial products</v>
      </c>
      <c r="F1007" s="59">
        <v>13266</v>
      </c>
      <c r="G1007" s="60">
        <v>43101</v>
      </c>
      <c r="H1007" s="60">
        <v>43465</v>
      </c>
      <c r="I1007" s="61">
        <f>'quota master'!$H1007-'quota master'!$G1007+1</f>
        <v>365</v>
      </c>
      <c r="J1007" s="61" t="str">
        <f>describe_period('quota master'!$I1007, 'quota master'!$G1007, 'quota master'!$H1007)</f>
        <v>Annual</v>
      </c>
      <c r="K1007" s="54">
        <v>3000000</v>
      </c>
      <c r="L1007" s="62" t="s">
        <v>94</v>
      </c>
      <c r="M1007" s="63">
        <v>3</v>
      </c>
      <c r="N1007" s="62" t="s">
        <v>11</v>
      </c>
      <c r="O1007" s="63">
        <v>90</v>
      </c>
      <c r="P1007" s="46" t="s">
        <v>4</v>
      </c>
      <c r="Q1007" s="46" t="s">
        <v>4</v>
      </c>
      <c r="R1007" s="46" t="s">
        <v>643</v>
      </c>
      <c r="S1007" s="46" t="s">
        <v>4</v>
      </c>
      <c r="T1007" s="46" t="str">
        <f>LOWER('quota master'!$V1007)</f>
        <v>aluminium tube or pipe fittings for affixing to radiators of motor bikes</v>
      </c>
      <c r="U1007" s="46" t="str">
        <f>GetQuotaDescription('quota master'!$A1007, 'quota master'!$B1007, 'quota master'!$AB1007, 'quota master'!$T1007)</f>
        <v>FCFS Quota number 092906 for geography 1011 : ERGA OMNES on aluminium tube or pipe fittings for affixing to radiators of motor bikes</v>
      </c>
      <c r="V1007" s="46" t="s">
        <v>5316</v>
      </c>
      <c r="W1007" s="46" t="s">
        <v>4</v>
      </c>
      <c r="X1007" s="46" t="s">
        <v>4</v>
      </c>
      <c r="Y1007" s="46" t="s">
        <v>4</v>
      </c>
      <c r="Z1007" s="54"/>
      <c r="AA1007" s="46" t="s">
        <v>4</v>
      </c>
      <c r="AB1007" s="46" t="s">
        <v>1399</v>
      </c>
      <c r="AC1007" s="46" t="s">
        <v>4</v>
      </c>
      <c r="AD1007" s="46" t="s">
        <v>4</v>
      </c>
      <c r="AE1007" s="46" t="s">
        <v>4</v>
      </c>
      <c r="AF1007" s="47" t="s">
        <v>4</v>
      </c>
    </row>
    <row r="1008" spans="1:32" ht="60" x14ac:dyDescent="0.25">
      <c r="A1008" s="45" t="s">
        <v>673</v>
      </c>
      <c r="B1008" s="46" t="str">
        <f>VLOOKUP($A1008, Table5[], 2, FALSE)</f>
        <v>1011 : ERGA OMNES</v>
      </c>
      <c r="C1008" s="46" t="str">
        <f>IF(ISNA(VLOOKUP($A1008, Table8[], 2, FALSE)), "", VLOOKUP($A1008, Table8[], 2, FALSE))</f>
        <v/>
      </c>
      <c r="D1008" s="46" t="str">
        <f>IF(ISNA(VLOOKUP($A1008, Table10[], 2, FALSE)), "", VLOOKUP($A1008, Table10[], 2, FALSE))</f>
        <v>8104110000 - Containing at least 99,8|% by weight of magnesium</v>
      </c>
      <c r="E1008" s="46" t="str">
        <f>IF(ISNA(VLOOKUP($A1008, Table16[], 2, FALSE)), "", VLOOKUP($A1008, Table16[], 2, FALSE))</f>
        <v>R162389 : amending Regulation (EU) No 1388/2013 opening and providing for the management of autonomous tariff quotas of the Union for certain agricultural and industrial products</v>
      </c>
      <c r="F1008" s="59">
        <v>13382</v>
      </c>
      <c r="G1008" s="60">
        <v>43101</v>
      </c>
      <c r="H1008" s="60">
        <v>43465</v>
      </c>
      <c r="I1008" s="61">
        <f>'quota master'!$H1008-'quota master'!$G1008+1</f>
        <v>365</v>
      </c>
      <c r="J1008" s="61" t="str">
        <f>describe_period('quota master'!$I1008, 'quota master'!$G1008, 'quota master'!$H1008)</f>
        <v>Annual</v>
      </c>
      <c r="K1008" s="54">
        <v>80000000</v>
      </c>
      <c r="L1008" s="62" t="s">
        <v>2</v>
      </c>
      <c r="M1008" s="63">
        <v>3</v>
      </c>
      <c r="N1008" s="62" t="s">
        <v>3</v>
      </c>
      <c r="O1008" s="63">
        <v>90</v>
      </c>
      <c r="P1008" s="46" t="s">
        <v>4</v>
      </c>
      <c r="Q1008" s="46" t="s">
        <v>4</v>
      </c>
      <c r="R1008" s="46" t="s">
        <v>563</v>
      </c>
      <c r="S1008" s="46" t="s">
        <v>4</v>
      </c>
      <c r="T1008" s="46" t="str">
        <f>LOWER('quota master'!$V1008)</f>
        <v>containing at least 99,8|% by weight of magnesium</v>
      </c>
      <c r="U1008" s="46" t="str">
        <f>GetQuotaDescription('quota master'!$A1008, 'quota master'!$B1008, 'quota master'!$AB1008, 'quota master'!$T1008)</f>
        <v>FCFS Quota number 092722 for geography 1011 : ERGA OMNES on containing at least 99,8|% by weight of magnesium</v>
      </c>
      <c r="V1008" s="46" t="s">
        <v>5135</v>
      </c>
      <c r="W1008" s="46" t="s">
        <v>4</v>
      </c>
      <c r="X1008" s="46" t="s">
        <v>4</v>
      </c>
      <c r="Y1008" s="46" t="s">
        <v>4</v>
      </c>
      <c r="Z1008" s="54"/>
      <c r="AA1008" s="46" t="s">
        <v>4</v>
      </c>
      <c r="AB1008" s="46" t="s">
        <v>1399</v>
      </c>
      <c r="AC1008" s="46" t="s">
        <v>4</v>
      </c>
      <c r="AD1008" s="46" t="s">
        <v>4</v>
      </c>
      <c r="AE1008" s="46" t="s">
        <v>4</v>
      </c>
      <c r="AF1008" s="47" t="s">
        <v>4</v>
      </c>
    </row>
    <row r="1009" spans="1:32" ht="60" x14ac:dyDescent="0.25">
      <c r="A1009" s="45" t="s">
        <v>733</v>
      </c>
      <c r="B1009" s="46" t="str">
        <f>VLOOKUP($A1009, Table5[], 2, FALSE)</f>
        <v>1011 : ERGA OMNES</v>
      </c>
      <c r="C1009" s="46" t="str">
        <f>IF(ISNA(VLOOKUP($A1009, Table8[], 2, FALSE)), "", VLOOKUP($A1009, Table8[], 2, FALSE))</f>
        <v/>
      </c>
      <c r="D1009" s="46" t="str">
        <f>IF(ISNA(VLOOKUP($A1009, Table10[], 2, FALSE)), "", VLOOKUP($A1009, Table10[], 2, FALSE))</f>
        <v>8104300020 - Of purity by weight of 98% or more, but not more than 99,5%</v>
      </c>
      <c r="E1009" s="46" t="str">
        <f>IF(ISNA(VLOOKUP($A1009, Table16[], 2, FALSE)), "", VLOOKUP($A1009, Table16[], 2, FALSE))</f>
        <v>R162389 : amending Regulation (EU) No 1388/2013 opening and providing for the management of autonomous tariff quotas of the Union for certain agricultural and industrial products</v>
      </c>
      <c r="F1009" s="59">
        <v>13383</v>
      </c>
      <c r="G1009" s="60">
        <v>43101</v>
      </c>
      <c r="H1009" s="60">
        <v>43465</v>
      </c>
      <c r="I1009" s="61">
        <f>'quota master'!$H1009-'quota master'!$G1009+1</f>
        <v>365</v>
      </c>
      <c r="J1009" s="61" t="str">
        <f>describe_period('quota master'!$I1009, 'quota master'!$G1009, 'quota master'!$H1009)</f>
        <v>Annual</v>
      </c>
      <c r="K1009" s="54">
        <v>2000000</v>
      </c>
      <c r="L1009" s="62" t="s">
        <v>2</v>
      </c>
      <c r="M1009" s="63">
        <v>3</v>
      </c>
      <c r="N1009" s="62" t="s">
        <v>11</v>
      </c>
      <c r="O1009" s="63">
        <v>90</v>
      </c>
      <c r="P1009" s="46" t="s">
        <v>4</v>
      </c>
      <c r="Q1009" s="46" t="s">
        <v>4</v>
      </c>
      <c r="R1009" s="46" t="s">
        <v>563</v>
      </c>
      <c r="S1009" s="46" t="s">
        <v>4</v>
      </c>
      <c r="T1009" s="46" t="str">
        <f>LOWER('quota master'!$V1009)</f>
        <v>magnesium raspings, turnings and granules, graded according to size; powders</v>
      </c>
      <c r="U1009" s="46" t="str">
        <f>GetQuotaDescription('quota master'!$A1009, 'quota master'!$B1009, 'quota master'!$AB1009, 'quota master'!$T1009)</f>
        <v>FCFS Quota number 092840 for geography 1011 : ERGA OMNES on magnesium raspings, turnings and granules, graded according to size; powders</v>
      </c>
      <c r="V1009" s="46" t="s">
        <v>7696</v>
      </c>
      <c r="W1009" s="46" t="s">
        <v>4</v>
      </c>
      <c r="X1009" s="46" t="s">
        <v>4</v>
      </c>
      <c r="Y1009" s="46" t="s">
        <v>4</v>
      </c>
      <c r="Z1009" s="54"/>
      <c r="AA1009" s="46" t="s">
        <v>4</v>
      </c>
      <c r="AB1009" s="46" t="s">
        <v>1399</v>
      </c>
      <c r="AC1009" s="46" t="s">
        <v>4</v>
      </c>
      <c r="AD1009" s="46" t="s">
        <v>4</v>
      </c>
      <c r="AE1009" s="46" t="s">
        <v>4</v>
      </c>
      <c r="AF1009" s="47" t="s">
        <v>4</v>
      </c>
    </row>
    <row r="1010" spans="1:32" ht="120" x14ac:dyDescent="0.25">
      <c r="A1010" s="45" t="s">
        <v>621</v>
      </c>
      <c r="B1010" s="46" t="str">
        <f>VLOOKUP($A1010, Table5[], 2, FALSE)</f>
        <v>1011 : ERGA OMNES</v>
      </c>
      <c r="C1010" s="46" t="str">
        <f>IF(ISNA(VLOOKUP($A1010, Table8[], 2, FALSE)), "", VLOOKUP($A1010, Table8[], 2, FALSE))</f>
        <v/>
      </c>
      <c r="D1010" s="46" t="str">
        <f>IF(ISNA(VLOOKUP($A1010, Table10[], 2, FALSE)), "", VLOOKUP($A1010, Table10[], 2, FALSE))</f>
        <v>8302490091 - Aluminium telescopic handle for use in the manufacture of luggage</v>
      </c>
      <c r="E1010" s="46" t="str">
        <f>IF(ISNA(VLOOKUP($A1010, Table16[], 2, FALSE)), "", VLOOKUP($A1010, Table16[], 2, FALSE))</f>
        <v>R162389 : amending Regulation (EU) No 1388/2013 opening and providing for the management of autonomous tariff quotas of the Union for certain agricultural and industrial products</v>
      </c>
      <c r="F1010" s="59">
        <v>13384</v>
      </c>
      <c r="G1010" s="60">
        <v>43101</v>
      </c>
      <c r="H1010" s="60">
        <v>43465</v>
      </c>
      <c r="I1010" s="61">
        <f>'quota master'!$H1010-'quota master'!$G1010+1</f>
        <v>365</v>
      </c>
      <c r="J1010" s="61" t="str">
        <f>describe_period('quota master'!$I1010, 'quota master'!$G1010, 'quota master'!$H1010)</f>
        <v>Annual</v>
      </c>
      <c r="K1010" s="54">
        <v>1500000</v>
      </c>
      <c r="L1010" s="62" t="s">
        <v>94</v>
      </c>
      <c r="M1010" s="63">
        <v>3</v>
      </c>
      <c r="N1010" s="62" t="s">
        <v>3</v>
      </c>
      <c r="O1010" s="63">
        <v>90</v>
      </c>
      <c r="P1010" s="46" t="s">
        <v>4</v>
      </c>
      <c r="Q1010" s="46" t="s">
        <v>4</v>
      </c>
      <c r="R1010" s="46" t="s">
        <v>622</v>
      </c>
      <c r="S1010" s="46" t="s">
        <v>4</v>
      </c>
      <c r="T1010" s="46" t="str">
        <f>LOWER('quota master'!$V1010)</f>
        <v>aluminium telescopic handle for use in the manufacture of luggage</v>
      </c>
      <c r="U1010" s="46" t="str">
        <f>GetQuotaDescription('quota master'!$A1010, 'quota master'!$B1010, 'quota master'!$AB1010, 'quota master'!$T1010)</f>
        <v>FCFS Quota number 092629 for geography 1011 : ERGA OMNES on aluminium telescopic handle for use in the manufacture of luggage</v>
      </c>
      <c r="V1010" s="46" t="s">
        <v>5033</v>
      </c>
      <c r="W1010" s="46" t="s">
        <v>4</v>
      </c>
      <c r="X1010" s="46" t="s">
        <v>4</v>
      </c>
      <c r="Y1010" s="46" t="s">
        <v>4</v>
      </c>
      <c r="Z1010" s="54"/>
      <c r="AA1010" s="46" t="s">
        <v>4</v>
      </c>
      <c r="AB1010" s="46" t="s">
        <v>1399</v>
      </c>
      <c r="AC1010" s="46" t="s">
        <v>4</v>
      </c>
      <c r="AD1010" s="46" t="s">
        <v>4</v>
      </c>
      <c r="AE1010" s="46" t="s">
        <v>4</v>
      </c>
      <c r="AF1010" s="47" t="s">
        <v>4</v>
      </c>
    </row>
    <row r="1011" spans="1:32" ht="90" x14ac:dyDescent="0.25">
      <c r="A1011" s="45" t="s">
        <v>739</v>
      </c>
      <c r="B1011" s="46" t="str">
        <f>VLOOKUP($A1011, Table5[], 2, FALSE)</f>
        <v>1011 : ERGA OMNES</v>
      </c>
      <c r="C1011" s="46" t="str">
        <f>IF(ISNA(VLOOKUP($A1011, Table8[], 2, FALSE)), "", VLOOKUP($A1011, Table8[], 2, FALSE))</f>
        <v/>
      </c>
      <c r="D1011" s="46" t="str">
        <f>IF(ISNA(VLOOKUP($A1011, Table10[], 2, FALSE)), "", VLOOKUP($A1011, Table10[], 2, FALSE))</f>
        <v>8414900070 - Aluminium alloy compressor wheel with: - a diameter of 20??mm or more, but not more than 130??mm, and - a weight of 5??g or more, but not more than 800??g for use in the manufacture of combustion engines</v>
      </c>
      <c r="E1011" s="46" t="str">
        <f>IF(ISNA(VLOOKUP($A1011, Table16[], 2, FALSE)), "", VLOOKUP($A1011, Table16[], 2, FALSE))</f>
        <v>R172466 : amending Regulation (EU) No 1388/2013 opening and providing for the management of autonomous tariff quotas of the Union for certain agricultural and industrial products</v>
      </c>
      <c r="F1011" s="59">
        <v>13385</v>
      </c>
      <c r="G1011" s="60">
        <v>43101</v>
      </c>
      <c r="H1011" s="60">
        <v>43465</v>
      </c>
      <c r="I1011" s="61">
        <f>'quota master'!$H1011-'quota master'!$G1011+1</f>
        <v>365</v>
      </c>
      <c r="J1011" s="61" t="str">
        <f>describe_period('quota master'!$I1011, 'quota master'!$G1011, 'quota master'!$H1011)</f>
        <v>Annual</v>
      </c>
      <c r="K1011" s="54">
        <v>5900000</v>
      </c>
      <c r="L1011" s="62" t="s">
        <v>94</v>
      </c>
      <c r="M1011" s="63">
        <v>3</v>
      </c>
      <c r="N1011" s="62" t="s">
        <v>3</v>
      </c>
      <c r="O1011" s="63">
        <v>90</v>
      </c>
      <c r="P1011" s="46" t="s">
        <v>4</v>
      </c>
      <c r="Q1011" s="46" t="s">
        <v>4</v>
      </c>
      <c r="R1011" s="46" t="s">
        <v>643</v>
      </c>
      <c r="S1011" s="46" t="s">
        <v>4</v>
      </c>
      <c r="T1011" s="46" t="str">
        <f>LOWER('quota master'!$V1011)</f>
        <v>aluminium alloy compressor wheel with: - a diameter of 20mm or more, but not more than 130mm, and - a weight of 5g or more, but not more than 800g for use in the manufacture of combustion engines</v>
      </c>
      <c r="U1011" s="46" t="str">
        <f>GetQuotaDescription('quota master'!$A1011, 'quota master'!$B1011, 'quota master'!$AB1011, 'quota master'!$T1011)</f>
        <v>FCFS Quota number 092850 for geography 1011 : ERGA OMNES on aluminium alloy compressor wheel with: - a diameter of 20mm or more, but not more than 130mm, and - a weight of 5g or more, but not more than 800g for use in the manufacture of combustion engines</v>
      </c>
      <c r="V1011" s="46" t="s">
        <v>7699</v>
      </c>
      <c r="W1011" s="46" t="s">
        <v>4</v>
      </c>
      <c r="X1011" s="46" t="s">
        <v>4</v>
      </c>
      <c r="Y1011" s="46" t="s">
        <v>4</v>
      </c>
      <c r="Z1011" s="54"/>
      <c r="AA1011" s="46" t="s">
        <v>4</v>
      </c>
      <c r="AB1011" s="46" t="s">
        <v>1399</v>
      </c>
      <c r="AC1011" s="46" t="s">
        <v>4</v>
      </c>
      <c r="AD1011" s="46" t="s">
        <v>4</v>
      </c>
      <c r="AE1011" s="46" t="s">
        <v>4</v>
      </c>
      <c r="AF1011" s="47" t="s">
        <v>4</v>
      </c>
    </row>
    <row r="1012" spans="1:32" ht="60" x14ac:dyDescent="0.25">
      <c r="A1012" s="45" t="s">
        <v>765</v>
      </c>
      <c r="B1012" s="46" t="str">
        <f>VLOOKUP($A1012, Table5[], 2, FALSE)</f>
        <v>1011 : ERGA OMNES</v>
      </c>
      <c r="C1012" s="46" t="str">
        <f>IF(ISNA(VLOOKUP($A1012, Table8[], 2, FALSE)), "", VLOOKUP($A1012, Table8[], 2, FALSE))</f>
        <v/>
      </c>
      <c r="D1012" s="46" t="str">
        <f>IF(ISNA(VLOOKUP($A1012, Table10[], 2, FALSE)), "", VLOOKUP($A1012, Table10[], 2, FALSE))</f>
        <v>8481808540 - Exhaust valve for use in the manufacture of motorcycle exhaust gas systems</v>
      </c>
      <c r="E1012" s="46" t="str">
        <f>IF(ISNA(VLOOKUP($A1012, Table16[], 2, FALSE)), "", VLOOKUP($A1012, Table16[], 2, FALSE))</f>
        <v>R172466 : amending Regulation (EU) No 1388/2013 opening and providing for the management of autonomous tariff quotas of the Union for certain agricultural and industrial products</v>
      </c>
      <c r="F1012" s="59">
        <v>13267</v>
      </c>
      <c r="G1012" s="60">
        <v>43101</v>
      </c>
      <c r="H1012" s="60">
        <v>43465</v>
      </c>
      <c r="I1012" s="61">
        <f>'quota master'!$H1012-'quota master'!$G1012+1</f>
        <v>365</v>
      </c>
      <c r="J1012" s="61" t="str">
        <f>describe_period('quota master'!$I1012, 'quota master'!$G1012, 'quota master'!$H1012)</f>
        <v>Annual</v>
      </c>
      <c r="K1012" s="54">
        <v>1000000</v>
      </c>
      <c r="L1012" s="62" t="s">
        <v>94</v>
      </c>
      <c r="M1012" s="63">
        <v>3</v>
      </c>
      <c r="N1012" s="62" t="s">
        <v>11</v>
      </c>
      <c r="O1012" s="63">
        <v>90</v>
      </c>
      <c r="P1012" s="46" t="s">
        <v>4</v>
      </c>
      <c r="Q1012" s="46" t="s">
        <v>4</v>
      </c>
      <c r="R1012" s="46" t="s">
        <v>643</v>
      </c>
      <c r="S1012" s="46" t="s">
        <v>4</v>
      </c>
      <c r="T1012" s="46" t="str">
        <f>LOWER('quota master'!$V1012)</f>
        <v>exhaust valve for use in the manufacture of motorcycle exhaust gas systems</v>
      </c>
      <c r="U1012" s="46" t="str">
        <f>GetQuotaDescription('quota master'!$A1012, 'quota master'!$B1012, 'quota master'!$AB1012, 'quota master'!$T1012)</f>
        <v>FCFS Quota number 092909 for geography 1011 : ERGA OMNES on exhaust valve for use in the manufacture of motorcycle exhaust gas systems</v>
      </c>
      <c r="V1012" s="46" t="s">
        <v>5322</v>
      </c>
      <c r="W1012" s="46" t="s">
        <v>4</v>
      </c>
      <c r="X1012" s="46" t="s">
        <v>4</v>
      </c>
      <c r="Y1012" s="46" t="s">
        <v>4</v>
      </c>
      <c r="Z1012" s="54"/>
      <c r="AA1012" s="46" t="s">
        <v>4</v>
      </c>
      <c r="AB1012" s="46" t="s">
        <v>1399</v>
      </c>
      <c r="AC1012" s="46" t="s">
        <v>4</v>
      </c>
      <c r="AD1012" s="46" t="s">
        <v>4</v>
      </c>
      <c r="AE1012" s="46" t="s">
        <v>4</v>
      </c>
      <c r="AF1012" s="47" t="s">
        <v>4</v>
      </c>
    </row>
    <row r="1013" spans="1:32" ht="90" x14ac:dyDescent="0.25">
      <c r="A1013" s="45" t="s">
        <v>662</v>
      </c>
      <c r="B1013" s="46" t="str">
        <f>VLOOKUP($A1013, Table5[], 2, FALSE)</f>
        <v>1011 : ERGA OMNES</v>
      </c>
      <c r="C1013" s="46" t="str">
        <f>IF(ISNA(VLOOKUP($A1013, Table8[], 2, FALSE)), "", VLOOKUP($A1013, Table8[], 2, FALSE))</f>
        <v/>
      </c>
      <c r="D1013" s="46" t="str">
        <f>IF(ISNA(VLOOKUP($A1013, Table10[], 2, FALSE)), "", VLOOKUP($A1013, Table10[], 2, FALSE))</f>
        <v>8483308020 - Wave slide bearing for axial applications, of FeP01 steel (according to EN 10130-1991) with a sliding layer of porous sinter bronze and poly(tetrafluoroethylene), suitable for installation into motor bike suspension units</v>
      </c>
      <c r="E1013" s="46" t="str">
        <f>IF(ISNA(VLOOKUP($A1013, Table16[], 2, FALSE)), "", VLOOKUP($A1013, Table16[], 2, FALSE))</f>
        <v>R162389 : amending Regulation (EU) No 1388/2013 opening and providing for the management of autonomous tariff quotas of the Union for certain agricultural and industrial products</v>
      </c>
      <c r="F1013" s="59">
        <v>13386</v>
      </c>
      <c r="G1013" s="60">
        <v>43101</v>
      </c>
      <c r="H1013" s="60">
        <v>43465</v>
      </c>
      <c r="I1013" s="61">
        <f>'quota master'!$H1013-'quota master'!$G1013+1</f>
        <v>365</v>
      </c>
      <c r="J1013" s="61" t="str">
        <f>describe_period('quota master'!$I1013, 'quota master'!$G1013, 'quota master'!$H1013)</f>
        <v>Annual</v>
      </c>
      <c r="K1013" s="54">
        <v>1500000</v>
      </c>
      <c r="L1013" s="62" t="s">
        <v>94</v>
      </c>
      <c r="M1013" s="63">
        <v>3</v>
      </c>
      <c r="N1013" s="62" t="s">
        <v>3</v>
      </c>
      <c r="O1013" s="63">
        <v>90</v>
      </c>
      <c r="P1013" s="46" t="s">
        <v>4</v>
      </c>
      <c r="Q1013" s="46" t="s">
        <v>4</v>
      </c>
      <c r="R1013" s="46" t="s">
        <v>563</v>
      </c>
      <c r="S1013" s="46" t="s">
        <v>4</v>
      </c>
      <c r="T1013" s="46" t="str">
        <f>LOWER('quota master'!$V1013)</f>
        <v>wave slide bearing for axial applications, of fep01 steel (according to en 10130-1991) with a sliding layer of porous sinter bronze and poly(tetrafluoroethylene), suitable for installation into motor bike suspension units</v>
      </c>
      <c r="U1013" s="46" t="str">
        <f>GetQuotaDescription('quota master'!$A1013, 'quota master'!$B1013, 'quota master'!$AB1013, 'quota master'!$T1013)</f>
        <v>FCFS Quota number 092690 for geography 1011 : ERGA OMNES on wave slide bearing for axial applications, of fep01 steel (according to en 10130-1991) with a sliding layer of porous sinter bronze and poly(tetrafluoroethylene), suitable for installation into motor bike suspension units</v>
      </c>
      <c r="V1013" s="46" t="s">
        <v>5113</v>
      </c>
      <c r="W1013" s="46" t="s">
        <v>4</v>
      </c>
      <c r="X1013" s="46" t="s">
        <v>4</v>
      </c>
      <c r="Y1013" s="46" t="s">
        <v>4</v>
      </c>
      <c r="Z1013" s="54"/>
      <c r="AA1013" s="46" t="s">
        <v>4</v>
      </c>
      <c r="AB1013" s="46" t="s">
        <v>1399</v>
      </c>
      <c r="AC1013" s="46" t="s">
        <v>4</v>
      </c>
      <c r="AD1013" s="46" t="s">
        <v>4</v>
      </c>
      <c r="AE1013" s="46" t="s">
        <v>4</v>
      </c>
      <c r="AF1013" s="47" t="s">
        <v>4</v>
      </c>
    </row>
    <row r="1014" spans="1:32" ht="150" x14ac:dyDescent="0.25">
      <c r="A1014" s="45" t="s">
        <v>697</v>
      </c>
      <c r="B1014" s="46" t="str">
        <f>VLOOKUP($A1014, Table5[], 2, FALSE)</f>
        <v>1011 : ERGA OMNES</v>
      </c>
      <c r="C1014" s="46" t="str">
        <f>IF(ISNA(VLOOKUP($A1014, Table8[], 2, FALSE)), "", VLOOKUP($A1014, Table8[], 2, FALSE))</f>
        <v/>
      </c>
      <c r="D1014" s="46" t="str">
        <f>IF(ISNA(VLOOKUP($A1014, Table10[], 2, FALSE)), "", VLOOKUP($A1014, Table10[], 2, FALSE))</f>
        <v>8501402040 - Electric AC commutator motor, single-phase, with an output of 250 W or more,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cleaners_x000D_
8501408030 - Electric AC commutator motor, single-phase, with an output of more than 750 W,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v>
      </c>
      <c r="E1014" s="46" t="str">
        <f>IF(ISNA(VLOOKUP($A1014, Table16[], 2, FALSE)), "", VLOOKUP($A1014, Table16[], 2, FALSE))</f>
        <v>R162389 : amending Regulation (EU) No 1388/2013 opening and providing for the management of autonomous tariff quotas of the Union for certain agricultural and industrial products</v>
      </c>
      <c r="F1014" s="59">
        <v>13387</v>
      </c>
      <c r="G1014" s="60">
        <v>43101</v>
      </c>
      <c r="H1014" s="60">
        <v>43465</v>
      </c>
      <c r="I1014" s="61">
        <f>'quota master'!$H1014-'quota master'!$G1014+1</f>
        <v>365</v>
      </c>
      <c r="J1014" s="61" t="str">
        <f>describe_period('quota master'!$I1014, 'quota master'!$G1014, 'quota master'!$H1014)</f>
        <v>Annual</v>
      </c>
      <c r="K1014" s="54">
        <v>2000000</v>
      </c>
      <c r="L1014" s="62" t="s">
        <v>94</v>
      </c>
      <c r="M1014" s="63">
        <v>3</v>
      </c>
      <c r="N1014" s="62" t="s">
        <v>3</v>
      </c>
      <c r="O1014" s="63">
        <v>90</v>
      </c>
      <c r="P1014" s="46" t="s">
        <v>4</v>
      </c>
      <c r="Q1014" s="46" t="s">
        <v>4</v>
      </c>
      <c r="R1014" s="46" t="s">
        <v>563</v>
      </c>
      <c r="S1014" s="46" t="s">
        <v>4</v>
      </c>
      <c r="T1014" s="46" t="str">
        <f>LOWER('quota master'!$V1014)</f>
        <v>electric ac commutator motor, single-phase</v>
      </c>
      <c r="U1014" s="46" t="str">
        <f>GetQuotaDescription('quota master'!$A1014, 'quota master'!$B1014, 'quota master'!$AB1014, 'quota master'!$T1014)</f>
        <v>FCFS Quota number 092763 for geography 1011 : ERGA OMNES on electric ac commutator motor, single-phase</v>
      </c>
      <c r="V1014" s="46" t="s">
        <v>7671</v>
      </c>
      <c r="W1014" s="46" t="s">
        <v>4</v>
      </c>
      <c r="X1014" s="46" t="s">
        <v>4</v>
      </c>
      <c r="Y1014" s="46" t="s">
        <v>4</v>
      </c>
      <c r="Z1014" s="54"/>
      <c r="AA1014" s="46" t="s">
        <v>4</v>
      </c>
      <c r="AB1014" s="46" t="s">
        <v>1399</v>
      </c>
      <c r="AC1014" s="46" t="s">
        <v>4</v>
      </c>
      <c r="AD1014" s="46" t="s">
        <v>4</v>
      </c>
      <c r="AE1014" s="46" t="s">
        <v>4</v>
      </c>
      <c r="AF1014" s="47" t="s">
        <v>4</v>
      </c>
    </row>
    <row r="1015" spans="1:32" ht="60" x14ac:dyDescent="0.25">
      <c r="A1015" s="45" t="s">
        <v>624</v>
      </c>
      <c r="B1015" s="46" t="str">
        <f>VLOOKUP($A1015, Table5[], 2, FALSE)</f>
        <v>1011 : ERGA OMNES</v>
      </c>
      <c r="C1015" s="46" t="str">
        <f>IF(ISNA(VLOOKUP($A1015, Table8[], 2, FALSE)), "", VLOOKUP($A1015, Table8[], 2, FALSE))</f>
        <v/>
      </c>
      <c r="D1015" s="46" t="str">
        <f>IF(ISNA(VLOOKUP($A1015, Table10[], 2, FALSE)), "", VLOOKUP($A1015, Table10[], 2, FALSE))</f>
        <v>8504408220 - Electric rectifier, with a capacity of not more than 1|kVA, for use in the manufacture of appliances falling within subheading 8509|80 and heading|8510</v>
      </c>
      <c r="E1015" s="46" t="str">
        <f>IF(ISNA(VLOOKUP($A1015, Table16[], 2, FALSE)), "", VLOOKUP($A1015, Table16[], 2, FALSE))</f>
        <v>R162389 : amending Regulation (EU) No 1388/2013 opening and providing for the management of autonomous tariff quotas of the Union for certain agricultural and industrial products</v>
      </c>
      <c r="F1015" s="59">
        <v>13388</v>
      </c>
      <c r="G1015" s="60">
        <v>43101</v>
      </c>
      <c r="H1015" s="60">
        <v>43465</v>
      </c>
      <c r="I1015" s="61">
        <f>'quota master'!$H1015-'quota master'!$G1015+1</f>
        <v>365</v>
      </c>
      <c r="J1015" s="61" t="str">
        <f>describe_period('quota master'!$I1015, 'quota master'!$G1015, 'quota master'!$H1015)</f>
        <v>Annual</v>
      </c>
      <c r="K1015" s="54">
        <v>4500000</v>
      </c>
      <c r="L1015" s="62" t="s">
        <v>94</v>
      </c>
      <c r="M1015" s="63">
        <v>3</v>
      </c>
      <c r="N1015" s="62" t="s">
        <v>3</v>
      </c>
      <c r="O1015" s="63">
        <v>90</v>
      </c>
      <c r="P1015" s="46" t="s">
        <v>4</v>
      </c>
      <c r="Q1015" s="46" t="s">
        <v>4</v>
      </c>
      <c r="R1015" s="46" t="s">
        <v>563</v>
      </c>
      <c r="S1015" s="46" t="s">
        <v>4</v>
      </c>
      <c r="T1015" s="46" t="str">
        <f>LOWER('quota master'!$V1015)</f>
        <v>electric rectifier, with a capacity of not more than 1kva, for use in the manufacture of appliances</v>
      </c>
      <c r="U1015" s="46" t="str">
        <f>GetQuotaDescription('quota master'!$A1015, 'quota master'!$B1015, 'quota master'!$AB1015, 'quota master'!$T1015)</f>
        <v>FCFS Quota number 092633 for geography 1011 : ERGA OMNES on electric rectifier, with a capacity of not more than 1kva, for use in the manufacture of appliances</v>
      </c>
      <c r="V1015" s="46" t="s">
        <v>7164</v>
      </c>
      <c r="W1015" s="46" t="s">
        <v>4</v>
      </c>
      <c r="X1015" s="46" t="s">
        <v>4</v>
      </c>
      <c r="Y1015" s="46" t="s">
        <v>4</v>
      </c>
      <c r="Z1015" s="54"/>
      <c r="AA1015" s="46" t="s">
        <v>4</v>
      </c>
      <c r="AB1015" s="46" t="s">
        <v>1399</v>
      </c>
      <c r="AC1015" s="46" t="s">
        <v>4</v>
      </c>
      <c r="AD1015" s="46" t="s">
        <v>4</v>
      </c>
      <c r="AE1015" s="46" t="s">
        <v>4</v>
      </c>
      <c r="AF1015" s="47" t="s">
        <v>4</v>
      </c>
    </row>
    <row r="1016" spans="1:32" ht="75" x14ac:dyDescent="0.25">
      <c r="A1016" s="45" t="s">
        <v>630</v>
      </c>
      <c r="B1016" s="46" t="str">
        <f>VLOOKUP($A1016, Table5[], 2, FALSE)</f>
        <v>1011 : ERGA OMNES</v>
      </c>
      <c r="C1016" s="46" t="str">
        <f>IF(ISNA(VLOOKUP($A1016, Table8[], 2, FALSE)), "", VLOOKUP($A1016, Table8[], 2, FALSE))</f>
        <v/>
      </c>
      <c r="D1016" s="46" t="str">
        <f>IF(ISNA(VLOOKUP($A1016, Table10[], 2, FALSE)), "", VLOOKUP($A1016, Table10[], 2, FALSE))</f>
        <v>8504408230 - Power supply boards for use in the manufacture of goods falling under heading 8521 and|8528</v>
      </c>
      <c r="E1016" s="46" t="str">
        <f>IF(ISNA(VLOOKUP($A1016, Table16[], 2, FALSE)), "", VLOOKUP($A1016, Table16[], 2, FALSE))</f>
        <v>R162389 : amending Regulation (EU) No 1388/2013 opening and providing for the management of autonomous tariff quotas of the Union for certain agricultural and industrial products</v>
      </c>
      <c r="F1016" s="59">
        <v>13389</v>
      </c>
      <c r="G1016" s="60">
        <v>43101</v>
      </c>
      <c r="H1016" s="60">
        <v>43465</v>
      </c>
      <c r="I1016" s="61">
        <f>'quota master'!$H1016-'quota master'!$G1016+1</f>
        <v>365</v>
      </c>
      <c r="J1016" s="61" t="str">
        <f>describe_period('quota master'!$I1016, 'quota master'!$G1016, 'quota master'!$H1016)</f>
        <v>Annual</v>
      </c>
      <c r="K1016" s="54">
        <v>1038000</v>
      </c>
      <c r="L1016" s="62" t="s">
        <v>94</v>
      </c>
      <c r="M1016" s="63">
        <v>3</v>
      </c>
      <c r="N1016" s="62" t="s">
        <v>11</v>
      </c>
      <c r="O1016" s="63">
        <v>90</v>
      </c>
      <c r="P1016" s="46" t="s">
        <v>4</v>
      </c>
      <c r="Q1016" s="46" t="s">
        <v>4</v>
      </c>
      <c r="R1016" s="46" t="s">
        <v>619</v>
      </c>
      <c r="S1016" s="46" t="s">
        <v>4</v>
      </c>
      <c r="T1016" s="46" t="str">
        <f>LOWER('quota master'!$V1016)</f>
        <v>power supply boards</v>
      </c>
      <c r="U1016" s="46" t="str">
        <f>GetQuotaDescription('quota master'!$A1016, 'quota master'!$B1016, 'quota master'!$AB1016, 'quota master'!$T1016)</f>
        <v>FCFS Quota number 092643 for geography 1011 : ERGA OMNES on power supply boards</v>
      </c>
      <c r="V1016" s="46" t="s">
        <v>7167</v>
      </c>
      <c r="W1016" s="46" t="s">
        <v>4</v>
      </c>
      <c r="X1016" s="46" t="s">
        <v>4</v>
      </c>
      <c r="Y1016" s="46" t="s">
        <v>4</v>
      </c>
      <c r="Z1016" s="54"/>
      <c r="AA1016" s="46" t="s">
        <v>4</v>
      </c>
      <c r="AB1016" s="46" t="s">
        <v>1399</v>
      </c>
      <c r="AC1016" s="46" t="s">
        <v>4</v>
      </c>
      <c r="AD1016" s="46" t="s">
        <v>4</v>
      </c>
      <c r="AE1016" s="46" t="s">
        <v>4</v>
      </c>
      <c r="AF1016" s="47" t="s">
        <v>4</v>
      </c>
    </row>
    <row r="1017" spans="1:32" ht="60" x14ac:dyDescent="0.25">
      <c r="A1017" s="45" t="s">
        <v>617</v>
      </c>
      <c r="B1017" s="46" t="str">
        <f>VLOOKUP($A1017, Table5[], 2, FALSE)</f>
        <v>1011 : ERGA OMNES</v>
      </c>
      <c r="C1017" s="46" t="str">
        <f>IF(ISNA(VLOOKUP($A1017, Table8[], 2, FALSE)), "", VLOOKUP($A1017, Table8[], 2, FALSE))</f>
        <v/>
      </c>
      <c r="D1017" s="46" t="str">
        <f>IF(ISNA(VLOOKUP($A1017, Table10[], 2, FALSE)), "", VLOOKUP($A1017, Table10[], 2, FALSE))</f>
        <v>8526912020 - Assembly for GPS system having a position determination function, without display, and a weight of not more than 2 500|g</v>
      </c>
      <c r="E1017" s="46" t="str">
        <f>IF(ISNA(VLOOKUP($A1017, Table16[], 2, FALSE)), "", VLOOKUP($A1017, Table16[], 2, FALSE))</f>
        <v>R162389 : amending Regulation (EU) No 1388/2013 opening and providing for the management of autonomous tariff quotas of the Union for certain agricultural and industrial products</v>
      </c>
      <c r="F1017" s="59">
        <v>13390</v>
      </c>
      <c r="G1017" s="60">
        <v>43101</v>
      </c>
      <c r="H1017" s="60">
        <v>43465</v>
      </c>
      <c r="I1017" s="61">
        <f>'quota master'!$H1017-'quota master'!$G1017+1</f>
        <v>365</v>
      </c>
      <c r="J1017" s="61" t="str">
        <f>describe_period('quota master'!$I1017, 'quota master'!$G1017, 'quota master'!$H1017)</f>
        <v>Annual</v>
      </c>
      <c r="K1017" s="54">
        <v>3000000</v>
      </c>
      <c r="L1017" s="62" t="s">
        <v>94</v>
      </c>
      <c r="M1017" s="63">
        <v>3</v>
      </c>
      <c r="N1017" s="62" t="s">
        <v>3</v>
      </c>
      <c r="O1017" s="63">
        <v>90</v>
      </c>
      <c r="P1017" s="46" t="s">
        <v>4</v>
      </c>
      <c r="Q1017" s="46" t="s">
        <v>4</v>
      </c>
      <c r="R1017" s="46" t="s">
        <v>563</v>
      </c>
      <c r="S1017" s="46" t="s">
        <v>4</v>
      </c>
      <c r="T1017" s="46" t="str">
        <f>LOWER('quota master'!$V1017)</f>
        <v>assembly for gps system having a position determination function, without display, and a weight of not more than 2,500g</v>
      </c>
      <c r="U1017" s="46" t="str">
        <f>GetQuotaDescription('quota master'!$A1017, 'quota master'!$B1017, 'quota master'!$AB1017, 'quota master'!$T1017)</f>
        <v>FCFS Quota number 092620 for geography 1011 : ERGA OMNES on assembly for gps system having a position determination function, without display, and a weight of not more than 2,500g</v>
      </c>
      <c r="V1017" s="46" t="s">
        <v>7161</v>
      </c>
      <c r="W1017" s="46" t="s">
        <v>4</v>
      </c>
      <c r="X1017" s="46" t="s">
        <v>4</v>
      </c>
      <c r="Y1017" s="46" t="s">
        <v>4</v>
      </c>
      <c r="Z1017" s="54"/>
      <c r="AA1017" s="46" t="s">
        <v>4</v>
      </c>
      <c r="AB1017" s="46" t="s">
        <v>1399</v>
      </c>
      <c r="AC1017" s="46" t="s">
        <v>4</v>
      </c>
      <c r="AD1017" s="46" t="s">
        <v>4</v>
      </c>
      <c r="AE1017" s="46" t="s">
        <v>4</v>
      </c>
      <c r="AF1017" s="47" t="s">
        <v>4</v>
      </c>
    </row>
    <row r="1018" spans="1:32" ht="90" x14ac:dyDescent="0.25">
      <c r="A1018" s="45" t="s">
        <v>648</v>
      </c>
      <c r="B1018" s="46" t="str">
        <f>VLOOKUP($A1018, Table5[], 2, FALSE)</f>
        <v>1011 : ERGA OMNES</v>
      </c>
      <c r="C1018" s="46" t="str">
        <f>IF(ISNA(VLOOKUP($A1018, Table8[], 2, FALSE)), "", VLOOKUP($A1018, Table8[], 2, FALSE))</f>
        <v/>
      </c>
      <c r="D1018" s="46" t="str">
        <f>IF(ISNA(VLOOKUP($A1018, Table10[], 2, FALSE)), "", VLOOKUP($A1018, Table10[], 2, FALSE))</f>
        <v>8529909275 - Printed circuit board with LED diodes: - whether or not equipped with prisms/lens, and - whether or not fitted with connector(s) for the manufacture of backlight units for goods of heading|8528_x000D_
9405403970 - Printed circuit board with LED diodes: - whether or not equipped with prisms/lens, and - whether or not fitted with connector(s) for the manufacture of backlight units for goods of heading 8528</v>
      </c>
      <c r="E1018" s="46" t="str">
        <f>IF(ISNA(VLOOKUP($A1018, Table16[], 2, FALSE)), "", VLOOKUP($A1018, Table16[], 2, FALSE))</f>
        <v>R162389 : amending Regulation (EU) No 1388/2013 opening and providing for the management of autonomous tariff quotas of the Union for certain agricultural and industrial products</v>
      </c>
      <c r="F1018" s="59">
        <v>13391</v>
      </c>
      <c r="G1018" s="60">
        <v>43101</v>
      </c>
      <c r="H1018" s="60">
        <v>43465</v>
      </c>
      <c r="I1018" s="61">
        <f>'quota master'!$H1018-'quota master'!$G1018+1</f>
        <v>365</v>
      </c>
      <c r="J1018" s="61" t="str">
        <f>describe_period('quota master'!$I1018, 'quota master'!$G1018, 'quota master'!$H1018)</f>
        <v>Annual</v>
      </c>
      <c r="K1018" s="54">
        <v>115000000</v>
      </c>
      <c r="L1018" s="62" t="s">
        <v>94</v>
      </c>
      <c r="M1018" s="63">
        <v>3</v>
      </c>
      <c r="N1018" s="62" t="s">
        <v>3</v>
      </c>
      <c r="O1018" s="63">
        <v>90</v>
      </c>
      <c r="P1018" s="46" t="s">
        <v>4</v>
      </c>
      <c r="Q1018" s="46" t="s">
        <v>4</v>
      </c>
      <c r="R1018" s="46" t="s">
        <v>563</v>
      </c>
      <c r="S1018" s="46" t="s">
        <v>4</v>
      </c>
      <c r="T1018" s="46" t="str">
        <f>LOWER('quota master'!$V1018)</f>
        <v>printed circuit boards with led diodes</v>
      </c>
      <c r="U1018" s="46" t="str">
        <f>GetQuotaDescription('quota master'!$A1018, 'quota master'!$B1018, 'quota master'!$AB1018, 'quota master'!$T1018)</f>
        <v>FCFS Quota number 092672 for geography 1011 : ERGA OMNES on printed circuit boards with led diodes</v>
      </c>
      <c r="V1018" s="46" t="s">
        <v>7664</v>
      </c>
      <c r="W1018" s="46" t="s">
        <v>4</v>
      </c>
      <c r="X1018" s="46" t="s">
        <v>4</v>
      </c>
      <c r="Y1018" s="46" t="s">
        <v>4</v>
      </c>
      <c r="Z1018" s="54"/>
      <c r="AA1018" s="46" t="s">
        <v>4</v>
      </c>
      <c r="AB1018" s="46" t="s">
        <v>1399</v>
      </c>
      <c r="AC1018" s="46" t="s">
        <v>4</v>
      </c>
      <c r="AD1018" s="46" t="s">
        <v>4</v>
      </c>
      <c r="AE1018" s="46" t="s">
        <v>4</v>
      </c>
      <c r="AF1018" s="47" t="s">
        <v>4</v>
      </c>
    </row>
    <row r="1019" spans="1:32" ht="60" x14ac:dyDescent="0.25">
      <c r="A1019" s="45" t="s">
        <v>562</v>
      </c>
      <c r="B1019" s="46" t="str">
        <f>VLOOKUP($A1019, Table5[], 2, FALSE)</f>
        <v>1011 : ERGA OMNES</v>
      </c>
      <c r="C1019" s="46" t="str">
        <f>IF(ISNA(VLOOKUP($A1019, Table8[], 2, FALSE)), "", VLOOKUP($A1019, Table8[], 2, FALSE))</f>
        <v/>
      </c>
      <c r="D1019" s="46" t="str">
        <f>IF(ISNA(VLOOKUP($A1019, Table10[], 2, FALSE)), "", VLOOKUP($A1019, Table10[], 2, FALSE))</f>
        <v>8543709063 - Voltage controlled frequency generator, consisting of active and passive elements mounted on a printed circuit, contained in a housing with dimensions of not more than 30|x|30|mm</v>
      </c>
      <c r="E1019" s="46" t="str">
        <f>IF(ISNA(VLOOKUP($A1019, Table16[], 2, FALSE)), "", VLOOKUP($A1019, Table16[], 2, FALSE))</f>
        <v>R162389 : amending Regulation (EU) No 1388/2013 opening and providing for the management of autonomous tariff quotas of the Union for certain agricultural and industrial products</v>
      </c>
      <c r="F1019" s="59">
        <v>13392</v>
      </c>
      <c r="G1019" s="60">
        <v>43101</v>
      </c>
      <c r="H1019" s="60">
        <v>43465</v>
      </c>
      <c r="I1019" s="61">
        <f>'quota master'!$H1019-'quota master'!$G1019+1</f>
        <v>365</v>
      </c>
      <c r="J1019" s="61" t="str">
        <f>describe_period('quota master'!$I1019, 'quota master'!$G1019, 'quota master'!$H1019)</f>
        <v>Annual</v>
      </c>
      <c r="K1019" s="54">
        <v>1400000</v>
      </c>
      <c r="L1019" s="62" t="s">
        <v>94</v>
      </c>
      <c r="M1019" s="63">
        <v>3</v>
      </c>
      <c r="N1019" s="62" t="s">
        <v>3</v>
      </c>
      <c r="O1019" s="63">
        <v>90</v>
      </c>
      <c r="P1019" s="46" t="s">
        <v>4</v>
      </c>
      <c r="Q1019" s="46" t="s">
        <v>4</v>
      </c>
      <c r="R1019" s="46" t="s">
        <v>563</v>
      </c>
      <c r="S1019" s="46" t="s">
        <v>4</v>
      </c>
      <c r="T1019" s="46" t="str">
        <f>LOWER('quota master'!$V1019)</f>
        <v>voltage controlled frequency generator</v>
      </c>
      <c r="U1019" s="46" t="str">
        <f>GetQuotaDescription('quota master'!$A1019, 'quota master'!$B1019, 'quota master'!$AB1019, 'quota master'!$T1019)</f>
        <v>FCFS Quota number 092003 for geography 1011 : ERGA OMNES on voltage controlled frequency generator</v>
      </c>
      <c r="V1019" s="46" t="s">
        <v>7151</v>
      </c>
      <c r="W1019" s="46" t="s">
        <v>4</v>
      </c>
      <c r="X1019" s="46" t="s">
        <v>4</v>
      </c>
      <c r="Y1019" s="46" t="s">
        <v>4</v>
      </c>
      <c r="Z1019" s="54"/>
      <c r="AA1019" s="46" t="s">
        <v>4</v>
      </c>
      <c r="AB1019" s="46" t="s">
        <v>1399</v>
      </c>
      <c r="AC1019" s="46" t="s">
        <v>4</v>
      </c>
      <c r="AD1019" s="46" t="s">
        <v>4</v>
      </c>
      <c r="AE1019" s="46" t="s">
        <v>4</v>
      </c>
      <c r="AF1019" s="47" t="s">
        <v>4</v>
      </c>
    </row>
    <row r="1020" spans="1:32" ht="90" x14ac:dyDescent="0.25">
      <c r="A1020" s="45" t="s">
        <v>825</v>
      </c>
      <c r="B1020" s="46" t="str">
        <f>VLOOKUP($A1020, Table5[], 2, FALSE)</f>
        <v>2200 : Central America</v>
      </c>
      <c r="C1020" s="46" t="str">
        <f>IF(ISNA(VLOOKUP($A1020, Table8[], 2, FALSE)), "", VLOOKUP($A1020, Table8[], 2, FALSE))</f>
        <v/>
      </c>
      <c r="D1020" s="46" t="str">
        <f>IF(ISNA(VLOOKUP($A1020, Table10[], 2, FALSE)), "", VLOOKUP($A1020, Table10[], 2, FALSE))</f>
        <v>8544300000 - Ignition wiring sets and other wiring sets of a kind used in vehicles, aircraft or ships_x000D_
8544420000 - Fitted with connectors_x000D_
8544490000 - Other_x000D_
8544600000 - Other electric conductors, for a voltage exceeding 1|000|V</v>
      </c>
      <c r="E1020" s="46" t="str">
        <f>IF(ISNA(VLOOKUP($A1020, Table16[], 2, FALSE)), "", VLOOKUP($A1020, Table16[], 2, FALSE))</f>
        <v>R130977 : on the derogations from the rules of origin laid down in Annex II to the Agreement establishing an Association between the European Union and its Member States, on the one hand, and Central America on the other, that apply within quotas for certain products from Central America</v>
      </c>
      <c r="F1020" s="59">
        <v>13197</v>
      </c>
      <c r="G1020" s="60">
        <v>43101</v>
      </c>
      <c r="H1020" s="60">
        <v>43465</v>
      </c>
      <c r="I1020" s="61">
        <f>'quota master'!$H1020-'quota master'!$G1020+1</f>
        <v>365</v>
      </c>
      <c r="J1020" s="61" t="str">
        <f>describe_period('quota master'!$I1020, 'quota master'!$G1020, 'quota master'!$H1020)</f>
        <v>Annual</v>
      </c>
      <c r="K1020" s="54">
        <v>12000000</v>
      </c>
      <c r="L1020" s="62" t="s">
        <v>2</v>
      </c>
      <c r="M1020" s="63">
        <v>3</v>
      </c>
      <c r="N1020" s="62" t="s">
        <v>3</v>
      </c>
      <c r="O1020" s="63">
        <v>90</v>
      </c>
      <c r="P1020" s="46" t="s">
        <v>4</v>
      </c>
      <c r="Q1020" s="46" t="s">
        <v>4</v>
      </c>
      <c r="R1020" s="46" t="s">
        <v>822</v>
      </c>
      <c r="S1020" s="46" t="s">
        <v>4</v>
      </c>
      <c r="T1020" s="46" t="str">
        <f>LOWER('quota master'!$V1020)</f>
        <v>ignition wiring sets and other wiring sets</v>
      </c>
      <c r="U1020" s="46" t="str">
        <f>GetQuotaDescription('quota master'!$A1020, 'quota master'!$B1020, 'quota master'!$AB1020, 'quota master'!$T1020)</f>
        <v>FCFS Quota number 097016 for geography 2200 : Central America on ignition wiring sets and other wiring sets</v>
      </c>
      <c r="V1020" s="46" t="s">
        <v>7728</v>
      </c>
      <c r="W1020" s="46" t="s">
        <v>4</v>
      </c>
      <c r="X1020" s="46" t="s">
        <v>4</v>
      </c>
      <c r="Y1020" s="46" t="s">
        <v>4</v>
      </c>
      <c r="Z1020" s="54"/>
      <c r="AA1020" s="46" t="s">
        <v>4</v>
      </c>
      <c r="AB1020" s="46" t="s">
        <v>1399</v>
      </c>
      <c r="AC1020" s="46" t="s">
        <v>4</v>
      </c>
      <c r="AD1020" s="46" t="s">
        <v>4</v>
      </c>
      <c r="AE1020" s="46" t="s">
        <v>4</v>
      </c>
      <c r="AF1020" s="47" t="s">
        <v>4</v>
      </c>
    </row>
    <row r="1021" spans="1:32" ht="90" x14ac:dyDescent="0.25">
      <c r="A1021" s="45" t="s">
        <v>873</v>
      </c>
      <c r="B1021" s="46" t="str">
        <f>VLOOKUP($A1021, Table5[], 2, FALSE)</f>
        <v>HN : Honduras</v>
      </c>
      <c r="C1021" s="46" t="str">
        <f>IF(ISNA(VLOOKUP($A1021, Table8[], 2, FALSE)), "", VLOOKUP($A1021, Table8[], 2, FALSE))</f>
        <v/>
      </c>
      <c r="D1021" s="46" t="str">
        <f>IF(ISNA(VLOOKUP($A1021, Table10[], 2, FALSE)), "", VLOOKUP($A1021, Table10[], 2, FALSE))</f>
        <v>8544300000 - Ignition wiring sets and other wiring sets of a kind used in vehicles, aircraft or ships_x000D_
8544420000 - Fitted with connectors_x000D_
8544490000 - Other_x000D_
8544600000 - Other electric conductors, for a voltage exceeding 1|000|V</v>
      </c>
      <c r="E1021" s="46" t="str">
        <f>IF(ISNA(VLOOKUP($A1021, Table16[], 2, FALSE)), "", VLOOKUP($A1021, Table16[], 2, FALSE))</f>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c r="F1021" s="59">
        <v>12367</v>
      </c>
      <c r="G1021" s="60">
        <v>43101</v>
      </c>
      <c r="H1021" s="60">
        <v>43465</v>
      </c>
      <c r="I1021" s="61">
        <f>'quota master'!$H1021-'quota master'!$G1021+1</f>
        <v>365</v>
      </c>
      <c r="J1021" s="61" t="str">
        <f>describe_period('quota master'!$I1021, 'quota master'!$G1021, 'quota master'!$H1021)</f>
        <v>Annual</v>
      </c>
      <c r="K1021" s="54">
        <v>8000000</v>
      </c>
      <c r="L1021" s="62" t="s">
        <v>2</v>
      </c>
      <c r="M1021" s="63">
        <v>3</v>
      </c>
      <c r="N1021" s="62" t="s">
        <v>3</v>
      </c>
      <c r="O1021" s="63">
        <v>90</v>
      </c>
      <c r="P1021" s="46" t="s">
        <v>4</v>
      </c>
      <c r="Q1021" s="46" t="s">
        <v>4</v>
      </c>
      <c r="R1021" s="46" t="s">
        <v>865</v>
      </c>
      <c r="S1021" s="46" t="s">
        <v>4</v>
      </c>
      <c r="T1021" s="46" t="str">
        <f>LOWER('quota master'!$V1021)</f>
        <v>ignition wiring sets and other wiring sets</v>
      </c>
      <c r="U1021" s="46" t="str">
        <f>GetQuotaDescription('quota master'!$A1021, 'quota master'!$B1021, 'quota master'!$AB1021, 'quota master'!$T1021)</f>
        <v>FCFS Quota number 097060 for geography HN : Honduras on ignition wiring sets and other wiring sets</v>
      </c>
      <c r="V1021" s="46" t="s">
        <v>7728</v>
      </c>
      <c r="W1021" s="46" t="s">
        <v>4</v>
      </c>
      <c r="X1021" s="46" t="s">
        <v>4</v>
      </c>
      <c r="Y1021" s="46" t="s">
        <v>4</v>
      </c>
      <c r="Z1021" s="54"/>
      <c r="AA1021" s="46" t="s">
        <v>4</v>
      </c>
      <c r="AB1021" s="46" t="s">
        <v>1399</v>
      </c>
      <c r="AC1021" s="46" t="s">
        <v>4</v>
      </c>
      <c r="AD1021" s="46" t="s">
        <v>4</v>
      </c>
      <c r="AE1021" s="46" t="s">
        <v>4</v>
      </c>
      <c r="AF1021" s="47" t="s">
        <v>4</v>
      </c>
    </row>
    <row r="1022" spans="1:32" ht="345" x14ac:dyDescent="0.25">
      <c r="A1022" s="45" t="s">
        <v>1127</v>
      </c>
      <c r="B1022" s="46" t="str">
        <f>VLOOKUP($A1022, Table5[], 2, FALSE)</f>
        <v>CA : Canada</v>
      </c>
      <c r="C1022" s="46" t="str">
        <f>IF(ISNA(VLOOKUP($A1022, Table8[], 2, FALSE)), "", VLOOKUP($A1022, Table8[], 2, FALSE))</f>
        <v/>
      </c>
      <c r="D1022" s="46" t="str">
        <f>IF(ISNA(VLOOKUP($A1022, Table10[], 2, FALSE)), "", VLOOKUP($A1022, Table10[], 2, FALSE))</f>
        <v>8703211000 - New_x000D_
8703219000 - Used_x000D_
8703220000 - Of a cylinder capacity exceeding 1|000|cm$3|but not exceeding 1|500|cm$3_x000D_
8703230000 - Of a cylinder capacity exceeding 1|500|cm$3|but not exceeding 3|000|cm$3_x000D_
8703240000 - Of a cylinder capacity exceeding 3|000|cm$3_x000D_
8703310000 - Of a cylinder capacity not exceeding 1|500|cm$3_x000D_
8703320000 - Of a cylinder capacity exceeding 1|500|cm$3|but not exceeding 2|500|cm$3_x000D_
8703330000 - Of a cylinder capacity exceeding 2|500|cm$3_x000D_
8703401010 - Of a cylinder capacity not exceeding 1|000|cm$3_x000D_
8703401090 - Other_x000D_
8703409010 - Of a cylinder capacity not exceeding 1|000|cm$3_x000D_
8703409090 - Other_x000D_
8703500000 - Other vehicles, with both compression-ignition internal combustion piston engine (diesel or semi-diesel) and electric motor as motors for propulsion, other than those capable of being charged by plugging to external source of electric power_x000D_
8703601010 - Of a cylinder capacity not exceeding 1|000|cm$3_x000D_
8703601090 - Other_x000D_
8703609010 - Of a cylinder capacity not exceeding 1|000|cm$3_x000D_
8703609090 - Other_x000D_
8703700000 - Other vehicles, with both compression-ignition internal combustion piston engine (diesel or semi-diesel) and electric motor as motors for propulsion, capable of being charged by plugging to external source of electric power_x000D_
8703900000 - Other</v>
      </c>
      <c r="E1022" s="46" t="str">
        <f>IF(ISNA(VLOOKUP($A1022, Table16[], 2, FALSE)), "", VLOOKUP($A1022, Table16[], 2, FALSE))</f>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c r="F1022" s="59">
        <v>12976</v>
      </c>
      <c r="G1022" s="60">
        <v>43101</v>
      </c>
      <c r="H1022" s="60">
        <v>43465</v>
      </c>
      <c r="I1022" s="61">
        <f>'quota master'!$H1022-'quota master'!$G1022+1</f>
        <v>365</v>
      </c>
      <c r="J1022" s="61" t="str">
        <f>describe_period('quota master'!$I1022, 'quota master'!$G1022, 'quota master'!$H1022)</f>
        <v>Annual</v>
      </c>
      <c r="K1022" s="54">
        <v>100000</v>
      </c>
      <c r="L1022" s="62" t="s">
        <v>94</v>
      </c>
      <c r="M1022" s="63">
        <v>3</v>
      </c>
      <c r="N1022" s="62" t="s">
        <v>3</v>
      </c>
      <c r="O1022" s="63">
        <v>90</v>
      </c>
      <c r="P1022" s="46" t="s">
        <v>4</v>
      </c>
      <c r="Q1022" s="46" t="s">
        <v>4</v>
      </c>
      <c r="R1022" s="46" t="s">
        <v>1089</v>
      </c>
      <c r="S1022" s="46" t="s">
        <v>4</v>
      </c>
      <c r="T1022" s="46" t="str">
        <f>LOWER('quota master'!$V1022)</f>
        <v>motor cars and other motor vehicles principally designed for the transport of persons (other than those of heading|8702), including station wagons and racing cars</v>
      </c>
      <c r="U1022" s="46" t="str">
        <f>GetQuotaDescription('quota master'!$A1022, 'quota master'!$B1022, 'quota master'!$AB1022, 'quota master'!$T1022)</f>
        <v>FCFS Quota number 098361 for geography CA : Canada on motor cars and other motor vehicles principally designed for the transport of persons (other than those of heading|8702), including station wagons and racing cars</v>
      </c>
      <c r="V1022" s="46" t="s">
        <v>7833</v>
      </c>
      <c r="W1022" s="46" t="s">
        <v>4</v>
      </c>
      <c r="X1022" s="46" t="s">
        <v>4</v>
      </c>
      <c r="Y1022" s="46" t="s">
        <v>4</v>
      </c>
      <c r="Z1022" s="54"/>
      <c r="AA1022" s="46" t="s">
        <v>4</v>
      </c>
      <c r="AB1022" s="46" t="s">
        <v>1399</v>
      </c>
      <c r="AC1022" s="46" t="s">
        <v>4</v>
      </c>
      <c r="AD1022" s="46" t="s">
        <v>4</v>
      </c>
      <c r="AE1022" s="46" t="s">
        <v>4</v>
      </c>
      <c r="AF1022" s="47" t="s">
        <v>4</v>
      </c>
    </row>
    <row r="1023" spans="1:32" ht="90" x14ac:dyDescent="0.25">
      <c r="A1023" s="45" t="s">
        <v>766</v>
      </c>
      <c r="B1023" s="46" t="str">
        <f>VLOOKUP($A1023, Table5[], 2, FALSE)</f>
        <v>1011 : ERGA OMNES</v>
      </c>
      <c r="C1023" s="46" t="str">
        <f>IF(ISNA(VLOOKUP($A1023, Table8[], 2, FALSE)), "", VLOOKUP($A1023, Table8[], 2, FALSE))</f>
        <v/>
      </c>
      <c r="D1023" s="46" t="str">
        <f>IF(ISNA(VLOOKUP($A1023, Table10[], 2, FALSE)), "", VLOOKUP($A1023, Table10[], 2, FALSE))</f>
        <v>8708999775 - Aluminium alloy support bracket, with mounting holes, whether or not with fixation nuts, for indirect connection of the gearbox to the car body for use in the manufacture of goods of Chapter 87</v>
      </c>
      <c r="E1023" s="46" t="str">
        <f>IF(ISNA(VLOOKUP($A1023, Table16[], 2, FALSE)), "", VLOOKUP($A1023, Table16[], 2, FALSE))</f>
        <v>R172466 : amending Regulation (EU) No 1388/2013 opening and providing for the management of autonomous tariff quotas of the Union for certain agricultural and industrial products</v>
      </c>
      <c r="F1023" s="59">
        <v>13268</v>
      </c>
      <c r="G1023" s="60">
        <v>43101</v>
      </c>
      <c r="H1023" s="60">
        <v>43465</v>
      </c>
      <c r="I1023" s="61">
        <f>'quota master'!$H1023-'quota master'!$G1023+1</f>
        <v>365</v>
      </c>
      <c r="J1023" s="61" t="str">
        <f>describe_period('quota master'!$I1023, 'quota master'!$G1023, 'quota master'!$H1023)</f>
        <v>Annual</v>
      </c>
      <c r="K1023" s="54">
        <v>200000</v>
      </c>
      <c r="L1023" s="62" t="s">
        <v>94</v>
      </c>
      <c r="M1023" s="63">
        <v>3</v>
      </c>
      <c r="N1023" s="62" t="s">
        <v>11</v>
      </c>
      <c r="O1023" s="63">
        <v>90</v>
      </c>
      <c r="P1023" s="46" t="s">
        <v>4</v>
      </c>
      <c r="Q1023" s="46" t="s">
        <v>4</v>
      </c>
      <c r="R1023" s="46" t="s">
        <v>643</v>
      </c>
      <c r="S1023" s="46" t="s">
        <v>4</v>
      </c>
      <c r="T1023" s="46" t="str">
        <f>LOWER('quota master'!$V1023)</f>
        <v>aluminium alloy support bracket, with mounting holes, whether or not with fixation nuts, for indirect connection of the gearbox to the car body for use in the manufacture of goods of chapter 87</v>
      </c>
      <c r="U1023" s="46" t="str">
        <f>GetQuotaDescription('quota master'!$A1023, 'quota master'!$B1023, 'quota master'!$AB1023, 'quota master'!$T1023)</f>
        <v>FCFS Quota number 092910 for geography 1011 : ERGA OMNES on aluminium alloy support bracket, with mounting holes, whether or not with fixation nuts, for indirect connection of the gearbox to the car body for use in the manufacture of goods of chapter 87</v>
      </c>
      <c r="V1023" s="46" t="s">
        <v>5324</v>
      </c>
      <c r="W1023" s="46" t="s">
        <v>4</v>
      </c>
      <c r="X1023" s="46" t="s">
        <v>4</v>
      </c>
      <c r="Y1023" s="46" t="s">
        <v>4</v>
      </c>
      <c r="Z1023" s="54"/>
      <c r="AA1023" s="46" t="s">
        <v>4</v>
      </c>
      <c r="AB1023" s="46" t="s">
        <v>1399</v>
      </c>
      <c r="AC1023" s="46" t="s">
        <v>4</v>
      </c>
      <c r="AD1023" s="46" t="s">
        <v>4</v>
      </c>
      <c r="AE1023" s="46" t="s">
        <v>4</v>
      </c>
      <c r="AF1023" s="47" t="s">
        <v>4</v>
      </c>
    </row>
    <row r="1024" spans="1:32" ht="90" x14ac:dyDescent="0.25">
      <c r="A1024" s="45" t="s">
        <v>1062</v>
      </c>
      <c r="B1024" s="46" t="str">
        <f>VLOOKUP($A1024, Table5[], 2, FALSE)</f>
        <v>KH : Cambodia (Kampuchea)</v>
      </c>
      <c r="C1024" s="46" t="str">
        <f>IF(ISNA(VLOOKUP($A1024, Table8[], 2, FALSE)), "", VLOOKUP($A1024, Table8[], 2, FALSE))</f>
        <v/>
      </c>
      <c r="D1024" s="46" t="str">
        <f>IF(ISNA(VLOOKUP($A1024, Table10[], 2, FALSE)), "", VLOOKUP($A1024, Table10[], 2, FALSE))</f>
        <v>8712000000 - Bicycles and other cycles (including delivery tricycles), not motorised</v>
      </c>
      <c r="E1024" s="46" t="str">
        <f>IF(ISNA(VLOOKUP($A1024, Table16[], 2, FALSE)), "", VLOOKUP($A1024, Table16[], 2, FALSE))</f>
        <v>R180348 : on a temporary derogation from the rules of preferential origin laid down in Delegated Regulation (EU) 2015/2446 in respect of bicycles and other cycles produced in Cambodia regarding the use, under cumulation, of parts originating in Malaysia</v>
      </c>
      <c r="F1024" s="59">
        <v>13407</v>
      </c>
      <c r="G1024" s="60">
        <v>43168</v>
      </c>
      <c r="H1024" s="60">
        <v>43830</v>
      </c>
      <c r="I1024" s="61">
        <f>'quota master'!$H1024-'quota master'!$G1024+1</f>
        <v>663</v>
      </c>
      <c r="J1024" s="61" t="str">
        <f>describe_period('quota master'!$I1024, 'quota master'!$G1024, 'quota master'!$H1024)</f>
        <v>Custom period</v>
      </c>
      <c r="K1024" s="54">
        <v>100000</v>
      </c>
      <c r="L1024" s="62" t="s">
        <v>94</v>
      </c>
      <c r="M1024" s="63">
        <v>3</v>
      </c>
      <c r="N1024" s="62" t="s">
        <v>3</v>
      </c>
      <c r="O1024" s="63">
        <v>90</v>
      </c>
      <c r="P1024" s="46" t="s">
        <v>4</v>
      </c>
      <c r="Q1024" s="46" t="s">
        <v>4</v>
      </c>
      <c r="R1024" s="46" t="s">
        <v>1063</v>
      </c>
      <c r="S1024" s="46" t="s">
        <v>4</v>
      </c>
      <c r="T1024" s="46" t="str">
        <f>LOWER('quota master'!$V1024)</f>
        <v>bicycles and other cycles (including delivery tricycles), not motorised</v>
      </c>
      <c r="U1024" s="46" t="str">
        <f>GetQuotaDescription('quota master'!$A1024, 'quota master'!$B1024, 'quota master'!$AB1024, 'quota master'!$T1024)</f>
        <v>FCFS Quota number 098094 for geography KH : Cambodia (Kampuchea) on bicycles and other cycles (including delivery tricycles), not motorised</v>
      </c>
      <c r="V1024" s="46" t="s">
        <v>5819</v>
      </c>
      <c r="W1024" s="46" t="s">
        <v>4</v>
      </c>
      <c r="X1024" s="46" t="s">
        <v>4</v>
      </c>
      <c r="Y1024" s="46" t="s">
        <v>4</v>
      </c>
      <c r="Z1024" s="54"/>
      <c r="AA1024" s="46" t="s">
        <v>4</v>
      </c>
      <c r="AB1024" s="46" t="s">
        <v>1399</v>
      </c>
      <c r="AC1024" s="46" t="s">
        <v>4</v>
      </c>
      <c r="AD1024" s="46" t="s">
        <v>4</v>
      </c>
      <c r="AE1024" s="46" t="s">
        <v>4</v>
      </c>
      <c r="AF1024" s="47" t="s">
        <v>4</v>
      </c>
    </row>
    <row r="1025" spans="1:32" ht="60" x14ac:dyDescent="0.25">
      <c r="A1025" s="45" t="s">
        <v>663</v>
      </c>
      <c r="B1025" s="46" t="str">
        <f>VLOOKUP($A1025, Table5[], 2, FALSE)</f>
        <v>1011 : ERGA OMNES</v>
      </c>
      <c r="C1025" s="46" t="str">
        <f>IF(ISNA(VLOOKUP($A1025, Table8[], 2, FALSE)), "", VLOOKUP($A1025, Table8[], 2, FALSE))</f>
        <v/>
      </c>
      <c r="D1025" s="46" t="str">
        <f>IF(ISNA(VLOOKUP($A1025, Table10[], 2, FALSE)), "", VLOOKUP($A1025, Table10[], 2, FALSE))</f>
        <v>8714109030 - Axle clamps, housings, fork bridges and clamping pieces, of aluminium alloy of a kind used for motor bikes</v>
      </c>
      <c r="E1025" s="46" t="str">
        <f>IF(ISNA(VLOOKUP($A1025, Table16[], 2, FALSE)), "", VLOOKUP($A1025, Table16[], 2, FALSE))</f>
        <v>R162389 : amending Regulation (EU) No 1388/2013 opening and providing for the management of autonomous tariff quotas of the Union for certain agricultural and industrial products</v>
      </c>
      <c r="F1025" s="59">
        <v>13393</v>
      </c>
      <c r="G1025" s="60">
        <v>43101</v>
      </c>
      <c r="H1025" s="60">
        <v>43465</v>
      </c>
      <c r="I1025" s="61">
        <f>'quota master'!$H1025-'quota master'!$G1025+1</f>
        <v>365</v>
      </c>
      <c r="J1025" s="61" t="str">
        <f>describe_period('quota master'!$I1025, 'quota master'!$G1025, 'quota master'!$H1025)</f>
        <v>Annual</v>
      </c>
      <c r="K1025" s="54">
        <v>1000000</v>
      </c>
      <c r="L1025" s="62" t="s">
        <v>94</v>
      </c>
      <c r="M1025" s="63">
        <v>3</v>
      </c>
      <c r="N1025" s="62" t="s">
        <v>3</v>
      </c>
      <c r="O1025" s="63">
        <v>90</v>
      </c>
      <c r="P1025" s="46" t="s">
        <v>4</v>
      </c>
      <c r="Q1025" s="46" t="s">
        <v>4</v>
      </c>
      <c r="R1025" s="46" t="s">
        <v>563</v>
      </c>
      <c r="S1025" s="46" t="s">
        <v>4</v>
      </c>
      <c r="T1025" s="46" t="str">
        <f>LOWER('quota master'!$V1025)</f>
        <v>axle clamps, housings, fork bridges and clamping pieces, of aluminium alloy of a kind used for motor bikes</v>
      </c>
      <c r="U1025" s="46" t="str">
        <f>GetQuotaDescription('quota master'!$A1025, 'quota master'!$B1025, 'quota master'!$AB1025, 'quota master'!$T1025)</f>
        <v>FCFS Quota number 092694 for geography 1011 : ERGA OMNES on axle clamps, housings, fork bridges and clamping pieces, of aluminium alloy of a kind used for motor bikes</v>
      </c>
      <c r="V1025" s="46" t="s">
        <v>5115</v>
      </c>
      <c r="W1025" s="46" t="s">
        <v>4</v>
      </c>
      <c r="X1025" s="46" t="s">
        <v>4</v>
      </c>
      <c r="Y1025" s="46" t="s">
        <v>4</v>
      </c>
      <c r="Z1025" s="54"/>
      <c r="AA1025" s="46" t="s">
        <v>4</v>
      </c>
      <c r="AB1025" s="46" t="s">
        <v>1399</v>
      </c>
      <c r="AC1025" s="46" t="s">
        <v>4</v>
      </c>
      <c r="AD1025" s="46" t="s">
        <v>4</v>
      </c>
      <c r="AE1025" s="46" t="s">
        <v>4</v>
      </c>
      <c r="AF1025" s="47" t="s">
        <v>4</v>
      </c>
    </row>
    <row r="1026" spans="1:32" ht="60" x14ac:dyDescent="0.25">
      <c r="A1026" s="45" t="s">
        <v>664</v>
      </c>
      <c r="B1026" s="46" t="str">
        <f>VLOOKUP($A1026, Table5[], 2, FALSE)</f>
        <v>1011 : ERGA OMNES</v>
      </c>
      <c r="C1026" s="46" t="str">
        <f>IF(ISNA(VLOOKUP($A1026, Table8[], 2, FALSE)), "", VLOOKUP($A1026, Table8[], 2, FALSE))</f>
        <v/>
      </c>
      <c r="D1026" s="46" t="str">
        <f>IF(ISNA(VLOOKUP($A1026, Table10[], 2, FALSE)), "", VLOOKUP($A1026, Table10[], 2, FALSE))</f>
        <v>8714109040 - Pistons for steering dampers of sintered steel according to standard ISO P2054 of a kind used for motor bikes</v>
      </c>
      <c r="E1026" s="46" t="str">
        <f>IF(ISNA(VLOOKUP($A1026, Table16[], 2, FALSE)), "", VLOOKUP($A1026, Table16[], 2, FALSE))</f>
        <v>R162389 : amending Regulation (EU) No 1388/2013 opening and providing for the management of autonomous tariff quotas of the Union for certain agricultural and industrial products</v>
      </c>
      <c r="F1026" s="59">
        <v>13394</v>
      </c>
      <c r="G1026" s="60">
        <v>43101</v>
      </c>
      <c r="H1026" s="60">
        <v>43465</v>
      </c>
      <c r="I1026" s="61">
        <f>'quota master'!$H1026-'quota master'!$G1026+1</f>
        <v>365</v>
      </c>
      <c r="J1026" s="61" t="str">
        <f>describe_period('quota master'!$I1026, 'quota master'!$G1026, 'quota master'!$H1026)</f>
        <v>Annual</v>
      </c>
      <c r="K1026" s="54">
        <v>2000000</v>
      </c>
      <c r="L1026" s="62" t="s">
        <v>94</v>
      </c>
      <c r="M1026" s="63">
        <v>3</v>
      </c>
      <c r="N1026" s="62" t="s">
        <v>3</v>
      </c>
      <c r="O1026" s="63">
        <v>90</v>
      </c>
      <c r="P1026" s="46" t="s">
        <v>4</v>
      </c>
      <c r="Q1026" s="46" t="s">
        <v>4</v>
      </c>
      <c r="R1026" s="46" t="s">
        <v>563</v>
      </c>
      <c r="S1026" s="46" t="s">
        <v>4</v>
      </c>
      <c r="T1026" s="46" t="str">
        <f>LOWER('quota master'!$V1026)</f>
        <v>pistons for steering dampers of sintered steel according to standard iso p2054 of a kind used for motor bikes</v>
      </c>
      <c r="U1026" s="46" t="str">
        <f>GetQuotaDescription('quota master'!$A1026, 'quota master'!$B1026, 'quota master'!$AB1026, 'quota master'!$T1026)</f>
        <v>FCFS Quota number 092695 for geography 1011 : ERGA OMNES on pistons for steering dampers of sintered steel according to standard iso p2054 of a kind used for motor bikes</v>
      </c>
      <c r="V1026" s="46" t="s">
        <v>5117</v>
      </c>
      <c r="W1026" s="46" t="s">
        <v>4</v>
      </c>
      <c r="X1026" s="46" t="s">
        <v>4</v>
      </c>
      <c r="Y1026" s="46" t="s">
        <v>4</v>
      </c>
      <c r="Z1026" s="54"/>
      <c r="AA1026" s="46" t="s">
        <v>4</v>
      </c>
      <c r="AB1026" s="46" t="s">
        <v>1399</v>
      </c>
      <c r="AC1026" s="46" t="s">
        <v>4</v>
      </c>
      <c r="AD1026" s="46" t="s">
        <v>4</v>
      </c>
      <c r="AE1026" s="46" t="s">
        <v>4</v>
      </c>
      <c r="AF1026" s="47" t="s">
        <v>4</v>
      </c>
    </row>
    <row r="1027" spans="1:32" ht="60" x14ac:dyDescent="0.25">
      <c r="A1027" s="45" t="s">
        <v>748</v>
      </c>
      <c r="B1027" s="46" t="str">
        <f>VLOOKUP($A1027, Table5[], 2, FALSE)</f>
        <v>1011 : ERGA OMNES</v>
      </c>
      <c r="C1027" s="46" t="str">
        <f>IF(ISNA(VLOOKUP($A1027, Table8[], 2, FALSE)), "", VLOOKUP($A1027, Table8[], 2, FALSE))</f>
        <v/>
      </c>
      <c r="D1027" s="46" t="str">
        <f>IF(ISNA(VLOOKUP($A1027, Table10[], 2, FALSE)), "", VLOOKUP($A1027, Table10[], 2, FALSE))</f>
        <v>8714109060 - Pistons for suspension systems, having a diameter of not more than 55??mm, of sintered steel</v>
      </c>
      <c r="E1027" s="46" t="str">
        <f>IF(ISNA(VLOOKUP($A1027, Table16[], 2, FALSE)), "", VLOOKUP($A1027, Table16[], 2, FALSE))</f>
        <v>R172466 : amending Regulation (EU) No 1388/2013 opening and providing for the management of autonomous tariff quotas of the Union for certain agricultural and industrial products</v>
      </c>
      <c r="F1027" s="59">
        <v>13395</v>
      </c>
      <c r="G1027" s="60">
        <v>43101</v>
      </c>
      <c r="H1027" s="60">
        <v>43465</v>
      </c>
      <c r="I1027" s="61">
        <f>'quota master'!$H1027-'quota master'!$G1027+1</f>
        <v>365</v>
      </c>
      <c r="J1027" s="61" t="str">
        <f>describe_period('quota master'!$I1027, 'quota master'!$G1027, 'quota master'!$H1027)</f>
        <v>Annual</v>
      </c>
      <c r="K1027" s="54">
        <v>2000000</v>
      </c>
      <c r="L1027" s="62" t="s">
        <v>94</v>
      </c>
      <c r="M1027" s="63">
        <v>3</v>
      </c>
      <c r="N1027" s="62" t="s">
        <v>3</v>
      </c>
      <c r="O1027" s="63">
        <v>90</v>
      </c>
      <c r="P1027" s="46" t="s">
        <v>4</v>
      </c>
      <c r="Q1027" s="46" t="s">
        <v>4</v>
      </c>
      <c r="R1027" s="46" t="s">
        <v>643</v>
      </c>
      <c r="S1027" s="46" t="s">
        <v>4</v>
      </c>
      <c r="T1027" s="46" t="str">
        <f>LOWER('quota master'!$V1027)</f>
        <v>pistons for suspension systems, having a diameter of not more than 55mm, of sintered steel</v>
      </c>
      <c r="U1027" s="46" t="str">
        <f>GetQuotaDescription('quota master'!$A1027, 'quota master'!$B1027, 'quota master'!$AB1027, 'quota master'!$T1027)</f>
        <v>FCFS Quota number 092868 for geography 1011 : ERGA OMNES on pistons for suspension systems, having a diameter of not more than 55mm, of sintered steel</v>
      </c>
      <c r="V1027" s="46" t="s">
        <v>7701</v>
      </c>
      <c r="W1027" s="46" t="s">
        <v>4</v>
      </c>
      <c r="X1027" s="46" t="s">
        <v>4</v>
      </c>
      <c r="Y1027" s="46" t="s">
        <v>4</v>
      </c>
      <c r="Z1027" s="54"/>
      <c r="AA1027" s="46" t="s">
        <v>4</v>
      </c>
      <c r="AB1027" s="46" t="s">
        <v>1399</v>
      </c>
      <c r="AC1027" s="46" t="s">
        <v>4</v>
      </c>
      <c r="AD1027" s="46" t="s">
        <v>4</v>
      </c>
      <c r="AE1027" s="46" t="s">
        <v>4</v>
      </c>
      <c r="AF1027" s="47" t="s">
        <v>4</v>
      </c>
    </row>
    <row r="1028" spans="1:32" ht="120" x14ac:dyDescent="0.25">
      <c r="A1028" s="45" t="s">
        <v>646</v>
      </c>
      <c r="B1028" s="46" t="str">
        <f>VLOOKUP($A1028, Table5[], 2, FALSE)</f>
        <v>1011 : ERGA OMNES</v>
      </c>
      <c r="C1028" s="46" t="str">
        <f>IF(ISNA(VLOOKUP($A1028, Table8[], 2, FALSE)), "", VLOOKUP($A1028, Table8[], 2, FALSE))</f>
        <v/>
      </c>
      <c r="D1028" s="46" t="str">
        <f>IF(ISNA(VLOOKUP($A1028, Table10[], 2, FALSE)), "", VLOOKUP($A1028, Table10[], 2, FALSE))</f>
        <v>8714911021 - Constructed from carbon fibres and artificial resin, for use in the manufacture of bicycles_x000D_
8714911031 - Constructed from carbon fibres and artificial resin, for use in the manufacture of bicycles</v>
      </c>
      <c r="E1028" s="46" t="str">
        <f>IF(ISNA(VLOOKUP($A1028, Table16[], 2, FALSE)), "", VLOOKUP($A1028, Table16[], 2, FALSE))</f>
        <v>R162389 : amending Regulation (EU) No 1388/2013 opening and providing for the management of autonomous tariff quotas of the Union for certain agricultural and industrial products</v>
      </c>
      <c r="F1028" s="59">
        <v>13396</v>
      </c>
      <c r="G1028" s="60">
        <v>43101</v>
      </c>
      <c r="H1028" s="60">
        <v>43465</v>
      </c>
      <c r="I1028" s="61">
        <f>'quota master'!$H1028-'quota master'!$G1028+1</f>
        <v>365</v>
      </c>
      <c r="J1028" s="61" t="str">
        <f>describe_period('quota master'!$I1028, 'quota master'!$G1028, 'quota master'!$H1028)</f>
        <v>Annual</v>
      </c>
      <c r="K1028" s="54">
        <v>350000</v>
      </c>
      <c r="L1028" s="62" t="s">
        <v>94</v>
      </c>
      <c r="M1028" s="63">
        <v>3</v>
      </c>
      <c r="N1028" s="62" t="s">
        <v>3</v>
      </c>
      <c r="O1028" s="63">
        <v>90</v>
      </c>
      <c r="P1028" s="46" t="s">
        <v>4</v>
      </c>
      <c r="Q1028" s="46" t="s">
        <v>4</v>
      </c>
      <c r="R1028" s="46" t="s">
        <v>622</v>
      </c>
      <c r="S1028" s="46" t="s">
        <v>4</v>
      </c>
      <c r="T1028" s="46" t="str">
        <f>LOWER('quota master'!$V1028)</f>
        <v>bike frames</v>
      </c>
      <c r="U1028" s="46" t="str">
        <f>GetQuotaDescription('quota master'!$A1028, 'quota master'!$B1028, 'quota master'!$AB1028, 'quota master'!$T1028)</f>
        <v>FCFS Quota number 092668 for geography 1011 : ERGA OMNES on bike frames</v>
      </c>
      <c r="V1028" s="46" t="s">
        <v>7662</v>
      </c>
      <c r="W1028" s="46" t="s">
        <v>4</v>
      </c>
      <c r="X1028" s="46" t="s">
        <v>4</v>
      </c>
      <c r="Y1028" s="46" t="s">
        <v>4</v>
      </c>
      <c r="Z1028" s="54"/>
      <c r="AA1028" s="46" t="s">
        <v>4</v>
      </c>
      <c r="AB1028" s="46" t="s">
        <v>1399</v>
      </c>
      <c r="AC1028" s="46" t="s">
        <v>4</v>
      </c>
      <c r="AD1028" s="46" t="s">
        <v>4</v>
      </c>
      <c r="AE1028" s="46" t="s">
        <v>4</v>
      </c>
      <c r="AF1028" s="47" t="s">
        <v>4</v>
      </c>
    </row>
    <row r="1029" spans="1:32" ht="60" x14ac:dyDescent="0.25">
      <c r="A1029" s="45" t="s">
        <v>623</v>
      </c>
      <c r="B1029" s="46" t="str">
        <f>VLOOKUP($A1029, Table5[], 2, FALSE)</f>
        <v>1011 : ERGA OMNES</v>
      </c>
      <c r="C1029" s="46" t="str">
        <f>IF(ISNA(VLOOKUP($A1029, Table8[], 2, FALSE)), "", VLOOKUP($A1029, Table8[], 2, FALSE))</f>
        <v/>
      </c>
      <c r="D1029" s="46" t="str">
        <f>IF(ISNA(VLOOKUP($A1029, Table10[], 2, FALSE)), "", VLOOKUP($A1029, Table10[], 2, FALSE))</f>
        <v>9001900080 - Unmounted glass lenses, prisms and cemented elements for use in the manufacture or repair of goods of CN codes 9002, 9005, 9013|10 and|9015</v>
      </c>
      <c r="E1029" s="46" t="str">
        <f>IF(ISNA(VLOOKUP($A1029, Table16[], 2, FALSE)), "", VLOOKUP($A1029, Table16[], 2, FALSE))</f>
        <v>R162389 : amending Regulation (EU) No 1388/2013 opening and providing for the management of autonomous tariff quotas of the Union for certain agricultural and industrial products</v>
      </c>
      <c r="F1029" s="59">
        <v>13397</v>
      </c>
      <c r="G1029" s="60">
        <v>43101</v>
      </c>
      <c r="H1029" s="60">
        <v>43465</v>
      </c>
      <c r="I1029" s="61">
        <f>'quota master'!$H1029-'quota master'!$G1029+1</f>
        <v>365</v>
      </c>
      <c r="J1029" s="61" t="str">
        <f>describe_period('quota master'!$I1029, 'quota master'!$G1029, 'quota master'!$H1029)</f>
        <v>Annual</v>
      </c>
      <c r="K1029" s="54">
        <v>5000000</v>
      </c>
      <c r="L1029" s="62" t="s">
        <v>94</v>
      </c>
      <c r="M1029" s="63">
        <v>3</v>
      </c>
      <c r="N1029" s="62" t="s">
        <v>3</v>
      </c>
      <c r="O1029" s="63">
        <v>90</v>
      </c>
      <c r="P1029" s="46" t="s">
        <v>4</v>
      </c>
      <c r="Q1029" s="46" t="s">
        <v>4</v>
      </c>
      <c r="R1029" s="46" t="s">
        <v>563</v>
      </c>
      <c r="S1029" s="46" t="s">
        <v>4</v>
      </c>
      <c r="T1029" s="46" t="str">
        <f>LOWER('quota master'!$V1029)</f>
        <v>unmounted glass lenses, prisms and cemented elements for use in the manufacture or repair of goods</v>
      </c>
      <c r="U1029" s="46" t="str">
        <f>GetQuotaDescription('quota master'!$A1029, 'quota master'!$B1029, 'quota master'!$AB1029, 'quota master'!$T1029)</f>
        <v>FCFS Quota number 092631 for geography 1011 : ERGA OMNES on unmounted glass lenses, prisms and cemented elements for use in the manufacture or repair of goods</v>
      </c>
      <c r="V1029" s="46" t="s">
        <v>7163</v>
      </c>
      <c r="W1029" s="46" t="s">
        <v>4</v>
      </c>
      <c r="X1029" s="46" t="s">
        <v>4</v>
      </c>
      <c r="Y1029" s="46" t="s">
        <v>4</v>
      </c>
      <c r="Z1029" s="54"/>
      <c r="AA1029" s="46" t="s">
        <v>4</v>
      </c>
      <c r="AB1029" s="46" t="s">
        <v>1399</v>
      </c>
      <c r="AC1029" s="46" t="s">
        <v>4</v>
      </c>
      <c r="AD1029" s="46" t="s">
        <v>4</v>
      </c>
      <c r="AE1029" s="46" t="s">
        <v>4</v>
      </c>
      <c r="AF1029" s="47" t="s">
        <v>4</v>
      </c>
    </row>
    <row r="1030" spans="1:32" ht="60" x14ac:dyDescent="0.25">
      <c r="A1030" s="45" t="s">
        <v>730</v>
      </c>
      <c r="B1030" s="46" t="str">
        <f>VLOOKUP($A1030, Table5[], 2, FALSE)</f>
        <v>1011 : ERGA OMNES</v>
      </c>
      <c r="C1030" s="46" t="str">
        <f>IF(ISNA(VLOOKUP($A1030, Table8[], 2, FALSE)), "", VLOOKUP($A1030, Table8[], 2, FALSE))</f>
        <v/>
      </c>
      <c r="D1030" s="46" t="str">
        <f>IF(ISNA(VLOOKUP($A1030, Table10[], 2, FALSE)), "", VLOOKUP($A1030, Table10[], 2, FALSE))</f>
        <v>9003110010 - For use in the manufacture of corrective glasses_x000D_
9003190020 - For use in the manufacture of corrective glasses</v>
      </c>
      <c r="E1030" s="46" t="str">
        <f>IF(ISNA(VLOOKUP($A1030, Table16[], 2, FALSE)), "", VLOOKUP($A1030, Table16[], 2, FALSE))</f>
        <v>R162389 : amending Regulation (EU) No 1388/2013 opening and providing for the management of autonomous tariff quotas of the Union for certain agricultural and industrial products</v>
      </c>
      <c r="F1030" s="59">
        <v>13398</v>
      </c>
      <c r="G1030" s="60">
        <v>43101</v>
      </c>
      <c r="H1030" s="60">
        <v>43465</v>
      </c>
      <c r="I1030" s="61">
        <f>'quota master'!$H1030-'quota master'!$G1030+1</f>
        <v>365</v>
      </c>
      <c r="J1030" s="61" t="str">
        <f>describe_period('quota master'!$I1030, 'quota master'!$G1030, 'quota master'!$H1030)</f>
        <v>Annual</v>
      </c>
      <c r="K1030" s="54">
        <v>5800000</v>
      </c>
      <c r="L1030" s="62" t="s">
        <v>94</v>
      </c>
      <c r="M1030" s="63">
        <v>3</v>
      </c>
      <c r="N1030" s="62" t="s">
        <v>3</v>
      </c>
      <c r="O1030" s="63">
        <v>90</v>
      </c>
      <c r="P1030" s="46" t="s">
        <v>4</v>
      </c>
      <c r="Q1030" s="46" t="s">
        <v>4</v>
      </c>
      <c r="R1030" s="46" t="s">
        <v>563</v>
      </c>
      <c r="S1030" s="46" t="s">
        <v>4</v>
      </c>
      <c r="T1030" s="46" t="str">
        <f>LOWER('quota master'!$V1030)</f>
        <v>frames and mountings for spectacles, goggles or the like, and parts thereof</v>
      </c>
      <c r="U1030" s="46" t="str">
        <f>GetQuotaDescription('quota master'!$A1030, 'quota master'!$B1030, 'quota master'!$AB1030, 'quota master'!$T1030)</f>
        <v>FCFS Quota number 092836 for geography 1011 : ERGA OMNES on frames and mountings for spectacles, goggles or the like, and parts thereof</v>
      </c>
      <c r="V1030" s="46" t="s">
        <v>7694</v>
      </c>
      <c r="W1030" s="46" t="s">
        <v>4</v>
      </c>
      <c r="X1030" s="46" t="s">
        <v>4</v>
      </c>
      <c r="Y1030" s="46" t="s">
        <v>4</v>
      </c>
      <c r="Z1030" s="54"/>
      <c r="AA1030" s="46" t="s">
        <v>4</v>
      </c>
      <c r="AB1030" s="46" t="s">
        <v>1399</v>
      </c>
      <c r="AC1030" s="46" t="s">
        <v>4</v>
      </c>
      <c r="AD1030" s="46" t="s">
        <v>4</v>
      </c>
      <c r="AE1030" s="46" t="s">
        <v>4</v>
      </c>
      <c r="AF1030" s="47" t="s">
        <v>4</v>
      </c>
    </row>
    <row r="1031" spans="1:32" ht="60" x14ac:dyDescent="0.25">
      <c r="A1031" s="49" t="s">
        <v>770</v>
      </c>
      <c r="B1031" s="23" t="str">
        <f>VLOOKUP($A1031, Table5[], 2, FALSE)</f>
        <v>1011 : ERGA OMNES</v>
      </c>
      <c r="C1031" s="23" t="str">
        <f>IF(ISNA(VLOOKUP($A1031, Table8[], 2, FALSE)), "", VLOOKUP($A1031, Table8[], 2, FALSE))</f>
        <v/>
      </c>
      <c r="D1031" s="23" t="str">
        <f>IF(ISNA(VLOOKUP($A1031, Table10[], 2, FALSE)), "", VLOOKUP($A1031, Table10[], 2, FALSE))</f>
        <v>9027109020 - Lambda sensors for permanent incorporation into motor cycle exhaust systems</v>
      </c>
      <c r="E1031" s="23" t="str">
        <f>IF(ISNA(VLOOKUP($A1031, Table16[], 2, FALSE)), "", VLOOKUP($A1031, Table16[], 2, FALSE))</f>
        <v>R172466 : amending Regulation (EU) No 1388/2013 opening and providing for the management of autonomous tariff quotas of the Union for certain agricultural and industrial products</v>
      </c>
      <c r="F1031" s="65">
        <v>13269</v>
      </c>
      <c r="G1031" s="66">
        <v>43101</v>
      </c>
      <c r="H1031" s="66">
        <v>43465</v>
      </c>
      <c r="I1031" s="67">
        <f>'quota master'!$H1031-'quota master'!$G1031+1</f>
        <v>365</v>
      </c>
      <c r="J1031" s="67" t="str">
        <f>describe_period('quota master'!$I1031, 'quota master'!$G1031, 'quota master'!$H1031)</f>
        <v>Annual</v>
      </c>
      <c r="K1031" s="64">
        <v>1000000</v>
      </c>
      <c r="L1031" s="68" t="s">
        <v>94</v>
      </c>
      <c r="M1031" s="69">
        <v>3</v>
      </c>
      <c r="N1031" s="68" t="s">
        <v>11</v>
      </c>
      <c r="O1031" s="69">
        <v>90</v>
      </c>
      <c r="P1031" s="23" t="s">
        <v>4</v>
      </c>
      <c r="Q1031" s="23" t="s">
        <v>4</v>
      </c>
      <c r="R1031" s="23" t="s">
        <v>643</v>
      </c>
      <c r="S1031" s="23" t="s">
        <v>4</v>
      </c>
      <c r="T1031" s="23" t="str">
        <f>LOWER('quota master'!$V1031)</f>
        <v>lambda sensors for permanent incorporation into motor cycle exhaust systems</v>
      </c>
      <c r="U1031" s="23" t="str">
        <f>GetQuotaDescription('quota master'!$A1031, 'quota master'!$B1031, 'quota master'!$AB1031, 'quota master'!$T1031)</f>
        <v>FCFS Quota number 092932 for geography 1011 : ERGA OMNES on lambda sensors for permanent incorporation into motor cycle exhaust systems</v>
      </c>
      <c r="V1031" s="23" t="s">
        <v>5341</v>
      </c>
      <c r="W1031" s="23" t="s">
        <v>4</v>
      </c>
      <c r="X1031" s="23" t="s">
        <v>4</v>
      </c>
      <c r="Y1031" s="23" t="s">
        <v>4</v>
      </c>
      <c r="Z1031" s="64"/>
      <c r="AA1031" s="23" t="s">
        <v>4</v>
      </c>
      <c r="AB1031" s="23" t="s">
        <v>1399</v>
      </c>
      <c r="AC1031" s="23" t="s">
        <v>4</v>
      </c>
      <c r="AD1031" s="23" t="s">
        <v>4</v>
      </c>
      <c r="AE1031" s="23" t="s">
        <v>4</v>
      </c>
      <c r="AF1031" s="50" t="s">
        <v>4</v>
      </c>
    </row>
    <row r="1032" spans="1:32" ht="30" x14ac:dyDescent="0.25">
      <c r="A1032" s="16" t="s">
        <v>7173</v>
      </c>
      <c r="B1032" s="15" t="str">
        <f t="shared" ref="B1032:B1047" si="0">VLOOKUP($A1032, licensed_all, 2, FALSE)</f>
        <v>AU</v>
      </c>
      <c r="C1032" s="15"/>
      <c r="D1032" s="15" t="str">
        <f t="shared" ref="D1032:D1047" si="1">VLOOKUP($A1032, licensed_all, 3, FALSE)</f>
        <v xml:space="preserve">0202309047, 0202309048, </v>
      </c>
      <c r="T1032" s="23" t="str">
        <f>LOWER(V1032)</f>
        <v>meat of bovine animals</v>
      </c>
      <c r="U1032" s="23" t="str">
        <f>GetQuotaDescription(A1032, B1032, AB1032, T1032)</f>
        <v>Licensed Quota number 094001 for geography AU on meat of bovine animals</v>
      </c>
      <c r="V1032" s="1" t="s">
        <v>5683</v>
      </c>
      <c r="AB1032" s="1" t="s">
        <v>7652</v>
      </c>
    </row>
    <row r="1033" spans="1:32" ht="75" x14ac:dyDescent="0.25">
      <c r="A1033" s="16" t="s">
        <v>7174</v>
      </c>
      <c r="B1033" s="15" t="str">
        <f t="shared" si="0"/>
        <v>CA, US</v>
      </c>
      <c r="C1033" s="15"/>
      <c r="D1033" s="15" t="str">
        <f t="shared" si="1"/>
        <v xml:space="preserve">0201100021, 0201100029, 0201202021, 0201202029, 0201203021, 0201203029, 0201205021, 0201205029, 0201209011, 0201209015, 0201300031, 0201300039, 0202100011, 0202100015, 0202201011, 0202201015, 0202203011, 0202203015, 0202205011, 0202205015, 0202209011, 0202209015, 0202301011, 0202301015, 0202305011, 0202305015, 0202309011, 0202309015, 0206109511, 0206109515, 0206299111, 0206299115, 0206299121, 0206299129, </v>
      </c>
      <c r="T1033" s="1" t="str">
        <f>LOWER(V1033)</f>
        <v>meat of bovine animals</v>
      </c>
      <c r="U1033" s="23" t="str">
        <f t="shared" ref="U1033:U1047" si="2">GetQuotaDescription(A1033, B1033, AB1033, T1033)</f>
        <v>Licensed Quota number 094002 for geography CA, US on meat of bovine animals</v>
      </c>
      <c r="V1033" s="1" t="s">
        <v>5683</v>
      </c>
      <c r="AB1033" s="1" t="s">
        <v>7652</v>
      </c>
    </row>
    <row r="1034" spans="1:32" ht="150" x14ac:dyDescent="0.25">
      <c r="A1034" s="16" t="s">
        <v>7175</v>
      </c>
      <c r="B1034" s="15">
        <f t="shared" si="0"/>
        <v>1011</v>
      </c>
      <c r="C1034" s="15"/>
      <c r="D1034" s="15" t="str">
        <f t="shared" si="1"/>
        <v xml:space="preserve">0202100000, 0202201000, 0202203011, 0202203015, 0202203081, 0202203082, 0202203083, 0202203084, 0202203085, 0202203086, 0202203087, 0202203088, 0202205000, 0202209000, 0202301011, 0202301015, 0202301081, 0202301082, 0202301083, 0202301084, 0202301085, 0202301086, 0202301087, 0202301088, 0202305011, 0202305015, 0202305081, 0202305082, 0202305083, 0202305084, 0202305085, 0202305086, 0202305087, 0202305088, 0202309011, 0202309015, 0202309041, 0202309042, 0202309043, 0202309044, 0202309045, 0202309046, 0202309047, 0202309048, 0202309070, 0202309075, 0202309080, 0202309090, 0206299111, 0206299115, 0206299121, 0206299129, 0206299133, 0206299135, 0206299137, 0206299138, 0206299141, 0206299142, 0206299144, 0206299145, 0206299151, 0206299159, 0206299161, 0206299169, 0206299171, 0206299179, 0206299191, 0206299199, </v>
      </c>
      <c r="T1034" s="1" t="str">
        <f t="shared" ref="T1034:T1097" si="3">LOWER(V1034)</f>
        <v>meat of bovine animals</v>
      </c>
      <c r="U1034" s="23" t="str">
        <f t="shared" si="2"/>
        <v>Licensed Quota number 094003 for geography 1011 on meat of bovine animals</v>
      </c>
      <c r="V1034" s="1" t="s">
        <v>5683</v>
      </c>
      <c r="AB1034" s="1" t="s">
        <v>7652</v>
      </c>
    </row>
    <row r="1035" spans="1:32" ht="30" x14ac:dyDescent="0.25">
      <c r="A1035" s="16" t="s">
        <v>7176</v>
      </c>
      <c r="B1035" s="15" t="str">
        <f t="shared" si="0"/>
        <v>AR</v>
      </c>
      <c r="C1035" s="15"/>
      <c r="D1035" s="15" t="str">
        <f t="shared" si="1"/>
        <v xml:space="preserve">0201300041, 0201300049, 0202309047, 0202309048, </v>
      </c>
      <c r="T1035" s="1" t="str">
        <f t="shared" si="3"/>
        <v>meat of bovine animals</v>
      </c>
      <c r="U1035" s="23" t="str">
        <f t="shared" si="2"/>
        <v>Licensed Quota number 094004 for geography AR on meat of bovine animals</v>
      </c>
      <c r="V1035" s="1" t="s">
        <v>5683</v>
      </c>
      <c r="AB1035" s="1" t="s">
        <v>7652</v>
      </c>
    </row>
    <row r="1036" spans="1:32" ht="30" x14ac:dyDescent="0.25">
      <c r="A1036" s="16" t="s">
        <v>7177</v>
      </c>
      <c r="B1036" s="15">
        <f t="shared" si="0"/>
        <v>1011</v>
      </c>
      <c r="C1036" s="15"/>
      <c r="D1036" s="15" t="str">
        <f t="shared" si="1"/>
        <v xml:space="preserve">0407210000, 0407291000, 0407901000, </v>
      </c>
      <c r="T1036" s="1" t="str">
        <f t="shared" si="3"/>
        <v>eggs</v>
      </c>
      <c r="U1036" s="23" t="str">
        <f t="shared" si="2"/>
        <v>Licensed Quota number 094015 for geography 1011 on eggs</v>
      </c>
      <c r="V1036" s="1" t="s">
        <v>1850</v>
      </c>
      <c r="AB1036" s="1" t="s">
        <v>7652</v>
      </c>
    </row>
    <row r="1037" spans="1:32" ht="30" x14ac:dyDescent="0.25">
      <c r="A1037" s="16" t="s">
        <v>7178</v>
      </c>
      <c r="B1037" s="15">
        <f t="shared" si="0"/>
        <v>1008</v>
      </c>
      <c r="C1037" s="15"/>
      <c r="D1037" s="15" t="str">
        <f t="shared" si="1"/>
        <v xml:space="preserve">0206299111, 0206299115, 0206299141, 0206299142, 0206299144, 0206299145, </v>
      </c>
      <c r="T1037" s="1" t="str">
        <f t="shared" si="3"/>
        <v>meat of bovine animals</v>
      </c>
      <c r="U1037" s="23" t="str">
        <f t="shared" si="2"/>
        <v>Licensed Quota number 094020 for geography 1008 on meat of bovine animals</v>
      </c>
      <c r="V1037" s="1" t="s">
        <v>5683</v>
      </c>
      <c r="AB1037" s="1" t="s">
        <v>7652</v>
      </c>
    </row>
    <row r="1038" spans="1:32" ht="30" x14ac:dyDescent="0.25">
      <c r="A1038" s="16" t="s">
        <v>7179</v>
      </c>
      <c r="B1038" s="15" t="str">
        <f t="shared" si="0"/>
        <v>TN</v>
      </c>
      <c r="C1038" s="15"/>
      <c r="D1038" s="15" t="str">
        <f t="shared" si="1"/>
        <v xml:space="preserve">1509100000, </v>
      </c>
      <c r="T1038" s="1" t="str">
        <f t="shared" si="3"/>
        <v>olive oil</v>
      </c>
      <c r="U1038" s="23" t="str">
        <f t="shared" si="2"/>
        <v>Licensed Quota number 094032 for geography TN on olive oil</v>
      </c>
      <c r="V1038" s="1" t="s">
        <v>1705</v>
      </c>
      <c r="AB1038" s="1" t="s">
        <v>7652</v>
      </c>
    </row>
    <row r="1039" spans="1:32" ht="30" x14ac:dyDescent="0.25">
      <c r="A1039" s="16" t="s">
        <v>7180</v>
      </c>
      <c r="B1039" s="15">
        <f t="shared" si="0"/>
        <v>1011</v>
      </c>
      <c r="C1039" s="15"/>
      <c r="D1039" s="15" t="str">
        <f t="shared" si="1"/>
        <v xml:space="preserve">0203195515, 0203195525, 0203195530, 0203295520, 0203295530, 0203295592, </v>
      </c>
      <c r="T1039" s="1" t="str">
        <f t="shared" si="3"/>
        <v>meat of swine, fresh, chilled or frozen</v>
      </c>
      <c r="U1039" s="23" t="str">
        <f t="shared" si="2"/>
        <v>Licensed Quota number 094038 for geography 1011 on meat of swine, fresh, chilled or frozen</v>
      </c>
      <c r="V1039" s="1" t="s">
        <v>3995</v>
      </c>
      <c r="AB1039" s="1" t="s">
        <v>7652</v>
      </c>
    </row>
    <row r="1040" spans="1:32" ht="30" x14ac:dyDescent="0.25">
      <c r="A1040" s="16" t="s">
        <v>7181</v>
      </c>
      <c r="B1040" s="15">
        <f t="shared" si="0"/>
        <v>1011</v>
      </c>
      <c r="C1040" s="15"/>
      <c r="D1040" s="15" t="str">
        <f t="shared" si="1"/>
        <v xml:space="preserve">0202203081, 0202203082, 0202301081, 0202301082, 0202305081, 0202305082, 0202309041, 0202309042, 0202309070, 0206299133, 0206299135, 0206299151, 0206299159, </v>
      </c>
      <c r="T1040" s="1" t="str">
        <f t="shared" si="3"/>
        <v>meat of bovine animals</v>
      </c>
      <c r="U1040" s="23" t="str">
        <f t="shared" si="2"/>
        <v>Licensed Quota number 094057 for geography 1011 on meat of bovine animals</v>
      </c>
      <c r="V1040" s="1" t="s">
        <v>5683</v>
      </c>
      <c r="AB1040" s="1" t="s">
        <v>7652</v>
      </c>
    </row>
    <row r="1041" spans="1:28" ht="30" x14ac:dyDescent="0.25">
      <c r="A1041" s="16" t="s">
        <v>7182</v>
      </c>
      <c r="B1041" s="15">
        <f t="shared" si="0"/>
        <v>1011</v>
      </c>
      <c r="C1041" s="15"/>
      <c r="D1041" s="15" t="str">
        <f t="shared" si="1"/>
        <v xml:space="preserve">0202203083, 0202203084, 0202301083, 0202301084, 0202305083, 0202305084, 0202309043, 0202309044, 0202309075, 0206299137, 0206299138, 0206299161, 0206299169, </v>
      </c>
      <c r="T1041" s="1" t="str">
        <f t="shared" si="3"/>
        <v>meat of bovine animals</v>
      </c>
      <c r="U1041" s="23" t="str">
        <f t="shared" si="2"/>
        <v>Licensed Quota number 094058 for geography 1011 on meat of bovine animals</v>
      </c>
      <c r="V1041" s="1" t="s">
        <v>5683</v>
      </c>
      <c r="AB1041" s="1" t="s">
        <v>7652</v>
      </c>
    </row>
    <row r="1042" spans="1:28" ht="30" x14ac:dyDescent="0.25">
      <c r="A1042" s="16" t="s">
        <v>7183</v>
      </c>
      <c r="B1042" s="15" t="str">
        <f t="shared" si="0"/>
        <v>1008, AR, BR, CL, TH</v>
      </c>
      <c r="C1042" s="15"/>
      <c r="D1042" s="15" t="str">
        <f t="shared" si="1"/>
        <v xml:space="preserve">0207111000, 0207113000, 0207119000, 0207121000, 0207129000, </v>
      </c>
      <c r="T1042" s="1" t="str">
        <f t="shared" si="3"/>
        <v>meat and edible offal, of the poultry of heading|0105, fresh, chilled or frozen</v>
      </c>
      <c r="U1042" s="23" t="str">
        <f t="shared" si="2"/>
        <v>Licensed Quota number 094067 for geography 1008, AR, BR, CL, TH on meat and edible offal, of the poultry of heading|0105, fresh, chilled or frozen</v>
      </c>
      <c r="V1042" s="1" t="s">
        <v>3993</v>
      </c>
      <c r="AB1042" s="1" t="s">
        <v>7652</v>
      </c>
    </row>
    <row r="1043" spans="1:28" ht="30" x14ac:dyDescent="0.25">
      <c r="A1043" s="16" t="s">
        <v>7184</v>
      </c>
      <c r="B1043" s="15">
        <f t="shared" si="0"/>
        <v>1008</v>
      </c>
      <c r="C1043" s="15"/>
      <c r="D1043" s="15" t="str">
        <f t="shared" si="1"/>
        <v xml:space="preserve">0207131000, 0207132000, 0207133000, 0207134000, 0207135000, 0207136000, 0207137000, 0207142000, 0207143000, 0207144000, 0207146000, </v>
      </c>
      <c r="T1043" s="1" t="str">
        <f t="shared" si="3"/>
        <v>meat and edible offal, of the poultry of heading|0105, fresh, chilled or frozen</v>
      </c>
      <c r="U1043" s="23" t="str">
        <f t="shared" si="2"/>
        <v>Licensed Quota number 094068 for geography 1008 on meat and edible offal, of the poultry of heading|0105, fresh, chilled or frozen</v>
      </c>
      <c r="V1043" s="1" t="s">
        <v>3993</v>
      </c>
      <c r="AB1043" s="1" t="s">
        <v>7652</v>
      </c>
    </row>
    <row r="1044" spans="1:28" ht="30" x14ac:dyDescent="0.25">
      <c r="A1044" s="16" t="s">
        <v>7185</v>
      </c>
      <c r="B1044" s="15" t="str">
        <f t="shared" si="0"/>
        <v>1008, AR, BR, CL, TH</v>
      </c>
      <c r="C1044" s="15"/>
      <c r="D1044" s="15" t="str">
        <f t="shared" si="1"/>
        <v xml:space="preserve">0207141000, </v>
      </c>
      <c r="T1044" s="1" t="str">
        <f t="shared" si="3"/>
        <v>meat and edible offal, of the poultry of heading|0105, fresh, chilled or frozen</v>
      </c>
      <c r="U1044" s="23" t="str">
        <f t="shared" si="2"/>
        <v>Licensed Quota number 094069 for geography 1008, AR, BR, CL, TH on meat and edible offal, of the poultry of heading|0105, fresh, chilled or frozen</v>
      </c>
      <c r="V1044" s="1" t="s">
        <v>3993</v>
      </c>
      <c r="AB1044" s="1" t="s">
        <v>7652</v>
      </c>
    </row>
    <row r="1045" spans="1:28" ht="45" x14ac:dyDescent="0.25">
      <c r="A1045" s="16" t="s">
        <v>7186</v>
      </c>
      <c r="B1045" s="15">
        <f t="shared" si="0"/>
        <v>1008</v>
      </c>
      <c r="C1045" s="15"/>
      <c r="D1045" s="15" t="str">
        <f t="shared" si="1"/>
        <v xml:space="preserve">0207241000, 0207249000, 0207251000, 0207259000, 0207261000, 0207262000, 0207263000, 0207264000, 0207265000, 0207266000, 0207267000, 0207268000, 0207273000, 0207274000, 0207275000, 0207276000, 0207277000, </v>
      </c>
      <c r="T1045" s="1" t="str">
        <f t="shared" si="3"/>
        <v>meat and edible offal, of the poultry of heading|0105, fresh, chilled or frozen</v>
      </c>
      <c r="U1045" s="23" t="str">
        <f t="shared" si="2"/>
        <v>Licensed Quota number 094070 for geography 1008 on meat and edible offal, of the poultry of heading|0105, fresh, chilled or frozen</v>
      </c>
      <c r="V1045" s="1" t="s">
        <v>3993</v>
      </c>
      <c r="AB1045" s="1" t="s">
        <v>7652</v>
      </c>
    </row>
    <row r="1046" spans="1:28" ht="30" x14ac:dyDescent="0.25">
      <c r="A1046" s="16" t="s">
        <v>7187</v>
      </c>
      <c r="B1046" s="15">
        <f t="shared" si="0"/>
        <v>1011</v>
      </c>
      <c r="C1046" s="15"/>
      <c r="D1046" s="15" t="str">
        <f t="shared" si="1"/>
        <v xml:space="preserve">1006400010, </v>
      </c>
      <c r="T1046" s="1" t="str">
        <f t="shared" si="3"/>
        <v>broken rice</v>
      </c>
      <c r="U1046" s="23" t="str">
        <f t="shared" si="2"/>
        <v>Licensed Quota number 094079 for geography 1011 on broken rice</v>
      </c>
      <c r="V1046" s="1" t="s">
        <v>1814</v>
      </c>
      <c r="AB1046" s="1" t="s">
        <v>7652</v>
      </c>
    </row>
    <row r="1047" spans="1:28" ht="105" x14ac:dyDescent="0.25">
      <c r="A1047" s="16" t="s">
        <v>7188</v>
      </c>
      <c r="B1047" s="15" t="str">
        <f t="shared" si="0"/>
        <v>IL</v>
      </c>
      <c r="C1047" s="15"/>
      <c r="D1047" s="15" t="str">
        <f t="shared" si="1"/>
        <v xml:space="preserve">0207423000, 0207428000, 0207441000, 0207442100, 0207443100, 0207444100, 0207445100, 0207446100, 0207447100, 0207448100, 0207449100, 0207449900, 0207451000, 0207452100, 0207453100, 0207454100, 0207455100, 0207456100, 0207457100, 0207458100, 0207459300, 0207459500, 0207459900, 0207521000, 0207529000, 0207541000, 0207542100, 0207543100, 0207544100, 0207545100, 0207546100, 0207547100, 0207548100, 0207549100, 0207549900, 0207551000, 0207552100, 0207553100, 0207554100, 0207555100, 0207556100, 0207557100, 0207558100, 0207559300, 0207559500, 0207559900, </v>
      </c>
      <c r="T1047" s="1" t="str">
        <f t="shared" si="3"/>
        <v>meat and edible offal, of the poultry of heading|0105, fresh, chilled or frozen</v>
      </c>
      <c r="U1047" s="23" t="str">
        <f t="shared" si="2"/>
        <v>Licensed Quota number 094091 for geography IL on meat and edible offal, of the poultry of heading|0105, fresh, chilled or frozen</v>
      </c>
      <c r="V1047" s="1" t="s">
        <v>3993</v>
      </c>
      <c r="AB1047" s="1" t="s">
        <v>7652</v>
      </c>
    </row>
    <row r="1048" spans="1:28" ht="30" x14ac:dyDescent="0.25">
      <c r="A1048" s="16" t="s">
        <v>7234</v>
      </c>
      <c r="B1048" s="15" t="str">
        <f t="shared" ref="B1048:B1079" si="4">VLOOKUP($A1048, licensed_all, 2, FALSE)</f>
        <v>CH</v>
      </c>
      <c r="C1048" s="15"/>
      <c r="D1048" s="15" t="str">
        <f t="shared" ref="D1048:D1079" si="5">VLOOKUP($A1048, licensed_all, 3, FALSE)</f>
        <v xml:space="preserve">0102294100, 0102294900, 0102295100, 0102295900, 0102296100, 0102296900, 0102299100, 0102299900, 0102391010, 0102909110, </v>
      </c>
      <c r="T1048" s="1" t="str">
        <f t="shared" si="3"/>
        <v>live bovine animals</v>
      </c>
      <c r="U1048" s="23" t="str">
        <f t="shared" ref="U1048:U1088" si="6">GetQuotaDescription(A1048, B1048, AB1048, T1048)</f>
        <v>Licensed Quota number 094203 for geography CH on live bovine animals</v>
      </c>
      <c r="V1048" s="1" t="s">
        <v>7836</v>
      </c>
      <c r="AB1048" s="1" t="s">
        <v>7652</v>
      </c>
    </row>
    <row r="1049" spans="1:28" ht="45" x14ac:dyDescent="0.25">
      <c r="A1049" s="16" t="s">
        <v>7231</v>
      </c>
      <c r="B1049" s="15" t="str">
        <f t="shared" si="4"/>
        <v>XS</v>
      </c>
      <c r="C1049" s="15"/>
      <c r="D1049" s="15" t="str">
        <f t="shared" si="5"/>
        <v xml:space="preserve">0102295110, 0102295911, 0102295921, 0102295931, 0102295991, 0102299110, 0102299921, 0102299991, 0201100092, 0201100094, 0201202092, 0201202094, 0201203092, 0201203094, 0201205092, 0201205094, </v>
      </c>
      <c r="T1049" s="1" t="str">
        <f t="shared" si="3"/>
        <v>live bovine animals</v>
      </c>
      <c r="U1049" s="23" t="str">
        <f t="shared" si="6"/>
        <v>Licensed Quota number 094198 for geography XS on live bovine animals</v>
      </c>
      <c r="V1049" s="1" t="s">
        <v>7836</v>
      </c>
      <c r="AB1049" s="1" t="s">
        <v>7652</v>
      </c>
    </row>
    <row r="1050" spans="1:28" ht="45" x14ac:dyDescent="0.25">
      <c r="A1050" s="16" t="s">
        <v>7232</v>
      </c>
      <c r="B1050" s="15" t="str">
        <f t="shared" si="4"/>
        <v>ME</v>
      </c>
      <c r="C1050" s="15"/>
      <c r="D1050" s="15" t="str">
        <f t="shared" si="5"/>
        <v xml:space="preserve">0102295110, 0102295911, 0102295921, 0102295931, 0102295991, 0102299110, 0102299921, 0102299991, 0201100092, 0201100094, 0201202092, 0201202094, 0201203092, 0201203094, 0201205092, 0201205094, </v>
      </c>
      <c r="T1050" s="1" t="str">
        <f t="shared" si="3"/>
        <v>live bovine animals</v>
      </c>
      <c r="U1050" s="23" t="str">
        <f t="shared" si="6"/>
        <v>Licensed Quota number 094199 for geography ME on live bovine animals</v>
      </c>
      <c r="V1050" s="1" t="s">
        <v>7836</v>
      </c>
      <c r="AB1050" s="1" t="s">
        <v>7652</v>
      </c>
    </row>
    <row r="1051" spans="1:28" ht="45" x14ac:dyDescent="0.25">
      <c r="A1051" s="16" t="s">
        <v>7233</v>
      </c>
      <c r="B1051" s="15" t="str">
        <f t="shared" si="4"/>
        <v>XK</v>
      </c>
      <c r="C1051" s="15"/>
      <c r="D1051" s="15" t="str">
        <f t="shared" si="5"/>
        <v xml:space="preserve">0102295110, 0102295911, 0102295921, 0102295931, 0102295991, 0102299110, 0102299921, 0102299991, 0201100092, 0201100094, 0201202092, 0201202094, 0201203092, 0201203094, 0201205092, 0201205094, </v>
      </c>
      <c r="T1051" s="1" t="str">
        <f t="shared" si="3"/>
        <v>live bovine animals</v>
      </c>
      <c r="U1051" s="23" t="str">
        <f t="shared" si="6"/>
        <v>Licensed Quota number 094200 for geography XK on live bovine animals</v>
      </c>
      <c r="V1051" s="1" t="s">
        <v>7836</v>
      </c>
      <c r="AB1051" s="1" t="s">
        <v>7652</v>
      </c>
    </row>
    <row r="1052" spans="1:28" ht="45" x14ac:dyDescent="0.25">
      <c r="A1052" s="16" t="s">
        <v>7300</v>
      </c>
      <c r="B1052" s="15" t="str">
        <f t="shared" si="4"/>
        <v>BA</v>
      </c>
      <c r="C1052" s="15"/>
      <c r="D1052" s="15" t="str">
        <f t="shared" si="5"/>
        <v xml:space="preserve">0102295110, 0102295911, 0102295921, 0102295931, 0102295991, 0102299110, 0102299921, 0102299991, 0201100092, 0201100094, 0201202092, 0201202094, 0201203092, 0201203094, 0201205092, 0201205094, </v>
      </c>
      <c r="T1052" s="1" t="str">
        <f t="shared" si="3"/>
        <v>live bovine animals</v>
      </c>
      <c r="U1052" s="23" t="str">
        <f t="shared" si="6"/>
        <v>Licensed Quota number 094504 for geography BA on live bovine animals</v>
      </c>
      <c r="V1052" s="1" t="s">
        <v>7836</v>
      </c>
      <c r="AB1052" s="1" t="s">
        <v>7652</v>
      </c>
    </row>
    <row r="1053" spans="1:28" ht="45" x14ac:dyDescent="0.25">
      <c r="A1053" s="16" t="s">
        <v>7301</v>
      </c>
      <c r="B1053" s="15" t="str">
        <f t="shared" si="4"/>
        <v>MK</v>
      </c>
      <c r="C1053" s="15"/>
      <c r="D1053" s="15" t="str">
        <f t="shared" si="5"/>
        <v xml:space="preserve">0102295110, 0102295911, 0102295921, 0102295931, 0102295991, 0102299110, 0102299921, 0102299991, 0201100092, 0201100094, 0201202092, 0201202094, 0201203092, 0201203094, 0201205092, 0201205094, </v>
      </c>
      <c r="T1053" s="1" t="str">
        <f t="shared" si="3"/>
        <v>live bovine animals</v>
      </c>
      <c r="U1053" s="23" t="str">
        <f t="shared" si="6"/>
        <v>Licensed Quota number 094505 for geography MK on live bovine animals</v>
      </c>
      <c r="V1053" s="1" t="s">
        <v>7836</v>
      </c>
      <c r="AB1053" s="1" t="s">
        <v>7652</v>
      </c>
    </row>
    <row r="1054" spans="1:28" ht="30" x14ac:dyDescent="0.25">
      <c r="A1054" s="16" t="s">
        <v>7262</v>
      </c>
      <c r="B1054" s="15" t="str">
        <f t="shared" si="4"/>
        <v>UA</v>
      </c>
      <c r="C1054" s="15"/>
      <c r="D1054" s="15" t="str">
        <f t="shared" si="5"/>
        <v xml:space="preserve">0201000000, 0202000000, </v>
      </c>
      <c r="T1054" s="1" t="str">
        <f t="shared" si="3"/>
        <v>meat of bovine animals</v>
      </c>
      <c r="U1054" s="23" t="str">
        <f t="shared" si="6"/>
        <v>Licensed Quota number 094270 for geography UA on meat of bovine animals</v>
      </c>
      <c r="V1054" s="1" t="s">
        <v>5683</v>
      </c>
      <c r="AB1054" s="1" t="s">
        <v>7652</v>
      </c>
    </row>
    <row r="1055" spans="1:28" ht="45" x14ac:dyDescent="0.25">
      <c r="A1055" s="16" t="s">
        <v>7269</v>
      </c>
      <c r="B1055" s="15" t="str">
        <f t="shared" si="4"/>
        <v>CA</v>
      </c>
      <c r="C1055" s="15"/>
      <c r="D1055" s="15" t="str">
        <f t="shared" si="5"/>
        <v xml:space="preserve">0201100029, 0201100094, 0201100098, 0201202029, 0201202094, 0201202098, 0201203029, 0201203094, 0201203098, 0201205029, 0201205094, 0201205098, 0201209015, 0201209099, 0201300039, 0201300049, 0201300090, 0206109515, 0206109599, </v>
      </c>
      <c r="T1055" s="1" t="str">
        <f t="shared" si="3"/>
        <v>meat of bovine animals</v>
      </c>
      <c r="U1055" s="23" t="str">
        <f t="shared" si="6"/>
        <v>Licensed Quota number 094280 for geography CA on meat of bovine animals</v>
      </c>
      <c r="V1055" s="1" t="s">
        <v>5683</v>
      </c>
      <c r="AB1055" s="1" t="s">
        <v>7652</v>
      </c>
    </row>
    <row r="1056" spans="1:28" ht="30" x14ac:dyDescent="0.25">
      <c r="A1056" s="16" t="s">
        <v>7226</v>
      </c>
      <c r="B1056" s="15" t="str">
        <f t="shared" si="4"/>
        <v>CL</v>
      </c>
      <c r="C1056" s="15"/>
      <c r="D1056" s="15" t="str">
        <f t="shared" si="5"/>
        <v xml:space="preserve">0201200000, 0201300000, 0202200000, 0202300000, </v>
      </c>
      <c r="T1056" s="1" t="str">
        <f t="shared" si="3"/>
        <v>meat of bovine animals</v>
      </c>
      <c r="U1056" s="23" t="str">
        <f t="shared" si="6"/>
        <v>Licensed Quota number 094181 for geography CL on meat of bovine animals</v>
      </c>
      <c r="V1056" s="1" t="s">
        <v>5683</v>
      </c>
      <c r="AB1056" s="1" t="s">
        <v>7652</v>
      </c>
    </row>
    <row r="1057" spans="1:28" ht="45" x14ac:dyDescent="0.25">
      <c r="A1057" s="16" t="s">
        <v>7294</v>
      </c>
      <c r="B1057" s="15" t="str">
        <f t="shared" si="4"/>
        <v>AU</v>
      </c>
      <c r="C1057" s="15"/>
      <c r="D1057" s="15" t="str">
        <f t="shared" si="5"/>
        <v xml:space="preserve">0201209011, 0201209015, 0201300031, 0201300039, 0202209011, 0202209015, 0202301011, 0202301015, 0202305011, 0202305015, 0202309011, 0202309015, 0206109511, 0206109515, 0206299111, 0206299115, 0206299121, 0206299129, </v>
      </c>
      <c r="T1057" s="1" t="str">
        <f t="shared" si="3"/>
        <v>meat of bovine animals</v>
      </c>
      <c r="U1057" s="23" t="str">
        <f t="shared" si="6"/>
        <v>Licensed Quota number 094451 for geography AU on meat of bovine animals</v>
      </c>
      <c r="V1057" s="1" t="s">
        <v>5683</v>
      </c>
      <c r="AB1057" s="1" t="s">
        <v>7652</v>
      </c>
    </row>
    <row r="1058" spans="1:28" ht="45" x14ac:dyDescent="0.25">
      <c r="A1058" s="16" t="s">
        <v>7297</v>
      </c>
      <c r="B1058" s="15" t="str">
        <f t="shared" si="4"/>
        <v>NZ</v>
      </c>
      <c r="C1058" s="15"/>
      <c r="D1058" s="15" t="str">
        <f t="shared" si="5"/>
        <v xml:space="preserve">0201209011, 0201209015, 0201300031, 0201300039, 0202209011, 0202209015, 0202301011, 0202301015, 0202305011, 0202305015, 0202309011, 0202309015, 0206109511, 0206109515, 0206299111, 0206299115, 0206299121, 0206299129, </v>
      </c>
      <c r="T1058" s="1" t="str">
        <f t="shared" si="3"/>
        <v>meat of bovine animals</v>
      </c>
      <c r="U1058" s="23" t="str">
        <f t="shared" si="6"/>
        <v>Licensed Quota number 094454 for geography NZ on meat of bovine animals</v>
      </c>
      <c r="V1058" s="1" t="s">
        <v>5683</v>
      </c>
      <c r="AB1058" s="1" t="s">
        <v>7652</v>
      </c>
    </row>
    <row r="1059" spans="1:28" ht="30" x14ac:dyDescent="0.25">
      <c r="A1059" s="16" t="s">
        <v>7298</v>
      </c>
      <c r="B1059" s="15" t="str">
        <f t="shared" si="4"/>
        <v>PY</v>
      </c>
      <c r="C1059" s="15"/>
      <c r="D1059" s="15" t="str">
        <f t="shared" si="5"/>
        <v xml:space="preserve">0201300031, 0201300039, 0202309011, 0202309015, </v>
      </c>
      <c r="T1059" s="1" t="str">
        <f t="shared" si="3"/>
        <v>meat of bovine animals</v>
      </c>
      <c r="U1059" s="23" t="str">
        <f t="shared" si="6"/>
        <v>Licensed Quota number 094455 for geography PY on meat of bovine animals</v>
      </c>
      <c r="V1059" s="1" t="s">
        <v>5683</v>
      </c>
      <c r="AB1059" s="1" t="s">
        <v>7652</v>
      </c>
    </row>
    <row r="1060" spans="1:28" ht="30" x14ac:dyDescent="0.25">
      <c r="A1060" s="16" t="s">
        <v>7296</v>
      </c>
      <c r="B1060" s="15" t="str">
        <f t="shared" si="4"/>
        <v>BR</v>
      </c>
      <c r="C1060" s="15"/>
      <c r="D1060" s="15" t="str">
        <f t="shared" si="5"/>
        <v xml:space="preserve">0201300031, 0201300039, 0202309011, 0202309015, 0206109511, 0206109515, 0206299111, 0206299115, 0206299121, 0206299129, </v>
      </c>
      <c r="T1060" s="1" t="str">
        <f t="shared" si="3"/>
        <v>meat of bovine animals</v>
      </c>
      <c r="U1060" s="23" t="str">
        <f t="shared" si="6"/>
        <v>Licensed Quota number 094453 for geography BR on meat of bovine animals</v>
      </c>
      <c r="V1060" s="1" t="s">
        <v>5683</v>
      </c>
      <c r="AB1060" s="1" t="s">
        <v>7652</v>
      </c>
    </row>
    <row r="1061" spans="1:28" ht="30" x14ac:dyDescent="0.25">
      <c r="A1061" s="16" t="s">
        <v>7293</v>
      </c>
      <c r="B1061" s="15" t="str">
        <f t="shared" si="4"/>
        <v>AR</v>
      </c>
      <c r="C1061" s="15"/>
      <c r="D1061" s="15" t="str">
        <f t="shared" si="5"/>
        <v xml:space="preserve">0201300031, 0201300039, 0206109511, 0206109515, </v>
      </c>
      <c r="T1061" s="1" t="str">
        <f t="shared" si="3"/>
        <v>meat of bovine animals</v>
      </c>
      <c r="U1061" s="23" t="str">
        <f t="shared" si="6"/>
        <v>Licensed Quota number 094450 for geography AR on meat of bovine animals</v>
      </c>
      <c r="V1061" s="1" t="s">
        <v>5683</v>
      </c>
      <c r="AB1061" s="1" t="s">
        <v>7652</v>
      </c>
    </row>
    <row r="1062" spans="1:28" ht="30" x14ac:dyDescent="0.25">
      <c r="A1062" s="16" t="s">
        <v>7295</v>
      </c>
      <c r="B1062" s="15" t="str">
        <f t="shared" si="4"/>
        <v>UY</v>
      </c>
      <c r="C1062" s="15"/>
      <c r="D1062" s="15" t="str">
        <f t="shared" si="5"/>
        <v xml:space="preserve">0201300031, 0201300039, 0206109511, 0206109515, </v>
      </c>
      <c r="T1062" s="1" t="str">
        <f t="shared" si="3"/>
        <v>meat of bovine animals</v>
      </c>
      <c r="U1062" s="23" t="str">
        <f t="shared" si="6"/>
        <v>Licensed Quota number 094452 for geography UY on meat of bovine animals</v>
      </c>
      <c r="V1062" s="1" t="s">
        <v>5683</v>
      </c>
      <c r="AB1062" s="1" t="s">
        <v>7652</v>
      </c>
    </row>
    <row r="1063" spans="1:28" ht="105" x14ac:dyDescent="0.25">
      <c r="A1063" s="16" t="s">
        <v>7270</v>
      </c>
      <c r="B1063" s="15" t="str">
        <f t="shared" si="4"/>
        <v>CA</v>
      </c>
      <c r="C1063" s="15"/>
      <c r="D1063" s="15" t="str">
        <f t="shared" si="5"/>
        <v xml:space="preserve">0202100015, 0202100099, 0202201015, 0202201099, 0202203015, 0202203082, 0202203084, 0202203086, 0202203088, 0202205015, 0202205099, 0202209015, 0202209099, 0202301015, 0202301082, 0202301084, 0202301086, 0202301088, 0202305015, 0202305082, 0202305084, 0202305086, 0202305088, 0202309015, 0202309042, 0202309044, 0202309046, 0202309048, 0202309070, 0202309075, 0202309080, 0202309090, 0206299115, 0206299129, 0206299135, 0206299138, 0206299142, 0206299145, 0206299159, 0206299169, 0206299179, 0206299199, 0210201090, 0210209015, 0210209099, 0210995190, 0210995990, </v>
      </c>
      <c r="T1063" s="1" t="str">
        <f t="shared" si="3"/>
        <v>meat of bovine animals</v>
      </c>
      <c r="U1063" s="23" t="str">
        <f t="shared" si="6"/>
        <v>Licensed Quota number 094281 for geography CA on meat of bovine animals</v>
      </c>
      <c r="V1063" s="1" t="s">
        <v>5683</v>
      </c>
      <c r="AB1063" s="1" t="s">
        <v>7652</v>
      </c>
    </row>
    <row r="1064" spans="1:28" ht="45" x14ac:dyDescent="0.25">
      <c r="A1064" s="16" t="s">
        <v>7263</v>
      </c>
      <c r="B1064" s="15" t="str">
        <f t="shared" si="4"/>
        <v>UA</v>
      </c>
      <c r="C1064" s="15"/>
      <c r="D1064" s="15" t="str">
        <f t="shared" si="5"/>
        <v xml:space="preserve">0203111000, 0203121100, 0203121900, 0203191100, 0203191300, 0203191500, 0203195500, 0203195900, 0203211000, 0203221100, 0203221900, 0203291100, 0203291300, 0203291500, 0203295500, 0203295900, </v>
      </c>
      <c r="T1064" s="1" t="str">
        <f t="shared" si="3"/>
        <v>meat of swine, fresh, chilled or frozen</v>
      </c>
      <c r="U1064" s="23" t="str">
        <f t="shared" si="6"/>
        <v>Licensed Quota number 094271 for geography UA on meat of swine, fresh, chilled or frozen</v>
      </c>
      <c r="V1064" s="1" t="s">
        <v>3995</v>
      </c>
      <c r="AB1064" s="1" t="s">
        <v>7652</v>
      </c>
    </row>
    <row r="1065" spans="1:28" ht="30" x14ac:dyDescent="0.25">
      <c r="A1065" s="16" t="s">
        <v>7264</v>
      </c>
      <c r="B1065" s="15" t="str">
        <f t="shared" si="4"/>
        <v>UA</v>
      </c>
      <c r="C1065" s="15"/>
      <c r="D1065" s="15" t="str">
        <f t="shared" si="5"/>
        <v xml:space="preserve">0203111000, 0203121900, 0203191100, 0203191500, 0203195900, 0203211000, 0203221900, 0203291100, 0203291500, 0203295900, </v>
      </c>
      <c r="T1065" s="1" t="str">
        <f t="shared" si="3"/>
        <v>meat of swine, fresh, chilled or frozen</v>
      </c>
      <c r="U1065" s="23" t="str">
        <f t="shared" si="6"/>
        <v>Licensed Quota number 094272 for geography UA on meat of swine, fresh, chilled or frozen</v>
      </c>
      <c r="V1065" s="1" t="s">
        <v>3995</v>
      </c>
      <c r="AB1065" s="1" t="s">
        <v>7652</v>
      </c>
    </row>
    <row r="1066" spans="1:28" ht="45" x14ac:dyDescent="0.25">
      <c r="A1066" s="16" t="s">
        <v>7271</v>
      </c>
      <c r="B1066" s="15" t="str">
        <f t="shared" si="4"/>
        <v>CA</v>
      </c>
      <c r="C1066" s="15"/>
      <c r="D1066" s="15" t="str">
        <f t="shared" si="5"/>
        <v xml:space="preserve">0203121100, 0203121900, 0203191100, 0203191300, 0203191500, 0203195500, 0203195900, 0203221100, 0203221900, 0203291100, 0203291300, 0203291500, 0203295500, 0203295900, 0210111100, 0210111900, 0210113100, 0210113900, </v>
      </c>
      <c r="T1066" s="1" t="str">
        <f t="shared" si="3"/>
        <v>meat of swine, fresh, chilled or frozen</v>
      </c>
      <c r="U1066" s="23" t="str">
        <f t="shared" si="6"/>
        <v>Licensed Quota number 094282 for geography CA on meat of swine, fresh, chilled or frozen</v>
      </c>
      <c r="V1066" s="1" t="s">
        <v>3995</v>
      </c>
      <c r="AB1066" s="1" t="s">
        <v>7652</v>
      </c>
    </row>
    <row r="1067" spans="1:28" ht="30" x14ac:dyDescent="0.25">
      <c r="A1067" s="16" t="s">
        <v>7224</v>
      </c>
      <c r="B1067" s="15" t="str">
        <f t="shared" si="4"/>
        <v>US</v>
      </c>
      <c r="C1067" s="15"/>
      <c r="D1067" s="15" t="str">
        <f t="shared" si="5"/>
        <v xml:space="preserve">0203195515, 0203195525, 0203195530, 0203295520, 0203295530, 0203295592, </v>
      </c>
      <c r="T1067" s="1" t="str">
        <f t="shared" si="3"/>
        <v>meat of swine, fresh, chilled or frozen</v>
      </c>
      <c r="U1067" s="23" t="str">
        <f t="shared" si="6"/>
        <v>Licensed Quota number 094170 for geography US on meat of swine, fresh, chilled or frozen</v>
      </c>
      <c r="V1067" s="1" t="s">
        <v>3995</v>
      </c>
      <c r="AB1067" s="1" t="s">
        <v>7652</v>
      </c>
    </row>
    <row r="1068" spans="1:28" ht="30" x14ac:dyDescent="0.25">
      <c r="A1068" s="16" t="s">
        <v>7299</v>
      </c>
      <c r="B1068" s="15" t="str">
        <f t="shared" si="4"/>
        <v>AR</v>
      </c>
      <c r="C1068" s="15"/>
      <c r="D1068" s="15" t="str">
        <f t="shared" si="5"/>
        <v xml:space="preserve">0206299111, 0206299115, 0206299141, 0206299142, 0206299144, 0206299145, </v>
      </c>
      <c r="T1068" s="1" t="str">
        <f t="shared" si="3"/>
        <v>edible offal of bovine animals, swine, sheep, goats, horses, asses, mules or hinnies, fresh, chilled or frozen</v>
      </c>
      <c r="U1068" s="23" t="str">
        <f t="shared" si="6"/>
        <v>Licensed Quota number 094460 for geography AR on edible offal of bovine animals, swine, sheep, goats, horses, asses, mules or hinnies, fresh, chilled or frozen</v>
      </c>
      <c r="V1068" s="1" t="s">
        <v>7837</v>
      </c>
      <c r="AB1068" s="1" t="s">
        <v>7652</v>
      </c>
    </row>
    <row r="1069" spans="1:28" ht="90" x14ac:dyDescent="0.25">
      <c r="A1069" s="16" t="s">
        <v>7223</v>
      </c>
      <c r="B1069" s="15" t="str">
        <f t="shared" si="4"/>
        <v>US</v>
      </c>
      <c r="C1069" s="15"/>
      <c r="D1069" s="15" t="str">
        <f t="shared" si="5"/>
        <v xml:space="preserve">0207111000, 0207113000, 0207119000, 0207121000, 0207129000, 0207131000, 0207132000, 0207133000, 0207134000, 0207135000, 0207136000, 0207137000, 0207141000, 0207142000, 0207143000, 0207144000, 0207145000, 0207146000, 0207147000, 0207241000, 0207249000, 0207251000, 0207259000, 0207261000, 0207262000, 0207263000, 0207264000, 0207265000, 0207266000, 0207267000, 0207268000, 0207271000, 0207272000, 0207273000, 0207274000, 0207275000, 0207276000, 0207277000, 0207278000, </v>
      </c>
      <c r="T1069" s="1" t="str">
        <f t="shared" si="3"/>
        <v>meat and edible offal, of the poultry of heading|0105, fresh, chilled or frozen</v>
      </c>
      <c r="U1069" s="23" t="str">
        <f t="shared" si="6"/>
        <v>Licensed Quota number 094169 for geography US on meat and edible offal, of the poultry of heading|0105, fresh, chilled or frozen</v>
      </c>
      <c r="V1069" s="1" t="s">
        <v>3993</v>
      </c>
      <c r="AB1069" s="1" t="s">
        <v>7652</v>
      </c>
    </row>
    <row r="1070" spans="1:28" ht="195" x14ac:dyDescent="0.25">
      <c r="A1070" s="16" t="s">
        <v>7265</v>
      </c>
      <c r="B1070" s="15" t="str">
        <f t="shared" si="4"/>
        <v>UA</v>
      </c>
      <c r="C1070" s="15"/>
      <c r="D1070" s="15" t="str">
        <f t="shared" si="5"/>
        <v xml:space="preserve">0207113000, 0207119000, 0207120000, 0207131000, 0207132000, 0207133000, 0207135000, 0207136000, 0207139900, 0207141000, 0207142000, 0207143000, 0207145000, 0207146000, 0207149900, 0207240000, 0207250000, 0207261000, 0207262000, 0207263000, 0207265000, 0207266000, 0207267000, 0207268000, 0207269900, 0207271000, 0207272000, 0207273000, 0207275000, 0207276000, 0207277000, 0207278000, 0207279900, 0207413000, 0207418000, 0207420000, 0207441000, 0207442100, 0207443100, 0207444100, 0207445100, 0207446100, 0207447100, 0207448100, 0207449900, 0207451000, 0207452100, 0207453100, 0207454100, 0207455100, 0207456100, 0207458100, 0207459900, 0207510000, 0207529000, 0207541000, 0207542100, 0207543100, 0207544100, 0207545100, 0207546100, 0207547100, 0207548100, 0207549900, 0207551000, 0207552100, 0207553100, 0207554100, 0207555100, 0207556100, 0207558100, 0207559900, 0207600500, 0207601000, 0207602110, 0207603100, 0207604100, 0207605100, 0207606100, 0207608100, 0207609900, 0210993910, 1602310000, 1602320000, 1602392100, </v>
      </c>
      <c r="T1070" s="1" t="str">
        <f t="shared" si="3"/>
        <v>meat and edible offal, of the poultry of heading|0105, fresh, chilled or frozen</v>
      </c>
      <c r="U1070" s="23" t="str">
        <f t="shared" si="6"/>
        <v>Licensed Quota number 094273 for geography UA on meat and edible offal, of the poultry of heading|0105, fresh, chilled or frozen</v>
      </c>
      <c r="V1070" s="1" t="s">
        <v>3993</v>
      </c>
      <c r="AB1070" s="1" t="s">
        <v>7652</v>
      </c>
    </row>
    <row r="1071" spans="1:28" ht="30" x14ac:dyDescent="0.25">
      <c r="A1071" s="16" t="s">
        <v>7266</v>
      </c>
      <c r="B1071" s="15" t="str">
        <f t="shared" si="4"/>
        <v>UA</v>
      </c>
      <c r="C1071" s="15"/>
      <c r="D1071" s="15" t="str">
        <f t="shared" si="5"/>
        <v xml:space="preserve">0207120000, </v>
      </c>
      <c r="T1071" s="1" t="str">
        <f t="shared" si="3"/>
        <v>meat and edible offal, of the poultry of heading|0105, fresh, chilled or frozen</v>
      </c>
      <c r="U1071" s="23" t="str">
        <f t="shared" si="6"/>
        <v>Licensed Quota number 094274 for geography UA on meat and edible offal, of the poultry of heading|0105, fresh, chilled or frozen</v>
      </c>
      <c r="V1071" s="1" t="s">
        <v>3993</v>
      </c>
      <c r="AB1071" s="1" t="s">
        <v>7652</v>
      </c>
    </row>
    <row r="1072" spans="1:28" ht="30" x14ac:dyDescent="0.25">
      <c r="A1072" s="16" t="s">
        <v>7287</v>
      </c>
      <c r="B1072" s="15" t="str">
        <f t="shared" si="4"/>
        <v>BR</v>
      </c>
      <c r="C1072" s="15"/>
      <c r="D1072" s="15" t="str">
        <f t="shared" si="5"/>
        <v xml:space="preserve">0207141000, 0207145000, 0207147000, </v>
      </c>
      <c r="T1072" s="1" t="str">
        <f t="shared" si="3"/>
        <v>meat and edible offal, of the poultry of heading|0105, fresh, chilled or frozen</v>
      </c>
      <c r="U1072" s="23" t="str">
        <f t="shared" si="6"/>
        <v>Licensed Quota number 094410 for geography BR on meat and edible offal, of the poultry of heading|0105, fresh, chilled or frozen</v>
      </c>
      <c r="V1072" s="1" t="s">
        <v>3993</v>
      </c>
      <c r="AB1072" s="1" t="s">
        <v>7652</v>
      </c>
    </row>
    <row r="1073" spans="1:28" ht="30" x14ac:dyDescent="0.25">
      <c r="A1073" s="16" t="s">
        <v>7288</v>
      </c>
      <c r="B1073" s="15" t="str">
        <f t="shared" si="4"/>
        <v>TH</v>
      </c>
      <c r="C1073" s="15"/>
      <c r="D1073" s="15" t="str">
        <f t="shared" si="5"/>
        <v xml:space="preserve">0207141000, 0207145000, 0207147000, </v>
      </c>
      <c r="T1073" s="1" t="str">
        <f t="shared" si="3"/>
        <v>meat and edible offal, of the poultry of heading|0105, fresh, chilled or frozen</v>
      </c>
      <c r="U1073" s="23" t="str">
        <f t="shared" si="6"/>
        <v>Licensed Quota number 094411 for geography TH on meat and edible offal, of the poultry of heading|0105, fresh, chilled or frozen</v>
      </c>
      <c r="V1073" s="1" t="s">
        <v>3993</v>
      </c>
      <c r="AB1073" s="1" t="s">
        <v>7652</v>
      </c>
    </row>
    <row r="1074" spans="1:28" ht="30" x14ac:dyDescent="0.25">
      <c r="A1074" s="16" t="s">
        <v>7289</v>
      </c>
      <c r="B1074" s="15" t="str">
        <f t="shared" si="4"/>
        <v>1011, AR, CL</v>
      </c>
      <c r="C1074" s="15"/>
      <c r="D1074" s="15" t="str">
        <f t="shared" si="5"/>
        <v xml:space="preserve">0207141000, 0207145000, 0207147000, </v>
      </c>
      <c r="T1074" s="1" t="str">
        <f t="shared" si="3"/>
        <v>meat and edible offal, of the poultry of heading|0105, fresh, chilled or frozen</v>
      </c>
      <c r="U1074" s="23" t="str">
        <f t="shared" si="6"/>
        <v>Licensed Quota number 094412 for geography 1011, AR, CL on meat and edible offal, of the poultry of heading|0105, fresh, chilled or frozen</v>
      </c>
      <c r="V1074" s="1" t="s">
        <v>3993</v>
      </c>
      <c r="AB1074" s="1" t="s">
        <v>7652</v>
      </c>
    </row>
    <row r="1075" spans="1:28" ht="30" x14ac:dyDescent="0.25">
      <c r="A1075" s="16" t="s">
        <v>7290</v>
      </c>
      <c r="B1075" s="15" t="str">
        <f t="shared" si="4"/>
        <v>BR</v>
      </c>
      <c r="C1075" s="15"/>
      <c r="D1075" s="15" t="str">
        <f t="shared" si="5"/>
        <v xml:space="preserve">0207271000, 0207272000, 0207278000, </v>
      </c>
      <c r="T1075" s="1" t="str">
        <f t="shared" si="3"/>
        <v>meat and edible offal, of the poultry of heading|0105, fresh, chilled or frozen</v>
      </c>
      <c r="U1075" s="23" t="str">
        <f t="shared" si="6"/>
        <v>Licensed Quota number 094420 for geography BR on meat and edible offal, of the poultry of heading|0105, fresh, chilled or frozen</v>
      </c>
      <c r="V1075" s="1" t="s">
        <v>3993</v>
      </c>
      <c r="AB1075" s="1" t="s">
        <v>7652</v>
      </c>
    </row>
    <row r="1076" spans="1:28" ht="30" x14ac:dyDescent="0.25">
      <c r="A1076" s="16" t="s">
        <v>7291</v>
      </c>
      <c r="B1076" s="15" t="str">
        <f t="shared" si="4"/>
        <v>1011, CL</v>
      </c>
      <c r="C1076" s="15"/>
      <c r="D1076" s="15" t="str">
        <f t="shared" si="5"/>
        <v xml:space="preserve">0207271000, 0207272000, 0207278000, </v>
      </c>
      <c r="T1076" s="1" t="str">
        <f t="shared" si="3"/>
        <v>meat and edible offal, of the poultry of heading|0105, fresh, chilled or frozen</v>
      </c>
      <c r="U1076" s="23" t="str">
        <f t="shared" si="6"/>
        <v>Licensed Quota number 094421 for geography 1011, CL on meat and edible offal, of the poultry of heading|0105, fresh, chilled or frozen</v>
      </c>
      <c r="V1076" s="1" t="s">
        <v>3993</v>
      </c>
      <c r="AB1076" s="1" t="s">
        <v>7652</v>
      </c>
    </row>
    <row r="1077" spans="1:28" ht="30" x14ac:dyDescent="0.25">
      <c r="A1077" s="16" t="s">
        <v>7292</v>
      </c>
      <c r="B1077" s="15" t="str">
        <f t="shared" si="4"/>
        <v>1011, BR, CL</v>
      </c>
      <c r="C1077" s="15"/>
      <c r="D1077" s="15" t="str">
        <f t="shared" si="5"/>
        <v xml:space="preserve">0207271000, 0207272000, 0207278000, </v>
      </c>
      <c r="T1077" s="1" t="str">
        <f t="shared" si="3"/>
        <v>meat and edible offal, of the poultry of heading|0105, fresh, chilled or frozen</v>
      </c>
      <c r="U1077" s="23" t="str">
        <f t="shared" si="6"/>
        <v>Licensed Quota number 094422 for geography 1011, BR, CL on meat and edible offal, of the poultry of heading|0105, fresh, chilled or frozen</v>
      </c>
      <c r="V1077" s="1" t="s">
        <v>3993</v>
      </c>
      <c r="AB1077" s="1" t="s">
        <v>7652</v>
      </c>
    </row>
    <row r="1078" spans="1:28" x14ac:dyDescent="0.25">
      <c r="A1078" s="16" t="s">
        <v>7189</v>
      </c>
      <c r="B1078" s="15" t="str">
        <f t="shared" si="4"/>
        <v>IL</v>
      </c>
      <c r="C1078" s="15"/>
      <c r="D1078" s="15" t="str">
        <f t="shared" si="5"/>
        <v xml:space="preserve">0207271000, 0207273000, 0207274000, 0207275000, 0207276000, 0207277000, </v>
      </c>
      <c r="T1078" s="1" t="str">
        <f t="shared" si="3"/>
        <v>meat and edible offal, of the poultry of heading|0105, fresh, chilled or frozen</v>
      </c>
      <c r="U1078" s="23" t="str">
        <f t="shared" si="6"/>
        <v>Licensed Quota number 094092 for geography IL on meat and edible offal, of the poultry of heading|0105, fresh, chilled or frozen</v>
      </c>
      <c r="V1078" s="1" t="s">
        <v>3993</v>
      </c>
      <c r="AB1078" s="1" t="s">
        <v>7652</v>
      </c>
    </row>
    <row r="1079" spans="1:28" ht="30" x14ac:dyDescent="0.25">
      <c r="A1079" s="16" t="s">
        <v>1240</v>
      </c>
      <c r="B1079" s="15" t="str">
        <f t="shared" si="4"/>
        <v>CH</v>
      </c>
      <c r="C1079" s="15"/>
      <c r="D1079" s="15" t="str">
        <f t="shared" si="5"/>
        <v xml:space="preserve">0210209011, 0210209015, </v>
      </c>
      <c r="T1079" s="1" t="str">
        <f t="shared" si="3"/>
        <v>meat and edible meat offal, salted, in brine, dried or smoked; edible flours and meals of meat or meat offal</v>
      </c>
      <c r="U1079" s="23" t="str">
        <f t="shared" si="6"/>
        <v>Licensed Quota number 094202 for geography CH on meat and edible meat offal, salted, in brine, dried or smoked; edible flours and meals of meat or meat offal</v>
      </c>
      <c r="V1079" s="1" t="s">
        <v>3922</v>
      </c>
      <c r="AB1079" s="1" t="s">
        <v>7652</v>
      </c>
    </row>
    <row r="1080" spans="1:28" ht="30" x14ac:dyDescent="0.25">
      <c r="A1080" s="16" t="s">
        <v>7237</v>
      </c>
      <c r="B1080" s="15" t="str">
        <f t="shared" ref="B1080:B1111" si="7">VLOOKUP($A1080, licensed_all, 2, FALSE)</f>
        <v>BR</v>
      </c>
      <c r="C1080" s="15"/>
      <c r="D1080" s="15" t="str">
        <f t="shared" ref="D1080:D1111" si="8">VLOOKUP($A1080, licensed_all, 3, FALSE)</f>
        <v xml:space="preserve">0210993910, </v>
      </c>
      <c r="T1080" s="1" t="str">
        <f t="shared" si="3"/>
        <v>meat and edible meat offal, salted, in brine, dried or smoked; edible flours and meals of meat or meat offal</v>
      </c>
      <c r="U1080" s="23" t="str">
        <f t="shared" si="6"/>
        <v>Licensed Quota number 094211 for geography BR on meat and edible meat offal, salted, in brine, dried or smoked; edible flours and meals of meat or meat offal</v>
      </c>
      <c r="V1080" s="1" t="s">
        <v>3922</v>
      </c>
      <c r="AB1080" s="1" t="s">
        <v>7652</v>
      </c>
    </row>
    <row r="1081" spans="1:28" ht="30" x14ac:dyDescent="0.25">
      <c r="A1081" s="16" t="s">
        <v>7238</v>
      </c>
      <c r="B1081" s="15" t="str">
        <f t="shared" si="7"/>
        <v>TH</v>
      </c>
      <c r="C1081" s="15"/>
      <c r="D1081" s="15" t="str">
        <f t="shared" si="8"/>
        <v xml:space="preserve">0210993910, </v>
      </c>
      <c r="T1081" s="1" t="str">
        <f t="shared" si="3"/>
        <v>meat and edible meat offal, salted, in brine, dried or smoked; edible flours and meals of meat or meat offal</v>
      </c>
      <c r="U1081" s="23" t="str">
        <f t="shared" si="6"/>
        <v>Licensed Quota number 094212 for geography TH on meat and edible meat offal, salted, in brine, dried or smoked; edible flours and meals of meat or meat offal</v>
      </c>
      <c r="V1081" s="1" t="s">
        <v>3922</v>
      </c>
      <c r="AB1081" s="1" t="s">
        <v>7652</v>
      </c>
    </row>
    <row r="1082" spans="1:28" ht="30" x14ac:dyDescent="0.25">
      <c r="A1082" s="16" t="s">
        <v>7239</v>
      </c>
      <c r="B1082" s="15">
        <f t="shared" si="7"/>
        <v>1011</v>
      </c>
      <c r="C1082" s="15"/>
      <c r="D1082" s="15" t="str">
        <f t="shared" si="8"/>
        <v xml:space="preserve">0210993910, </v>
      </c>
      <c r="T1082" s="1" t="str">
        <f t="shared" si="3"/>
        <v>meat and edible meat offal, salted, in brine, dried or smoked; edible flours and meals of meat or meat offal</v>
      </c>
      <c r="U1082" s="23" t="str">
        <f t="shared" si="6"/>
        <v>Licensed Quota number 094213 for geography 1011 on meat and edible meat offal, salted, in brine, dried or smoked; edible flours and meals of meat or meat offal</v>
      </c>
      <c r="V1082" s="1" t="s">
        <v>3922</v>
      </c>
      <c r="AB1082" s="1" t="s">
        <v>7652</v>
      </c>
    </row>
    <row r="1083" spans="1:28" ht="45" x14ac:dyDescent="0.25">
      <c r="A1083" s="16" t="s">
        <v>7315</v>
      </c>
      <c r="B1083" s="15" t="str">
        <f t="shared" si="7"/>
        <v>UA</v>
      </c>
      <c r="C1083" s="15"/>
      <c r="D1083" s="15" t="str">
        <f t="shared" si="8"/>
        <v xml:space="preserve">0401000000, 0402910000, 0402990000, 0403101100, 0403101300, 0403101900, 0403103100, 0403103300, 0403103900, 0403905100, 0403905300, 0403905900, 0403906100, 0403906300, 0403906900, </v>
      </c>
      <c r="T1083" s="1" t="str">
        <f t="shared" si="3"/>
        <v xml:space="preserve">milk and cream, not concentrated nor containing added sugar or other sweetening matter
</v>
      </c>
      <c r="U1083" s="23" t="str">
        <f t="shared" si="6"/>
        <v xml:space="preserve">Licensed Quota number 094600 for geography UA on milk and cream, not concentrated nor containing added sugar or other sweetening matter
</v>
      </c>
      <c r="V1083" s="1" t="s">
        <v>7834</v>
      </c>
      <c r="AB1083" s="1" t="s">
        <v>7652</v>
      </c>
    </row>
    <row r="1084" spans="1:28" ht="45" x14ac:dyDescent="0.25">
      <c r="A1084" s="16" t="s">
        <v>7218</v>
      </c>
      <c r="B1084" s="15" t="str">
        <f t="shared" si="7"/>
        <v>CH</v>
      </c>
      <c r="C1084" s="15"/>
      <c r="D1084" s="15" t="str">
        <f t="shared" si="8"/>
        <v xml:space="preserve">0401401010, 0401409010, 0401501110, 0401501910, 0401503110, 0401503910, 0401509110, 0401509910, 0403100000, </v>
      </c>
      <c r="T1084" s="1" t="str">
        <f t="shared" si="3"/>
        <v xml:space="preserve">milk and cream, not concentrated nor containing added sugar or other sweetening matter
</v>
      </c>
      <c r="U1084" s="23" t="str">
        <f t="shared" si="6"/>
        <v xml:space="preserve">Licensed Quota number 094155 for geography CH on milk and cream, not concentrated nor containing added sugar or other sweetening matter
</v>
      </c>
      <c r="V1084" s="1" t="s">
        <v>7834</v>
      </c>
      <c r="AB1084" s="1" t="s">
        <v>7652</v>
      </c>
    </row>
    <row r="1085" spans="1:28" ht="60" x14ac:dyDescent="0.25">
      <c r="A1085" s="16" t="s">
        <v>7316</v>
      </c>
      <c r="B1085" s="15" t="str">
        <f t="shared" si="7"/>
        <v>UA</v>
      </c>
      <c r="C1085" s="15"/>
      <c r="D1085" s="15" t="str">
        <f t="shared" si="8"/>
        <v xml:space="preserve">0402100000, 0402210000, 0402290000, 0403901100, 0403901300, 0403901900, 0403903100, 0403903300, 0403903900, 0404900000, </v>
      </c>
      <c r="T1085" s="1" t="str">
        <f t="shared" si="3"/>
        <v>milk and cream, concentrated or containing added sugar or other sweetening matter / buttermilk, curdled milk and cream, yogurt, kephir and other fermented or acidified milk and cream, whether or not concentrated or containing added sugar or other sweetening matter or flavoured or containing added fruit, nuts or cocoa</v>
      </c>
      <c r="U1085" s="23" t="str">
        <f t="shared" si="6"/>
        <v>Licensed Quota number 094601 for geography UA on milk and cream, concentrated or containing added sugar or other sweetening matter / buttermilk, curdled milk and cream, yogurt, kephir and other fermented or acidified milk and cream, whether or not concentrated or containing added sugar or other sweetening matter or flavoured or containing added fruit, nuts or cocoa</v>
      </c>
      <c r="V1085" s="1" t="s">
        <v>7838</v>
      </c>
      <c r="AB1085" s="1" t="s">
        <v>7652</v>
      </c>
    </row>
    <row r="1086" spans="1:28" ht="45" x14ac:dyDescent="0.25">
      <c r="A1086" s="16" t="s">
        <v>7307</v>
      </c>
      <c r="B1086" s="15">
        <f t="shared" si="7"/>
        <v>1008</v>
      </c>
      <c r="C1086" s="15"/>
      <c r="D1086" s="15" t="str">
        <f t="shared" si="8"/>
        <v xml:space="preserve">0402101900, </v>
      </c>
      <c r="T1086" s="1" t="str">
        <f t="shared" si="3"/>
        <v>milk and cream, concentrated or containing added sugar or other sweetening matter - in powder, granules or other solid forms, of a fat content, by weight, not exceeding 1,5|%</v>
      </c>
      <c r="U1086" s="23" t="str">
        <f t="shared" si="6"/>
        <v>Licensed Quota number 094590 for geography 1008 on milk and cream, concentrated or containing added sugar or other sweetening matter - in powder, granules or other solid forms, of a fat content, by weight, not exceeding 1,5|%</v>
      </c>
      <c r="V1086" s="1" t="s">
        <v>7839</v>
      </c>
      <c r="AB1086" s="1" t="s">
        <v>7652</v>
      </c>
    </row>
    <row r="1087" spans="1:28" ht="30" x14ac:dyDescent="0.25">
      <c r="A1087" s="16" t="s">
        <v>7245</v>
      </c>
      <c r="B1087" s="15" t="str">
        <f t="shared" si="7"/>
        <v>NO</v>
      </c>
      <c r="C1087" s="15"/>
      <c r="D1087" s="15" t="str">
        <f t="shared" si="8"/>
        <v xml:space="preserve">0404100000, </v>
      </c>
      <c r="T1087" s="1" t="str">
        <f t="shared" si="3"/>
        <v>whey and modified whey, whether or not concentrated or containing added sugar or other sweetening matter</v>
      </c>
      <c r="U1087" s="23" t="str">
        <f t="shared" si="6"/>
        <v>Licensed Quota number 094228 for geography NO on whey and modified whey, whether or not concentrated or containing added sugar or other sweetening matter</v>
      </c>
      <c r="V1087" s="1" t="s">
        <v>4277</v>
      </c>
      <c r="AB1087" s="1" t="s">
        <v>7652</v>
      </c>
    </row>
    <row r="1088" spans="1:28" ht="30" x14ac:dyDescent="0.25">
      <c r="A1088" s="16" t="s">
        <v>7246</v>
      </c>
      <c r="B1088" s="15" t="str">
        <f t="shared" si="7"/>
        <v>NO</v>
      </c>
      <c r="C1088" s="15"/>
      <c r="D1088" s="15" t="str">
        <f t="shared" si="8"/>
        <v xml:space="preserve">0404100200, </v>
      </c>
      <c r="T1088" s="1" t="str">
        <f t="shared" si="3"/>
        <v>whey and modified whey, whether or not concentrated or containing added sugar or other sweetening matter - in powder, granules or other solid forms</v>
      </c>
      <c r="U1088" s="23" t="str">
        <f t="shared" si="6"/>
        <v>Licensed Quota number 094229 for geography NO on whey and modified whey, whether or not concentrated or containing added sugar or other sweetening matter - in powder, granules or other solid forms</v>
      </c>
      <c r="V1088" s="1" t="s">
        <v>7840</v>
      </c>
      <c r="AB1088" s="1" t="s">
        <v>7652</v>
      </c>
    </row>
    <row r="1089" spans="1:28" x14ac:dyDescent="0.25">
      <c r="A1089" s="16" t="s">
        <v>7317</v>
      </c>
      <c r="B1089" s="15" t="str">
        <f t="shared" si="7"/>
        <v>UA</v>
      </c>
      <c r="C1089" s="15"/>
      <c r="D1089" s="15" t="str">
        <f t="shared" si="8"/>
        <v xml:space="preserve">0405100000, 0405209000, 0405900000, </v>
      </c>
      <c r="T1089" s="1" t="str">
        <f t="shared" si="3"/>
        <v>butter and other fats and oils derived from milk; dairy spreads</v>
      </c>
      <c r="U1089" s="70"/>
      <c r="V1089" s="1" t="s">
        <v>1920</v>
      </c>
    </row>
    <row r="1090" spans="1:28" ht="30" x14ac:dyDescent="0.25">
      <c r="A1090" s="16" t="s">
        <v>7314</v>
      </c>
      <c r="B1090" s="15">
        <f t="shared" si="7"/>
        <v>1008</v>
      </c>
      <c r="C1090" s="15"/>
      <c r="D1090" s="15" t="str">
        <f t="shared" si="8"/>
        <v xml:space="preserve">0405100000, 0405900000, </v>
      </c>
      <c r="T1090" s="1" t="str">
        <f t="shared" si="3"/>
        <v>butter and other fats and oils derived from milk; dairy spreads</v>
      </c>
      <c r="U1090" s="23" t="str">
        <f t="shared" ref="U1090:U1121" si="9">GetQuotaDescription(A1090, B1090, AB1090, T1090)</f>
        <v>Licensed Quota number 094599 for geography 1008 on butter and other fats and oils derived from milk; dairy spreads</v>
      </c>
      <c r="V1090" s="1" t="s">
        <v>1920</v>
      </c>
      <c r="AB1090" s="1" t="s">
        <v>7652</v>
      </c>
    </row>
    <row r="1091" spans="1:28" ht="30" x14ac:dyDescent="0.25">
      <c r="A1091" s="16" t="s">
        <v>7235</v>
      </c>
      <c r="B1091" s="15" t="str">
        <f t="shared" si="7"/>
        <v>IS</v>
      </c>
      <c r="C1091" s="15"/>
      <c r="D1091" s="15" t="str">
        <f t="shared" si="8"/>
        <v xml:space="preserve">0405101100, 0405101900, </v>
      </c>
      <c r="T1091" s="1" t="str">
        <f t="shared" si="3"/>
        <v>butter and other fats and oils derived from milk; dairy spreads</v>
      </c>
      <c r="U1091" s="23" t="str">
        <f t="shared" si="9"/>
        <v>Licensed Quota number 094205 for geography IS on butter and other fats and oils derived from milk; dairy spreads</v>
      </c>
      <c r="V1091" s="1" t="s">
        <v>1920</v>
      </c>
      <c r="AB1091" s="1" t="s">
        <v>7652</v>
      </c>
    </row>
    <row r="1092" spans="1:28" ht="30" x14ac:dyDescent="0.25">
      <c r="A1092" s="16" t="s">
        <v>1242</v>
      </c>
      <c r="B1092" s="15" t="str">
        <f t="shared" si="7"/>
        <v>IS</v>
      </c>
      <c r="C1092" s="15"/>
      <c r="D1092" s="15" t="str">
        <f t="shared" si="8"/>
        <v xml:space="preserve">0405101100, 0405101900, </v>
      </c>
      <c r="T1092" s="1" t="str">
        <f t="shared" si="3"/>
        <v>butter and other fats and oils derived from milk; dairy spreads</v>
      </c>
      <c r="U1092" s="23" t="str">
        <f t="shared" si="9"/>
        <v>Licensed Quota number 094225 for geography IS on butter and other fats and oils derived from milk; dairy spreads</v>
      </c>
      <c r="V1092" s="1" t="s">
        <v>1920</v>
      </c>
      <c r="AB1092" s="1" t="s">
        <v>7652</v>
      </c>
    </row>
    <row r="1093" spans="1:28" ht="30" x14ac:dyDescent="0.25">
      <c r="A1093" s="16" t="s">
        <v>7227</v>
      </c>
      <c r="B1093" s="15" t="str">
        <f t="shared" si="7"/>
        <v>NZ</v>
      </c>
      <c r="C1093" s="15"/>
      <c r="D1093" s="15" t="str">
        <f t="shared" si="8"/>
        <v xml:space="preserve">0405101120, 0405101920, 0405103020, </v>
      </c>
      <c r="T1093" s="1" t="str">
        <f t="shared" si="3"/>
        <v>butter and other fats and oils derived from milk; dairy spreads</v>
      </c>
      <c r="U1093" s="23" t="str">
        <f t="shared" si="9"/>
        <v>Licensed Quota number 094182 for geography NZ on butter and other fats and oils derived from milk; dairy spreads</v>
      </c>
      <c r="V1093" s="1" t="s">
        <v>1920</v>
      </c>
      <c r="AB1093" s="1" t="s">
        <v>7652</v>
      </c>
    </row>
    <row r="1094" spans="1:28" ht="30" x14ac:dyDescent="0.25">
      <c r="A1094" s="16" t="s">
        <v>7230</v>
      </c>
      <c r="B1094" s="15" t="str">
        <f t="shared" si="7"/>
        <v>NZ</v>
      </c>
      <c r="C1094" s="15"/>
      <c r="D1094" s="15" t="str">
        <f t="shared" si="8"/>
        <v xml:space="preserve">0405101120, 0405101920, 0405103020, </v>
      </c>
      <c r="T1094" s="1" t="str">
        <f t="shared" si="3"/>
        <v>butter and other fats and oils derived from milk; dairy spreads</v>
      </c>
      <c r="U1094" s="23" t="str">
        <f t="shared" si="9"/>
        <v>Licensed Quota number 094195 for geography NZ on butter and other fats and oils derived from milk; dairy spreads</v>
      </c>
      <c r="V1094" s="1" t="s">
        <v>1920</v>
      </c>
      <c r="AB1094" s="1" t="s">
        <v>7652</v>
      </c>
    </row>
    <row r="1095" spans="1:28" ht="30" x14ac:dyDescent="0.25">
      <c r="A1095" s="16" t="s">
        <v>7225</v>
      </c>
      <c r="B1095" s="15" t="str">
        <f t="shared" si="7"/>
        <v>NO</v>
      </c>
      <c r="C1095" s="15"/>
      <c r="D1095" s="15" t="str">
        <f t="shared" si="8"/>
        <v xml:space="preserve">0406000000, </v>
      </c>
      <c r="T1095" s="1" t="str">
        <f t="shared" si="3"/>
        <v>cheese and curd</v>
      </c>
      <c r="U1095" s="23" t="str">
        <f t="shared" si="9"/>
        <v>Licensed Quota number 094179 for geography NO on cheese and curd</v>
      </c>
      <c r="V1095" s="1" t="s">
        <v>1863</v>
      </c>
      <c r="AB1095" s="1" t="s">
        <v>7652</v>
      </c>
    </row>
    <row r="1096" spans="1:28" ht="30" x14ac:dyDescent="0.25">
      <c r="A1096" s="16" t="s">
        <v>1245</v>
      </c>
      <c r="B1096" s="15" t="str">
        <f t="shared" si="7"/>
        <v>IS</v>
      </c>
      <c r="C1096" s="15"/>
      <c r="D1096" s="15" t="str">
        <f t="shared" si="8"/>
        <v xml:space="preserve">0406103000, 0406105030, 0406105090, 0406108000, 0406200000, 0406300000, 0406400000, 0406900000, </v>
      </c>
      <c r="T1096" s="1" t="str">
        <f t="shared" si="3"/>
        <v>cheese and curd</v>
      </c>
      <c r="U1096" s="23" t="str">
        <f t="shared" si="9"/>
        <v>Licensed Quota number 094227 for geography IS on cheese and curd</v>
      </c>
      <c r="V1096" s="1" t="s">
        <v>1863</v>
      </c>
      <c r="AB1096" s="1" t="s">
        <v>7652</v>
      </c>
    </row>
    <row r="1097" spans="1:28" ht="30" x14ac:dyDescent="0.25">
      <c r="A1097" s="16" t="s">
        <v>7308</v>
      </c>
      <c r="B1097" s="15">
        <f t="shared" si="7"/>
        <v>1008</v>
      </c>
      <c r="C1097" s="15"/>
      <c r="D1097" s="15" t="str">
        <f t="shared" si="8"/>
        <v xml:space="preserve">0406103010, 0406105030, 0406108010, </v>
      </c>
      <c r="T1097" s="1" t="str">
        <f t="shared" si="3"/>
        <v>cheese and curd</v>
      </c>
      <c r="U1097" s="23" t="str">
        <f t="shared" si="9"/>
        <v>Licensed Quota number 094591 for geography 1008 on cheese and curd</v>
      </c>
      <c r="V1097" s="1" t="s">
        <v>1863</v>
      </c>
      <c r="AB1097" s="1" t="s">
        <v>7652</v>
      </c>
    </row>
    <row r="1098" spans="1:28" ht="90" x14ac:dyDescent="0.25">
      <c r="A1098" s="16" t="s">
        <v>7313</v>
      </c>
      <c r="B1098" s="15">
        <f t="shared" si="7"/>
        <v>1008</v>
      </c>
      <c r="C1098" s="15"/>
      <c r="D1098" s="15" t="str">
        <f t="shared" si="8"/>
        <v xml:space="preserve">0406103090, 0406105090, 0406108080, 0406200000, 0406303100, 0406303900, 0406309000, 0406401000, 0406405000, 0406409000, 0406901700, 0406901800, 0406902300, 0406902500, 0406902900, 0406903200, 0406903500, 0406903700, 0406903900, 0406905000, 0406906310, 0406906900, 0406907300, 0406907400, 0406907510, 0406907690, 0406907800, 0406907910, 0406908190, 0406908200, 0406908400, 0406908600, 0406908900, 0406909200, 0406909300, 0406909900, </v>
      </c>
      <c r="T1098" s="1" t="str">
        <f t="shared" ref="T1098:T1161" si="10">LOWER(V1098)</f>
        <v>cheese and curd</v>
      </c>
      <c r="U1098" s="23" t="str">
        <f t="shared" si="9"/>
        <v>Licensed Quota number 094596 for geography 1008 on cheese and curd</v>
      </c>
      <c r="V1098" s="1" t="s">
        <v>1863</v>
      </c>
      <c r="AB1098" s="1" t="s">
        <v>7652</v>
      </c>
    </row>
    <row r="1099" spans="1:28" ht="30" x14ac:dyDescent="0.25">
      <c r="A1099" s="16" t="s">
        <v>7236</v>
      </c>
      <c r="B1099" s="15" t="str">
        <f t="shared" si="7"/>
        <v>IS</v>
      </c>
      <c r="C1099" s="15"/>
      <c r="D1099" s="15" t="str">
        <f t="shared" si="8"/>
        <v xml:space="preserve">0406105010, </v>
      </c>
      <c r="T1099" s="1" t="str">
        <f t="shared" si="10"/>
        <v>skyr</v>
      </c>
      <c r="U1099" s="23" t="str">
        <f t="shared" si="9"/>
        <v>Licensed Quota number 094206 for geography IS on skyr</v>
      </c>
      <c r="V1099" s="1" t="s">
        <v>5359</v>
      </c>
      <c r="AB1099" s="1" t="s">
        <v>7652</v>
      </c>
    </row>
    <row r="1100" spans="1:28" ht="30" x14ac:dyDescent="0.25">
      <c r="A1100" s="16" t="s">
        <v>1244</v>
      </c>
      <c r="B1100" s="15" t="str">
        <f t="shared" si="7"/>
        <v>IS</v>
      </c>
      <c r="C1100" s="15"/>
      <c r="D1100" s="15" t="str">
        <f t="shared" si="8"/>
        <v xml:space="preserve">0406105010, </v>
      </c>
      <c r="T1100" s="1" t="str">
        <f t="shared" si="10"/>
        <v>skyr</v>
      </c>
      <c r="U1100" s="23" t="str">
        <f t="shared" si="9"/>
        <v>Licensed Quota number 094226 for geography IS on skyr</v>
      </c>
      <c r="V1100" s="1" t="s">
        <v>5359</v>
      </c>
      <c r="AB1100" s="1" t="s">
        <v>7652</v>
      </c>
    </row>
    <row r="1101" spans="1:28" ht="30" x14ac:dyDescent="0.25">
      <c r="A1101" s="16" t="s">
        <v>7309</v>
      </c>
      <c r="B1101" s="15">
        <f t="shared" si="7"/>
        <v>1008</v>
      </c>
      <c r="C1101" s="15"/>
      <c r="D1101" s="15" t="str">
        <f t="shared" si="8"/>
        <v xml:space="preserve">0406301010, 0406901300, </v>
      </c>
      <c r="T1101" s="1" t="str">
        <f t="shared" si="10"/>
        <v>processed emmentaler</v>
      </c>
      <c r="U1101" s="23" t="str">
        <f t="shared" si="9"/>
        <v>Licensed Quota number 094592 for geography 1008 on processed emmentaler</v>
      </c>
      <c r="V1101" s="1" t="s">
        <v>7841</v>
      </c>
      <c r="AB1101" s="1" t="s">
        <v>7652</v>
      </c>
    </row>
    <row r="1102" spans="1:28" ht="30" x14ac:dyDescent="0.25">
      <c r="A1102" s="16" t="s">
        <v>7310</v>
      </c>
      <c r="B1102" s="15">
        <f t="shared" si="7"/>
        <v>1008</v>
      </c>
      <c r="C1102" s="15"/>
      <c r="D1102" s="15" t="str">
        <f t="shared" si="8"/>
        <v xml:space="preserve">0406301020, 0406901500, </v>
      </c>
      <c r="T1102" s="1" t="str">
        <f t="shared" si="10"/>
        <v>processed gruyere</v>
      </c>
      <c r="U1102" s="23" t="str">
        <f t="shared" si="9"/>
        <v>Licensed Quota number 094593 for geography 1008 on processed gruyere</v>
      </c>
      <c r="V1102" s="1" t="s">
        <v>7842</v>
      </c>
      <c r="AB1102" s="1" t="s">
        <v>7652</v>
      </c>
    </row>
    <row r="1103" spans="1:28" ht="30" x14ac:dyDescent="0.25">
      <c r="A1103" s="16" t="s">
        <v>7303</v>
      </c>
      <c r="B1103" s="15" t="str">
        <f t="shared" si="7"/>
        <v>NZ</v>
      </c>
      <c r="C1103" s="15"/>
      <c r="D1103" s="15" t="str">
        <f t="shared" si="8"/>
        <v xml:space="preserve">0406900100, </v>
      </c>
      <c r="T1103" s="1" t="str">
        <f t="shared" si="10"/>
        <v>other cheese - for processing</v>
      </c>
      <c r="U1103" s="23" t="str">
        <f t="shared" si="9"/>
        <v>Licensed Quota number 094515 for geography NZ on other cheese - for processing</v>
      </c>
      <c r="V1103" s="1" t="s">
        <v>7843</v>
      </c>
      <c r="AB1103" s="1" t="s">
        <v>7652</v>
      </c>
    </row>
    <row r="1104" spans="1:28" ht="30" x14ac:dyDescent="0.25">
      <c r="A1104" s="16" t="s">
        <v>7306</v>
      </c>
      <c r="B1104" s="15" t="str">
        <f t="shared" si="7"/>
        <v>AU</v>
      </c>
      <c r="C1104" s="15"/>
      <c r="D1104" s="15" t="str">
        <f t="shared" si="8"/>
        <v xml:space="preserve">0406900100, </v>
      </c>
      <c r="T1104" s="1" t="str">
        <f t="shared" si="10"/>
        <v>other cheese - for processing</v>
      </c>
      <c r="U1104" s="23" t="str">
        <f t="shared" si="9"/>
        <v>Licensed Quota number 094522 for geography AU on other cheese - for processing</v>
      </c>
      <c r="V1104" s="1" t="s">
        <v>7843</v>
      </c>
      <c r="AB1104" s="1" t="s">
        <v>7652</v>
      </c>
    </row>
    <row r="1105" spans="1:28" ht="30" x14ac:dyDescent="0.25">
      <c r="A1105" s="16" t="s">
        <v>7311</v>
      </c>
      <c r="B1105" s="15">
        <f t="shared" si="7"/>
        <v>1008</v>
      </c>
      <c r="C1105" s="15"/>
      <c r="D1105" s="15" t="str">
        <f t="shared" si="8"/>
        <v xml:space="preserve">0406900100, </v>
      </c>
      <c r="T1105" s="1" t="str">
        <f t="shared" si="10"/>
        <v>other cheese - for processing</v>
      </c>
      <c r="U1105" s="23" t="str">
        <f t="shared" si="9"/>
        <v>Licensed Quota number 094594 for geography 1008 on other cheese - for processing</v>
      </c>
      <c r="V1105" s="1" t="s">
        <v>7843</v>
      </c>
      <c r="AB1105" s="1" t="s">
        <v>7652</v>
      </c>
    </row>
    <row r="1106" spans="1:28" ht="30" x14ac:dyDescent="0.25">
      <c r="A1106" s="16" t="s">
        <v>7312</v>
      </c>
      <c r="B1106" s="15">
        <f t="shared" si="7"/>
        <v>1008</v>
      </c>
      <c r="C1106" s="15"/>
      <c r="D1106" s="15" t="str">
        <f t="shared" si="8"/>
        <v xml:space="preserve">0406902100, </v>
      </c>
      <c r="T1106" s="1" t="str">
        <f t="shared" si="10"/>
        <v>cheddar</v>
      </c>
      <c r="U1106" s="23" t="str">
        <f t="shared" si="9"/>
        <v>Licensed Quota number 094595 for geography 1008 on cheddar</v>
      </c>
      <c r="V1106" s="1" t="s">
        <v>4773</v>
      </c>
      <c r="AB1106" s="1" t="s">
        <v>7652</v>
      </c>
    </row>
    <row r="1107" spans="1:28" ht="60" x14ac:dyDescent="0.25">
      <c r="A1107" s="16" t="s">
        <v>7302</v>
      </c>
      <c r="B1107" s="15" t="str">
        <f t="shared" si="7"/>
        <v>NZ</v>
      </c>
      <c r="C1107" s="15"/>
      <c r="D1107" s="15" t="str">
        <f t="shared" si="8"/>
        <v xml:space="preserve">0406902120, </v>
      </c>
      <c r="T1107" s="1" t="str">
        <f t="shared" si="10"/>
        <v>cheddar - whole cheeses (of the conventional flat cylindrical shape of a net weight of not less than 33|kg but not more than 44|kg and cheeses in cubic blocks or in parallelepiped shape, of a net weight of 10|kg or more) of a minimum fat content of 50% by weight, in the dry matter, matured for at least three months</v>
      </c>
      <c r="U1107" s="23" t="str">
        <f t="shared" si="9"/>
        <v>Licensed Quota number 094514 for geography NZ on cheddar - whole cheeses (of the conventional flat cylindrical shape of a net weight of not less than 33|kg but not more than 44|kg and cheeses in cubic blocks or in parallelepiped shape, of a net weight of 10|kg or more) of a minimum fat content of 50% by weight, in the dry matter, matured for at least three months</v>
      </c>
      <c r="V1107" s="1" t="s">
        <v>7844</v>
      </c>
      <c r="AB1107" s="1" t="s">
        <v>7652</v>
      </c>
    </row>
    <row r="1108" spans="1:28" ht="60" x14ac:dyDescent="0.25">
      <c r="A1108" s="16" t="s">
        <v>7305</v>
      </c>
      <c r="B1108" s="15" t="str">
        <f t="shared" si="7"/>
        <v>AU</v>
      </c>
      <c r="C1108" s="15"/>
      <c r="D1108" s="15" t="str">
        <f t="shared" si="8"/>
        <v xml:space="preserve">0406902120, </v>
      </c>
      <c r="T1108" s="1" t="str">
        <f t="shared" si="10"/>
        <v>cheddar - whole cheeses (of the conventional flat cylindrical shape of a net weight of not less than 33|kg but not more than 44|kg and cheeses in cubic blocks or in parallelepiped shape, of a net weight of 10|kg or more) of a minimum fat content of 50% by weight, in the dry matter, matured for at least three months</v>
      </c>
      <c r="U1108" s="23" t="str">
        <f t="shared" si="9"/>
        <v>Licensed Quota number 094521 for geography AU on cheddar - whole cheeses (of the conventional flat cylindrical shape of a net weight of not less than 33|kg but not more than 44|kg and cheeses in cubic blocks or in parallelepiped shape, of a net weight of 10|kg or more) of a minimum fat content of 50% by weight, in the dry matter, matured for at least three months</v>
      </c>
      <c r="V1108" s="1" t="s">
        <v>7844</v>
      </c>
      <c r="AB1108" s="1" t="s">
        <v>7652</v>
      </c>
    </row>
    <row r="1109" spans="1:28" ht="30" x14ac:dyDescent="0.25">
      <c r="A1109" s="16" t="s">
        <v>7268</v>
      </c>
      <c r="B1109" s="15" t="str">
        <f t="shared" si="7"/>
        <v>UA</v>
      </c>
      <c r="C1109" s="15"/>
      <c r="D1109" s="15" t="str">
        <f t="shared" si="8"/>
        <v xml:space="preserve">0407210000, 0407291000, 0407901000, </v>
      </c>
      <c r="T1109" s="1" t="str">
        <f t="shared" si="10"/>
        <v>other fresh eggs - of fowls of the species gallus domesticus</v>
      </c>
      <c r="U1109" s="23" t="str">
        <f t="shared" si="9"/>
        <v>Licensed Quota number 094276 for geography UA on other fresh eggs - of fowls of the species gallus domesticus</v>
      </c>
      <c r="V1109" s="1" t="s">
        <v>7845</v>
      </c>
      <c r="AB1109" s="1" t="s">
        <v>7652</v>
      </c>
    </row>
    <row r="1110" spans="1:28" ht="30" x14ac:dyDescent="0.25">
      <c r="A1110" s="16" t="s">
        <v>7267</v>
      </c>
      <c r="B1110" s="15" t="str">
        <f t="shared" si="7"/>
        <v>UA</v>
      </c>
      <c r="C1110" s="15"/>
      <c r="D1110" s="15" t="str">
        <f t="shared" si="8"/>
        <v xml:space="preserve">0407210000, 0407291000, 0407901000, 0408118000, 0408198100, 0408198900, 0408918000, 0408998000, 3502119000, 3502199000, 3502209100, 3502209900, </v>
      </c>
      <c r="T1110" s="1" t="str">
        <f t="shared" si="10"/>
        <v>other fresh eggs - of fowls of the species gallus domesticus</v>
      </c>
      <c r="U1110" s="23" t="str">
        <f t="shared" si="9"/>
        <v>Licensed Quota number 094275 for geography UA on other fresh eggs - of fowls of the species gallus domesticus</v>
      </c>
      <c r="V1110" s="1" t="s">
        <v>7845</v>
      </c>
      <c r="AB1110" s="1" t="s">
        <v>7652</v>
      </c>
    </row>
    <row r="1111" spans="1:28" ht="30" x14ac:dyDescent="0.25">
      <c r="A1111" s="16" t="s">
        <v>7285</v>
      </c>
      <c r="B1111" s="15" t="str">
        <f t="shared" si="7"/>
        <v>1011, AR</v>
      </c>
      <c r="C1111" s="15"/>
      <c r="D1111" s="15" t="str">
        <f t="shared" si="8"/>
        <v xml:space="preserve">0408118000, 0408198100, 0408198900, 0408918000, 0408998000, </v>
      </c>
      <c r="T1111" s="1" t="str">
        <f t="shared" si="10"/>
        <v>egg yolks</v>
      </c>
      <c r="U1111" s="23" t="str">
        <f t="shared" si="9"/>
        <v>Licensed Quota number 094401 for geography 1011, AR on egg yolks</v>
      </c>
      <c r="V1111" s="1" t="s">
        <v>7846</v>
      </c>
      <c r="AB1111" s="1" t="s">
        <v>7652</v>
      </c>
    </row>
    <row r="1112" spans="1:28" ht="30" x14ac:dyDescent="0.25">
      <c r="A1112" s="16" t="s">
        <v>7190</v>
      </c>
      <c r="B1112" s="15" t="str">
        <f t="shared" ref="B1112:B1143" si="11">VLOOKUP($A1112, licensed_all, 2, FALSE)</f>
        <v>AR</v>
      </c>
      <c r="C1112" s="15"/>
      <c r="D1112" s="15" t="str">
        <f t="shared" ref="D1112:D1143" si="12">VLOOKUP($A1112, licensed_all, 3, FALSE)</f>
        <v xml:space="preserve">0703200000, </v>
      </c>
      <c r="T1112" s="1" t="str">
        <f t="shared" si="10"/>
        <v>garlic</v>
      </c>
      <c r="U1112" s="23" t="str">
        <f t="shared" si="9"/>
        <v>Licensed Quota number 094099 for geography AR on garlic</v>
      </c>
      <c r="V1112" s="1" t="s">
        <v>1865</v>
      </c>
      <c r="AB1112" s="1" t="s">
        <v>7652</v>
      </c>
    </row>
    <row r="1113" spans="1:28" ht="30" x14ac:dyDescent="0.25">
      <c r="A1113" s="16" t="s">
        <v>7191</v>
      </c>
      <c r="B1113" s="15" t="str">
        <f t="shared" si="11"/>
        <v>CN</v>
      </c>
      <c r="C1113" s="15"/>
      <c r="D1113" s="15" t="str">
        <f t="shared" si="12"/>
        <v xml:space="preserve">0703200000, </v>
      </c>
      <c r="T1113" s="1" t="str">
        <f t="shared" si="10"/>
        <v>garlic</v>
      </c>
      <c r="U1113" s="23" t="str">
        <f t="shared" si="9"/>
        <v>Licensed Quota number 094100 for geography CN on garlic</v>
      </c>
      <c r="V1113" s="1" t="s">
        <v>1865</v>
      </c>
      <c r="AB1113" s="1" t="s">
        <v>7652</v>
      </c>
    </row>
    <row r="1114" spans="1:28" ht="30" x14ac:dyDescent="0.25">
      <c r="A1114" s="16" t="s">
        <v>7192</v>
      </c>
      <c r="B1114" s="15">
        <f t="shared" si="11"/>
        <v>1008</v>
      </c>
      <c r="C1114" s="15"/>
      <c r="D1114" s="15" t="str">
        <f t="shared" si="12"/>
        <v xml:space="preserve">0703200000, </v>
      </c>
      <c r="T1114" s="1" t="str">
        <f t="shared" si="10"/>
        <v>garlic</v>
      </c>
      <c r="U1114" s="23" t="str">
        <f t="shared" si="9"/>
        <v>Licensed Quota number 094102 for geography 1008 on garlic</v>
      </c>
      <c r="V1114" s="1" t="s">
        <v>1865</v>
      </c>
      <c r="AB1114" s="1" t="s">
        <v>7652</v>
      </c>
    </row>
    <row r="1115" spans="1:28" ht="30" x14ac:dyDescent="0.25">
      <c r="A1115" s="16" t="s">
        <v>7193</v>
      </c>
      <c r="B1115" s="15" t="str">
        <f t="shared" si="11"/>
        <v>AR</v>
      </c>
      <c r="C1115" s="15"/>
      <c r="D1115" s="15" t="str">
        <f t="shared" si="12"/>
        <v xml:space="preserve">0703200000, </v>
      </c>
      <c r="T1115" s="1" t="str">
        <f t="shared" si="10"/>
        <v>garlic</v>
      </c>
      <c r="U1115" s="23" t="str">
        <f t="shared" si="9"/>
        <v>Licensed Quota number 094104 for geography AR on garlic</v>
      </c>
      <c r="V1115" s="1" t="s">
        <v>1865</v>
      </c>
      <c r="AB1115" s="1" t="s">
        <v>7652</v>
      </c>
    </row>
    <row r="1116" spans="1:28" ht="30" x14ac:dyDescent="0.25">
      <c r="A1116" s="16" t="s">
        <v>7194</v>
      </c>
      <c r="B1116" s="15" t="str">
        <f t="shared" si="11"/>
        <v>CN</v>
      </c>
      <c r="C1116" s="15"/>
      <c r="D1116" s="15" t="str">
        <f t="shared" si="12"/>
        <v xml:space="preserve">0703200000, </v>
      </c>
      <c r="T1116" s="1" t="str">
        <f t="shared" si="10"/>
        <v>garlic</v>
      </c>
      <c r="U1116" s="23" t="str">
        <f t="shared" si="9"/>
        <v>Licensed Quota number 094105 for geography CN on garlic</v>
      </c>
      <c r="V1116" s="1" t="s">
        <v>1865</v>
      </c>
      <c r="AB1116" s="1" t="s">
        <v>7652</v>
      </c>
    </row>
    <row r="1117" spans="1:28" ht="30" x14ac:dyDescent="0.25">
      <c r="A1117" s="16" t="s">
        <v>7195</v>
      </c>
      <c r="B1117" s="15">
        <f t="shared" si="11"/>
        <v>1008</v>
      </c>
      <c r="C1117" s="15"/>
      <c r="D1117" s="15" t="str">
        <f t="shared" si="12"/>
        <v xml:space="preserve">0703200000, </v>
      </c>
      <c r="T1117" s="1" t="str">
        <f t="shared" si="10"/>
        <v>garlic</v>
      </c>
      <c r="U1117" s="23" t="str">
        <f t="shared" si="9"/>
        <v>Licensed Quota number 094106 for geography 1008 on garlic</v>
      </c>
      <c r="V1117" s="1" t="s">
        <v>1865</v>
      </c>
      <c r="AB1117" s="1" t="s">
        <v>7652</v>
      </c>
    </row>
    <row r="1118" spans="1:28" ht="30" x14ac:dyDescent="0.25">
      <c r="A1118" s="16" t="s">
        <v>7219</v>
      </c>
      <c r="B1118" s="15" t="str">
        <f t="shared" si="11"/>
        <v>CN</v>
      </c>
      <c r="C1118" s="15"/>
      <c r="D1118" s="15" t="str">
        <f t="shared" si="12"/>
        <v xml:space="preserve">0711510000, 2003102000, 2003103000, </v>
      </c>
      <c r="T1118" s="1" t="str">
        <f t="shared" si="10"/>
        <v>mushrooms and truffles</v>
      </c>
      <c r="U1118" s="23" t="str">
        <f t="shared" si="9"/>
        <v>Licensed Quota number 094157 for geography CN on mushrooms and truffles</v>
      </c>
      <c r="V1118" s="1" t="s">
        <v>7835</v>
      </c>
      <c r="AB1118" s="1" t="s">
        <v>7652</v>
      </c>
    </row>
    <row r="1119" spans="1:28" ht="30" x14ac:dyDescent="0.25">
      <c r="A1119" s="16" t="s">
        <v>7220</v>
      </c>
      <c r="B1119" s="15">
        <f t="shared" si="11"/>
        <v>1008</v>
      </c>
      <c r="C1119" s="15"/>
      <c r="D1119" s="15" t="str">
        <f t="shared" si="12"/>
        <v xml:space="preserve">0711510000, 2003102000, 2003103000, </v>
      </c>
      <c r="T1119" s="1" t="str">
        <f t="shared" si="10"/>
        <v>mushrooms and truffles</v>
      </c>
      <c r="U1119" s="23" t="str">
        <f t="shared" si="9"/>
        <v>Licensed Quota number 094158 for geography 1008 on mushrooms and truffles</v>
      </c>
      <c r="V1119" s="1" t="s">
        <v>7835</v>
      </c>
      <c r="AB1119" s="1" t="s">
        <v>7652</v>
      </c>
    </row>
    <row r="1120" spans="1:28" ht="30" x14ac:dyDescent="0.25">
      <c r="A1120" s="16" t="s">
        <v>7228</v>
      </c>
      <c r="B1120" s="15" t="str">
        <f t="shared" si="11"/>
        <v>CN</v>
      </c>
      <c r="C1120" s="15"/>
      <c r="D1120" s="15" t="str">
        <f t="shared" si="12"/>
        <v xml:space="preserve">0711510000, 2003102000, 2003103000, </v>
      </c>
      <c r="T1120" s="1" t="str">
        <f t="shared" si="10"/>
        <v>mushrooms and truffles</v>
      </c>
      <c r="U1120" s="23" t="str">
        <f t="shared" si="9"/>
        <v>Licensed Quota number 094193 for geography CN on mushrooms and truffles</v>
      </c>
      <c r="V1120" s="1" t="s">
        <v>7835</v>
      </c>
      <c r="AB1120" s="1" t="s">
        <v>7652</v>
      </c>
    </row>
    <row r="1121" spans="1:28" ht="30" x14ac:dyDescent="0.25">
      <c r="A1121" s="16" t="s">
        <v>7229</v>
      </c>
      <c r="B1121" s="15">
        <f t="shared" si="11"/>
        <v>1008</v>
      </c>
      <c r="C1121" s="15"/>
      <c r="D1121" s="15" t="str">
        <f t="shared" si="12"/>
        <v xml:space="preserve">0711510000, 2003102000, 2003103000, </v>
      </c>
      <c r="T1121" s="1" t="str">
        <f t="shared" si="10"/>
        <v>wheat and meslin</v>
      </c>
      <c r="U1121" s="23" t="str">
        <f t="shared" si="9"/>
        <v>Licensed Quota number 094194 for geography 1008 on wheat and meslin</v>
      </c>
      <c r="V1121" s="1" t="s">
        <v>7746</v>
      </c>
      <c r="AB1121" s="1" t="s">
        <v>7652</v>
      </c>
    </row>
    <row r="1122" spans="1:28" ht="30" x14ac:dyDescent="0.25">
      <c r="A1122" s="16" t="s">
        <v>1246</v>
      </c>
      <c r="B1122" s="15" t="str">
        <f t="shared" si="11"/>
        <v>UA</v>
      </c>
      <c r="C1122" s="15"/>
      <c r="D1122" s="15" t="str">
        <f t="shared" si="12"/>
        <v xml:space="preserve">1001990000, 1101001500, 1101009000, 1102909000, 1103119000, 1103206000, </v>
      </c>
      <c r="T1122" s="1" t="str">
        <f t="shared" si="10"/>
        <v>wheat and meslin</v>
      </c>
      <c r="U1122" s="23" t="str">
        <f t="shared" ref="U1122:U1153" si="13">GetQuotaDescription(A1122, B1122, AB1122, T1122)</f>
        <v>Licensed Quota number 094277 for geography UA on wheat and meslin</v>
      </c>
      <c r="V1122" s="1" t="s">
        <v>7746</v>
      </c>
      <c r="AB1122" s="1" t="s">
        <v>7652</v>
      </c>
    </row>
    <row r="1123" spans="1:28" ht="30" x14ac:dyDescent="0.25">
      <c r="A1123" s="16" t="s">
        <v>7272</v>
      </c>
      <c r="B1123" s="15" t="str">
        <f t="shared" si="11"/>
        <v>UA</v>
      </c>
      <c r="C1123" s="15"/>
      <c r="D1123" s="15" t="str">
        <f t="shared" si="12"/>
        <v xml:space="preserve">1001990000, 1101001500, 1101009000, 1102909000, 1103119000, 1103206000, </v>
      </c>
      <c r="T1123" s="1" t="str">
        <f t="shared" si="10"/>
        <v>wheat and meslin</v>
      </c>
      <c r="U1123" s="23" t="str">
        <f t="shared" si="13"/>
        <v>Licensed Quota number 094306 for geography UA on wheat and meslin</v>
      </c>
      <c r="V1123" s="1" t="s">
        <v>7746</v>
      </c>
      <c r="AB1123" s="1" t="s">
        <v>7652</v>
      </c>
    </row>
    <row r="1124" spans="1:28" ht="30" x14ac:dyDescent="0.25">
      <c r="A1124" s="16" t="s">
        <v>7201</v>
      </c>
      <c r="B1124" s="15" t="str">
        <f t="shared" si="11"/>
        <v>US</v>
      </c>
      <c r="C1124" s="15"/>
      <c r="D1124" s="15" t="str">
        <f t="shared" si="12"/>
        <v xml:space="preserve">1001990040, 1001990050, 1001990060, 1001990092, </v>
      </c>
      <c r="T1124" s="1" t="str">
        <f t="shared" si="10"/>
        <v>wheat and meslin</v>
      </c>
      <c r="U1124" s="23" t="str">
        <f t="shared" si="13"/>
        <v>Licensed Quota number 094123 for geography US on wheat and meslin</v>
      </c>
      <c r="V1124" s="1" t="s">
        <v>7746</v>
      </c>
      <c r="AB1124" s="1" t="s">
        <v>7652</v>
      </c>
    </row>
    <row r="1125" spans="1:28" ht="30" x14ac:dyDescent="0.25">
      <c r="A1125" s="16" t="s">
        <v>7202</v>
      </c>
      <c r="B1125" s="15" t="str">
        <f t="shared" si="11"/>
        <v>CA</v>
      </c>
      <c r="C1125" s="15"/>
      <c r="D1125" s="15" t="str">
        <f t="shared" si="12"/>
        <v xml:space="preserve">1001990040, 1001990050, 1001990060, 1001990092, </v>
      </c>
      <c r="T1125" s="1" t="str">
        <f t="shared" si="10"/>
        <v>wheat and meslin</v>
      </c>
      <c r="U1125" s="23" t="str">
        <f t="shared" si="13"/>
        <v>Licensed Quota number 094124 for geography CA on wheat and meslin</v>
      </c>
      <c r="V1125" s="1" t="s">
        <v>7746</v>
      </c>
      <c r="AB1125" s="1" t="s">
        <v>7652</v>
      </c>
    </row>
    <row r="1126" spans="1:28" ht="30" x14ac:dyDescent="0.25">
      <c r="A1126" s="16" t="s">
        <v>7203</v>
      </c>
      <c r="B1126" s="15">
        <f t="shared" si="11"/>
        <v>1008</v>
      </c>
      <c r="C1126" s="15"/>
      <c r="D1126" s="15" t="str">
        <f t="shared" si="12"/>
        <v xml:space="preserve">1001990040, 1001990050, 1001990060, 1001990092, </v>
      </c>
      <c r="T1126" s="1" t="str">
        <f t="shared" si="10"/>
        <v>wheat and meslin</v>
      </c>
      <c r="U1126" s="23" t="str">
        <f t="shared" si="13"/>
        <v>Licensed Quota number 094125 for geography 1008 on wheat and meslin</v>
      </c>
      <c r="V1126" s="1" t="s">
        <v>7746</v>
      </c>
      <c r="AB1126" s="1" t="s">
        <v>7652</v>
      </c>
    </row>
    <row r="1127" spans="1:28" ht="30" x14ac:dyDescent="0.25">
      <c r="A1127" s="16" t="s">
        <v>7210</v>
      </c>
      <c r="B1127" s="15">
        <f t="shared" si="11"/>
        <v>1008</v>
      </c>
      <c r="C1127" s="15"/>
      <c r="D1127" s="15" t="str">
        <f t="shared" si="12"/>
        <v xml:space="preserve">1001990040, 1001990050, 1001990060, 1001990092, </v>
      </c>
      <c r="T1127" s="1" t="str">
        <f t="shared" si="10"/>
        <v>wheat and meslin</v>
      </c>
      <c r="U1127" s="23" t="str">
        <f t="shared" si="13"/>
        <v>Licensed Quota number 094133 for geography 1008 on wheat and meslin</v>
      </c>
      <c r="V1127" s="1" t="s">
        <v>7746</v>
      </c>
      <c r="AB1127" s="1" t="s">
        <v>7652</v>
      </c>
    </row>
    <row r="1128" spans="1:28" ht="30" x14ac:dyDescent="0.25">
      <c r="A1128" s="16" t="s">
        <v>7204</v>
      </c>
      <c r="B1128" s="15">
        <f t="shared" si="11"/>
        <v>1011</v>
      </c>
      <c r="C1128" s="15"/>
      <c r="D1128" s="15" t="str">
        <f t="shared" si="12"/>
        <v xml:space="preserve">1003100000, 1003900030, 1003900090, </v>
      </c>
      <c r="T1128" s="1" t="str">
        <f t="shared" si="10"/>
        <v>barley</v>
      </c>
      <c r="U1128" s="23" t="str">
        <f t="shared" si="13"/>
        <v>Licensed Quota number 094126 for geography 1011 on barley</v>
      </c>
      <c r="V1128" s="1" t="s">
        <v>7747</v>
      </c>
      <c r="AB1128" s="1" t="s">
        <v>7652</v>
      </c>
    </row>
    <row r="1129" spans="1:28" ht="30" x14ac:dyDescent="0.25">
      <c r="A1129" s="16" t="s">
        <v>1249</v>
      </c>
      <c r="B1129" s="15" t="str">
        <f t="shared" si="11"/>
        <v>UA</v>
      </c>
      <c r="C1129" s="15"/>
      <c r="D1129" s="15" t="str">
        <f t="shared" si="12"/>
        <v xml:space="preserve">1003900000, 1102901000, 1103202590, </v>
      </c>
      <c r="T1129" s="1" t="str">
        <f t="shared" si="10"/>
        <v>barley</v>
      </c>
      <c r="U1129" s="23" t="str">
        <f t="shared" si="13"/>
        <v>Licensed Quota number 094279 for geography UA on barley</v>
      </c>
      <c r="V1129" s="1" t="s">
        <v>7747</v>
      </c>
      <c r="AB1129" s="1" t="s">
        <v>7652</v>
      </c>
    </row>
    <row r="1130" spans="1:28" ht="30" x14ac:dyDescent="0.25">
      <c r="A1130" s="16" t="s">
        <v>7273</v>
      </c>
      <c r="B1130" s="15" t="str">
        <f t="shared" si="11"/>
        <v>UA</v>
      </c>
      <c r="C1130" s="15"/>
      <c r="D1130" s="15" t="str">
        <f t="shared" si="12"/>
        <v xml:space="preserve">1003900000, 1102901000, 1103202590, </v>
      </c>
      <c r="T1130" s="1" t="str">
        <f t="shared" si="10"/>
        <v>barley</v>
      </c>
      <c r="U1130" s="23" t="str">
        <f t="shared" si="13"/>
        <v>Licensed Quota number 094307 for geography UA on barley</v>
      </c>
      <c r="V1130" s="1" t="s">
        <v>7747</v>
      </c>
      <c r="AB1130" s="1" t="s">
        <v>7652</v>
      </c>
    </row>
    <row r="1131" spans="1:28" ht="30" x14ac:dyDescent="0.25">
      <c r="A1131" s="16" t="s">
        <v>7209</v>
      </c>
      <c r="B1131" s="15">
        <f t="shared" si="11"/>
        <v>1008</v>
      </c>
      <c r="C1131" s="15"/>
      <c r="D1131" s="15" t="str">
        <f t="shared" si="12"/>
        <v xml:space="preserve">1005109000, 1005900000, </v>
      </c>
      <c r="T1131" s="1" t="str">
        <f t="shared" si="10"/>
        <v>maize</v>
      </c>
      <c r="U1131" s="23" t="str">
        <f t="shared" si="13"/>
        <v>Licensed Quota number 094131 for geography 1008 on maize</v>
      </c>
      <c r="V1131" s="1" t="s">
        <v>7748</v>
      </c>
      <c r="AB1131" s="1" t="s">
        <v>7652</v>
      </c>
    </row>
    <row r="1132" spans="1:28" ht="30" x14ac:dyDescent="0.25">
      <c r="A1132" s="16" t="s">
        <v>1248</v>
      </c>
      <c r="B1132" s="15" t="str">
        <f t="shared" si="11"/>
        <v>UA</v>
      </c>
      <c r="C1132" s="15"/>
      <c r="D1132" s="15" t="str">
        <f t="shared" si="12"/>
        <v xml:space="preserve">1005900000, 1102200000, 1103130000, 1103204000, 1104230000, </v>
      </c>
      <c r="T1132" s="1" t="str">
        <f t="shared" si="10"/>
        <v>maize</v>
      </c>
      <c r="U1132" s="23" t="str">
        <f t="shared" si="13"/>
        <v>Licensed Quota number 094278 for geography UA on maize</v>
      </c>
      <c r="V1132" s="1" t="s">
        <v>7748</v>
      </c>
      <c r="AB1132" s="1" t="s">
        <v>7652</v>
      </c>
    </row>
    <row r="1133" spans="1:28" ht="30" x14ac:dyDescent="0.25">
      <c r="A1133" s="16" t="s">
        <v>7274</v>
      </c>
      <c r="B1133" s="15" t="str">
        <f t="shared" si="11"/>
        <v>UA</v>
      </c>
      <c r="C1133" s="15"/>
      <c r="D1133" s="15" t="str">
        <f t="shared" si="12"/>
        <v xml:space="preserve">1005900000, 1102200000, 1103130000, 1103204000, 1104230000, </v>
      </c>
      <c r="T1133" s="1" t="str">
        <f t="shared" si="10"/>
        <v>maize</v>
      </c>
      <c r="U1133" s="23" t="str">
        <f t="shared" si="13"/>
        <v>Licensed Quota number 094308 for geography UA on maize</v>
      </c>
      <c r="V1133" s="1" t="s">
        <v>7748</v>
      </c>
      <c r="AB1133" s="1" t="s">
        <v>7652</v>
      </c>
    </row>
    <row r="1134" spans="1:28" ht="30" x14ac:dyDescent="0.25">
      <c r="A1134" s="16" t="s">
        <v>7304</v>
      </c>
      <c r="B1134" s="15" t="str">
        <f t="shared" si="11"/>
        <v>BD</v>
      </c>
      <c r="C1134" s="15"/>
      <c r="D1134" s="15" t="str">
        <f t="shared" si="12"/>
        <v xml:space="preserve">1006103000, 1006105000, 1006107100, 1006107900, 1006201100, 1006201300, 1006201500, 1006201700, 1006209200, 1006209400, 1006209600, 1006209800, 1006300000, </v>
      </c>
      <c r="T1134" s="1" t="str">
        <f t="shared" si="10"/>
        <v>rice</v>
      </c>
      <c r="U1134" s="23" t="str">
        <f t="shared" si="13"/>
        <v>Licensed Quota number 094517 for geography BD on rice</v>
      </c>
      <c r="V1134" s="1" t="s">
        <v>1457</v>
      </c>
      <c r="AB1134" s="1" t="s">
        <v>7652</v>
      </c>
    </row>
    <row r="1135" spans="1:28" ht="30" x14ac:dyDescent="0.25">
      <c r="A1135" s="16" t="s">
        <v>7212</v>
      </c>
      <c r="B1135" s="15">
        <f t="shared" si="11"/>
        <v>1011</v>
      </c>
      <c r="C1135" s="15"/>
      <c r="D1135" s="15" t="str">
        <f t="shared" si="12"/>
        <v xml:space="preserve">1006200000, </v>
      </c>
      <c r="T1135" s="1" t="str">
        <f t="shared" si="10"/>
        <v>husked (brown) rice</v>
      </c>
      <c r="U1135" s="23" t="str">
        <f t="shared" si="13"/>
        <v>Licensed Quota number 094148 for geography 1011 on husked (brown) rice</v>
      </c>
      <c r="V1135" s="1" t="s">
        <v>1812</v>
      </c>
      <c r="AB1135" s="1" t="s">
        <v>7652</v>
      </c>
    </row>
    <row r="1136" spans="1:28" ht="30" x14ac:dyDescent="0.25">
      <c r="A1136" s="16" t="s">
        <v>7196</v>
      </c>
      <c r="B1136" s="15" t="str">
        <f t="shared" si="11"/>
        <v>TH</v>
      </c>
      <c r="C1136" s="15"/>
      <c r="D1136" s="15" t="str">
        <f t="shared" si="12"/>
        <v xml:space="preserve">1006300000, </v>
      </c>
      <c r="T1136" s="1" t="str">
        <f t="shared" si="10"/>
        <v>semi-milled or wholly milled rice, whether or not polished or glazed</v>
      </c>
      <c r="U1136" s="23" t="str">
        <f t="shared" si="13"/>
        <v>Licensed Quota number 094112 for geography TH on semi-milled or wholly milled rice, whether or not polished or glazed</v>
      </c>
      <c r="V1136" s="1" t="s">
        <v>4532</v>
      </c>
      <c r="AB1136" s="1" t="s">
        <v>7652</v>
      </c>
    </row>
    <row r="1137" spans="1:28" ht="30" x14ac:dyDescent="0.25">
      <c r="A1137" s="16" t="s">
        <v>7197</v>
      </c>
      <c r="B1137" s="15" t="str">
        <f t="shared" si="11"/>
        <v>US</v>
      </c>
      <c r="C1137" s="15"/>
      <c r="D1137" s="15" t="str">
        <f t="shared" si="12"/>
        <v xml:space="preserve">1006300000, </v>
      </c>
      <c r="T1137" s="1" t="str">
        <f t="shared" si="10"/>
        <v>semi-milled or wholly milled rice, whether or not polished or glazed</v>
      </c>
      <c r="U1137" s="23" t="str">
        <f t="shared" si="13"/>
        <v>Licensed Quota number 094116 for geography US on semi-milled or wholly milled rice, whether or not polished or glazed</v>
      </c>
      <c r="V1137" s="1" t="s">
        <v>4532</v>
      </c>
      <c r="AB1137" s="1" t="s">
        <v>7652</v>
      </c>
    </row>
    <row r="1138" spans="1:28" ht="30" x14ac:dyDescent="0.25">
      <c r="A1138" s="16" t="s">
        <v>7198</v>
      </c>
      <c r="B1138" s="15" t="str">
        <f t="shared" si="11"/>
        <v>IN</v>
      </c>
      <c r="C1138" s="15"/>
      <c r="D1138" s="15" t="str">
        <f t="shared" si="12"/>
        <v xml:space="preserve">1006300000, </v>
      </c>
      <c r="T1138" s="1" t="str">
        <f t="shared" si="10"/>
        <v>semi-milled or wholly milled rice, whether or not polished or glazed</v>
      </c>
      <c r="U1138" s="23" t="str">
        <f t="shared" si="13"/>
        <v>Licensed Quota number 094117 for geography IN on semi-milled or wholly milled rice, whether or not polished or glazed</v>
      </c>
      <c r="V1138" s="1" t="s">
        <v>4532</v>
      </c>
      <c r="AB1138" s="1" t="s">
        <v>7652</v>
      </c>
    </row>
    <row r="1139" spans="1:28" ht="30" x14ac:dyDescent="0.25">
      <c r="A1139" s="16" t="s">
        <v>7199</v>
      </c>
      <c r="B1139" s="15" t="str">
        <f t="shared" si="11"/>
        <v>PK</v>
      </c>
      <c r="C1139" s="15"/>
      <c r="D1139" s="15" t="str">
        <f t="shared" si="12"/>
        <v xml:space="preserve">1006300000, </v>
      </c>
      <c r="T1139" s="1" t="str">
        <f t="shared" si="10"/>
        <v>semi-milled or wholly milled rice, whether or not polished or glazed</v>
      </c>
      <c r="U1139" s="23" t="str">
        <f t="shared" si="13"/>
        <v>Licensed Quota number 094118 for geography PK on semi-milled or wholly milled rice, whether or not polished or glazed</v>
      </c>
      <c r="V1139" s="1" t="s">
        <v>4532</v>
      </c>
      <c r="AB1139" s="1" t="s">
        <v>7652</v>
      </c>
    </row>
    <row r="1140" spans="1:28" ht="30" x14ac:dyDescent="0.25">
      <c r="A1140" s="16" t="s">
        <v>7200</v>
      </c>
      <c r="B1140" s="15">
        <f t="shared" si="11"/>
        <v>1008</v>
      </c>
      <c r="C1140" s="15"/>
      <c r="D1140" s="15" t="str">
        <f t="shared" si="12"/>
        <v xml:space="preserve">1006300000, </v>
      </c>
      <c r="T1140" s="1" t="str">
        <f t="shared" si="10"/>
        <v>semi-milled or wholly milled rice, whether or not polished or glazed</v>
      </c>
      <c r="U1140" s="23" t="str">
        <f t="shared" si="13"/>
        <v>Licensed Quota number 094119 for geography 1008 on semi-milled or wholly milled rice, whether or not polished or glazed</v>
      </c>
      <c r="V1140" s="1" t="s">
        <v>4532</v>
      </c>
      <c r="AB1140" s="1" t="s">
        <v>7652</v>
      </c>
    </row>
    <row r="1141" spans="1:28" ht="30" x14ac:dyDescent="0.25">
      <c r="A1141" s="16" t="s">
        <v>7205</v>
      </c>
      <c r="B1141" s="15" t="str">
        <f t="shared" si="11"/>
        <v>US</v>
      </c>
      <c r="C1141" s="15"/>
      <c r="D1141" s="15" t="str">
        <f t="shared" si="12"/>
        <v xml:space="preserve">1006300000, </v>
      </c>
      <c r="T1141" s="1" t="str">
        <f t="shared" si="10"/>
        <v>semi-milled or wholly milled rice, whether or not polished or glazed</v>
      </c>
      <c r="U1141" s="23" t="str">
        <f t="shared" si="13"/>
        <v>Licensed Quota number 094127 for geography US on semi-milled or wholly milled rice, whether or not polished or glazed</v>
      </c>
      <c r="V1141" s="1" t="s">
        <v>4532</v>
      </c>
      <c r="AB1141" s="1" t="s">
        <v>7652</v>
      </c>
    </row>
    <row r="1142" spans="1:28" ht="30" x14ac:dyDescent="0.25">
      <c r="A1142" s="16" t="s">
        <v>7206</v>
      </c>
      <c r="B1142" s="15" t="str">
        <f t="shared" si="11"/>
        <v>TH</v>
      </c>
      <c r="C1142" s="15"/>
      <c r="D1142" s="15" t="str">
        <f t="shared" si="12"/>
        <v xml:space="preserve">1006300000, </v>
      </c>
      <c r="T1142" s="1" t="str">
        <f t="shared" si="10"/>
        <v>semi-milled or wholly milled rice, whether or not polished or glazed</v>
      </c>
      <c r="U1142" s="23" t="str">
        <f t="shared" si="13"/>
        <v>Licensed Quota number 094128 for geography TH on semi-milled or wholly milled rice, whether or not polished or glazed</v>
      </c>
      <c r="V1142" s="1" t="s">
        <v>4532</v>
      </c>
      <c r="AB1142" s="1" t="s">
        <v>7652</v>
      </c>
    </row>
    <row r="1143" spans="1:28" ht="30" x14ac:dyDescent="0.25">
      <c r="A1143" s="16" t="s">
        <v>7207</v>
      </c>
      <c r="B1143" s="15" t="str">
        <f t="shared" si="11"/>
        <v>AU</v>
      </c>
      <c r="C1143" s="15"/>
      <c r="D1143" s="15" t="str">
        <f t="shared" si="12"/>
        <v xml:space="preserve">1006300000, </v>
      </c>
      <c r="T1143" s="1" t="str">
        <f t="shared" si="10"/>
        <v>semi-milled or wholly milled rice, whether or not polished or glazed</v>
      </c>
      <c r="U1143" s="23" t="str">
        <f t="shared" si="13"/>
        <v>Licensed Quota number 094129 for geography AU on semi-milled or wholly milled rice, whether or not polished or glazed</v>
      </c>
      <c r="V1143" s="1" t="s">
        <v>4532</v>
      </c>
      <c r="AB1143" s="1" t="s">
        <v>7652</v>
      </c>
    </row>
    <row r="1144" spans="1:28" ht="30" x14ac:dyDescent="0.25">
      <c r="A1144" s="16" t="s">
        <v>7208</v>
      </c>
      <c r="B1144" s="15">
        <f t="shared" ref="B1144:B1175" si="14">VLOOKUP($A1144, licensed_all, 2, FALSE)</f>
        <v>1008</v>
      </c>
      <c r="C1144" s="15"/>
      <c r="D1144" s="15" t="str">
        <f t="shared" ref="D1144:D1175" si="15">VLOOKUP($A1144, licensed_all, 3, FALSE)</f>
        <v xml:space="preserve">1006300000, </v>
      </c>
      <c r="T1144" s="1" t="str">
        <f t="shared" si="10"/>
        <v>semi-milled or wholly milled rice, whether or not polished or glazed</v>
      </c>
      <c r="U1144" s="23" t="str">
        <f t="shared" si="13"/>
        <v>Licensed Quota number 094130 for geography 1008 on semi-milled or wholly milled rice, whether or not polished or glazed</v>
      </c>
      <c r="V1144" s="1" t="s">
        <v>4532</v>
      </c>
      <c r="AB1144" s="1" t="s">
        <v>7652</v>
      </c>
    </row>
    <row r="1145" spans="1:28" ht="30" x14ac:dyDescent="0.25">
      <c r="A1145" s="16" t="s">
        <v>7211</v>
      </c>
      <c r="B1145" s="15">
        <f t="shared" si="14"/>
        <v>1011</v>
      </c>
      <c r="C1145" s="15"/>
      <c r="D1145" s="15" t="str">
        <f t="shared" si="15"/>
        <v xml:space="preserve">1006300000, </v>
      </c>
      <c r="T1145" s="1" t="str">
        <f t="shared" si="10"/>
        <v>semi-milled or wholly milled rice, whether or not polished or glazed</v>
      </c>
      <c r="U1145" s="23" t="str">
        <f t="shared" si="13"/>
        <v>Licensed Quota number 094138 for geography 1011 on semi-milled or wholly milled rice, whether or not polished or glazed</v>
      </c>
      <c r="V1145" s="1" t="s">
        <v>4532</v>
      </c>
      <c r="AB1145" s="1" t="s">
        <v>7652</v>
      </c>
    </row>
    <row r="1146" spans="1:28" ht="30" x14ac:dyDescent="0.25">
      <c r="A1146" s="16" t="s">
        <v>7221</v>
      </c>
      <c r="B1146" s="15">
        <f t="shared" si="14"/>
        <v>1011</v>
      </c>
      <c r="C1146" s="15"/>
      <c r="D1146" s="15" t="str">
        <f t="shared" si="15"/>
        <v xml:space="preserve">1006300000, </v>
      </c>
      <c r="T1146" s="1" t="str">
        <f t="shared" si="10"/>
        <v>semi-milled or wholly milled rice, whether or not polished or glazed</v>
      </c>
      <c r="U1146" s="23" t="str">
        <f t="shared" si="13"/>
        <v>Licensed Quota number 094166 for geography 1011 on semi-milled or wholly milled rice, whether or not polished or glazed</v>
      </c>
      <c r="V1146" s="1" t="s">
        <v>4532</v>
      </c>
      <c r="AB1146" s="1" t="s">
        <v>7652</v>
      </c>
    </row>
    <row r="1147" spans="1:28" ht="30" x14ac:dyDescent="0.25">
      <c r="A1147" s="16" t="s">
        <v>7213</v>
      </c>
      <c r="B1147" s="15" t="str">
        <f t="shared" si="14"/>
        <v>TH</v>
      </c>
      <c r="C1147" s="15"/>
      <c r="D1147" s="15" t="str">
        <f t="shared" si="15"/>
        <v xml:space="preserve">1006400000, </v>
      </c>
      <c r="T1147" s="1" t="str">
        <f t="shared" si="10"/>
        <v>broken rice</v>
      </c>
      <c r="U1147" s="23" t="str">
        <f t="shared" si="13"/>
        <v>Licensed Quota number 094149 for geography TH on broken rice</v>
      </c>
      <c r="V1147" s="1" t="s">
        <v>1814</v>
      </c>
      <c r="AB1147" s="1" t="s">
        <v>7652</v>
      </c>
    </row>
    <row r="1148" spans="1:28" ht="30" x14ac:dyDescent="0.25">
      <c r="A1148" s="16" t="s">
        <v>7214</v>
      </c>
      <c r="B1148" s="15" t="str">
        <f t="shared" si="14"/>
        <v>AU</v>
      </c>
      <c r="C1148" s="15"/>
      <c r="D1148" s="15" t="str">
        <f t="shared" si="15"/>
        <v xml:space="preserve">1006400000, </v>
      </c>
      <c r="T1148" s="1" t="str">
        <f t="shared" si="10"/>
        <v>broken rice</v>
      </c>
      <c r="U1148" s="23" t="str">
        <f t="shared" si="13"/>
        <v>Licensed Quota number 094150 for geography AU on broken rice</v>
      </c>
      <c r="V1148" s="1" t="s">
        <v>1814</v>
      </c>
      <c r="AB1148" s="1" t="s">
        <v>7652</v>
      </c>
    </row>
    <row r="1149" spans="1:28" ht="30" x14ac:dyDescent="0.25">
      <c r="A1149" s="16" t="s">
        <v>7215</v>
      </c>
      <c r="B1149" s="15" t="str">
        <f t="shared" si="14"/>
        <v>GY</v>
      </c>
      <c r="C1149" s="15"/>
      <c r="D1149" s="15" t="str">
        <f t="shared" si="15"/>
        <v xml:space="preserve">1006400000, </v>
      </c>
      <c r="T1149" s="1" t="str">
        <f t="shared" si="10"/>
        <v>broken rice</v>
      </c>
      <c r="U1149" s="23" t="str">
        <f t="shared" si="13"/>
        <v>Licensed Quota number 094152 for geography GY on broken rice</v>
      </c>
      <c r="V1149" s="1" t="s">
        <v>1814</v>
      </c>
      <c r="AB1149" s="1" t="s">
        <v>7652</v>
      </c>
    </row>
    <row r="1150" spans="1:28" ht="30" x14ac:dyDescent="0.25">
      <c r="A1150" s="16" t="s">
        <v>7216</v>
      </c>
      <c r="B1150" s="15" t="str">
        <f t="shared" si="14"/>
        <v>US</v>
      </c>
      <c r="C1150" s="15"/>
      <c r="D1150" s="15" t="str">
        <f t="shared" si="15"/>
        <v xml:space="preserve">1006400000, </v>
      </c>
      <c r="T1150" s="1" t="str">
        <f t="shared" si="10"/>
        <v>broken rice</v>
      </c>
      <c r="U1150" s="23" t="str">
        <f t="shared" si="13"/>
        <v>Licensed Quota number 094153 for geography US on broken rice</v>
      </c>
      <c r="V1150" s="1" t="s">
        <v>1814</v>
      </c>
      <c r="AB1150" s="1" t="s">
        <v>7652</v>
      </c>
    </row>
    <row r="1151" spans="1:28" ht="30" x14ac:dyDescent="0.25">
      <c r="A1151" s="16" t="s">
        <v>7217</v>
      </c>
      <c r="B1151" s="15">
        <f t="shared" si="14"/>
        <v>1008</v>
      </c>
      <c r="C1151" s="15"/>
      <c r="D1151" s="15" t="str">
        <f t="shared" si="15"/>
        <v xml:space="preserve">1006400000, </v>
      </c>
      <c r="T1151" s="1" t="str">
        <f t="shared" si="10"/>
        <v>broken rice</v>
      </c>
      <c r="U1151" s="23" t="str">
        <f t="shared" si="13"/>
        <v>Licensed Quota number 094154 for geography 1008 on broken rice</v>
      </c>
      <c r="V1151" s="1" t="s">
        <v>1814</v>
      </c>
      <c r="AB1151" s="1" t="s">
        <v>7652</v>
      </c>
    </row>
    <row r="1152" spans="1:28" ht="30" x14ac:dyDescent="0.25">
      <c r="A1152" s="16" t="s">
        <v>7222</v>
      </c>
      <c r="B1152" s="15">
        <f t="shared" si="14"/>
        <v>1011</v>
      </c>
      <c r="C1152" s="15"/>
      <c r="D1152" s="15" t="str">
        <f t="shared" si="15"/>
        <v xml:space="preserve">1006400000, </v>
      </c>
      <c r="T1152" s="1" t="str">
        <f t="shared" si="10"/>
        <v>broken rice</v>
      </c>
      <c r="U1152" s="23" t="str">
        <f t="shared" si="13"/>
        <v>Licensed Quota number 094168 for geography 1011 on broken rice</v>
      </c>
      <c r="V1152" s="1" t="s">
        <v>1814</v>
      </c>
      <c r="AB1152" s="1" t="s">
        <v>7652</v>
      </c>
    </row>
    <row r="1153" spans="1:28" ht="30" x14ac:dyDescent="0.25">
      <c r="A1153" s="16" t="s">
        <v>7243</v>
      </c>
      <c r="B1153" s="15" t="str">
        <f t="shared" si="14"/>
        <v>BR</v>
      </c>
      <c r="C1153" s="15"/>
      <c r="D1153" s="15" t="str">
        <f t="shared" si="15"/>
        <v xml:space="preserve">1602310000, </v>
      </c>
      <c r="T1153" s="1" t="str">
        <f t="shared" si="10"/>
        <v>other prepared or preserved meat, meat offal or blood - of poultry of heading|0105</v>
      </c>
      <c r="U1153" s="23" t="str">
        <f t="shared" si="13"/>
        <v>Licensed Quota number 094217 for geography BR on other prepared or preserved meat, meat offal or blood - of poultry of heading|0105</v>
      </c>
      <c r="V1153" s="1" t="s">
        <v>7847</v>
      </c>
      <c r="AB1153" s="1" t="s">
        <v>7652</v>
      </c>
    </row>
    <row r="1154" spans="1:28" ht="30" x14ac:dyDescent="0.25">
      <c r="A1154" s="16" t="s">
        <v>7244</v>
      </c>
      <c r="B1154" s="15">
        <f t="shared" si="14"/>
        <v>1011</v>
      </c>
      <c r="C1154" s="15"/>
      <c r="D1154" s="15" t="str">
        <f t="shared" si="15"/>
        <v xml:space="preserve">1602310000, </v>
      </c>
      <c r="T1154" s="1" t="str">
        <f t="shared" si="10"/>
        <v>other prepared or preserved meat, meat offal or blood - of poultry of heading|0105</v>
      </c>
      <c r="U1154" s="23" t="str">
        <f t="shared" ref="U1154:U1185" si="16">GetQuotaDescription(A1154, B1154, AB1154, T1154)</f>
        <v>Licensed Quota number 094218 for geography 1011 on other prepared or preserved meat, meat offal or blood - of poultry of heading|0105</v>
      </c>
      <c r="V1154" s="1" t="s">
        <v>7847</v>
      </c>
      <c r="AB1154" s="1" t="s">
        <v>7652</v>
      </c>
    </row>
    <row r="1155" spans="1:28" ht="30" x14ac:dyDescent="0.25">
      <c r="A1155" s="16" t="s">
        <v>7247</v>
      </c>
      <c r="B1155" s="15" t="str">
        <f t="shared" si="14"/>
        <v>BR</v>
      </c>
      <c r="C1155" s="15"/>
      <c r="D1155" s="15" t="str">
        <f t="shared" si="15"/>
        <v xml:space="preserve">1602321100, </v>
      </c>
      <c r="T1155" s="1" t="str">
        <f t="shared" si="10"/>
        <v>other prepared or preserved meat, meat offal or blood - of fowls of the species gallus domesticus</v>
      </c>
      <c r="U1155" s="23" t="str">
        <f t="shared" si="16"/>
        <v>Licensed Quota number 094251 for geography BR on other prepared or preserved meat, meat offal or blood - of fowls of the species gallus domesticus</v>
      </c>
      <c r="V1155" s="1" t="s">
        <v>7848</v>
      </c>
      <c r="AB1155" s="1" t="s">
        <v>7652</v>
      </c>
    </row>
    <row r="1156" spans="1:28" ht="30" x14ac:dyDescent="0.25">
      <c r="A1156" s="16" t="s">
        <v>7257</v>
      </c>
      <c r="B1156" s="15">
        <f t="shared" si="14"/>
        <v>1011</v>
      </c>
      <c r="C1156" s="15"/>
      <c r="D1156" s="15" t="str">
        <f t="shared" si="15"/>
        <v xml:space="preserve">1602321100, </v>
      </c>
      <c r="T1156" s="1" t="str">
        <f t="shared" si="10"/>
        <v>other prepared or preserved meat, meat offal or blood - of fowls of the species gallus domesticus</v>
      </c>
      <c r="U1156" s="23" t="str">
        <f t="shared" si="16"/>
        <v>Licensed Quota number 094261 for geography 1011 on other prepared or preserved meat, meat offal or blood - of fowls of the species gallus domesticus</v>
      </c>
      <c r="V1156" s="1" t="s">
        <v>7848</v>
      </c>
      <c r="AB1156" s="1" t="s">
        <v>7652</v>
      </c>
    </row>
    <row r="1157" spans="1:28" ht="30" x14ac:dyDescent="0.25">
      <c r="A1157" s="16" t="s">
        <v>7240</v>
      </c>
      <c r="B1157" s="15" t="str">
        <f t="shared" si="14"/>
        <v>BR</v>
      </c>
      <c r="C1157" s="15"/>
      <c r="D1157" s="15" t="str">
        <f t="shared" si="15"/>
        <v xml:space="preserve">1602321900, </v>
      </c>
      <c r="T1157" s="1" t="str">
        <f t="shared" si="10"/>
        <v>other prepared or preserved meat, meat offal or blood - of fowls of the species gallus domesticus</v>
      </c>
      <c r="U1157" s="23" t="str">
        <f t="shared" si="16"/>
        <v>Licensed Quota number 094214 for geography BR on other prepared or preserved meat, meat offal or blood - of fowls of the species gallus domesticus</v>
      </c>
      <c r="V1157" s="1" t="s">
        <v>7848</v>
      </c>
      <c r="AB1157" s="1" t="s">
        <v>7652</v>
      </c>
    </row>
    <row r="1158" spans="1:28" ht="30" x14ac:dyDescent="0.25">
      <c r="A1158" s="16" t="s">
        <v>7241</v>
      </c>
      <c r="B1158" s="15" t="str">
        <f t="shared" si="14"/>
        <v>TH</v>
      </c>
      <c r="C1158" s="15"/>
      <c r="D1158" s="15" t="str">
        <f t="shared" si="15"/>
        <v xml:space="preserve">1602321900, </v>
      </c>
      <c r="T1158" s="1" t="str">
        <f t="shared" si="10"/>
        <v>other prepared or preserved meat, meat offal or blood - of fowls of the species gallus domesticus</v>
      </c>
      <c r="U1158" s="23" t="str">
        <f t="shared" si="16"/>
        <v>Licensed Quota number 094215 for geography TH on other prepared or preserved meat, meat offal or blood - of fowls of the species gallus domesticus</v>
      </c>
      <c r="V1158" s="1" t="s">
        <v>7848</v>
      </c>
      <c r="AB1158" s="1" t="s">
        <v>7652</v>
      </c>
    </row>
    <row r="1159" spans="1:28" ht="30" x14ac:dyDescent="0.25">
      <c r="A1159" s="16" t="s">
        <v>7242</v>
      </c>
      <c r="B1159" s="15">
        <f t="shared" si="14"/>
        <v>1011</v>
      </c>
      <c r="C1159" s="15"/>
      <c r="D1159" s="15" t="str">
        <f t="shared" si="15"/>
        <v xml:space="preserve">1602321900, </v>
      </c>
      <c r="T1159" s="1" t="str">
        <f t="shared" si="10"/>
        <v>other prepared or preserved meat, meat offal or blood - of fowls of the species gallus domesticus</v>
      </c>
      <c r="U1159" s="23" t="str">
        <f t="shared" si="16"/>
        <v>Licensed Quota number 094216 for geography 1011 on other prepared or preserved meat, meat offal or blood - of fowls of the species gallus domesticus</v>
      </c>
      <c r="V1159" s="1" t="s">
        <v>7848</v>
      </c>
      <c r="AB1159" s="1" t="s">
        <v>7652</v>
      </c>
    </row>
    <row r="1160" spans="1:28" ht="30" x14ac:dyDescent="0.25">
      <c r="A1160" s="16" t="s">
        <v>7248</v>
      </c>
      <c r="B1160" s="15" t="str">
        <f t="shared" si="14"/>
        <v>BR</v>
      </c>
      <c r="C1160" s="15"/>
      <c r="D1160" s="15" t="str">
        <f t="shared" si="15"/>
        <v xml:space="preserve">1602323000, </v>
      </c>
      <c r="T1160" s="1" t="str">
        <f t="shared" si="10"/>
        <v>other prepared or preserved meat, meat offal or blood - of fowls of the species gallus domesticus</v>
      </c>
      <c r="U1160" s="23" t="str">
        <f t="shared" si="16"/>
        <v>Licensed Quota number 094252 for geography BR on other prepared or preserved meat, meat offal or blood - of fowls of the species gallus domesticus</v>
      </c>
      <c r="V1160" s="1" t="s">
        <v>7848</v>
      </c>
      <c r="AB1160" s="1" t="s">
        <v>7652</v>
      </c>
    </row>
    <row r="1161" spans="1:28" ht="30" x14ac:dyDescent="0.25">
      <c r="A1161" s="16" t="s">
        <v>7250</v>
      </c>
      <c r="B1161" s="15" t="str">
        <f t="shared" si="14"/>
        <v>TH</v>
      </c>
      <c r="C1161" s="15"/>
      <c r="D1161" s="15" t="str">
        <f t="shared" si="15"/>
        <v xml:space="preserve">1602323000, </v>
      </c>
      <c r="T1161" s="1" t="str">
        <f t="shared" si="10"/>
        <v>other prepared or preserved meat, meat offal or blood - of fowls of the species gallus domesticus</v>
      </c>
      <c r="U1161" s="23" t="str">
        <f t="shared" si="16"/>
        <v>Licensed Quota number 094254 for geography TH on other prepared or preserved meat, meat offal or blood - of fowls of the species gallus domesticus</v>
      </c>
      <c r="V1161" s="1" t="s">
        <v>7848</v>
      </c>
      <c r="AB1161" s="1" t="s">
        <v>7652</v>
      </c>
    </row>
    <row r="1162" spans="1:28" ht="30" x14ac:dyDescent="0.25">
      <c r="A1162" s="16" t="s">
        <v>7256</v>
      </c>
      <c r="B1162" s="15">
        <f t="shared" si="14"/>
        <v>1011</v>
      </c>
      <c r="C1162" s="15"/>
      <c r="D1162" s="15" t="str">
        <f t="shared" si="15"/>
        <v xml:space="preserve">1602323000, </v>
      </c>
      <c r="T1162" s="1" t="str">
        <f t="shared" ref="T1162:T1183" si="17">LOWER(V1162)</f>
        <v>other prepared or preserved meat, meat offal or blood - of fowls of the species gallus domesticus</v>
      </c>
      <c r="U1162" s="23" t="str">
        <f t="shared" si="16"/>
        <v>Licensed Quota number 094260 for geography 1011 on other prepared or preserved meat, meat offal or blood - of fowls of the species gallus domesticus</v>
      </c>
      <c r="V1162" s="1" t="s">
        <v>7848</v>
      </c>
      <c r="AB1162" s="1" t="s">
        <v>7652</v>
      </c>
    </row>
    <row r="1163" spans="1:28" ht="30" x14ac:dyDescent="0.25">
      <c r="A1163" s="16" t="s">
        <v>7249</v>
      </c>
      <c r="B1163" s="15" t="str">
        <f t="shared" si="14"/>
        <v>BR</v>
      </c>
      <c r="C1163" s="15"/>
      <c r="D1163" s="15" t="str">
        <f t="shared" si="15"/>
        <v xml:space="preserve">1602329000, </v>
      </c>
      <c r="T1163" s="1" t="str">
        <f t="shared" si="17"/>
        <v>other prepared or preserved meat, meat offal or blood - of fowls of the species gallus domesticus</v>
      </c>
      <c r="U1163" s="23" t="str">
        <f t="shared" si="16"/>
        <v>Licensed Quota number 094253 for geography BR on other prepared or preserved meat, meat offal or blood - of fowls of the species gallus domesticus</v>
      </c>
      <c r="V1163" s="1" t="s">
        <v>7848</v>
      </c>
      <c r="AB1163" s="1" t="s">
        <v>7652</v>
      </c>
    </row>
    <row r="1164" spans="1:28" ht="30" x14ac:dyDescent="0.25">
      <c r="A1164" s="16" t="s">
        <v>7251</v>
      </c>
      <c r="B1164" s="15" t="str">
        <f t="shared" si="14"/>
        <v>TH</v>
      </c>
      <c r="C1164" s="15"/>
      <c r="D1164" s="15" t="str">
        <f t="shared" si="15"/>
        <v xml:space="preserve">1602329000, </v>
      </c>
      <c r="T1164" s="1" t="str">
        <f t="shared" si="17"/>
        <v>other prepared or preserved meat, meat offal or blood - of fowls of the species gallus domesticus</v>
      </c>
      <c r="U1164" s="23" t="str">
        <f t="shared" si="16"/>
        <v>Licensed Quota number 094255 for geography TH on other prepared or preserved meat, meat offal or blood - of fowls of the species gallus domesticus</v>
      </c>
      <c r="V1164" s="1" t="s">
        <v>7848</v>
      </c>
      <c r="AB1164" s="1" t="s">
        <v>7652</v>
      </c>
    </row>
    <row r="1165" spans="1:28" ht="30" x14ac:dyDescent="0.25">
      <c r="A1165" s="16" t="s">
        <v>7258</v>
      </c>
      <c r="B1165" s="15">
        <f t="shared" si="14"/>
        <v>1011</v>
      </c>
      <c r="C1165" s="15"/>
      <c r="D1165" s="15" t="str">
        <f t="shared" si="15"/>
        <v xml:space="preserve">1602329000, </v>
      </c>
      <c r="T1165" s="1" t="str">
        <f t="shared" si="17"/>
        <v>other prepared or preserved meat, meat offal or blood - of fowls of the species gallus domesticus</v>
      </c>
      <c r="U1165" s="23" t="str">
        <f t="shared" si="16"/>
        <v>Licensed Quota number 094262 for geography 1011 on other prepared or preserved meat, meat offal or blood - of fowls of the species gallus domesticus</v>
      </c>
      <c r="V1165" s="1" t="s">
        <v>7848</v>
      </c>
      <c r="AB1165" s="1" t="s">
        <v>7652</v>
      </c>
    </row>
    <row r="1166" spans="1:28" ht="30" x14ac:dyDescent="0.25">
      <c r="A1166" s="16" t="s">
        <v>7253</v>
      </c>
      <c r="B1166" s="15" t="str">
        <f t="shared" si="14"/>
        <v>TH</v>
      </c>
      <c r="C1166" s="15"/>
      <c r="D1166" s="15" t="str">
        <f t="shared" si="15"/>
        <v xml:space="preserve">1602392100, </v>
      </c>
      <c r="T1166" s="1" t="str">
        <f t="shared" si="17"/>
        <v>other prepared or preserved meat, meat offal or blood - of fowls of the species gallus domesticus</v>
      </c>
      <c r="U1166" s="23" t="str">
        <f t="shared" si="16"/>
        <v>Licensed Quota number 094257 for geography TH on other prepared or preserved meat, meat offal or blood - of fowls of the species gallus domesticus</v>
      </c>
      <c r="V1166" s="1" t="s">
        <v>7848</v>
      </c>
      <c r="AB1166" s="1" t="s">
        <v>7652</v>
      </c>
    </row>
    <row r="1167" spans="1:28" ht="30" x14ac:dyDescent="0.25">
      <c r="A1167" s="16" t="s">
        <v>7252</v>
      </c>
      <c r="B1167" s="15" t="str">
        <f t="shared" si="14"/>
        <v>TH</v>
      </c>
      <c r="C1167" s="15"/>
      <c r="D1167" s="15" t="str">
        <f t="shared" si="15"/>
        <v xml:space="preserve">1602392900, </v>
      </c>
      <c r="T1167" s="1" t="str">
        <f t="shared" si="17"/>
        <v>other prepared or preserved meat, meat offal or blood - of fowls of the species gallus domesticus</v>
      </c>
      <c r="U1167" s="23" t="str">
        <f t="shared" si="16"/>
        <v>Licensed Quota number 094256 for geography TH on other prepared or preserved meat, meat offal or blood - of fowls of the species gallus domesticus</v>
      </c>
      <c r="V1167" s="1" t="s">
        <v>7848</v>
      </c>
      <c r="AB1167" s="1" t="s">
        <v>7652</v>
      </c>
    </row>
    <row r="1168" spans="1:28" ht="30" x14ac:dyDescent="0.25">
      <c r="A1168" s="16" t="s">
        <v>7259</v>
      </c>
      <c r="B1168" s="15">
        <f t="shared" si="14"/>
        <v>1011</v>
      </c>
      <c r="C1168" s="15"/>
      <c r="D1168" s="15" t="str">
        <f t="shared" si="15"/>
        <v xml:space="preserve">1602392900, </v>
      </c>
      <c r="T1168" s="1" t="str">
        <f t="shared" si="17"/>
        <v>other prepared or preserved meat, meat offal or blood - of fowls of the species gallus domesticus</v>
      </c>
      <c r="U1168" s="23" t="str">
        <f t="shared" si="16"/>
        <v>Licensed Quota number 094263 for geography 1011 on other prepared or preserved meat, meat offal or blood - of fowls of the species gallus domesticus</v>
      </c>
      <c r="V1168" s="1" t="s">
        <v>7848</v>
      </c>
      <c r="AB1168" s="1" t="s">
        <v>7652</v>
      </c>
    </row>
    <row r="1169" spans="1:28" ht="30" x14ac:dyDescent="0.25">
      <c r="A1169" s="16" t="s">
        <v>7254</v>
      </c>
      <c r="B1169" s="15" t="str">
        <f t="shared" si="14"/>
        <v>TH</v>
      </c>
      <c r="C1169" s="15"/>
      <c r="D1169" s="15" t="str">
        <f t="shared" si="15"/>
        <v xml:space="preserve">1602398510, </v>
      </c>
      <c r="T1169" s="1" t="str">
        <f t="shared" si="17"/>
        <v>other prepared or preserved meat, meat offal or blood - of fowls of the species gallus domesticus</v>
      </c>
      <c r="U1169" s="23" t="str">
        <f t="shared" si="16"/>
        <v>Licensed Quota number 094258 for geography TH on other prepared or preserved meat, meat offal or blood - of fowls of the species gallus domesticus</v>
      </c>
      <c r="V1169" s="1" t="s">
        <v>7848</v>
      </c>
      <c r="AB1169" s="1" t="s">
        <v>7652</v>
      </c>
    </row>
    <row r="1170" spans="1:28" ht="30" x14ac:dyDescent="0.25">
      <c r="A1170" s="16" t="s">
        <v>7260</v>
      </c>
      <c r="B1170" s="15">
        <f t="shared" si="14"/>
        <v>1011</v>
      </c>
      <c r="C1170" s="15"/>
      <c r="D1170" s="15" t="str">
        <f t="shared" si="15"/>
        <v xml:space="preserve">1602398510, </v>
      </c>
      <c r="T1170" s="1" t="str">
        <f t="shared" si="17"/>
        <v>other prepared or preserved meat, meat offal or blood - of fowls of the species gallus domesticus</v>
      </c>
      <c r="U1170" s="23" t="str">
        <f t="shared" si="16"/>
        <v>Licensed Quota number 094264 for geography 1011 on other prepared or preserved meat, meat offal or blood - of fowls of the species gallus domesticus</v>
      </c>
      <c r="V1170" s="1" t="s">
        <v>7848</v>
      </c>
      <c r="AB1170" s="1" t="s">
        <v>7652</v>
      </c>
    </row>
    <row r="1171" spans="1:28" ht="30" x14ac:dyDescent="0.25">
      <c r="A1171" s="16" t="s">
        <v>7255</v>
      </c>
      <c r="B1171" s="15" t="str">
        <f t="shared" si="14"/>
        <v>TH</v>
      </c>
      <c r="C1171" s="15"/>
      <c r="D1171" s="15" t="str">
        <f t="shared" si="15"/>
        <v xml:space="preserve">1602398590, </v>
      </c>
      <c r="T1171" s="1" t="str">
        <f t="shared" si="17"/>
        <v>other prepared or preserved meat, meat offal or blood - of fowls of the species gallus domesticus</v>
      </c>
      <c r="U1171" s="23" t="str">
        <f t="shared" si="16"/>
        <v>Licensed Quota number 094259 for geography TH on other prepared or preserved meat, meat offal or blood - of fowls of the species gallus domesticus</v>
      </c>
      <c r="V1171" s="1" t="s">
        <v>7848</v>
      </c>
      <c r="AB1171" s="1" t="s">
        <v>7652</v>
      </c>
    </row>
    <row r="1172" spans="1:28" ht="30" x14ac:dyDescent="0.25">
      <c r="A1172" s="16" t="s">
        <v>7261</v>
      </c>
      <c r="B1172" s="15">
        <f t="shared" si="14"/>
        <v>1011</v>
      </c>
      <c r="C1172" s="15"/>
      <c r="D1172" s="15" t="str">
        <f t="shared" si="15"/>
        <v xml:space="preserve">1602398590, </v>
      </c>
      <c r="T1172" s="1" t="str">
        <f t="shared" si="17"/>
        <v>other prepared or preserved meat, meat offal or blood - of fowls of the species gallus domesticus</v>
      </c>
      <c r="U1172" s="23" t="str">
        <f t="shared" si="16"/>
        <v>Licensed Quota number 094265 for geography 1011 on other prepared or preserved meat, meat offal or blood - of fowls of the species gallus domesticus</v>
      </c>
      <c r="V1172" s="1" t="s">
        <v>7848</v>
      </c>
      <c r="AB1172" s="1" t="s">
        <v>7652</v>
      </c>
    </row>
    <row r="1173" spans="1:28" ht="30" x14ac:dyDescent="0.25">
      <c r="A1173" s="16" t="s">
        <v>7279</v>
      </c>
      <c r="B1173" s="15" t="str">
        <f t="shared" si="14"/>
        <v>IN</v>
      </c>
      <c r="C1173" s="15"/>
      <c r="D1173" s="15" t="str">
        <f t="shared" si="15"/>
        <v xml:space="preserve">1701000000, </v>
      </c>
      <c r="T1173" s="1" t="str">
        <f t="shared" si="17"/>
        <v>cane or beet sugar and chemically pure sucrose, in solid form</v>
      </c>
      <c r="U1173" s="23" t="str">
        <f t="shared" si="16"/>
        <v>Licensed Quota number 094321 for geography IN on cane or beet sugar and chemically pure sucrose, in solid form</v>
      </c>
      <c r="V1173" s="1" t="s">
        <v>7849</v>
      </c>
      <c r="AB1173" s="1" t="s">
        <v>7652</v>
      </c>
    </row>
    <row r="1174" spans="1:28" ht="30" x14ac:dyDescent="0.25">
      <c r="A1174" s="16" t="s">
        <v>7280</v>
      </c>
      <c r="B1174" s="15" t="str">
        <f t="shared" si="14"/>
        <v>AL</v>
      </c>
      <c r="C1174" s="15"/>
      <c r="D1174" s="15" t="str">
        <f t="shared" si="15"/>
        <v xml:space="preserve">1701000000, 1702000000, </v>
      </c>
      <c r="T1174" s="1" t="str">
        <f t="shared" si="17"/>
        <v>cane or beet sugar and chemically pure sucrose, in solid form + other sugars</v>
      </c>
      <c r="U1174" s="23" t="str">
        <f t="shared" si="16"/>
        <v>Licensed Quota number 094324 for geography AL on cane or beet sugar and chemically pure sucrose, in solid form + other sugars</v>
      </c>
      <c r="V1174" s="1" t="s">
        <v>7850</v>
      </c>
      <c r="AB1174" s="1" t="s">
        <v>7652</v>
      </c>
    </row>
    <row r="1175" spans="1:28" ht="30" x14ac:dyDescent="0.25">
      <c r="A1175" s="16" t="s">
        <v>7282</v>
      </c>
      <c r="B1175" s="15" t="str">
        <f t="shared" si="14"/>
        <v>XK, XS</v>
      </c>
      <c r="C1175" s="15"/>
      <c r="D1175" s="15" t="str">
        <f t="shared" si="15"/>
        <v xml:space="preserve">1701000000, 1702000000, </v>
      </c>
      <c r="T1175" s="1" t="str">
        <f t="shared" si="17"/>
        <v>cane or beet sugar and chemically pure sucrose, in solid form + other sugars</v>
      </c>
      <c r="U1175" s="23" t="str">
        <f t="shared" si="16"/>
        <v>Licensed Quota number 094326 for geography XK, XS on cane or beet sugar and chemically pure sucrose, in solid form + other sugars</v>
      </c>
      <c r="V1175" s="1" t="s">
        <v>7850</v>
      </c>
      <c r="AB1175" s="1" t="s">
        <v>7652</v>
      </c>
    </row>
    <row r="1176" spans="1:28" ht="30" x14ac:dyDescent="0.25">
      <c r="A1176" s="16" t="s">
        <v>7283</v>
      </c>
      <c r="B1176" s="15" t="str">
        <f t="shared" ref="B1176:B1183" si="18">VLOOKUP($A1176, licensed_all, 2, FALSE)</f>
        <v>MK</v>
      </c>
      <c r="C1176" s="15"/>
      <c r="D1176" s="15" t="str">
        <f t="shared" ref="D1176:D1183" si="19">VLOOKUP($A1176, licensed_all, 3, FALSE)</f>
        <v xml:space="preserve">1701000000, 1702000000, </v>
      </c>
      <c r="T1176" s="1" t="str">
        <f t="shared" si="17"/>
        <v>cane or beet sugar and chemically pure sucrose, in solid form + other sugars</v>
      </c>
      <c r="U1176" s="23" t="str">
        <f t="shared" si="16"/>
        <v>Licensed Quota number 094327 for geography MK on cane or beet sugar and chemically pure sucrose, in solid form + other sugars</v>
      </c>
      <c r="V1176" s="1" t="s">
        <v>7850</v>
      </c>
      <c r="AB1176" s="1" t="s">
        <v>7652</v>
      </c>
    </row>
    <row r="1177" spans="1:28" ht="45" x14ac:dyDescent="0.25">
      <c r="A1177" s="16" t="s">
        <v>7281</v>
      </c>
      <c r="B1177" s="15" t="str">
        <f t="shared" si="18"/>
        <v>BA</v>
      </c>
      <c r="C1177" s="15"/>
      <c r="D1177" s="15" t="str">
        <f t="shared" si="19"/>
        <v xml:space="preserve">1701000000, 1702110000, 1702190000, 1702200000, 1702300000, 1702400000, 1702500000, 1702600000, 1702901000, 1702903000, 1702905000, 1702907100, 1702907500, 1702907900, 1702908000, 1702909500, </v>
      </c>
      <c r="T1177" s="1" t="str">
        <f t="shared" si="17"/>
        <v>sugar products</v>
      </c>
      <c r="U1177" s="23" t="str">
        <f t="shared" si="16"/>
        <v>Licensed Quota number 094325 for geography BA on sugar products</v>
      </c>
      <c r="V1177" s="1" t="s">
        <v>1955</v>
      </c>
      <c r="AB1177" s="1" t="s">
        <v>7652</v>
      </c>
    </row>
    <row r="1178" spans="1:28" ht="30" x14ac:dyDescent="0.25">
      <c r="A1178" s="16" t="s">
        <v>7275</v>
      </c>
      <c r="B1178" s="15" t="str">
        <f t="shared" si="18"/>
        <v>AU</v>
      </c>
      <c r="C1178" s="15"/>
      <c r="D1178" s="15" t="str">
        <f t="shared" si="19"/>
        <v xml:space="preserve">1701131000, 1701141000, </v>
      </c>
      <c r="T1178" s="1" t="str">
        <f t="shared" si="17"/>
        <v>sugar products</v>
      </c>
      <c r="U1178" s="23" t="str">
        <f t="shared" si="16"/>
        <v>Licensed Quota number 094317 for geography AU on sugar products</v>
      </c>
      <c r="V1178" s="1" t="s">
        <v>1955</v>
      </c>
      <c r="AB1178" s="1" t="s">
        <v>7652</v>
      </c>
    </row>
    <row r="1179" spans="1:28" ht="30" x14ac:dyDescent="0.25">
      <c r="A1179" s="16" t="s">
        <v>7276</v>
      </c>
      <c r="B1179" s="15" t="str">
        <f t="shared" si="18"/>
        <v>BR</v>
      </c>
      <c r="C1179" s="15"/>
      <c r="D1179" s="15" t="str">
        <f t="shared" si="19"/>
        <v xml:space="preserve">1701131000, 1701141000, </v>
      </c>
      <c r="T1179" s="1" t="str">
        <f t="shared" si="17"/>
        <v>sugar products</v>
      </c>
      <c r="U1179" s="23" t="str">
        <f t="shared" si="16"/>
        <v>Licensed Quota number 094318 for geography BR on sugar products</v>
      </c>
      <c r="V1179" s="1" t="s">
        <v>1955</v>
      </c>
      <c r="AB1179" s="1" t="s">
        <v>7652</v>
      </c>
    </row>
    <row r="1180" spans="1:28" ht="30" x14ac:dyDescent="0.25">
      <c r="A1180" s="16" t="s">
        <v>7277</v>
      </c>
      <c r="B1180" s="15" t="str">
        <f t="shared" si="18"/>
        <v>CU</v>
      </c>
      <c r="C1180" s="15"/>
      <c r="D1180" s="15" t="str">
        <f t="shared" si="19"/>
        <v xml:space="preserve">1701131000, 1701141000, </v>
      </c>
      <c r="T1180" s="1" t="str">
        <f t="shared" si="17"/>
        <v>sugar products</v>
      </c>
      <c r="U1180" s="23" t="str">
        <f t="shared" si="16"/>
        <v>Licensed Quota number 094319 for geography CU on sugar products</v>
      </c>
      <c r="V1180" s="1" t="s">
        <v>1955</v>
      </c>
      <c r="AB1180" s="1" t="s">
        <v>7652</v>
      </c>
    </row>
    <row r="1181" spans="1:28" ht="30" x14ac:dyDescent="0.25">
      <c r="A1181" s="16" t="s">
        <v>7278</v>
      </c>
      <c r="B1181" s="15">
        <f t="shared" si="18"/>
        <v>1008</v>
      </c>
      <c r="C1181" s="15"/>
      <c r="D1181" s="15" t="str">
        <f t="shared" si="19"/>
        <v xml:space="preserve">1701131000, 1701141000, </v>
      </c>
      <c r="T1181" s="1" t="str">
        <f t="shared" si="17"/>
        <v>sugar products</v>
      </c>
      <c r="U1181" s="23" t="str">
        <f t="shared" si="16"/>
        <v>Licensed Quota number 094320 for geography 1008 on sugar products</v>
      </c>
      <c r="V1181" s="1" t="s">
        <v>1955</v>
      </c>
      <c r="AB1181" s="1" t="s">
        <v>7652</v>
      </c>
    </row>
    <row r="1182" spans="1:28" ht="30" x14ac:dyDescent="0.25">
      <c r="A1182" s="16" t="s">
        <v>7284</v>
      </c>
      <c r="B1182" s="15" t="str">
        <f t="shared" si="18"/>
        <v>BR</v>
      </c>
      <c r="C1182" s="15"/>
      <c r="D1182" s="15" t="str">
        <f t="shared" si="19"/>
        <v xml:space="preserve">1701131000, 1701141000, </v>
      </c>
      <c r="T1182" s="1" t="str">
        <f t="shared" si="17"/>
        <v>sugar products</v>
      </c>
      <c r="U1182" s="23" t="str">
        <f t="shared" si="16"/>
        <v>Licensed Quota number 094329 for geography BR on sugar products</v>
      </c>
      <c r="V1182" s="1" t="s">
        <v>1955</v>
      </c>
      <c r="AB1182" s="1" t="s">
        <v>7652</v>
      </c>
    </row>
    <row r="1183" spans="1:28" ht="30" x14ac:dyDescent="0.25">
      <c r="A1183" s="16" t="s">
        <v>7286</v>
      </c>
      <c r="B1183" s="15">
        <f t="shared" si="18"/>
        <v>1011</v>
      </c>
      <c r="C1183" s="15"/>
      <c r="D1183" s="15" t="str">
        <f t="shared" si="19"/>
        <v xml:space="preserve">3502119000, 3502199000, </v>
      </c>
      <c r="T1183" s="1" t="str">
        <f t="shared" si="17"/>
        <v>egg albumin</v>
      </c>
      <c r="U1183" s="48" t="str">
        <f t="shared" si="16"/>
        <v>Licensed Quota number 094402 for geography 1011 on egg albumin</v>
      </c>
      <c r="V1183" s="1" t="s">
        <v>7851</v>
      </c>
      <c r="AB1183" s="1" t="s">
        <v>7652</v>
      </c>
    </row>
  </sheetData>
  <sortState ref="A1048:AG1183">
    <sortCondition ref="D1048:D1183"/>
  </sortState>
  <conditionalFormatting sqref="V1:V1048576">
    <cfRule type="containsBlanks" dxfId="36" priority="12">
      <formula>LEN(TRIM(V1))=0</formula>
    </cfRule>
  </conditionalFormatting>
  <hyperlinks>
    <hyperlink ref="A133" r:id="rId1" xr:uid="{7568A83C-72AE-4CC7-8E5C-76A4C4E656FE}"/>
    <hyperlink ref="A186" r:id="rId2" xr:uid="{C579A51B-EAF4-4113-8A0D-48884E193663}"/>
    <hyperlink ref="A139" r:id="rId3" xr:uid="{0C760DB9-2666-4D1E-91A2-5D47A1CAB6CE}"/>
    <hyperlink ref="A749" r:id="rId4" xr:uid="{48636856-BC26-46D8-AA97-7638F55F34A5}"/>
    <hyperlink ref="A966" r:id="rId5" xr:uid="{D25F9F47-16FC-4021-9B97-4053BE4A79CF}"/>
    <hyperlink ref="A967" r:id="rId6" xr:uid="{0794302E-B181-48BB-A328-9F362D1E9CCC}"/>
    <hyperlink ref="A968" r:id="rId7" xr:uid="{10D230E1-9FE1-4A2D-AA09-108274779A91}"/>
    <hyperlink ref="A3" r:id="rId8" xr:uid="{92595670-3AE2-442E-BA01-83D7FEBD6150}"/>
    <hyperlink ref="A4" r:id="rId9" xr:uid="{EC193E5A-AF82-4B21-B1FE-BD87691FA040}"/>
    <hyperlink ref="A587" r:id="rId10" xr:uid="{33E0773A-21A9-4634-AD2A-C5220D663D28}"/>
    <hyperlink ref="A346" r:id="rId11" xr:uid="{9B7D29EB-391E-4D8A-B308-AB7C0EE665D0}"/>
    <hyperlink ref="A5" r:id="rId12" xr:uid="{2FF8B409-7BFB-4E67-A09B-EAF0A75ED0DB}"/>
    <hyperlink ref="A6" r:id="rId13" xr:uid="{077E1B84-635A-4BAA-8050-BB0AD6B2F11C}"/>
    <hyperlink ref="A356" r:id="rId14" xr:uid="{373C48E5-9F0B-4EC6-A69D-EB2BCB9FBB6D}"/>
    <hyperlink ref="A412" r:id="rId15" xr:uid="{3367705E-B3D1-4975-B608-A1A1F784715B}"/>
    <hyperlink ref="A146" r:id="rId16" xr:uid="{EBAF35D1-23BC-4B47-8E6D-E466E2930157}"/>
    <hyperlink ref="A493" r:id="rId17" xr:uid="{FABBFE2A-347E-42A2-9482-6D149071E89A}"/>
    <hyperlink ref="A489" r:id="rId18" xr:uid="{19F20F47-3DA2-4609-B0A8-84D7491CD601}"/>
    <hyperlink ref="A177" r:id="rId19" xr:uid="{D84109E2-1ED7-4CB1-94FF-471E012BED28}"/>
    <hyperlink ref="A762" r:id="rId20" xr:uid="{4A832FB8-F1D0-4414-90F8-CC41219CF7EF}"/>
    <hyperlink ref="A962" r:id="rId21" xr:uid="{861E8BB7-E92A-457B-91E4-652279096D8B}"/>
    <hyperlink ref="A529" r:id="rId22" xr:uid="{CA058FB0-5E33-4C22-9CD5-4C8E7EC10957}"/>
    <hyperlink ref="A513" r:id="rId23" xr:uid="{7B8D443B-539E-453A-90B7-F972205298EF}"/>
    <hyperlink ref="A552" r:id="rId24" xr:uid="{DEDC636D-F8E6-4F0F-BE59-608600AB1F08}"/>
    <hyperlink ref="A7" r:id="rId25" xr:uid="{2454C35F-376D-4C92-9181-0DD106CD60DC}"/>
    <hyperlink ref="A300" r:id="rId26" xr:uid="{E09E8F1B-565A-4D0C-88CC-A3362526FEA9}"/>
    <hyperlink ref="A314" r:id="rId27" xr:uid="{5FBFD912-1C14-4561-8569-00EA143DE226}"/>
    <hyperlink ref="A374" r:id="rId28" xr:uid="{AC711ED5-36B5-4F76-BC66-B8A6E1D380CD}"/>
    <hyperlink ref="A308" r:id="rId29" xr:uid="{EBD9C2C5-76E9-4FF6-A308-72161EF058F5}"/>
    <hyperlink ref="A8" r:id="rId30" xr:uid="{2EA7F837-B2BE-4F31-B584-C6405AA8FFBB}"/>
    <hyperlink ref="A9" r:id="rId31" xr:uid="{E4A518D9-DB8C-4561-9344-E390E0C4A7A6}"/>
    <hyperlink ref="A373" r:id="rId32" xr:uid="{885BD7DE-A9CF-457A-9A4F-8C9B8FD3433F}"/>
    <hyperlink ref="A10" r:id="rId33" xr:uid="{F742EBE9-A6F4-42F6-8201-666B65FDAE73}"/>
    <hyperlink ref="A594" r:id="rId34" xr:uid="{47D75A28-508D-4D41-B949-42588939A44F}"/>
    <hyperlink ref="A650" r:id="rId35" xr:uid="{97C1DB22-2725-432C-A124-CA3BA46B5436}"/>
    <hyperlink ref="A408" r:id="rId36" xr:uid="{C34B6FF6-94A6-4FF9-B7B2-2D63A667AAD6}"/>
    <hyperlink ref="A643" r:id="rId37" xr:uid="{9E648598-6766-4C97-AD5D-BE00B8A5FDF4}"/>
    <hyperlink ref="A649" r:id="rId38" xr:uid="{89D1F95B-12CC-4C9C-A7AE-D5FFD20BF2EC}"/>
    <hyperlink ref="A394" r:id="rId39" xr:uid="{3A864CBA-5CF2-4901-9D5A-4059B1C15AF8}"/>
    <hyperlink ref="A395" r:id="rId40" xr:uid="{C2F09196-CE8A-4258-973F-78B298625BE0}"/>
    <hyperlink ref="A396" r:id="rId41" xr:uid="{31FAB28B-EDAD-4701-B30D-D96B23380E42}"/>
    <hyperlink ref="A401" r:id="rId42" xr:uid="{6BC8F1B4-A8CF-4512-B01E-0528C5EB201F}"/>
    <hyperlink ref="A507" r:id="rId43" xr:uid="{8C1C4A48-1C4D-4EC9-BC84-C7C7635B45BE}"/>
    <hyperlink ref="A524" r:id="rId44" xr:uid="{7F60BA08-619E-4221-AD90-EBC3D3AC2E7A}"/>
    <hyperlink ref="A538" r:id="rId45" xr:uid="{211C14A0-8F58-4E8D-AD46-519FFC1B24FC}"/>
    <hyperlink ref="A536" r:id="rId46" xr:uid="{270D94B6-E937-4D14-91BD-D1028C6EA890}"/>
    <hyperlink ref="A605" r:id="rId47" xr:uid="{58AA26EA-F35E-4767-824A-04DFA776D8EA}"/>
    <hyperlink ref="A646" r:id="rId48" xr:uid="{F7906A54-2356-41EF-9A0E-09C3328457FD}"/>
    <hyperlink ref="A644" r:id="rId49" xr:uid="{886B3B8E-FFDE-43DB-8C04-CB6DC684F3E2}"/>
    <hyperlink ref="A508" r:id="rId50" xr:uid="{64D9A2D8-27A1-4065-B156-25DF805FC65D}"/>
    <hyperlink ref="A573" r:id="rId51" xr:uid="{74033DED-E9AE-49B4-AAD8-1A3F63FA622F}"/>
    <hyperlink ref="A582" r:id="rId52" xr:uid="{42EB94E5-1639-4DB1-AC7C-3322BBF24D8A}"/>
    <hyperlink ref="A11" r:id="rId53" xr:uid="{F75B761A-5796-4BA9-A1A6-120B5404B4D7}"/>
    <hyperlink ref="A631" r:id="rId54" xr:uid="{DA281E0E-3123-482D-A665-799F6C005274}"/>
    <hyperlink ref="A606" r:id="rId55" xr:uid="{057976E3-0CD8-460A-9CB5-DA580A0A78CB}"/>
    <hyperlink ref="A620" r:id="rId56" xr:uid="{C0C0863E-BE72-45A0-84BC-96D38FB41B8D}"/>
    <hyperlink ref="A632" r:id="rId57" xr:uid="{A2141582-BFFA-4912-991A-03DD5E55F4B6}"/>
    <hyperlink ref="A751" r:id="rId58" xr:uid="{C15EAF77-4AFD-47DD-B613-E2697B1DCC44}"/>
    <hyperlink ref="A758" r:id="rId59" xr:uid="{5B345AFA-C59D-4E97-A79D-6FB5778DE329}"/>
    <hyperlink ref="A748" r:id="rId60" xr:uid="{5B4EE1FE-0944-4BB8-911C-E4BE732C5A05}"/>
    <hyperlink ref="A759" r:id="rId61" xr:uid="{EFCACE9A-2AE9-4D2B-9C7A-5F81527A9391}"/>
    <hyperlink ref="A763" r:id="rId62" xr:uid="{1F1D7551-677C-446F-8A06-0FB0999CFA3A}"/>
    <hyperlink ref="A778" r:id="rId63" xr:uid="{620A1B5D-BF50-4618-BFBD-3D9AC3903957}"/>
    <hyperlink ref="A958" r:id="rId64" xr:uid="{6522699B-F180-49D7-B94D-106C0767E364}"/>
    <hyperlink ref="A37" r:id="rId65" xr:uid="{4BFB1C64-CC02-4C5A-A6B9-ABB079E0D1D2}"/>
    <hyperlink ref="A38" r:id="rId66" xr:uid="{9A98443C-2E1D-4D01-9C81-A7FC9E88538D}"/>
    <hyperlink ref="A39" r:id="rId67" xr:uid="{4C472E0F-8DEF-410E-A386-0F20A7EC4799}"/>
    <hyperlink ref="A61" r:id="rId68" xr:uid="{D51C3BDB-BC1F-4E68-A940-782BF42703C4}"/>
    <hyperlink ref="A60" r:id="rId69" xr:uid="{F5A20624-2E64-4C57-A39D-3C71E91D32B8}"/>
    <hyperlink ref="A431" r:id="rId70" xr:uid="{BBDF9EFA-C904-4149-91B2-EA3E7E0C259D}"/>
    <hyperlink ref="A434" r:id="rId71" xr:uid="{AB4B2DC2-2003-4881-BDA2-E6D825DD72B1}"/>
    <hyperlink ref="A58" r:id="rId72" xr:uid="{63AC4490-C079-47EB-B9B9-D03911C56526}"/>
    <hyperlink ref="A59" r:id="rId73" xr:uid="{48AC8455-505C-46EA-92CB-2D44B04B9993}"/>
    <hyperlink ref="A354" r:id="rId74" xr:uid="{45AAAE7C-EE7C-4CB1-97BD-65E82D661B35}"/>
    <hyperlink ref="A416" r:id="rId75" xr:uid="{F2E00A31-45DE-440C-B820-6C4AC1D89086}"/>
    <hyperlink ref="A349" r:id="rId76" xr:uid="{01D0E135-F759-4661-A135-582BE30082CD}"/>
    <hyperlink ref="A350" r:id="rId77" xr:uid="{F2F4D502-4FAC-4E2C-9049-7AC9BCFDA393}"/>
    <hyperlink ref="A351" r:id="rId78" xr:uid="{125D9C1F-9AF3-4423-ADFD-A0530F5D1398}"/>
    <hyperlink ref="A352" r:id="rId79" xr:uid="{CE9439A2-A193-4087-9961-EAA76429A10E}"/>
    <hyperlink ref="A353" r:id="rId80" xr:uid="{EB705604-6C85-4CC0-BF0D-5BA1544D41F5}"/>
    <hyperlink ref="A355" r:id="rId81" xr:uid="{1361A6E2-EC68-4F99-823B-94C11B784CD6}"/>
    <hyperlink ref="A417" r:id="rId82" xr:uid="{7E9D497C-C346-45E5-9C0A-DB88C2CF0D28}"/>
    <hyperlink ref="A250" r:id="rId83" xr:uid="{EDA7A476-1024-422B-9ABF-9FFAEC622FF2}"/>
    <hyperlink ref="A364" r:id="rId84" xr:uid="{26ED67CD-80F2-43EB-B143-F39E6EBAAE53}"/>
    <hyperlink ref="A426" r:id="rId85" xr:uid="{95B4DD42-1C4E-4E13-AD8E-0DD8D8FCD128}"/>
    <hyperlink ref="A567" r:id="rId86" xr:uid="{7AC4A872-7E4A-4709-A928-78910BA07339}"/>
    <hyperlink ref="A284" r:id="rId87" xr:uid="{A0697794-DD94-4A37-9A01-385880219D97}"/>
    <hyperlink ref="A574" r:id="rId88" xr:uid="{E14506EE-674F-487B-82BE-C5FE2AE3EB2F}"/>
    <hyperlink ref="A311" r:id="rId89" xr:uid="{367DFC18-4F8E-4DEC-9689-17B04671D9EE}"/>
    <hyperlink ref="A583" r:id="rId90" xr:uid="{2B7962B5-C9C7-4400-89F1-388251B52324}"/>
    <hyperlink ref="A318" r:id="rId91" xr:uid="{3A4DD782-5524-432B-A7D4-BE722F46EB07}"/>
    <hyperlink ref="A390" r:id="rId92" xr:uid="{0BF4D852-C259-4E56-A2DF-EDF5EF0BBCB6}"/>
    <hyperlink ref="A558" r:id="rId93" xr:uid="{FFB8F56F-3F1E-4891-B068-8C6C3706D181}"/>
    <hyperlink ref="A568" r:id="rId94" xr:uid="{DA629A46-D0F9-409F-B88F-7CBF4B459ADA}"/>
    <hyperlink ref="A570" r:id="rId95" xr:uid="{8FDA9D64-285F-4C22-B293-B5193ED54D14}"/>
    <hyperlink ref="A63" r:id="rId96" xr:uid="{06798E74-04F3-491B-8536-8177DFDE74BF}"/>
    <hyperlink ref="A516" r:id="rId97" xr:uid="{66B46865-5A34-401C-A80A-FF022ABEC10A}"/>
    <hyperlink ref="A520" r:id="rId98" xr:uid="{70965D44-4CA3-4AEF-ADA3-E18B0451B96F}"/>
    <hyperlink ref="A526" r:id="rId99" xr:uid="{99C444A9-2BDD-4965-9F6A-B988CE3FF7B0}"/>
    <hyperlink ref="A535" r:id="rId100" xr:uid="{1D8B0467-93E2-4501-B560-8F124642E16A}"/>
    <hyperlink ref="A539" r:id="rId101" xr:uid="{A97103D5-5C6C-49B2-A3B5-2594DFBB2D1A}"/>
    <hyperlink ref="A543" r:id="rId102" xr:uid="{7C90784D-826A-44D3-B39F-923A5EF9610D}"/>
    <hyperlink ref="A544" r:id="rId103" xr:uid="{E48551F6-7D31-4EE7-BD5E-86DA00DD89E9}"/>
    <hyperlink ref="A545" r:id="rId104" xr:uid="{4802F901-79E7-40A6-AE74-234F8540B996}"/>
    <hyperlink ref="A546" r:id="rId105" xr:uid="{443793D0-A049-4536-9ED2-8D0A62A616B2}"/>
    <hyperlink ref="A548" r:id="rId106" xr:uid="{567B4746-0588-4EEF-A1EB-AF983268E52D}"/>
    <hyperlink ref="A550" r:id="rId107" xr:uid="{6F3751FF-EF53-4AAD-9B47-BB893D5F9B88}"/>
    <hyperlink ref="A551" r:id="rId108" xr:uid="{BF88936C-5402-40F3-8CE5-669FE364B410}"/>
    <hyperlink ref="A553" r:id="rId109" xr:uid="{40BFEA7F-7F51-4624-A3FE-5007F2098E53}"/>
    <hyperlink ref="A602" r:id="rId110" xr:uid="{41B1FCC6-1D16-4FEB-8F96-490E52E061D1}"/>
    <hyperlink ref="A227" r:id="rId111" xr:uid="{DA68647C-58DF-4478-952C-2162F7856C95}"/>
    <hyperlink ref="A100" r:id="rId112" xr:uid="{CD915E93-659F-4BBF-BD51-154D3FFA56E1}"/>
    <hyperlink ref="A110" r:id="rId113" xr:uid="{FB40D4C2-B348-439F-82FF-68A322727C2F}"/>
    <hyperlink ref="A188" r:id="rId114" xr:uid="{01FE7136-A696-4BEC-BD4C-8CFDA2AFF361}"/>
    <hyperlink ref="A211" r:id="rId115" xr:uid="{8CFE2F23-0C19-46F2-8616-57E3BD3B1C3C}"/>
    <hyperlink ref="A439" r:id="rId116" xr:uid="{B19630AE-2B73-47BC-9BAC-ACF66F713932}"/>
    <hyperlink ref="A196" r:id="rId117" xr:uid="{FA481995-450F-4CF2-9306-AAE9552D9A2B}"/>
    <hyperlink ref="A200" r:id="rId118" xr:uid="{1DB9982A-5A24-4017-A232-44EED8DC03A3}"/>
    <hyperlink ref="A469" r:id="rId119" xr:uid="{111DD0CE-DF0D-4B17-9CA3-B08A5CCB1DCB}"/>
    <hyperlink ref="A648" r:id="rId120" xr:uid="{0CC3AA1E-B85C-485F-881D-548D26A8057F}"/>
    <hyperlink ref="A64" r:id="rId121" xr:uid="{52806A12-7189-4210-8D88-738D89FE8D36}"/>
    <hyperlink ref="A488" r:id="rId122" xr:uid="{A50407AB-2F3C-400C-A057-A8E4C0C535FE}"/>
    <hyperlink ref="A147" r:id="rId123" xr:uid="{364F1773-1601-46B5-82F2-D37D9AE5586C}"/>
    <hyperlink ref="A65" r:id="rId124" xr:uid="{676308EA-7076-471F-A704-5A025B8C1645}"/>
    <hyperlink ref="A480" r:id="rId125" xr:uid="{D9379FA5-F3FD-44F9-8322-3C529078612D}"/>
    <hyperlink ref="A422" r:id="rId126" xr:uid="{32EC5F9A-9B1B-47F3-B1B1-6DAA7B591023}"/>
    <hyperlink ref="A145" r:id="rId127" xr:uid="{09DF6887-775A-4843-88CA-F8DCEDEF08E8}"/>
    <hyperlink ref="A187" r:id="rId128" xr:uid="{A4E7D36E-0377-44B7-94EF-32147A536BAF}"/>
    <hyperlink ref="A478" r:id="rId129" xr:uid="{498BA402-F4F5-4552-803B-A81AD27E12E6}"/>
    <hyperlink ref="A479" r:id="rId130" xr:uid="{CE120D53-7E73-45C4-BE32-52569980D452}"/>
    <hyperlink ref="A476" r:id="rId131" xr:uid="{CB6B7601-6CD8-40B0-A618-CA12CE7774A8}"/>
    <hyperlink ref="A477" r:id="rId132" xr:uid="{8412B5D9-271A-4CA0-9151-628E8603F338}"/>
    <hyperlink ref="A348" r:id="rId133" xr:uid="{F113DDBE-AC48-4FAB-AF23-D1B98A7B07A1}"/>
    <hyperlink ref="A609" r:id="rId134" xr:uid="{F613DC7A-5E6E-4295-AB85-28B6F4A8903D}"/>
    <hyperlink ref="A149" r:id="rId135" xr:uid="{25B7334E-C2A9-4875-8875-5F64447FFD79}"/>
    <hyperlink ref="A451" r:id="rId136" xr:uid="{C89740B8-984C-4DFE-9406-72F8F740D27C}"/>
    <hyperlink ref="A153" r:id="rId137" xr:uid="{DF9ED37D-CE14-4300-AEB9-DA0C1946E33E}"/>
    <hyperlink ref="A156" r:id="rId138" xr:uid="{4908657C-9104-4531-9641-A3691841751E}"/>
    <hyperlink ref="A174" r:id="rId139" xr:uid="{6C1B08E2-06E0-4037-82DF-C563E518E566}"/>
    <hyperlink ref="A125" r:id="rId140" xr:uid="{5FF52DFB-1A33-438C-8C4A-11C0A391927D}"/>
    <hyperlink ref="A126" r:id="rId141" xr:uid="{80D13F52-0B30-48A1-90E5-0CB8491DFC75}"/>
    <hyperlink ref="A144" r:id="rId142" xr:uid="{91EE3F4C-102F-436F-BDE3-E38A6710BD11}"/>
    <hyperlink ref="A162" r:id="rId143" xr:uid="{95DC4C17-2BB4-4582-A1CD-8DDB55C7B186}"/>
    <hyperlink ref="A128" r:id="rId144" xr:uid="{4BD6A9C5-E92D-4B19-B56B-AA0E8618AA7D}"/>
    <hyperlink ref="A140" r:id="rId145" xr:uid="{C5AAE4A6-0B8A-4720-98CC-6F6F50AAD3C7}"/>
    <hyperlink ref="A130" r:id="rId146" xr:uid="{31EFFAE5-36C2-493A-A414-E424D5F1C955}"/>
    <hyperlink ref="A178" r:id="rId147" xr:uid="{DEEAEDA8-CE8F-4193-A5FD-0442ED9D0DD0}"/>
    <hyperlink ref="A132" r:id="rId148" xr:uid="{14F853A9-3220-427B-B17E-F52B296C8874}"/>
    <hyperlink ref="A135" r:id="rId149" xr:uid="{0E9E35DC-E1C2-4E93-A4F8-AB9D3E5A71D7}"/>
    <hyperlink ref="A154" r:id="rId150" xr:uid="{73AF8F5A-689A-491C-9FFF-E3CDB86A334D}"/>
    <hyperlink ref="A141" r:id="rId151" xr:uid="{0CE806B4-7D48-42F0-B8CB-833CF665112D}"/>
    <hyperlink ref="A161" r:id="rId152" xr:uid="{3CC6D056-6387-469A-A368-A6F3CF4A54AB}"/>
    <hyperlink ref="A163" r:id="rId153" xr:uid="{6E632FE2-D86A-4E2E-AA78-D7CC9342BE5F}"/>
    <hyperlink ref="A166" r:id="rId154" xr:uid="{9741AD04-D7C1-4DEA-A610-E11EDA2D4895}"/>
    <hyperlink ref="A167" r:id="rId155" xr:uid="{63F4B700-807C-45DB-8BCA-93DC45FD1AC3}"/>
    <hyperlink ref="A181" r:id="rId156" xr:uid="{CF3DA4C3-D0AA-4A67-B4DF-E2D410AD505E}"/>
    <hyperlink ref="A183" r:id="rId157" xr:uid="{6BA3B7B9-D356-4B6F-B773-6EB02683399C}"/>
    <hyperlink ref="A184" r:id="rId158" xr:uid="{30E16678-F1E3-45D0-80F0-620E010A4EB1}"/>
    <hyperlink ref="A193" r:id="rId159" xr:uid="{B4F0BAA0-59F4-4CB6-85CA-4035E32FE80A}"/>
    <hyperlink ref="A189" r:id="rId160" xr:uid="{35FED4C0-3DB4-4F85-8349-3C20210953DF}"/>
    <hyperlink ref="A199" r:id="rId161" xr:uid="{822DE83B-0B5C-4904-8EBB-85ACD8376F04}"/>
    <hyperlink ref="A206" r:id="rId162" xr:uid="{EF188F99-3F7C-4132-80BF-19903CDA4616}"/>
    <hyperlink ref="A204" r:id="rId163" xr:uid="{E4C53FF4-0F77-4E6D-83FB-87101A9860CD}"/>
    <hyperlink ref="A437" r:id="rId164" xr:uid="{0D7994FE-A0AC-4010-A57D-D0339C404C50}"/>
    <hyperlink ref="A441" r:id="rId165" xr:uid="{6DA80C1E-013A-440A-B4BD-765E53DE8CE3}"/>
    <hyperlink ref="A450" r:id="rId166" xr:uid="{009D6367-E71F-49B6-BB10-332E1F7E3749}"/>
    <hyperlink ref="A461" r:id="rId167" xr:uid="{30DF9A27-A060-48A2-9195-2C73A07DC6FD}"/>
    <hyperlink ref="A470" r:id="rId168" xr:uid="{EBE43C53-1FEA-40C6-8E26-C3244A03578F}"/>
    <hyperlink ref="A474" r:id="rId169" xr:uid="{73AB9D48-DF83-4D29-BD92-A56AB9ED33B0}"/>
    <hyperlink ref="A485" r:id="rId170" xr:uid="{5AE95AD5-4D3A-499A-BF4B-D3CF26ED6FA1}"/>
    <hyperlink ref="A487" r:id="rId171" xr:uid="{F7577DAE-E29B-4F29-AD17-F267BEA91BB2}"/>
    <hyperlink ref="A482" r:id="rId172" xr:uid="{3B1304DA-FD66-4FA8-96D9-02666524BCBD}"/>
    <hyperlink ref="A486" r:id="rId173" xr:uid="{21A4051A-9CE5-42D8-BEA9-323BF12BF4FB}"/>
    <hyperlink ref="A443" r:id="rId174" xr:uid="{59EFD18E-E9E7-43A1-8035-8087F5FDE45C}"/>
    <hyperlink ref="A12" r:id="rId175" xr:uid="{3D223379-6AE0-4CC8-A842-351531FB1164}"/>
    <hyperlink ref="A150" r:id="rId176" xr:uid="{2E8AAFA8-EB2F-4527-B0EF-7CFD9F51FE0B}"/>
    <hyperlink ref="A175" r:id="rId177" xr:uid="{00B1020C-A8CB-49EB-91E4-F23CBE8904EE}"/>
    <hyperlink ref="A13" r:id="rId178" xr:uid="{28D43EC7-6825-4000-B61E-EC28D2017B6E}"/>
    <hyperlink ref="A14" r:id="rId179" xr:uid="{2D5A5483-CE5F-4E13-80B6-A5096693018B}"/>
    <hyperlink ref="A15" r:id="rId180" xr:uid="{113B0DC6-9E64-4679-B49D-83ED6E9FC62E}"/>
    <hyperlink ref="A16" r:id="rId181" xr:uid="{9FEA2E3F-DA0C-42BD-AC43-96757B77D9F1}"/>
    <hyperlink ref="A530" r:id="rId182" xr:uid="{CACFAE23-7032-47DF-87FB-3B5E129E3EFF}"/>
    <hyperlink ref="A428" r:id="rId183" xr:uid="{1D101FA5-030F-4CC1-B671-7068F6CCF6EF}"/>
    <hyperlink ref="A635" r:id="rId184" xr:uid="{C59D60DB-3774-4CDD-A8B4-7B94D791D24A}"/>
    <hyperlink ref="A636" r:id="rId185" xr:uid="{B7FE944A-DBB2-48D0-823B-BF8C412E50EC}"/>
    <hyperlink ref="A657" r:id="rId186" xr:uid="{FD90405D-75A7-48DF-A3AD-721B56FD8833}"/>
    <hyperlink ref="A421" r:id="rId187" xr:uid="{31B3C90B-A98A-4EB3-BB1B-A166423391F9}"/>
    <hyperlink ref="A653" r:id="rId188" xr:uid="{ABFCABD3-3521-43A5-B23A-CFEF5630040A}"/>
    <hyperlink ref="A66" r:id="rId189" xr:uid="{B43F06E7-A225-4F48-98BC-A9A5DDA6ABC8}"/>
    <hyperlink ref="A101" r:id="rId190" xr:uid="{579B9EBC-0636-41FA-872A-97D7584D6456}"/>
    <hyperlink ref="A297" r:id="rId191" xr:uid="{92597D49-171D-4DC0-BD06-0F7E7439D374}"/>
    <hyperlink ref="A299" r:id="rId192" xr:uid="{14BF9E23-32B5-4F6B-B2E9-756BBC7CBD49}"/>
    <hyperlink ref="A238" r:id="rId193" xr:uid="{8BD4174A-075B-4249-8DEC-34C8EF2B0AF7}"/>
    <hyperlink ref="A429" r:id="rId194" xr:uid="{C9E702E4-3995-4AAB-8F02-888592EC43E9}"/>
    <hyperlink ref="A17" r:id="rId195" xr:uid="{07E937D4-0FF1-485B-8EBF-47CF8A728737}"/>
    <hyperlink ref="A151" r:id="rId196" xr:uid="{9B3F521E-D8E6-461C-96C5-7C341347877B}"/>
    <hyperlink ref="A127" r:id="rId197" xr:uid="{805C6C46-22A6-436E-B38F-B3D60E5E3553}"/>
    <hyperlink ref="A131" r:id="rId198" xr:uid="{9FEFC16B-A0A5-48C1-98F0-1D30F5D2E733}"/>
    <hyperlink ref="A190" r:id="rId199" xr:uid="{2618E495-0A86-4FDE-9917-566B11510773}"/>
    <hyperlink ref="A197" r:id="rId200" xr:uid="{A9CEF3BA-6164-4853-A484-E47DA94E015D}"/>
    <hyperlink ref="A442" r:id="rId201" xr:uid="{0D2136CD-CE11-49E3-9BE4-DEC3B4597DA1}"/>
    <hyperlink ref="A471" r:id="rId202" xr:uid="{36DF0766-D252-4012-8E9E-E5936CCF7400}"/>
    <hyperlink ref="A519" r:id="rId203" xr:uid="{1725F410-9166-4709-A405-DB84D88A6F20}"/>
    <hyperlink ref="A18" r:id="rId204" xr:uid="{7ADF134A-5181-4A28-B7EC-03347C86FEC6}"/>
    <hyperlink ref="A198" r:id="rId205" xr:uid="{FF65E973-ACC3-45CE-B828-4E6A144E3E21}"/>
    <hyperlink ref="A164" r:id="rId206" xr:uid="{118AB173-0B98-4C31-9ABD-75CBC735CE0D}"/>
    <hyperlink ref="A148" r:id="rId207" xr:uid="{53227116-2BEB-440F-8ACC-8E1B687FCAF5}"/>
    <hyperlink ref="A387" r:id="rId208" xr:uid="{E72552CB-7DF9-4E2D-86D2-64DF2A5AEE6B}"/>
    <hyperlink ref="A565" r:id="rId209" xr:uid="{21E750C1-EAEE-40C4-9CF8-466AF7C54FE2}"/>
    <hyperlink ref="A647" r:id="rId210" xr:uid="{8AF5387B-76B4-4038-BE22-4CC56AE3A26E}"/>
    <hyperlink ref="A176" r:id="rId211" xr:uid="{14FAC37B-4108-4B23-848B-0321EDB2C0ED}"/>
    <hyperlink ref="A165" r:id="rId212" xr:uid="{2DFADA39-FE75-4590-85BF-EBD09E840B8C}"/>
    <hyperlink ref="A180" r:id="rId213" xr:uid="{5989218E-73FC-49CE-8A87-871B3576EE5D}"/>
    <hyperlink ref="A97" r:id="rId214" xr:uid="{5306FF0B-0A67-4968-AE85-7BA0E9731122}"/>
    <hyperlink ref="A54" r:id="rId215" xr:uid="{F51CE927-B8AC-4B94-872F-6902316025D8}"/>
    <hyperlink ref="A430" r:id="rId216" xr:uid="{EB031623-3DD9-4EEB-9B3C-55A3E676C55F}"/>
    <hyperlink ref="A62" r:id="rId217" xr:uid="{56AE4B9F-4DF5-4163-8C8C-CEDE574C3064}"/>
    <hyperlink ref="A102" r:id="rId218" xr:uid="{322B6950-8511-4844-8761-C27496B463F7}"/>
    <hyperlink ref="A249" r:id="rId219" xr:uid="{02D74E05-4E9D-4D8B-99FF-FEC4C3FD938B}"/>
    <hyperlink ref="A252" r:id="rId220" xr:uid="{F457E1B0-F701-4549-BD9F-BEEA96CFA76E}"/>
    <hyperlink ref="A285" r:id="rId221" xr:uid="{1CA7C07D-CE43-4D40-97E0-435FBE214427}"/>
    <hyperlink ref="A296" r:id="rId222" xr:uid="{0073742B-1D0C-4E75-9F39-47050AA9E29C}"/>
    <hyperlink ref="A298" r:id="rId223" xr:uid="{A784F7C1-93B8-4523-A8BF-684B25F71A57}"/>
    <hyperlink ref="A301" r:id="rId224" xr:uid="{2FBF1BD9-005E-40F9-BCBC-7B58561A8EC0}"/>
    <hyperlink ref="A302" r:id="rId225" xr:uid="{D5BEC32A-6BE3-49D9-934A-4003C54A4FC7}"/>
    <hyperlink ref="A303" r:id="rId226" xr:uid="{2877940E-D2EF-4629-946F-5A9227772B14}"/>
    <hyperlink ref="A309" r:id="rId227" xr:uid="{C7C44F39-6438-415C-AA17-A94B6B24BC3B}"/>
    <hyperlink ref="A312" r:id="rId228" xr:uid="{43D5A2F7-B08B-40A3-B61E-FDE42FDC1E6F}"/>
    <hyperlink ref="A313" r:id="rId229" xr:uid="{CC58E38F-CC19-4A96-A30F-8E59D7637A8B}"/>
    <hyperlink ref="A316" r:id="rId230" xr:uid="{1C76D5AE-54E7-40CA-83B5-9EB36A0B8D16}"/>
    <hyperlink ref="A322" r:id="rId231" xr:uid="{8B658D05-5BC4-44D3-81C4-7CF4C2CFA9BA}"/>
    <hyperlink ref="A324" r:id="rId232" xr:uid="{BBC599C0-F761-42A1-AA4E-8177D5711C53}"/>
    <hyperlink ref="A319" r:id="rId233" xr:uid="{3C18EA82-E879-404E-A5AE-D4612B175AF9}"/>
    <hyperlink ref="A321" r:id="rId234" xr:uid="{765356EF-A957-49BD-B1A2-4319C0B85185}"/>
    <hyperlink ref="A371" r:id="rId235" xr:uid="{6597B431-E67E-4C01-AF76-658132FE1E43}"/>
    <hyperlink ref="A372" r:id="rId236" xr:uid="{AEE5D897-F523-4A5A-B5EB-C7608F5CC704}"/>
    <hyperlink ref="A375" r:id="rId237" xr:uid="{1BAD299C-BABC-44DE-AC4F-C0BF24E6AD53}"/>
    <hyperlink ref="A379" r:id="rId238" xr:uid="{1660C69A-4B23-4D0F-A159-BC7EAC85A38F}"/>
    <hyperlink ref="A382" r:id="rId239" xr:uid="{1D32C31A-B306-4217-B0C5-9180360E832B}"/>
    <hyperlink ref="A388" r:id="rId240" xr:uid="{7F2CCC59-5344-4E47-BA0C-CC96EAC3C360}"/>
    <hyperlink ref="A389" r:id="rId241" xr:uid="{9414E76D-FA4B-40B7-A35E-8EB36C30676E}"/>
    <hyperlink ref="A413" r:id="rId242" xr:uid="{60110816-A054-471C-A31D-526EB5F7B1D7}"/>
    <hyperlink ref="A325" r:id="rId243" xr:uid="{C7C3267E-D78F-4A60-9532-AAF3A3DB2595}"/>
    <hyperlink ref="A393" r:id="rId244" xr:uid="{8A78BA51-3BC7-4882-9247-C51285A75C82}"/>
    <hyperlink ref="A383" r:id="rId245" xr:uid="{D7E218F5-9E70-4E29-8D47-7B560E3D6DE4}"/>
    <hyperlink ref="A323" r:id="rId246" xr:uid="{A90AF904-76B6-4F55-9C7E-60E599131785}"/>
    <hyperlink ref="A621" r:id="rId247" xr:uid="{9B5E325D-094E-4771-95D0-9EFEED03D012}"/>
    <hyperlink ref="A233" r:id="rId248" xr:uid="{BBE68C76-CD9C-451D-9C5C-37A2BA54C6B2}"/>
    <hyperlink ref="A611" r:id="rId249" xr:uid="{C0765A29-01C8-4265-B050-608D6B72A61C}"/>
    <hyperlink ref="A239" r:id="rId250" xr:uid="{43A00BBC-2296-412F-B428-B6C2CC9D16ED}"/>
    <hyperlink ref="A248" r:id="rId251" xr:uid="{C4F509B4-B1D8-42A1-B7DD-E3EA45357B9F}"/>
    <hyperlink ref="A19" r:id="rId252" xr:uid="{BFBF1500-B2BF-4731-9440-3A0526C53599}"/>
    <hyperlink ref="A376" r:id="rId253" xr:uid="{20DB84C4-EAEC-4B16-BE42-9577EECBBFAE}"/>
    <hyperlink ref="A384" r:id="rId254" xr:uid="{4C53A5C5-2A27-4C53-AF98-C67506187A1B}"/>
    <hyperlink ref="A423" r:id="rId255" xr:uid="{FBDCFED1-59C6-4B6D-96D2-B6CA6249EE9A}"/>
    <hyperlink ref="A427" r:id="rId256" xr:uid="{73157BE5-00F8-4F72-B02D-E3EF8C4A5DA9}"/>
    <hyperlink ref="A559" r:id="rId257" xr:uid="{E374C083-A351-4D82-891C-96BD2F45D5D6}"/>
    <hyperlink ref="A560" r:id="rId258" xr:uid="{478F19C0-6C8F-4F46-876E-8CAA0BBA5F81}"/>
    <hyperlink ref="A590" r:id="rId259" xr:uid="{16F38CF8-9F59-4072-8588-BA840947553E}"/>
    <hyperlink ref="A596" r:id="rId260" xr:uid="{EAEE75E2-DF7C-45FD-A971-5EC036B51BF4}"/>
    <hyperlink ref="A218" r:id="rId261" xr:uid="{E8BCDCA6-4CC4-438F-B326-5A09111EA4B7}"/>
    <hyperlink ref="A540" r:id="rId262" xr:uid="{2390CF79-3D0F-4EC4-99CC-D5415B3AD102}"/>
    <hyperlink ref="A541" r:id="rId263" xr:uid="{6D53CDC3-3EA3-4187-978B-B582B46C499D}"/>
    <hyperlink ref="A286" r:id="rId264" xr:uid="{E7C9CF20-837E-4295-B2BD-B544B35C4F69}"/>
    <hyperlink ref="A20" r:id="rId265" xr:uid="{FFA689AB-4927-47D6-87FA-9BA58461F988}"/>
    <hyperlink ref="A509" r:id="rId266" xr:uid="{B61CC36F-3D6B-46A1-8750-E87F03439F86}"/>
    <hyperlink ref="A253" r:id="rId267" xr:uid="{D815CC2F-F3A4-477F-8F7A-4354E7CE0CFB}"/>
    <hyperlink ref="A254" r:id="rId268" xr:uid="{C36FFBEE-E711-419A-9F69-51B2EE633B75}"/>
    <hyperlink ref="A255" r:id="rId269" xr:uid="{466078F6-F684-4947-8C56-37265E9AED27}"/>
    <hyperlink ref="A256" r:id="rId270" xr:uid="{B0B4113F-617B-44A0-BACC-06C5D86699F5}"/>
    <hyperlink ref="A257" r:id="rId271" xr:uid="{35D90521-7FD9-4D0F-9332-46EA66115ECE}"/>
    <hyperlink ref="A258" r:id="rId272" xr:uid="{4D1D17CE-11D4-4382-879D-8334D9AE6394}"/>
    <hyperlink ref="A259" r:id="rId273" xr:uid="{FEE02CCA-2978-4DA4-845B-0FA948A4D134}"/>
    <hyperlink ref="A260" r:id="rId274" xr:uid="{1FB4C073-5AEB-494E-A053-7A4AE9290A25}"/>
    <hyperlink ref="A261" r:id="rId275" xr:uid="{E31914B5-8D18-473F-8CA0-462E9B9AD257}"/>
    <hyperlink ref="A262" r:id="rId276" xr:uid="{38326311-3751-49DA-815F-4FC1878237AF}"/>
    <hyperlink ref="A263" r:id="rId277" xr:uid="{A6F40E70-E9F6-4CD6-853E-D9F6E5804A8F}"/>
    <hyperlink ref="A264" r:id="rId278" xr:uid="{AC39C7CB-ADD6-456C-8DBD-88BAEC90201F}"/>
    <hyperlink ref="A265" r:id="rId279" xr:uid="{8C9DE057-5AE6-4F08-ACCB-B1476291BC6D}"/>
    <hyperlink ref="A266" r:id="rId280" xr:uid="{7E324138-F6DA-4265-B63E-0CC75E5E44E8}"/>
    <hyperlink ref="A21" r:id="rId281" xr:uid="{29D115B6-D5F7-451B-B4F0-53704F854543}"/>
    <hyperlink ref="A320" r:id="rId282" xr:uid="{5C237AA5-6CBA-4756-92AA-F3A8EA76C6E8}"/>
    <hyperlink ref="A304" r:id="rId283" xr:uid="{A14E18F7-A9C0-4073-BAF7-FD3C5C84335D}"/>
    <hyperlink ref="A240" r:id="rId284" xr:uid="{9142D485-65C7-4A29-96C4-3273B37CAC5F}"/>
    <hyperlink ref="A424" r:id="rId285" xr:uid="{5A5E8E3F-A68A-485E-8CB4-67928A4275B6}"/>
    <hyperlink ref="A22" r:id="rId286" xr:uid="{6DE5D5D9-3526-40A3-A1D3-1016FE5E9507}"/>
    <hyperlink ref="A23" r:id="rId287" xr:uid="{156E3A14-0B95-4B2C-91A2-A6F4A645D32C}"/>
    <hyperlink ref="A251" r:id="rId288" xr:uid="{EF469B02-06F0-4E96-BEF4-8AF880E8289F}"/>
    <hyperlink ref="A267" r:id="rId289" xr:uid="{62EF1FA0-836C-4A58-BE6E-1FF3E4BD0B59}"/>
    <hyperlink ref="A287" r:id="rId290" xr:uid="{FDBB3110-9102-41D4-8ABD-E9FEDD0E4285}"/>
    <hyperlink ref="A288" r:id="rId291" xr:uid="{20EF481D-F146-4744-88A6-558C474B1E55}"/>
    <hyperlink ref="A317" r:id="rId292" xr:uid="{18A9FF16-50F7-42FB-A596-7285D62F98FA}"/>
    <hyperlink ref="A336" r:id="rId293" xr:uid="{6D474535-728C-43F1-A00B-A83194EC0499}"/>
    <hyperlink ref="A365" r:id="rId294" xr:uid="{AF801EE3-8987-40AD-ABCE-A6F6B43DF4B4}"/>
    <hyperlink ref="A366" r:id="rId295" xr:uid="{8537764A-5538-4EE9-B4B0-70240E4FCEA8}"/>
    <hyperlink ref="A369" r:id="rId296" xr:uid="{102553FB-7FAC-4A26-9961-9F5073911A3B}"/>
    <hyperlink ref="A377" r:id="rId297" xr:uid="{2D1E3C9C-4045-4397-ACDD-DCBA01606097}"/>
    <hyperlink ref="A378" r:id="rId298" xr:uid="{1115AF72-FB2E-46BB-A49E-B1C9D6276B33}"/>
    <hyperlink ref="A380" r:id="rId299" xr:uid="{82901996-983F-4836-A194-1570AD341CB6}"/>
    <hyperlink ref="A24" r:id="rId300" xr:uid="{51633D84-18A2-455C-A3D3-332A99931D54}"/>
    <hyperlink ref="A425" r:id="rId301" xr:uid="{8401677C-7023-4798-AFB8-451898C78E8A}"/>
    <hyperlink ref="A555" r:id="rId302" xr:uid="{2C73DFDF-A2E6-4B09-9DD4-7711BD1F9F37}"/>
    <hyperlink ref="A268" r:id="rId303" xr:uid="{37E51A24-A6C0-41A3-B2ED-5D8E49769B08}"/>
    <hyperlink ref="A269" r:id="rId304" xr:uid="{0BF9EA29-1520-4FFE-ABE2-CA3B115AA3AF}"/>
    <hyperlink ref="A270" r:id="rId305" xr:uid="{A4756F55-6C90-482D-9A67-E2B42E6D4F31}"/>
    <hyperlink ref="A271" r:id="rId306" xr:uid="{704801C0-E7F9-41A8-96C8-68EAB46F591B}"/>
    <hyperlink ref="A272" r:id="rId307" xr:uid="{C393CAEE-262D-4C27-BBB2-6F558EB9A439}"/>
    <hyperlink ref="A273" r:id="rId308" xr:uid="{414E7C42-6E7D-4E92-B3C5-709AAF25E324}"/>
    <hyperlink ref="A274" r:id="rId309" xr:uid="{7D4EA139-400B-4C52-977D-903E328C56FF}"/>
    <hyperlink ref="A275" r:id="rId310" xr:uid="{29467041-2057-416A-ADD1-B140D85CFCB6}"/>
    <hyperlink ref="A276" r:id="rId311" xr:uid="{E73947D9-4C15-4760-9DD1-820663D28EC3}"/>
    <hyperlink ref="A277" r:id="rId312" xr:uid="{7E2B3FC3-7903-4445-A282-32C4542454BB}"/>
    <hyperlink ref="A278" r:id="rId313" xr:uid="{74FDC9A8-5867-48EE-A47B-07A8D0C7D51A}"/>
    <hyperlink ref="A279" r:id="rId314" xr:uid="{35BF2736-8771-4C09-B37C-30014E8A95A8}"/>
    <hyperlink ref="A280" r:id="rId315" xr:uid="{45A39A1A-AD51-4825-B7F8-4C46EBFF1AF4}"/>
    <hyperlink ref="A448" r:id="rId316" xr:uid="{34CC4310-C7D8-4842-820F-3AE7A4A217AB}"/>
    <hyperlink ref="A575" r:id="rId317" xr:uid="{2DBD6216-6ED7-4870-8033-8D78D7C7EACC}"/>
    <hyperlink ref="A622" r:id="rId318" xr:uid="{B86A04BC-BDD5-419C-B366-E88BC0BA6BCF}"/>
    <hyperlink ref="A360" r:id="rId319" xr:uid="{97314ACB-ADA3-4811-8EC9-61BBEC8B6093}"/>
    <hyperlink ref="A612" r:id="rId320" xr:uid="{9B596B3B-7BD0-466A-8F90-71B090555657}"/>
    <hyperlink ref="A241" r:id="rId321" xr:uid="{DE20CB58-64F6-4095-B5A4-6CFA3CF1564B}"/>
    <hyperlink ref="A25" r:id="rId322" xr:uid="{AF20360B-5C55-496B-92FD-964B0465B148}"/>
    <hyperlink ref="A561" r:id="rId323" xr:uid="{D8740301-4D7D-4688-9B1C-A58229A62B48}"/>
    <hyperlink ref="A579" r:id="rId324" xr:uid="{796ACC6F-9455-4080-8686-122433C39A0D}"/>
    <hyperlink ref="A234" r:id="rId325" xr:uid="{F8EF3EF0-DEFF-4E24-BAA6-D33AC85FB0DA}"/>
    <hyperlink ref="A337" r:id="rId326" xr:uid="{BF4FFB71-A388-4DBB-9C6E-06AB0377C28B}"/>
    <hyperlink ref="A564" r:id="rId327" xr:uid="{36F84989-399E-4471-8B93-9C5FC90BE11D}"/>
    <hyperlink ref="A26" r:id="rId328" xr:uid="{678313D9-0587-4A9E-AEB4-4BA9A752B5E2}"/>
    <hyperlink ref="A221" r:id="rId329" xr:uid="{2FA6EEAD-9099-41D4-92D1-A7D8782AB745}"/>
    <hyperlink ref="A315" r:id="rId330" xr:uid="{C9046645-3BAA-4CD5-B5CF-27FC918F18D6}"/>
    <hyperlink ref="A282" r:id="rId331" xr:uid="{723B9426-05A7-4EBC-A926-759A9E27184E}"/>
    <hyperlink ref="A242" r:id="rId332" xr:uid="{BECC9B75-B099-4B50-BBF0-00EF6AE52E5D}"/>
    <hyperlink ref="A361" r:id="rId333" xr:uid="{1BC16886-04BE-4004-BF04-EFCFDD8C5695}"/>
    <hyperlink ref="A585" r:id="rId334" xr:uid="{5DFC8AFD-177C-46C5-AC60-42C1AD25D899}"/>
    <hyperlink ref="A584" r:id="rId335" xr:uid="{13779177-40D0-4B0C-A63A-E705DC1B052F}"/>
    <hyperlink ref="A245" r:id="rId336" xr:uid="{945885BB-F411-4247-B671-41FCE955667B}"/>
    <hyperlink ref="A283" r:id="rId337" xr:uid="{FA5F9F49-5C36-470C-8722-0F5E3A2068DD}"/>
    <hyperlink ref="A331" r:id="rId338" xr:uid="{B89B4119-686A-4045-9D8E-253213D023AF}"/>
    <hyperlink ref="A344" r:id="rId339" xr:uid="{CD6096F8-7439-45C6-9C8F-0404B433AB99}"/>
    <hyperlink ref="A41" r:id="rId340" xr:uid="{BA090166-FF91-4253-836F-2B2801CE605B}"/>
    <hyperlink ref="A305" r:id="rId341" xr:uid="{28AE4BEC-92A5-4867-BC0B-8B692EF4B29F}"/>
    <hyperlink ref="A347" r:id="rId342" xr:uid="{DFCCEE54-D391-4770-BC99-55853B0433C1}"/>
    <hyperlink ref="A362" r:id="rId343" xr:uid="{6EEFDAF6-ACF1-4C8B-92FF-D0739856C342}"/>
    <hyperlink ref="A27" r:id="rId344" xr:uid="{16D0DBCB-CF1F-48E9-BD90-8F0F028019F5}"/>
    <hyperlink ref="A432" r:id="rId345" xr:uid="{EFC5E1C5-2307-4823-950F-0E140776249F}"/>
    <hyperlink ref="A433" r:id="rId346" xr:uid="{42CFDEE4-AD03-4FC8-B06C-F1A5F9233207}"/>
    <hyperlink ref="A518" r:id="rId347" xr:uid="{C1B47B17-5B46-4CD9-BD3A-81F47AE8E007}"/>
    <hyperlink ref="A525" r:id="rId348" xr:uid="{C8523EEF-E2E3-4A3E-B3D3-AD89A925FED2}"/>
    <hyperlink ref="A547" r:id="rId349" xr:uid="{93476775-D33F-45B9-8D6B-952727E112C3}"/>
    <hyperlink ref="A562" r:id="rId350" xr:uid="{F3125C53-820D-40C4-89D4-5E2748C94D19}"/>
    <hyperlink ref="A578" r:id="rId351" xr:uid="{8C03C74E-0237-4EBD-85EB-8761204776E2}"/>
    <hyperlink ref="A597" r:id="rId352" xr:uid="{BA9EF963-341E-4CB9-85BC-9A578FFD6D5D}"/>
    <hyperlink ref="A610" r:id="rId353" xr:uid="{959CEE06-835B-4075-BBFC-4A44FF846083}"/>
    <hyperlink ref="A367" r:id="rId354" xr:uid="{5CAE0B38-191C-4479-AF92-2058F76A5C35}"/>
    <hyperlink ref="A385" r:id="rId355" xr:uid="{3576EF12-35DE-4A53-B715-B6E4178AA3FA}"/>
    <hyperlink ref="A719" r:id="rId356" xr:uid="{C4DF9325-6920-4A5F-B848-B5518B530305}"/>
    <hyperlink ref="A104" r:id="rId357" xr:uid="{27E8A6E0-85B1-48A8-B482-539BEE56FD53}"/>
    <hyperlink ref="A111" r:id="rId358" xr:uid="{2E485177-6619-4983-B4A0-544F3ED6CBB4}"/>
    <hyperlink ref="A121" r:id="rId359" xr:uid="{6A05C13A-B660-481C-931F-2CC74A50F105}"/>
    <hyperlink ref="A117" r:id="rId360" xr:uid="{BE81EDFF-031F-4792-9130-E10792316374}"/>
    <hyperlink ref="A445" r:id="rId361" xr:uid="{D2A48ED1-EF57-48C8-A37C-293EE18578C6}"/>
    <hyperlink ref="A466" r:id="rId362" xr:uid="{9670E0AD-4756-4A26-A465-32A2433DB3F2}"/>
    <hyperlink ref="A105" r:id="rId363" xr:uid="{51DD9184-67F7-406E-81B5-09E576E3A759}"/>
    <hyperlink ref="A112" r:id="rId364" xr:uid="{39154DB6-B150-4B0F-A5B5-BBB038F711DB}"/>
    <hyperlink ref="A613" r:id="rId365" xr:uid="{202CB501-917C-490A-884E-CBA7F3BD5D19}"/>
    <hyperlink ref="A627" r:id="rId366" xr:uid="{80D0171D-B695-40E9-AC4E-74887745DBA7}"/>
    <hyperlink ref="A614" r:id="rId367" xr:uid="{BA464F97-98FE-4702-BA17-8AB59E1A6FF4}"/>
    <hyperlink ref="A106" r:id="rId368" xr:uid="{5FADD64A-918F-49B8-9F15-6481BBC615B0}"/>
    <hyperlink ref="A113" r:id="rId369" xr:uid="{B6BAD970-B837-4841-A968-DA2ADE6A136A}"/>
    <hyperlink ref="A122" r:id="rId370" xr:uid="{985661BE-95C1-41E9-8869-FEB4B20E1998}"/>
    <hyperlink ref="A118" r:id="rId371" xr:uid="{173BEA68-F968-415B-BC11-7EA67ACE2C85}"/>
    <hyperlink ref="A446" r:id="rId372" xr:uid="{8F91EDC6-A0FE-4CC3-A553-92A99B566359}"/>
    <hyperlink ref="A467" r:id="rId373" xr:uid="{A7C7013E-2DB2-4F68-856D-E354DA39965D}"/>
    <hyperlink ref="A615" r:id="rId374" xr:uid="{16C1520E-D592-4B43-A25A-FCC87630D7F1}"/>
    <hyperlink ref="A628" r:id="rId375" xr:uid="{BE5BFB55-4872-4329-9AED-E450898DCC7B}"/>
    <hyperlink ref="A616" r:id="rId376" xr:uid="{F8CD38DC-E097-49E2-946A-A043851CEC2F}"/>
    <hyperlink ref="A629" r:id="rId377" xr:uid="{8C1D842C-B77E-45A5-97D9-ADAA6A00CE13}"/>
    <hyperlink ref="A625" r:id="rId378" xr:uid="{8387681B-226E-4B73-AD98-4DA74D4F3C7F}"/>
    <hyperlink ref="A107" r:id="rId379" xr:uid="{5B3CCBF1-6D24-4A2A-AD77-506862150176}"/>
    <hyperlink ref="A114" r:id="rId380" xr:uid="{4862FF99-02E5-4AA6-A0EF-CD8EF86201F0}"/>
    <hyperlink ref="A617" r:id="rId381" xr:uid="{C5C3DB7C-A7FE-4B87-96FF-39183C1A4ED5}"/>
    <hyperlink ref="A630" r:id="rId382" xr:uid="{49D110A7-DF85-407C-9C5D-448C3BEF9AA6}"/>
    <hyperlink ref="A626" r:id="rId383" xr:uid="{6B1C6DED-5000-48C5-A8D5-16BE6979B9EB}"/>
    <hyperlink ref="A619" r:id="rId384" xr:uid="{F9D28811-1936-4B5D-A7C3-33334358B56C}"/>
    <hyperlink ref="A108" r:id="rId385" xr:uid="{163BD769-B1D0-4236-887B-20A7F19BE039}"/>
    <hyperlink ref="A618" r:id="rId386" xr:uid="{53824C3F-A1C1-4B6F-B2CA-C1A8A980889E}"/>
    <hyperlink ref="A115" r:id="rId387" xr:uid="{637CEF4E-A3B9-4A58-B40B-D3DC3480360A}"/>
    <hyperlink ref="A123" r:id="rId388" xr:uid="{CF9DD5E5-8653-4194-AB6F-AABC89A3D997}"/>
    <hyperlink ref="A119" r:id="rId389" xr:uid="{DBAC3EA4-6B35-4684-AD04-42B47D8E9509}"/>
    <hyperlink ref="A436" r:id="rId390" xr:uid="{BE4E0DC3-CA55-49DD-B6A9-A19C2F40C558}"/>
    <hyperlink ref="A109" r:id="rId391" xr:uid="{2D9992A3-11B5-43D5-90E4-D937BE0816AF}"/>
    <hyperlink ref="A116" r:id="rId392" xr:uid="{71D61180-2E50-4DD1-AA61-7FF7D67E1E19}"/>
    <hyperlink ref="A124" r:id="rId393" xr:uid="{65F18629-AC22-4B51-96DA-AC29324F9064}"/>
    <hyperlink ref="A120" r:id="rId394" xr:uid="{2D1BCA7A-77F0-46AA-8A8F-904C30141F07}"/>
    <hyperlink ref="A447" r:id="rId395" xr:uid="{B1795E04-A3C0-451C-B7D7-2388ABB9B31F}"/>
    <hyperlink ref="A468" r:id="rId396" xr:uid="{465B3920-2F33-437E-A370-5B56A03FBE3F}"/>
    <hyperlink ref="A459" r:id="rId397" xr:uid="{9BB6A017-A069-475D-9570-71C722791047}"/>
    <hyperlink ref="A454" r:id="rId398" xr:uid="{59B1E699-D515-4E8C-A3F0-DADFE0DFFB70}"/>
    <hyperlink ref="A455" r:id="rId399" xr:uid="{36B47123-DAC1-4318-884E-97E5481C0FC8}"/>
    <hyperlink ref="A195" r:id="rId400" xr:uid="{47283B49-A13D-4146-BE09-C2B2C4BF82BC}"/>
    <hyperlink ref="A185" r:id="rId401" xr:uid="{8421EE72-2693-4E72-8DC7-747B85477D9B}"/>
    <hyperlink ref="A495" r:id="rId402" xr:uid="{EB20A362-BE95-443A-B25C-FDC8486F3EDD}"/>
    <hyperlink ref="A129" r:id="rId403" xr:uid="{81633654-D092-4C8A-9ED9-8C793928EAE9}"/>
    <hyperlink ref="A462" r:id="rId404" xr:uid="{9AF7E2B2-3E39-485B-B529-DC2BCDF9441A}"/>
    <hyperlink ref="A472" r:id="rId405" xr:uid="{721F01CB-6798-4F64-BD25-08C82BA19F11}"/>
    <hyperlink ref="A28" r:id="rId406" xr:uid="{C6EA030A-DB8E-403F-B5C0-94C0C384FB66}"/>
    <hyperlink ref="A306" r:id="rId407" xr:uid="{F21289A2-EEDB-463C-AA6F-B4878A7AEAD0}"/>
    <hyperlink ref="A307" r:id="rId408" xr:uid="{E440DA28-45FC-4215-86A9-7081D38C6DF3}"/>
    <hyperlink ref="A358" r:id="rId409" xr:uid="{05D7F1E5-1260-4D51-9B44-1C2039E29623}"/>
    <hyperlink ref="A359" r:id="rId410" xr:uid="{E28EA12C-5DEC-44C4-98BB-BDA5BB0987E9}"/>
    <hyperlink ref="A510" r:id="rId411" xr:uid="{EF81412C-EA3B-4228-B642-2849DA0E2527}"/>
    <hyperlink ref="A521" r:id="rId412" xr:uid="{35B5C172-C655-4FBB-9C35-1A8F17367660}"/>
    <hyperlink ref="A527" r:id="rId413" xr:uid="{F13C5103-87B7-4856-AFF9-C94A4CF08418}"/>
    <hyperlink ref="A528" r:id="rId414" xr:uid="{8D72889F-F8A5-4E16-94EB-8378E26ADDC3}"/>
    <hyperlink ref="A533" r:id="rId415" xr:uid="{8D79B554-DA82-4CC5-9E94-12A071FCCFB0}"/>
    <hyperlink ref="A537" r:id="rId416" xr:uid="{165AF450-D77C-4068-A672-4A2B337A684F}"/>
    <hyperlink ref="A598" r:id="rId417" xr:uid="{0B654F2F-9800-4FBA-A2C1-FE0C74CDC53E}"/>
    <hyperlink ref="A599" r:id="rId418" xr:uid="{239137DF-B02C-4B93-A765-D955A3294303}"/>
    <hyperlink ref="A604" r:id="rId419" xr:uid="{07C37650-CBD4-4ECC-B41A-1A0F171B71DC}"/>
    <hyperlink ref="A608" r:id="rId420" xr:uid="{8AC62FF4-868F-402B-8656-B3B398ECFCA8}"/>
    <hyperlink ref="A714" r:id="rId421" xr:uid="{0AAC7932-9060-424C-BC0A-8C5E04F7E5A0}"/>
    <hyperlink ref="A404" r:id="rId422" xr:uid="{FB1DAB1C-E6EE-4E90-9349-DFCBF5E3DE9D}"/>
    <hyperlink ref="A406" r:id="rId423" xr:uid="{93ADA49A-476B-4A04-BAC5-772B5E97CE8B}"/>
    <hyperlink ref="A407" r:id="rId424" xr:uid="{0EFC2659-FF41-40AE-BB14-652C61D7FDCB}"/>
    <hyperlink ref="A386" r:id="rId425" xr:uid="{A8275153-3FDE-497A-8950-C1D07B03A85F}"/>
    <hyperlink ref="A212" r:id="rId426" xr:uid="{3E598EE9-E329-4F07-B8CB-590B987566A2}"/>
    <hyperlink ref="A223" r:id="rId427" xr:uid="{C68217ED-8A8E-4CD8-9BD5-61D511DE3F7A}"/>
    <hyperlink ref="A391" r:id="rId428" xr:uid="{95592E9A-0DF1-41F7-AFCE-619DB5A1D58A}"/>
    <hyperlink ref="A503" r:id="rId429" xr:uid="{7581EF28-0723-4C60-BB6B-62F766CAC437}"/>
    <hyperlink ref="A502" r:id="rId430" xr:uid="{C74875BE-1514-4EEC-B8BD-094082D4ED41}"/>
    <hyperlink ref="A506" r:id="rId431" xr:uid="{DC020D4C-B484-4506-9AB3-6E090055DB63}"/>
    <hyperlink ref="A569" r:id="rId432" xr:uid="{87216213-5233-457B-8570-2109443FC16A}"/>
    <hyperlink ref="A571" r:id="rId433" xr:uid="{C9625FF1-05D7-4BFB-AEE7-25CEC095EB86}"/>
    <hyperlink ref="A572" r:id="rId434" xr:uid="{B0EEC9E1-8EE8-4F3E-AABF-C903F2F19A84}"/>
    <hyperlink ref="A586" r:id="rId435" xr:uid="{F1839351-7516-43E5-8D84-4BD1AFAC57C9}"/>
    <hyperlink ref="A595" r:id="rId436" xr:uid="{EE5631E3-4950-4DAD-959D-5A67EAF924FE}"/>
    <hyperlink ref="A600" r:id="rId437" xr:uid="{3D0784C9-3ADA-472A-9DBE-4C6C19238E71}"/>
    <hyperlink ref="A228" r:id="rId438" xr:uid="{9F1441D3-4FE3-4809-BDA2-6C97EB5D7137}"/>
    <hyperlink ref="A235" r:id="rId439" xr:uid="{F89600CA-36AD-4A71-9BD5-F8A51255767D}"/>
    <hyperlink ref="A357" r:id="rId440" xr:uid="{DB8DDF3B-9AFD-4F85-9552-AA883250753E}"/>
    <hyperlink ref="A243" r:id="rId441" xr:uid="{6F7883EA-FEE0-476E-B7C9-7050C3190691}"/>
    <hyperlink ref="A246" r:id="rId442" xr:uid="{ABBF5472-47CE-4A84-AB39-17BE5295BCE6}"/>
    <hyperlink ref="A244" r:id="rId443" xr:uid="{00A3F3C4-3EF0-4592-9063-E20422E73887}"/>
    <hyperlink ref="A247" r:id="rId444" xr:uid="{A2DFC729-1EE5-4A9B-AE2C-E9A7BAB386F7}"/>
    <hyperlink ref="A310" r:id="rId445" xr:uid="{A249D9C9-79B5-406E-9AB2-5D0F77E6964B}"/>
    <hyperlink ref="A326" r:id="rId446" xr:uid="{82B1C6C2-F648-43ED-8FB9-2EBAD47D8254}"/>
    <hyperlink ref="A368" r:id="rId447" xr:uid="{5827F64A-1800-4008-9D7D-9F04ABE07BBB}"/>
    <hyperlink ref="A392" r:id="rId448" xr:uid="{88A24673-D058-4E0E-86B1-5E925509515F}"/>
    <hyperlink ref="A452" r:id="rId449" xr:uid="{7B83B98A-FAD0-4ACB-8224-8EFF3CEBA136}"/>
    <hyperlink ref="A456" r:id="rId450" xr:uid="{F370E405-76D7-4BFD-BB5C-2F268284174D}"/>
    <hyperlink ref="A512" r:id="rId451" xr:uid="{FE85AB40-D3E8-44AE-82E2-3F6602D3956A}"/>
    <hyperlink ref="A517" r:id="rId452" xr:uid="{69E85DDC-4526-4937-9B5A-EC27A2F2CBDF}"/>
    <hyperlink ref="A566" r:id="rId453" xr:uid="{DFA3B0B6-2C77-4298-B0ED-EB5A171FD160}"/>
    <hyperlink ref="A580" r:id="rId454" xr:uid="{AEE210F3-BF1F-4A68-A2B0-17F65F03B772}"/>
    <hyperlink ref="A581" r:id="rId455" xr:uid="{4B3A6A38-D221-444C-BD69-EA88F53BA2BA}"/>
    <hyperlink ref="A588" r:id="rId456" xr:uid="{AF9F078A-04C5-44A1-A6BA-9A8CCF2B5B13}"/>
    <hyperlink ref="A589" r:id="rId457" xr:uid="{78D260F8-946D-4B70-B8F7-8213DA62F4E1}"/>
    <hyperlink ref="A229" r:id="rId458" xr:uid="{0381D74D-EE1A-4E45-BBF0-EF2D3A9F642B}"/>
    <hyperlink ref="A230" r:id="rId459" xr:uid="{336C623F-317F-40AC-8812-A003CB420AB6}"/>
    <hyperlink ref="A231" r:id="rId460" xr:uid="{71546AF1-B48C-41DE-BFFC-64F58A4BF3E8}"/>
    <hyperlink ref="A232" r:id="rId461" xr:uid="{49EFEAD4-5426-4857-A480-D0E3F8722401}"/>
    <hyperlink ref="A715" r:id="rId462" xr:uid="{2CF367B5-5A9F-49A8-8671-E36232A7C4E7}"/>
    <hyperlink ref="A716" r:id="rId463" xr:uid="{5B1A659C-ABDF-4801-BA18-101280517D8C}"/>
    <hyperlink ref="A717" r:id="rId464" xr:uid="{639BE5E5-5A90-4F69-B697-00ABCDD25BB2}"/>
    <hyperlink ref="A623" r:id="rId465" xr:uid="{45DFC127-A124-4BF5-B3A6-C5BA7029BEAF}"/>
    <hyperlink ref="A624" r:id="rId466" xr:uid="{76A56F70-FD46-4E19-9466-42C4DD10BE88}"/>
    <hyperlink ref="A633" r:id="rId467" xr:uid="{D9DDC880-67A8-4B2A-8D87-DC9D9FA61FC4}"/>
    <hyperlink ref="A56" r:id="rId468" xr:uid="{C3BCEF12-AB0E-412B-9E17-BB29DA544FD6}"/>
    <hyperlink ref="A67" r:id="rId469" xr:uid="{E02DA811-9AFF-4422-8A5F-0FFAC759E11F}"/>
    <hyperlink ref="A99" r:id="rId470" xr:uid="{D8CF04D6-E90A-45C5-9F31-B141A361D1A3}"/>
    <hyperlink ref="A226" r:id="rId471" xr:uid="{4F90D037-D36C-4670-BD48-C1431A56CA4D}"/>
    <hyperlink ref="A289" r:id="rId472" xr:uid="{AA661399-0D83-474F-BEC1-9CA1F1073F96}"/>
    <hyperlink ref="A411" r:id="rId473" xr:uid="{C0A2AFBD-F90F-4C23-BE6F-FA71A7173697}"/>
    <hyperlink ref="A563" r:id="rId474" xr:uid="{D4012BA7-2971-41D4-BEFC-BED42DE156F2}"/>
    <hyperlink ref="A576" r:id="rId475" xr:uid="{F99ED8CF-1BFD-40C5-A671-589EC44F1862}"/>
    <hyperlink ref="A514" r:id="rId476" xr:uid="{9B39E189-29E7-4C39-ADF3-AB65F3A492F6}"/>
    <hyperlink ref="A531" r:id="rId477" xr:uid="{94458A56-A03F-453A-AD90-862D8CAFA0C0}"/>
    <hyperlink ref="A549" r:id="rId478" xr:uid="{4ACD40C6-7735-4CD5-AB01-CC66D3C20C9D}"/>
    <hyperlink ref="A138" r:id="rId479" xr:uid="{57AF2C85-54B7-4980-AE46-3C77B19B95F1}"/>
    <hyperlink ref="A182" r:id="rId480" xr:uid="{5C69821D-9451-4BD2-9671-B61793C919A7}"/>
    <hyperlink ref="A453" r:id="rId481" xr:uid="{B16CC24B-3D92-4853-AEBD-0746E1D49C0D}"/>
    <hyperlink ref="A57" r:id="rId482" xr:uid="{881612A9-1FF6-4B51-B10C-92C6734CB7AD}"/>
    <hyperlink ref="A1019" r:id="rId483" xr:uid="{05257732-F8C8-44DF-A1B1-8BE78917575A}"/>
    <hyperlink ref="A68" r:id="rId484" xr:uid="{E182BC70-8C1C-4B7F-901C-34B7EA1610AD}"/>
    <hyperlink ref="A69" r:id="rId485" xr:uid="{F8DD6812-E292-42C0-90D2-16200655EAE2}"/>
    <hyperlink ref="A70" r:id="rId486" xr:uid="{D2A98559-B294-40A6-9C4D-2523BDB4A5C4}"/>
    <hyperlink ref="A71" r:id="rId487" xr:uid="{AE4171E9-5495-4FDC-A627-3DEEA342A6EF}"/>
    <hyperlink ref="A72" r:id="rId488" xr:uid="{D03EA8BD-FF3F-436B-AA56-1CC155C471C4}"/>
    <hyperlink ref="A73" r:id="rId489" xr:uid="{5C22351D-3905-4F9B-B9E1-E44C56B29B59}"/>
    <hyperlink ref="A75" r:id="rId490" xr:uid="{EEFDF1B2-E738-400B-89E8-43C9B138F48C}"/>
    <hyperlink ref="A86" r:id="rId491" xr:uid="{0DBD1CE0-AD29-4813-AD23-8BF8BC366CCF}"/>
    <hyperlink ref="A76" r:id="rId492" xr:uid="{EDB0F268-1AC2-4807-AE59-03500CE9CC82}"/>
    <hyperlink ref="A87" r:id="rId493" xr:uid="{C1ABE666-A083-49FC-9974-7E65BA56E210}"/>
    <hyperlink ref="A77" r:id="rId494" xr:uid="{857BB83D-1223-4688-97CA-3769216FBD51}"/>
    <hyperlink ref="A88" r:id="rId495" xr:uid="{739FB484-34B0-4BA3-8046-903C3C435111}"/>
    <hyperlink ref="A78" r:id="rId496" xr:uid="{096DD4F0-ACDF-4A89-9692-154F3D528ABB}"/>
    <hyperlink ref="A89" r:id="rId497" xr:uid="{F5166F6E-4E4B-45DB-B811-5B615A40569F}"/>
    <hyperlink ref="A79" r:id="rId498" xr:uid="{7D11C2A3-7375-4353-9286-719501BAE86D}"/>
    <hyperlink ref="A90" r:id="rId499" xr:uid="{CD8B2964-5383-4F8C-92FE-7DE4254EC824}"/>
    <hyperlink ref="A435" r:id="rId500" xr:uid="{A3E582B2-35BB-4EC9-A147-40A56EFB2D1F}"/>
    <hyperlink ref="A29" r:id="rId501" xr:uid="{819E42A5-B753-4BC0-86E9-D28F155F9CD4}"/>
    <hyperlink ref="A30" r:id="rId502" xr:uid="{EBC76B73-76CE-47D2-BDB2-A150313A0906}"/>
    <hyperlink ref="A80" r:id="rId503" xr:uid="{7413F6C9-5F88-444A-897F-528DA95A6A40}"/>
    <hyperlink ref="A91" r:id="rId504" xr:uid="{013C2948-38F6-4D05-9E75-B200889FF4CF}"/>
    <hyperlink ref="A81" r:id="rId505" xr:uid="{8F62184E-4411-4C09-BBF4-94060FF8CC91}"/>
    <hyperlink ref="A92" r:id="rId506" xr:uid="{DE7EEBDE-55A2-4F9E-937C-732874DF52F0}"/>
    <hyperlink ref="A82" r:id="rId507" xr:uid="{C8FD01B8-A8C7-464A-B790-891F02E0D959}"/>
    <hyperlink ref="A93" r:id="rId508" xr:uid="{310D5A65-410C-4EAD-B8EF-B0515334B12A}"/>
    <hyperlink ref="A83" r:id="rId509" xr:uid="{25865174-D6BA-4E7D-9699-1C1ACEA5698A}"/>
    <hyperlink ref="A94" r:id="rId510" xr:uid="{76DCF332-1877-43B8-A0E6-63A378D8C45B}"/>
    <hyperlink ref="A84" r:id="rId511" xr:uid="{594FC3A7-EBB1-474C-9C9B-DCF0378C608B}"/>
    <hyperlink ref="A95" r:id="rId512" xr:uid="{2B30AD8F-669A-4D70-B3B2-2A41677E14CD}"/>
    <hyperlink ref="A85" r:id="rId513" xr:uid="{FBD3A407-81C8-4702-A306-03D54B9856F2}"/>
    <hyperlink ref="A96" r:id="rId514" xr:uid="{625C8EA2-9A9C-49E7-A2A5-0E5FD0016F90}"/>
    <hyperlink ref="A40" r:id="rId515" xr:uid="{1CC72C81-EFE0-4C32-A23F-02CBCEBF816D}"/>
    <hyperlink ref="A45" r:id="rId516" xr:uid="{5E0AECA1-31EC-4FCB-8B8A-AD7406B3CDFB}"/>
    <hyperlink ref="A46" r:id="rId517" xr:uid="{3F6F3E52-C978-4BBC-96B4-5FA70706D151}"/>
    <hyperlink ref="A47" r:id="rId518" xr:uid="{10221A8A-7A66-48A3-A08B-553E8EF3933E}"/>
    <hyperlink ref="A48" r:id="rId519" xr:uid="{37E4FF1B-C2C9-47C9-8907-F4CA08F7FB9C}"/>
    <hyperlink ref="A49" r:id="rId520" xr:uid="{CBCE29F9-5D69-4689-9675-E4F9D944642B}"/>
    <hyperlink ref="A50" r:id="rId521" xr:uid="{12D2BEB2-C1AE-4C21-ADAE-3A45D7DC007D}"/>
    <hyperlink ref="A473" r:id="rId522" xr:uid="{4DA91F14-8B82-482B-8287-11E3FE5B1BFD}"/>
    <hyperlink ref="A554" r:id="rId523" xr:uid="{D9533675-ED5A-477D-B40F-9ABB0EA9AC27}"/>
    <hyperlink ref="A656" r:id="rId524" xr:uid="{070AF4B1-5C10-4DEE-A1FD-68937F860041}"/>
    <hyperlink ref="A753" r:id="rId525" xr:uid="{DF01FC03-DC7A-47F0-BEFC-F4353C643451}"/>
    <hyperlink ref="A754" r:id="rId526" xr:uid="{0BCEFD15-2DC3-4EC4-94A6-8A57D0C91BEB}"/>
    <hyperlink ref="A756" r:id="rId527" xr:uid="{F1B437A7-AC14-4E88-82EE-5655F1B5024E}"/>
    <hyperlink ref="A757" r:id="rId528" xr:uid="{58227792-A5FF-4D81-A5AD-CE0CA212091D}"/>
    <hyperlink ref="A767" r:id="rId529" xr:uid="{E5087098-5C64-4664-B477-492AE8D3E376}"/>
    <hyperlink ref="A770" r:id="rId530" xr:uid="{2B2068BB-6C90-43C6-9390-B0989E6E352F}"/>
    <hyperlink ref="A771" r:id="rId531" xr:uid="{C2339FCE-3973-408D-87FB-7F184623EB52}"/>
    <hyperlink ref="A772" r:id="rId532" xr:uid="{BEBAB633-A45D-4AC9-B361-20CE5F20D87D}"/>
    <hyperlink ref="A773" r:id="rId533" xr:uid="{95DC3EC8-2088-46F2-BC9E-1B9634A7632D}"/>
    <hyperlink ref="A750" r:id="rId534" xr:uid="{E0574E2D-9D55-469F-A9EF-B6D32D2C1421}"/>
    <hyperlink ref="A688" r:id="rId535" xr:uid="{E7FAE3C1-1749-40D1-8F6A-274A45C52E50}"/>
    <hyperlink ref="A1017" r:id="rId536" xr:uid="{743718AD-8959-4A45-AFB4-CDCB392E2E4E}"/>
    <hyperlink ref="A670" r:id="rId537" xr:uid="{152A5A55-6E44-4AAF-A7B3-4402E8929614}"/>
    <hyperlink ref="A965" r:id="rId538" xr:uid="{31FC40CC-6222-42EA-BFA2-E7CC723FCDE3}"/>
    <hyperlink ref="A1010" r:id="rId539" xr:uid="{5F4635BC-5211-4070-87F4-7933F615E8FD}"/>
    <hyperlink ref="A1029" r:id="rId540" xr:uid="{8C1A1C34-2618-4A67-A51C-1859B3C353B5}"/>
    <hyperlink ref="A1015" r:id="rId541" xr:uid="{8927F44E-01AA-4C8A-88BD-C34C02504BE5}"/>
    <hyperlink ref="A679" r:id="rId542" xr:uid="{06DF4A89-D132-444B-A08C-5125CA8AF2E8}"/>
    <hyperlink ref="A334" r:id="rId543" xr:uid="{AE65A3BD-9102-4870-806C-CFA41BC38A50}"/>
    <hyperlink ref="A673" r:id="rId544" xr:uid="{63793B3E-F39E-423F-B81D-2D5C1F8BE41A}"/>
    <hyperlink ref="A735" r:id="rId545" xr:uid="{84600BF7-9F20-416E-8AD8-7258C055E74E}"/>
    <hyperlink ref="A741" r:id="rId546" xr:uid="{F3A71287-7A14-4F4E-A0ED-8A65E93B06C4}"/>
    <hyperlink ref="A1016" r:id="rId547" xr:uid="{DDE8E750-9AE8-4238-8CAF-45135012EBCB}"/>
    <hyperlink ref="A729" r:id="rId548" xr:uid="{A60FBE55-CB9B-4CC4-8FD4-89A54182FC7B}"/>
    <hyperlink ref="A747" r:id="rId549" xr:uid="{7DD1F4AB-7FCD-434F-8548-F08D37360D44}"/>
    <hyperlink ref="A681" r:id="rId550" xr:uid="{917CB379-355D-44FD-A768-70DCE75E9C69}"/>
    <hyperlink ref="A682" r:id="rId551" xr:uid="{9B6C7A55-687C-4806-AB14-F1E04C2DC2F2}"/>
    <hyperlink ref="A685" r:id="rId552" xr:uid="{0FA60016-7A96-473A-A17B-DF47194B62A7}"/>
    <hyperlink ref="A686" r:id="rId553" xr:uid="{150AE9BD-086E-4DEE-BB1C-ECA801C6A7F7}"/>
    <hyperlink ref="A731" r:id="rId554" xr:uid="{2179EFB2-8248-4C93-8BFB-6BFFD7E43882}"/>
    <hyperlink ref="A1002" r:id="rId555" xr:uid="{85524D54-73E5-40A0-9DCD-E718E00617F7}"/>
    <hyperlink ref="A706" r:id="rId556" xr:uid="{E208488A-7A6D-4B6B-9D37-2B5FCF75955C}"/>
    <hyperlink ref="A720" r:id="rId557" xr:uid="{C62F4A2F-463E-4F36-908E-02A9982822A1}"/>
    <hyperlink ref="A746" r:id="rId558" xr:uid="{FADDA3E3-F3F9-4D88-A85E-CA29925FB95F}"/>
    <hyperlink ref="A1003" r:id="rId559" xr:uid="{5B9A356B-4AD1-4AB7-B67F-9B312EC98749}"/>
    <hyperlink ref="A577" r:id="rId560" xr:uid="{A6A695C7-A70E-43C7-BE45-9473937AFA40}"/>
    <hyperlink ref="A676" r:id="rId561" xr:uid="{CFB0B36E-9E1E-40AD-944B-786D45F4B6EE}"/>
    <hyperlink ref="A1028" r:id="rId562" xr:uid="{8DC8B11A-54E7-42C8-B0FB-E4AA5D492C7E}"/>
    <hyperlink ref="A736" r:id="rId563" xr:uid="{A69769E1-3370-46DB-96DB-D080218B042D}"/>
    <hyperlink ref="A1018" r:id="rId564" xr:uid="{6F0286EB-913D-4ACC-91C5-6607DA0B283C}"/>
    <hyperlink ref="A702" r:id="rId565" xr:uid="{ED8E5437-ADD5-48BA-87BE-2D9A2DB80968}"/>
    <hyperlink ref="A703" r:id="rId566" xr:uid="{9480170F-989A-4EB5-9A2E-79BAD934EE2B}"/>
    <hyperlink ref="A708" r:id="rId567" xr:uid="{7B41914A-598A-4AA2-B3DE-0EEC3025670F}"/>
    <hyperlink ref="A712" r:id="rId568" xr:uid="{67BE5194-FAE7-4CF2-95E9-9F9040A40E6C}"/>
    <hyperlink ref="A675" r:id="rId569" xr:uid="{CE29DB67-D7E7-4045-A1E2-9D49E6244F58}"/>
    <hyperlink ref="A730" r:id="rId570" xr:uid="{EEB69D6B-CF33-457A-A83E-B96F76099F72}"/>
    <hyperlink ref="A687" r:id="rId571" xr:uid="{7EBA4757-2494-43A6-BF67-08FEA105C430}"/>
    <hyperlink ref="A671" r:id="rId572" xr:uid="{55F98F03-A5AD-4FE9-A251-60E9585D3D2B}"/>
    <hyperlink ref="A677" r:id="rId573" xr:uid="{ADF362B1-8497-4492-A2C3-523D698C9A1C}"/>
    <hyperlink ref="A694" r:id="rId574" xr:uid="{F750CF4B-6CD6-4029-9215-758516AEB5B0}"/>
    <hyperlink ref="A711" r:id="rId575" xr:uid="{4426A7D1-F583-4F2D-9232-A12D08D3190D}"/>
    <hyperlink ref="A684" r:id="rId576" xr:uid="{83DD279A-9265-4A93-A3D8-92C0CCEEB97F}"/>
    <hyperlink ref="A1013" r:id="rId577" xr:uid="{605E7B64-D7D5-46E1-AB26-C399C0BD4B36}"/>
    <hyperlink ref="A1025" r:id="rId578" xr:uid="{EDCBDD9D-35E1-4E22-87F8-DBADAEDC62EE}"/>
    <hyperlink ref="A1026" r:id="rId579" xr:uid="{1BD750CB-7A76-46D3-9D14-E00D710350E3}"/>
    <hyperlink ref="A697" r:id="rId580" xr:uid="{7A494525-0FBA-46EE-930F-81F3C0CDCEDB}"/>
    <hyperlink ref="A698" r:id="rId581" xr:uid="{57A834DC-DC4B-4067-95BB-BB03659009B5}"/>
    <hyperlink ref="A713" r:id="rId582" xr:uid="{CE3AEB81-2A7E-45B2-A7F2-70D533096AEA}"/>
    <hyperlink ref="A665" r:id="rId583" xr:uid="{996FB8E2-3E62-462A-812C-FF7C9725F12E}"/>
    <hyperlink ref="A669" r:id="rId584" xr:uid="{11DDC456-1244-43AF-BA15-BDED8876F402}"/>
    <hyperlink ref="A693" r:id="rId585" xr:uid="{AD8C4B45-8DB5-4825-B1D9-EAA3E7576673}"/>
    <hyperlink ref="A709" r:id="rId586" xr:uid="{F7495CD9-8CBE-403D-9470-C86E30229C0E}"/>
    <hyperlink ref="A785" r:id="rId587" xr:uid="{532C7AD3-34A6-4F61-BF95-58E5F0E33429}"/>
    <hyperlink ref="A1008" r:id="rId588" xr:uid="{4A156707-26B8-4E98-A317-A75A4790AC92}"/>
    <hyperlink ref="A738" r:id="rId589" xr:uid="{24A89D8A-122B-4268-A99E-086EF0D03BED}"/>
    <hyperlink ref="A31" r:id="rId590" xr:uid="{98ABF421-55CF-4FE6-A5C5-75BB02D3EAF2}"/>
    <hyperlink ref="A32" r:id="rId591" xr:uid="{44BC8065-D399-490E-B42F-DC7753B3F2FE}"/>
    <hyperlink ref="A33" r:id="rId592" xr:uid="{50CDC24B-3939-452C-AFCF-6DCA99824D6F}"/>
    <hyperlink ref="A34" r:id="rId593" xr:uid="{A173FBD8-DBA1-4158-80F8-7BFD257260A7}"/>
    <hyperlink ref="A35" r:id="rId594" xr:uid="{7A8197DB-8F21-4D4A-84B3-7FC4E7871DC8}"/>
    <hyperlink ref="A36" r:id="rId595" xr:uid="{A8D894E1-2C83-487E-BD6F-272EC0424BEB}"/>
    <hyperlink ref="A142" r:id="rId596" xr:uid="{BA0F5A50-5DC8-4A0F-9A53-73B8ADCD50B1}"/>
    <hyperlink ref="A143" r:id="rId597" xr:uid="{9E572279-E6FB-4635-805E-F0C11D3954F0}"/>
    <hyperlink ref="A481" r:id="rId598" xr:uid="{BA1D6D87-6B68-42E5-AC25-A2288DFDC923}"/>
    <hyperlink ref="A158" r:id="rId599" xr:uid="{7DECADD5-8E7D-4DB3-9820-4CDD44FEAD0D}"/>
    <hyperlink ref="A136" r:id="rId600" xr:uid="{36110AA2-E2E3-49D6-A932-B24FE21E3DF7}"/>
    <hyperlink ref="A159" r:id="rId601" xr:uid="{32E52008-0EA9-49A3-AE46-8C899689A3E3}"/>
    <hyperlink ref="A171" r:id="rId602" xr:uid="{0CE10D70-1E46-45F6-AA39-B40E16EC7EBA}"/>
    <hyperlink ref="A1014" r:id="rId603" xr:uid="{821248F5-2204-4D37-B3EE-3060291CBAA5}"/>
    <hyperlink ref="A191" r:id="rId604" xr:uid="{5D9041CF-31A8-4ABC-9636-AEB1B084477A}"/>
    <hyperlink ref="A678" r:id="rId605" xr:uid="{3F625651-EB46-48B4-9982-6E517EFE8AF7}"/>
    <hyperlink ref="A192" r:id="rId606" xr:uid="{94933DF4-8FB7-49B1-A63D-D38CC97C2454}"/>
    <hyperlink ref="A179" r:id="rId607" xr:uid="{87A28C0C-8B51-4510-B9B6-EE72DF32871A}"/>
    <hyperlink ref="A170" r:id="rId608" xr:uid="{658D3B82-1786-4ABC-BCE9-B4CA41080FFC}"/>
    <hyperlink ref="A168" r:id="rId609" xr:uid="{57438594-3E53-4D3E-9749-962C01C9F8DC}"/>
    <hyperlink ref="A160" r:id="rId610" xr:uid="{AA61CC5C-A8C5-4717-99AA-C945C189D274}"/>
    <hyperlink ref="A173" r:id="rId611" xr:uid="{B88CEE94-CFE4-41D8-B618-55FAB6E175B7}"/>
    <hyperlink ref="A208" r:id="rId612" xr:uid="{F740DF6D-ED67-4C62-AB5C-0CFCC4320800}"/>
    <hyperlink ref="A209" r:id="rId613" xr:uid="{A67A0209-D02A-4E5C-9393-9B9A92019983}"/>
    <hyperlink ref="A134" r:id="rId614" xr:uid="{49A942C5-3C14-4432-9246-9611A747B264}"/>
    <hyperlink ref="A458" r:id="rId615" xr:uid="{D2C73EA3-BDE2-4E0F-A3E6-0D11A7EE0A35}"/>
    <hyperlink ref="A444" r:id="rId616" xr:uid="{4AB68A2F-8C1A-4637-8A22-BB42512678BB}"/>
    <hyperlink ref="A490" r:id="rId617" xr:uid="{DC5AC13D-FBEA-49D6-B2B8-4C9516E405F5}"/>
    <hyperlink ref="A201" r:id="rId618" xr:uid="{0FF427CD-C324-48EA-8C1A-47469F4CDE2D}"/>
    <hyperlink ref="A969" r:id="rId619" xr:uid="{6A0EE6BF-968C-4268-8587-65FDB307396C}"/>
    <hyperlink ref="A491" r:id="rId620" xr:uid="{794D8B3F-735F-4813-B5D9-A9C566FA7431}"/>
    <hyperlink ref="A202" r:id="rId621" xr:uid="{6F7DA83D-F212-4A29-B0DB-90708C705B30}"/>
    <hyperlink ref="A660" r:id="rId622" xr:uid="{23EF4F36-B106-4BB0-B17F-8C570DEFC48E}"/>
    <hyperlink ref="A680" r:id="rId623" xr:uid="{76118EB1-670E-401E-BA3F-A1F638B3D58D}"/>
    <hyperlink ref="A699" r:id="rId624" xr:uid="{E56FE118-6585-4805-B43F-AD24F2B8E873}"/>
    <hyperlink ref="A727" r:id="rId625" xr:uid="{07B0E690-84B3-4657-9B2A-01FF243ED198}"/>
    <hyperlink ref="A739" r:id="rId626" xr:uid="{DD122588-4AF4-4DA2-9C7F-FB9761082594}"/>
    <hyperlink ref="A961" r:id="rId627" xr:uid="{5A03C5C4-E18C-4439-B7D2-B59F053A5308}"/>
    <hyperlink ref="A137" r:id="rId628" xr:uid="{C817A87E-A7B3-406A-A854-A7C7F42D27DC}"/>
    <hyperlink ref="A203" r:id="rId629" xr:uid="{EEB5549A-738C-4EEE-9883-5A68E13DB13C}"/>
    <hyperlink ref="A658" r:id="rId630" xr:uid="{8BA83935-F44D-4A94-80C3-6549DD179F5E}"/>
    <hyperlink ref="A733" r:id="rId631" xr:uid="{798B5035-06EB-4B4F-B51F-ADE264A0B68A}"/>
    <hyperlink ref="A667" r:id="rId632" xr:uid="{F81E8EB5-8732-4EF1-9177-4EA36C4E1553}"/>
    <hyperlink ref="A724" r:id="rId633" xr:uid="{258ECBA3-8FD7-4D81-B6D4-31DE126CF666}"/>
    <hyperlink ref="A1004" r:id="rId634" xr:uid="{DDFA3AB8-4758-49A1-9FD4-1F146508153E}"/>
    <hyperlink ref="A1005" r:id="rId635" xr:uid="{5FF90778-CDA6-4F9A-AB30-C37E4F0209CF}"/>
    <hyperlink ref="A1030" r:id="rId636" xr:uid="{11382F6D-953A-4E0A-B548-99C12D4DCB88}"/>
    <hyperlink ref="A663" r:id="rId637" xr:uid="{AEE973A6-A827-4BCE-867B-44C99FD623DD}"/>
    <hyperlink ref="A692" r:id="rId638" xr:uid="{72BF4217-A4F3-4F84-8777-26A585CE4A52}"/>
    <hyperlink ref="A1009" r:id="rId639" xr:uid="{D470C748-6D73-44B4-8E21-F92B1403BADB}"/>
    <hyperlink ref="A695" r:id="rId640" xr:uid="{04BC3665-4BB0-46BE-B67C-7C6AA2CDB9F9}"/>
    <hyperlink ref="A728" r:id="rId641" xr:uid="{66607AB8-C070-4B17-9977-24D665AB3F1E}"/>
    <hyperlink ref="A737" r:id="rId642" xr:uid="{B6BDAA8E-8846-4A8B-8EA3-25EA784CDA37}"/>
    <hyperlink ref="A769" r:id="rId643" xr:uid="{2739A6B9-1F54-4515-B6C4-1F3B057295CC}"/>
    <hyperlink ref="A335" r:id="rId644" xr:uid="{3994E5D8-EF1D-4741-AD45-3F2CAB21ECB8}"/>
    <hyperlink ref="A1011" r:id="rId645" xr:uid="{4D420AD8-A099-4C5A-AE13-0847410C64D8}"/>
    <hyperlink ref="A668" r:id="rId646" xr:uid="{7039B03B-A6CA-45DC-8410-42DC209D0FEF}"/>
    <hyperlink ref="A672" r:id="rId647" xr:uid="{FA24FF9E-769B-4587-8953-D61E8634C4EF}"/>
    <hyperlink ref="A689" r:id="rId648" xr:uid="{871034A6-4092-45D6-8AEA-C77A701DFA5F}"/>
    <hyperlink ref="A691" r:id="rId649" xr:uid="{A27860EA-B7A9-473E-84E3-4A6D57AA1E27}"/>
    <hyperlink ref="A700" r:id="rId650" xr:uid="{4BC17E2E-4C63-40CA-9745-DAAC7BB6BF92}"/>
    <hyperlink ref="A705" r:id="rId651" xr:uid="{44BE76F1-7BDF-4D04-A2B1-9B54B37E51CC}"/>
    <hyperlink ref="A740" r:id="rId652" xr:uid="{A60F2C5E-1FE9-4C07-A41C-0F73DB9924D2}"/>
    <hyperlink ref="A963" r:id="rId653" xr:uid="{4B2299EC-29F4-40AB-8A93-7162E2DB4B11}"/>
    <hyperlink ref="A1027" r:id="rId654" xr:uid="{9AB1C585-426E-47BF-9238-21ED3EF5D384}"/>
    <hyperlink ref="A964" r:id="rId655" xr:uid="{90CD2062-0B49-48F7-A382-D08DB100014F}"/>
    <hyperlink ref="A661" r:id="rId656" xr:uid="{B2B8DDFF-7C59-44B9-8074-D401F5834886}"/>
    <hyperlink ref="A690" r:id="rId657" xr:uid="{C8674289-E98B-4ABD-806E-561F45D50451}"/>
    <hyperlink ref="A726" r:id="rId658" xr:uid="{66F0D9BA-3092-4070-851B-A962A1675649}"/>
    <hyperlink ref="A701" r:id="rId659" xr:uid="{6D660208-F551-4379-9F83-808B0A4144DD}"/>
    <hyperlink ref="A704" r:id="rId660" xr:uid="{DAADA6A5-2854-4AA9-A6DF-02639352F9B3}"/>
    <hyperlink ref="A707" r:id="rId661" xr:uid="{76A1D8AE-4A0A-435A-B23F-5290BBC88388}"/>
    <hyperlink ref="A732" r:id="rId662" xr:uid="{25AD5D2B-B6B4-4C1F-8D19-A9745EBFAEF7}"/>
    <hyperlink ref="A722" r:id="rId663" xr:uid="{438AFBB6-D6CC-408A-8038-02C8884D4270}"/>
    <hyperlink ref="A652" r:id="rId664" xr:uid="{C1BA059C-2C2C-49B8-B260-CE1564ABC256}"/>
    <hyperlink ref="A651" r:id="rId665" xr:uid="{B945BCD0-A8AD-4C55-9417-2088BD6FE6B3}"/>
    <hyperlink ref="A1007" r:id="rId666" xr:uid="{0B5B2BB6-0B20-4A80-9810-1DC56E20E16B}"/>
    <hyperlink ref="A734" r:id="rId667" xr:uid="{773E9DD8-DA87-44DA-BC73-A331FDBD2343}"/>
    <hyperlink ref="A721" r:id="rId668" xr:uid="{BE7523AA-2358-46F1-905D-C4CBC578378C}"/>
    <hyperlink ref="A1012" r:id="rId669" xr:uid="{5E6474DC-4CC5-4F4C-BEB3-440365727614}"/>
    <hyperlink ref="A1023" r:id="rId670" xr:uid="{3902BE70-E54F-46C8-ACB1-D05D8533DC0B}"/>
    <hyperlink ref="A654" r:id="rId671" xr:uid="{FB6ED5D7-5798-41DF-803C-0FF373D8FF3D}"/>
    <hyperlink ref="A659" r:id="rId672" xr:uid="{C1C14BE8-EA9C-4630-881C-37F886CE3760}"/>
    <hyperlink ref="A662" r:id="rId673" xr:uid="{A6D077FF-2201-4B0D-95FC-5D0DA30F1A31}"/>
    <hyperlink ref="A1031" r:id="rId674" xr:uid="{123EB6D4-1401-4352-841E-B5BCF85E53F1}"/>
    <hyperlink ref="A664" r:id="rId675" xr:uid="{040A3356-5BB3-4D9B-AB82-AEDFC76006CA}"/>
    <hyperlink ref="A723" r:id="rId676" xr:uid="{86C0F265-6E3E-4DC9-B51E-A68F3E39E16D}"/>
    <hyperlink ref="A710" r:id="rId677" xr:uid="{3E089A45-07A6-4E75-8FED-5EE089E4E970}"/>
    <hyperlink ref="A696" r:id="rId678" xr:uid="{CB36BF74-754C-449A-B9D9-88199D21D026}"/>
    <hyperlink ref="A674" r:id="rId679" xr:uid="{38473818-0F9E-4484-A227-48706E0EB0DA}"/>
    <hyperlink ref="A683" r:id="rId680" xr:uid="{22103A7F-6EBD-4FB6-A3FE-19A5262E9CDD}"/>
    <hyperlink ref="A74" r:id="rId681" xr:uid="{4BD196DF-236F-4AC7-93F7-A64A637B547D}"/>
    <hyperlink ref="A236" r:id="rId682" xr:uid="{CA709D2B-8B41-4533-AE79-911DDF170815}"/>
    <hyperlink ref="A290" r:id="rId683" xr:uid="{E1B9C498-0433-490E-A86C-581F70D0672C}"/>
    <hyperlink ref="A397" r:id="rId684" xr:uid="{4992CF79-132D-4D6D-89D5-42E17DC262CA}"/>
    <hyperlink ref="A496" r:id="rId685" xr:uid="{B8EB2958-893C-4A3C-BB2A-9DF0DC5C1022}"/>
    <hyperlink ref="A505" r:id="rId686" xr:uid="{AA58FE46-8A2C-459C-AC78-268A0D8CD92B}"/>
    <hyperlink ref="A603" r:id="rId687" xr:uid="{3ECD2F44-48F2-49B7-9C96-79E338C02789}"/>
    <hyperlink ref="A409" r:id="rId688" xr:uid="{49B1846B-A6E6-4992-A5AE-F93BF74180A3}"/>
    <hyperlink ref="A414" r:id="rId689" xr:uid="{B844B076-B74A-4288-BF45-6BB1C5EC4BA2}"/>
    <hyperlink ref="A415" r:id="rId690" xr:uid="{D6F4093B-435F-478F-962B-E40FEF8E595C}"/>
    <hyperlink ref="A718" r:id="rId691" xr:uid="{D64E2578-1FEC-4305-99C1-9D1BD1D9607B}"/>
    <hyperlink ref="A642" r:id="rId692" xr:uid="{2942FCFA-A8D8-4B7B-B1A8-B95A60AEB572}"/>
    <hyperlink ref="A339" r:id="rId693" xr:uid="{D59AE40D-221E-4DF8-B180-B916EF5B5860}"/>
    <hyperlink ref="A338" r:id="rId694" xr:uid="{68E19E69-7DB9-4A6E-B00C-BBD5A3107A57}"/>
    <hyperlink ref="A556" r:id="rId695" xr:uid="{428EE98A-CE96-4634-A5A5-E5E4147C0EDE}"/>
    <hyperlink ref="A593" r:id="rId696" xr:uid="{6B70B1E8-299F-4EC5-8060-93B65C8FAC61}"/>
    <hyperlink ref="A219" r:id="rId697" xr:uid="{5A48890E-A7BB-4917-9CFF-D5DA6AA5EAD3}"/>
    <hyperlink ref="A224" r:id="rId698" xr:uid="{A2998D89-1ECB-4304-A189-EE32AE45E807}"/>
    <hyperlink ref="A327" r:id="rId699" xr:uid="{6FE4BE6F-4466-4685-B4CE-A87E78C42D0F}"/>
    <hyperlink ref="A511" r:id="rId700" xr:uid="{65AF946B-6F31-437A-BF8A-FA5B417707A5}"/>
    <hyperlink ref="A542" r:id="rId701" xr:uid="{2321054B-92F2-41F7-A15B-0F2BDD9962FE}"/>
    <hyperlink ref="A532" r:id="rId702" xr:uid="{BB86E003-53FA-4A0D-AAC4-B8353F3635E7}"/>
    <hyperlink ref="A607" r:id="rId703" xr:uid="{9369E1E5-A460-46EC-91F1-85A8CE518B29}"/>
    <hyperlink ref="A634" r:id="rId704" xr:uid="{D61AE1D6-F321-413D-83DE-424442D3517B}"/>
    <hyperlink ref="A655" r:id="rId705" xr:uid="{3C8B93B7-697F-4654-8457-2DFA3729F8C7}"/>
    <hyperlink ref="A666" r:id="rId706" xr:uid="{73A70C8D-6F0B-4D7B-9E96-292EF9288152}"/>
    <hyperlink ref="A725" r:id="rId707" xr:uid="{3512A5B6-06E3-4F59-B38D-53C4B763E4D9}"/>
    <hyperlink ref="A237" r:id="rId708" xr:uid="{621798D3-BF14-41C3-BADA-7E31730BB3D6}"/>
    <hyperlink ref="A410" r:id="rId709" xr:uid="{FEB2BBDD-C40D-4D6B-8FB7-D48BEF78FE2E}"/>
    <hyperlink ref="A557" r:id="rId710" xr:uid="{847D2302-93A4-4C53-97E3-AD41F929EE25}"/>
    <hyperlink ref="A592" r:id="rId711" xr:uid="{47F2D3B9-6C8F-469C-9F80-2967C9D7FA74}"/>
    <hyperlink ref="A398" r:id="rId712" xr:uid="{C6843C13-D7DB-4367-89F5-A9CFF30DD556}"/>
    <hyperlink ref="A281" r:id="rId713" xr:uid="{EA334A38-0723-478A-9105-D3BD5C28FE94}"/>
    <hyperlink ref="A291" r:id="rId714" xr:uid="{0F12548D-786E-4CA0-BEBD-5A768584F424}"/>
    <hyperlink ref="A363" r:id="rId715" xr:uid="{C3787041-3D67-445E-9345-4584454D04E5}"/>
    <hyperlink ref="A370" r:id="rId716" xr:uid="{3F27F3FD-C8D0-44A8-9740-C72A888CC67D}"/>
    <hyperlink ref="A381" r:id="rId717" xr:uid="{78EC91F3-7C59-483C-929A-695295E22C49}"/>
    <hyperlink ref="A591" r:id="rId718" xr:uid="{57F33504-4CF7-4878-95F6-8B758D23A248}"/>
    <hyperlink ref="A292" r:id="rId719" xr:uid="{6099DC58-1856-4E21-BF5C-90AE24B4A47F}"/>
    <hyperlink ref="A457" r:id="rId720" xr:uid="{C48EFD0D-A0DC-46E3-ABEE-176FDA7ED3A1}"/>
    <hyperlink ref="A742" r:id="rId721" xr:uid="{08B40FEB-24AF-40CF-8BF4-FBCB6439FE0F}"/>
    <hyperlink ref="A1020" r:id="rId722" xr:uid="{129FA44B-B6BF-4FC7-AE2D-D429D2DE77B4}"/>
    <hyperlink ref="A796" r:id="rId723" xr:uid="{DA26C45D-AC2F-446E-9E41-66DB029CBBF2}"/>
    <hyperlink ref="A811" r:id="rId724" xr:uid="{94CBDFFE-87CE-4503-8760-C6F416ED5B86}"/>
    <hyperlink ref="A814" r:id="rId725" xr:uid="{61B0A032-2E60-4D41-9EB4-67D06A91C681}"/>
    <hyperlink ref="A815" r:id="rId726" xr:uid="{BD999137-1BF2-4320-B0C4-4D79018BCA7D}"/>
    <hyperlink ref="A820" r:id="rId727" xr:uid="{E4EFB7C7-B581-4332-9E66-3F54C97F9506}"/>
    <hyperlink ref="A823" r:id="rId728" xr:uid="{6AFCD80F-C477-47EA-B377-5707FC8C15A9}"/>
    <hyperlink ref="A824" r:id="rId729" xr:uid="{E2BB7F2C-5E6B-4666-A349-3DB8645F459F}"/>
    <hyperlink ref="A826" r:id="rId730" xr:uid="{8F8CDC31-D908-4DB3-828B-FDAC3F9B0144}"/>
    <hyperlink ref="A833" r:id="rId731" xr:uid="{60F15BDD-BADA-4959-A417-250215F8396B}"/>
    <hyperlink ref="A841" r:id="rId732" xr:uid="{D0DF1D79-BE99-4B8B-BF36-D6B92F34E96A}"/>
    <hyperlink ref="A846" r:id="rId733" xr:uid="{19D6D1F1-C6B6-4E3E-B03B-871ADB4CCB0B}"/>
    <hyperlink ref="A852" r:id="rId734" xr:uid="{E8825C6A-F4D0-4650-9AEE-1413AD61B7E5}"/>
    <hyperlink ref="A853" r:id="rId735" xr:uid="{01003A44-D739-453A-BC8C-3D7468004F22}"/>
    <hyperlink ref="A873" r:id="rId736" xr:uid="{53361E2A-D0F2-4471-8EDB-6D55E60EC1A8}"/>
    <hyperlink ref="A875" r:id="rId737" xr:uid="{C289C1FA-9929-4437-8915-399CB91E145E}"/>
    <hyperlink ref="A878" r:id="rId738" xr:uid="{52C9841B-3CFE-4CA0-9C5C-D3CD4D2FB099}"/>
    <hyperlink ref="A883" r:id="rId739" xr:uid="{B77CCC07-7E82-4AF1-8C90-0A172F4FE3E5}"/>
    <hyperlink ref="A884" r:id="rId740" xr:uid="{E0A13256-BA97-43E6-88BD-55FF9A077793}"/>
    <hyperlink ref="A887" r:id="rId741" xr:uid="{52A50FF6-D20B-4B60-B54E-76BE49DA4D15}"/>
    <hyperlink ref="A888" r:id="rId742" xr:uid="{86A037C5-1EA5-4F0C-B0B1-6C2BED5E6235}"/>
    <hyperlink ref="A889" r:id="rId743" xr:uid="{EF4A66A0-28C9-412D-9EBC-DB60C71281EF}"/>
    <hyperlink ref="A894" r:id="rId744" xr:uid="{196A1F5F-676A-4039-8318-2F6A483B6DC0}"/>
    <hyperlink ref="A899" r:id="rId745" xr:uid="{4DBD3BBD-12A5-4B4F-9AD9-43F3565C4769}"/>
    <hyperlink ref="A900" r:id="rId746" xr:uid="{EE8690BB-0389-415B-8A90-0612D69DE876}"/>
    <hyperlink ref="A903" r:id="rId747" xr:uid="{C602ABDA-96E6-461E-B14E-B05161196950}"/>
    <hyperlink ref="A904" r:id="rId748" xr:uid="{D64E702C-FA9B-4B69-91F9-0D5BAE8C6A8E}"/>
    <hyperlink ref="A907" r:id="rId749" xr:uid="{14F9A24E-8259-452B-A1D9-D31CF8160052}"/>
    <hyperlink ref="A945" r:id="rId750" xr:uid="{A749DE7B-C4D2-4DDD-8392-93CA7129DA24}"/>
    <hyperlink ref="A946" r:id="rId751" xr:uid="{AB715BFA-69C4-4C77-8245-83D779FF35EC}"/>
    <hyperlink ref="A947" r:id="rId752" xr:uid="{56E0E0FF-98F3-4C38-BC6D-1AB5BB7EFD9E}"/>
    <hyperlink ref="A807" r:id="rId753" xr:uid="{E766EC88-6047-41B4-952E-23C97B30EE0F}"/>
    <hyperlink ref="A813" r:id="rId754" xr:uid="{A67F3494-693A-4B96-836D-4A4E086D0346}"/>
    <hyperlink ref="A890" r:id="rId755" xr:uid="{05CE02D2-88D3-454B-A31A-132ED4197CB9}"/>
    <hyperlink ref="A895" r:id="rId756" xr:uid="{A40894A5-C81A-4EF2-966E-DDF16A74A64A}"/>
    <hyperlink ref="A905" r:id="rId757" xr:uid="{B3395F01-5CBF-41FF-8825-CB6AD3A78893}"/>
    <hyperlink ref="A854" r:id="rId758" xr:uid="{239D69C5-D883-4FED-B6AF-75136D0E5BFB}"/>
    <hyperlink ref="A910" r:id="rId759" xr:uid="{88CC747E-2E66-4E4D-819B-03E975B80767}"/>
    <hyperlink ref="A914" r:id="rId760" xr:uid="{7D39E719-538A-4CA0-8327-11AE86F7D1A1}"/>
    <hyperlink ref="A916" r:id="rId761" xr:uid="{4F8C5402-6D20-4511-BE56-ADD9DC5B48FA}"/>
    <hyperlink ref="A918" r:id="rId762" xr:uid="{3E1E9C17-359D-4608-B7FF-DB6E3FD65B17}"/>
    <hyperlink ref="A920" r:id="rId763" xr:uid="{60AFB513-DB34-4FFD-B632-752F768023ED}"/>
    <hyperlink ref="A921" r:id="rId764" xr:uid="{7492CA05-F032-4787-8881-B18B5C8E3F11}"/>
    <hyperlink ref="A948" r:id="rId765" xr:uid="{BB40EAF8-D3F7-4B97-A9CA-A83435E876D6}"/>
    <hyperlink ref="A1021" r:id="rId766" xr:uid="{4FDC6543-DB19-4B2E-A517-288244E35BBD}"/>
    <hyperlink ref="A795" r:id="rId767" xr:uid="{91611D2F-4352-4281-8810-A479FBA14DFF}"/>
    <hyperlink ref="A798" r:id="rId768" xr:uid="{7934B960-47E6-467A-B92B-5C8AB11BC150}"/>
    <hyperlink ref="A816" r:id="rId769" xr:uid="{235E5280-3E25-4504-948A-FBB1238100D0}"/>
    <hyperlink ref="A825" r:id="rId770" xr:uid="{8F0E3EBC-404E-416A-8B19-FBAA620C2E83}"/>
    <hyperlink ref="A834" r:id="rId771" xr:uid="{C1481949-475C-4B6E-ADF3-DFC418E10497}"/>
    <hyperlink ref="A840" r:id="rId772" xr:uid="{CA100AAD-BC95-43C6-9B24-7B3FC804E367}"/>
    <hyperlink ref="A842" r:id="rId773" xr:uid="{F2F42DFE-97A3-4B8E-8E7B-6DAA4ACBE46A}"/>
    <hyperlink ref="A855" r:id="rId774" xr:uid="{8F208557-F8AB-4F2B-AD01-5367DB90DC9B}"/>
    <hyperlink ref="A885" r:id="rId775" xr:uid="{3BEB30B4-D7CE-48D5-968D-F7106034805E}"/>
    <hyperlink ref="A891" r:id="rId776" xr:uid="{87D4857E-2D9D-43E8-868E-2C4FA8DC8763}"/>
    <hyperlink ref="A896" r:id="rId777" xr:uid="{A1536A62-76BE-45AF-BBAF-F27C845E64B8}"/>
    <hyperlink ref="A911" r:id="rId778" xr:uid="{8EEA6B0C-3E3E-450C-9CDD-924E26289B2B}"/>
    <hyperlink ref="A919" r:id="rId779" xr:uid="{FE9CB992-6085-4940-ACA8-1C4E6A53F7BE}"/>
    <hyperlink ref="A941" r:id="rId780" xr:uid="{468D359E-8C82-4536-823E-1EE8807532BB}"/>
    <hyperlink ref="A856" r:id="rId781" xr:uid="{1900729C-2144-4579-86C2-F811304AD9E9}"/>
    <hyperlink ref="A1006" r:id="rId782" xr:uid="{935696D9-E267-425F-A8FC-6DA544AE652C}"/>
    <hyperlink ref="A792" r:id="rId783" xr:uid="{C5780E8D-CC62-475F-8BE5-599D86CC2402}"/>
    <hyperlink ref="A793" r:id="rId784" xr:uid="{9AF406F6-F0C5-4D43-9357-7C742B020632}"/>
    <hyperlink ref="A799" r:id="rId785" xr:uid="{1CF2D3D8-4D40-489E-A825-A41B42B9057C}"/>
    <hyperlink ref="A801" r:id="rId786" xr:uid="{A601240B-89D7-4432-AFAF-FB09E09B8846}"/>
    <hyperlink ref="A803" r:id="rId787" xr:uid="{87CA752D-E1D1-4973-821A-0639A5A59294}"/>
    <hyperlink ref="A805" r:id="rId788" xr:uid="{7193AEA4-E2EB-409B-8F26-69FD59E853B4}"/>
    <hyperlink ref="A808" r:id="rId789" xr:uid="{35DAE69F-4F4A-48E9-8C45-F9C2495F9AD2}"/>
    <hyperlink ref="A809" r:id="rId790" xr:uid="{85BACC91-2863-4ECF-9D7B-E42F0BE7BF38}"/>
    <hyperlink ref="A877" r:id="rId791" xr:uid="{6B8147A9-0975-40AD-9C85-9F24F6BF903E}"/>
    <hyperlink ref="A879" r:id="rId792" xr:uid="{7EEE5862-005A-4999-B6A0-64657F983030}"/>
    <hyperlink ref="A880" r:id="rId793" xr:uid="{F2ADC9B4-BE71-4C63-AF37-72722BFEC534}"/>
    <hyperlink ref="A881" r:id="rId794" xr:uid="{8E453908-E6A9-47D0-9076-9840C508E68E}"/>
    <hyperlink ref="A892" r:id="rId795" xr:uid="{DD2D5E11-F678-404F-9107-12A4D8A67987}"/>
    <hyperlink ref="A912" r:id="rId796" xr:uid="{29DD7D9E-0E53-4570-B514-B60C8D3DE814}"/>
    <hyperlink ref="A915" r:id="rId797" xr:uid="{6CDD91A7-5F35-4308-8086-F8CE10FFC938}"/>
    <hyperlink ref="A922" r:id="rId798" xr:uid="{264C216A-DC09-422C-8AC7-1AE18B144A93}"/>
    <hyperlink ref="A924" r:id="rId799" xr:uid="{64A9AA32-AB4C-4400-A341-C5723AA61E03}"/>
    <hyperlink ref="A926" r:id="rId800" xr:uid="{791E7302-024C-4E7A-8E70-B5B83641B5E0}"/>
    <hyperlink ref="A928" r:id="rId801" xr:uid="{1A511EA8-50A6-45C7-A09D-46AC484032B6}"/>
    <hyperlink ref="A930" r:id="rId802" xr:uid="{CE742B04-5A83-4CC6-AD03-980207CBDE4E}"/>
    <hyperlink ref="A932" r:id="rId803" xr:uid="{BA118C90-507B-4446-BFBF-4F21B63970F7}"/>
    <hyperlink ref="A933" r:id="rId804" xr:uid="{9925DA8F-61D2-4563-9FA6-C8976998A613}"/>
    <hyperlink ref="A935" r:id="rId805" xr:uid="{B44FECD6-4C87-457B-B18F-EFDD670999A8}"/>
    <hyperlink ref="A937" r:id="rId806" xr:uid="{535488DF-0EC9-48BD-B6D0-3D0CF3278708}"/>
    <hyperlink ref="A939" r:id="rId807" xr:uid="{85231649-CC96-450A-9D63-82C39B4D7023}"/>
    <hyperlink ref="A949" r:id="rId808" xr:uid="{655A15DC-66B9-41EA-946B-3B4913650602}"/>
    <hyperlink ref="A800" r:id="rId809" xr:uid="{DEFD12AA-DA92-4EEA-A456-BB672D8C5C2F}"/>
    <hyperlink ref="A802" r:id="rId810" xr:uid="{BB9701BD-0D82-4EC8-9950-245EF60B7374}"/>
    <hyperlink ref="A804" r:id="rId811" xr:uid="{77BE44DA-0FB7-4054-994E-507298146541}"/>
    <hyperlink ref="A806" r:id="rId812" xr:uid="{FD602341-BEF9-4444-9760-6A5B1978FC99}"/>
    <hyperlink ref="A810" r:id="rId813" xr:uid="{4809A39B-2FDF-4EFB-BFC9-43240DD054CC}"/>
    <hyperlink ref="A812" r:id="rId814" xr:uid="{5BF5B4D0-8FB6-44AF-AA37-E51A990D7CC2}"/>
    <hyperlink ref="A817" r:id="rId815" xr:uid="{282C3F22-3329-471E-8B20-03567750AEE3}"/>
    <hyperlink ref="A818" r:id="rId816" xr:uid="{C2AF8DA7-FF0A-4B3A-B4A5-CA6DB0A807EF}"/>
    <hyperlink ref="A821" r:id="rId817" xr:uid="{1889B644-F65D-4F9D-A0DC-59E11606065D}"/>
    <hyperlink ref="A822" r:id="rId818" xr:uid="{9830808B-8476-416C-A3EF-E0D68AE2DC21}"/>
    <hyperlink ref="A827" r:id="rId819" xr:uid="{1BD78F26-510E-4723-9903-31327A978ADB}"/>
    <hyperlink ref="A835" r:id="rId820" xr:uid="{4B2422F6-2B81-4487-9A4D-E7C8C25D75E8}"/>
    <hyperlink ref="A837" r:id="rId821" xr:uid="{CA8F63E9-8F0C-493F-A23F-4EA9883CCFE8}"/>
    <hyperlink ref="A886" r:id="rId822" xr:uid="{DF6F6CD9-9368-499E-88D2-0BF546534066}"/>
    <hyperlink ref="A893" r:id="rId823" xr:uid="{D092A891-53F7-4513-8359-59126A49672E}"/>
    <hyperlink ref="A897" r:id="rId824" xr:uid="{9252D0EB-5818-4D92-85DA-9EE073852436}"/>
    <hyperlink ref="A901" r:id="rId825" xr:uid="{C21758E2-24A7-42FF-8928-D4722E5293DC}"/>
    <hyperlink ref="A902" r:id="rId826" xr:uid="{E64BEB7B-C30A-48BE-BA74-EE71507DEEA0}"/>
    <hyperlink ref="A906" r:id="rId827" xr:uid="{4B95F215-8715-4A53-8149-184E5D607394}"/>
    <hyperlink ref="A908" r:id="rId828" xr:uid="{BE195B2F-FC41-4CE5-BC86-187DF1E6530F}"/>
    <hyperlink ref="A913" r:id="rId829" xr:uid="{68A684FC-FA7C-4C63-92A8-023EBF875845}"/>
    <hyperlink ref="A923" r:id="rId830" xr:uid="{29331D2F-D5B1-410B-B8E5-605CE45D1D5C}"/>
    <hyperlink ref="A925" r:id="rId831" xr:uid="{F7A02FE3-81A1-4967-AFF1-DCC8B50C22E2}"/>
    <hyperlink ref="A927" r:id="rId832" xr:uid="{F5D12297-F84D-4F9D-ACBB-878A283C0E52}"/>
    <hyperlink ref="A929" r:id="rId833" xr:uid="{B029D52C-ED61-4F1D-A2D9-6F66AFE497B3}"/>
    <hyperlink ref="A931" r:id="rId834" xr:uid="{ADA3C9E1-BEFA-47DA-B06A-8DD901FBB8B2}"/>
    <hyperlink ref="A934" r:id="rId835" xr:uid="{D9C8BB1C-EDE5-4C76-8B4D-75DA0E640070}"/>
    <hyperlink ref="A936" r:id="rId836" xr:uid="{38B70491-1554-4C5C-93CC-35F9A28197A0}"/>
    <hyperlink ref="A938" r:id="rId837" xr:uid="{EFE2436B-4C53-4BF2-97C9-0CFE852089D1}"/>
    <hyperlink ref="A940" r:id="rId838" xr:uid="{8FB4C247-D694-4B3A-AAF5-CD6428E9DE62}"/>
    <hyperlink ref="A950" r:id="rId839" xr:uid="{2E789EAC-E323-44C2-9D25-D3914A2CF8B9}"/>
    <hyperlink ref="A952" r:id="rId840" xr:uid="{6205E8A2-5E61-4038-8661-1D41876EA79B}"/>
    <hyperlink ref="A954" r:id="rId841" xr:uid="{0A5335E5-8D7A-4DAA-B40F-1A871AE09EDE}"/>
    <hyperlink ref="A956" r:id="rId842" xr:uid="{08121753-F152-461E-A6E7-0C4889EF0AFC}"/>
    <hyperlink ref="A743" r:id="rId843" xr:uid="{662343C4-2EAC-4810-8991-00DACB4905A5}"/>
    <hyperlink ref="A828" r:id="rId844" xr:uid="{DC528575-54E1-4E6A-85E6-40058A6FC7BF}"/>
    <hyperlink ref="A843" r:id="rId845" xr:uid="{03B55D9C-B971-49F3-BC98-76F70B7E7F59}"/>
    <hyperlink ref="A847" r:id="rId846" xr:uid="{52B6EADD-DBA8-40F7-94D5-1F283D430A42}"/>
    <hyperlink ref="A858" r:id="rId847" xr:uid="{39FF1718-A758-4102-AF2D-371D830FBCC4}"/>
    <hyperlink ref="A861" r:id="rId848" xr:uid="{BB0FB725-B4BA-4C84-B7DC-5947EB1949DA}"/>
    <hyperlink ref="A864" r:id="rId849" xr:uid="{3D07E08C-9F37-43F6-8C3F-4EC7EDC3ED2D}"/>
    <hyperlink ref="A867" r:id="rId850" xr:uid="{E1D7D9D7-6FF1-4304-9B6D-E7A8EF9F9E1D}"/>
    <hyperlink ref="A870" r:id="rId851" xr:uid="{74E0CFFC-B719-4BD4-B846-DF7A8F766C48}"/>
    <hyperlink ref="A993" r:id="rId852" xr:uid="{8FF5A307-1F80-4B1F-A5C3-86ADF5E03F8C}"/>
    <hyperlink ref="A996" r:id="rId853" xr:uid="{68EC4CEE-6183-44C9-88AE-3665FC52687C}"/>
    <hyperlink ref="A999" r:id="rId854" xr:uid="{DFFD2AB1-936F-4EFA-900C-F537D3131FD8}"/>
    <hyperlink ref="A744" r:id="rId855" xr:uid="{76559F37-8DD4-40E2-9A51-0995CC5D7B53}"/>
    <hyperlink ref="A777" r:id="rId856" xr:uid="{360E97FF-3CD4-4AD7-BFC8-E5A58A3EE056}"/>
    <hyperlink ref="A829" r:id="rId857" xr:uid="{47F46A23-A258-4B88-B09E-08E72258818A}"/>
    <hyperlink ref="A844" r:id="rId858" xr:uid="{C7A97E08-6FD9-4F29-86E9-F5F79530123D}"/>
    <hyperlink ref="A848" r:id="rId859" xr:uid="{AB375B62-AFA6-4416-9637-8829A1D2CE44}"/>
    <hyperlink ref="A859" r:id="rId860" xr:uid="{ED2BBAB6-3A52-4935-93DB-95C582ED528B}"/>
    <hyperlink ref="A862" r:id="rId861" xr:uid="{201D5F2E-FA46-4DA9-8CE0-F62A9EE87A6A}"/>
    <hyperlink ref="A865" r:id="rId862" xr:uid="{2EC34A42-F71E-47FC-9BD5-2DF44369D463}"/>
    <hyperlink ref="A868" r:id="rId863" xr:uid="{BF527793-8E35-42FB-AAC7-8CF1CAF83076}"/>
    <hyperlink ref="A871" r:id="rId864" xr:uid="{DD98258C-3032-4DEE-A2A8-EC4B36A1617E}"/>
    <hyperlink ref="A994" r:id="rId865" xr:uid="{0C469BD4-2CFF-444B-BA6C-5B42004F1EA3}"/>
    <hyperlink ref="A997" r:id="rId866" xr:uid="{54782692-AF87-45E3-A1C7-DF41E5895C83}"/>
    <hyperlink ref="A1000" r:id="rId867" xr:uid="{5D79C953-7D4E-4AF0-8001-0B889E4B6E42}"/>
    <hyperlink ref="A152" r:id="rId868" xr:uid="{AA125A80-C0C4-4B8C-AE29-7C92BC9903A5}"/>
    <hyperlink ref="A157" r:id="rId869" xr:uid="{053AF3D6-7306-45A8-A784-1FFA420DAD4E}"/>
    <hyperlink ref="A155" r:id="rId870" xr:uid="{B5A3D04C-140C-4A08-A171-AC205E35AEC4}"/>
    <hyperlink ref="A207" r:id="rId871" xr:uid="{D7EDF35B-D5CB-4055-9F06-89B303961F11}"/>
    <hyperlink ref="A210" r:id="rId872" xr:uid="{4401E5E7-4EF7-4228-B435-F32D049127CD}"/>
    <hyperlink ref="A460" r:id="rId873" xr:uid="{219DD282-2B1A-42C2-B804-1D35154396F0}"/>
    <hyperlink ref="A463" r:id="rId874" xr:uid="{98BE82FF-5714-4569-B3C4-13325DC3454F}"/>
    <hyperlink ref="A464" r:id="rId875" xr:uid="{6BE573F0-A796-4336-8C5D-656EE1BE58EF}"/>
    <hyperlink ref="A465" r:id="rId876" xr:uid="{A19A3778-90D6-4B26-9958-EF2E66F02F62}"/>
    <hyperlink ref="A475" r:id="rId877" xr:uid="{DD97FA00-9D41-4098-969D-BBDD6F00CADD}"/>
    <hyperlink ref="A494" r:id="rId878" xr:uid="{45B9A884-755D-4786-84E7-17722387FD3C}"/>
    <hyperlink ref="A44" r:id="rId879" xr:uid="{338FD0DD-0E8E-475E-801C-78D35D49425B}"/>
    <hyperlink ref="A220" r:id="rId880" xr:uid="{82E69936-FBDE-4794-A125-B8379E733907}"/>
    <hyperlink ref="A222" r:id="rId881" xr:uid="{F10DE240-EF6C-4D56-B3B3-347E86505C69}"/>
    <hyperlink ref="A225" r:id="rId882" xr:uid="{3DDAAFA9-23DF-4024-BAE6-B8562DCCAE68}"/>
    <hyperlink ref="A293" r:id="rId883" xr:uid="{CC6845A8-37A4-477B-864F-AB5F68211B0F}"/>
    <hyperlink ref="A601" r:id="rId884" xr:uid="{D4675A7B-2759-4203-A3CB-EDA4DC406110}"/>
    <hyperlink ref="A399" r:id="rId885" xr:uid="{ED91E841-78A5-4E90-9A3A-A8F5C1A98967}"/>
    <hyperlink ref="A340" r:id="rId886" xr:uid="{2C27090C-17C8-481A-A559-C40F64C44F8C}"/>
    <hyperlink ref="A213" r:id="rId887" xr:uid="{110FF62C-73D1-49A5-BEDF-936DC30630DB}"/>
    <hyperlink ref="A214" r:id="rId888" xr:uid="{BCADF2D0-19B4-4E55-A935-38B36065A30E}"/>
    <hyperlink ref="A55" r:id="rId889" xr:uid="{7319422F-C6D5-4957-B362-C48A812CBB12}"/>
    <hyperlink ref="A98" r:id="rId890" xr:uid="{F43AB668-E74C-4D80-8B86-C344B87DB0DD}"/>
    <hyperlink ref="A402" r:id="rId891" xr:uid="{9B59BD56-59E0-4FD8-9614-2C53F8DE07E1}"/>
    <hyperlink ref="A637" r:id="rId892" xr:uid="{18B0D036-7768-4BEB-BE8A-A5611707CF7F}"/>
    <hyperlink ref="A329" r:id="rId893" xr:uid="{A702FA50-D21F-419B-ACC3-14037D4F3B6E}"/>
    <hyperlink ref="A216" r:id="rId894" xr:uid="{00661C6B-6CF4-4AEE-888F-8C6F9FE88C0F}"/>
    <hyperlink ref="A499" r:id="rId895" xr:uid="{2CCB8A7C-DF64-4EA9-BED3-EC9D55C428CD}"/>
    <hyperlink ref="A523" r:id="rId896" xr:uid="{9685BC35-88EE-4047-8D2D-A26FE901AA1F}"/>
    <hyperlink ref="A52" r:id="rId897" xr:uid="{20A92256-76FA-4CA2-8A08-1E1C22198514}"/>
    <hyperlink ref="A341" r:id="rId898" xr:uid="{5F490558-0ABD-4DC7-87C8-29FDC7DCE4A0}"/>
    <hyperlink ref="A638" r:id="rId899" xr:uid="{93311C42-2484-4B2A-86DA-111F735491EF}"/>
    <hyperlink ref="A330" r:id="rId900" xr:uid="{5BFD0C4B-6513-49A7-AE1D-16CC9D99920B}"/>
    <hyperlink ref="A217" r:id="rId901" xr:uid="{A26F32FD-9AD7-47BF-B8F9-3B7B44FA0BA7}"/>
    <hyperlink ref="A498" r:id="rId902" xr:uid="{2353EE1E-A2A2-4D61-8AAA-1A666BFF16A4}"/>
    <hyperlink ref="A522" r:id="rId903" xr:uid="{FBD8F70D-FCD5-438E-B6B2-FDC16CDFCF85}"/>
    <hyperlink ref="A215" r:id="rId904" xr:uid="{E30E57F1-2AE6-4635-A310-1D695799546D}"/>
    <hyperlink ref="A42" r:id="rId905" xr:uid="{CA0B67D6-C1BC-451E-85DF-B435051F3F5B}"/>
    <hyperlink ref="A294" r:id="rId906" xr:uid="{DE131E88-8D74-47E0-A53A-059A677D740A}"/>
    <hyperlink ref="A342" r:id="rId907" xr:uid="{A4BC6407-E40B-4652-84E4-DD9F8ABB3A5E}"/>
    <hyperlink ref="A405" r:id="rId908" xr:uid="{07492B1B-2D6D-46A3-8490-D5015A8B4F37}"/>
    <hyperlink ref="A639" r:id="rId909" xr:uid="{FA325693-7470-4F53-BE0B-8B0C036B8F22}"/>
    <hyperlink ref="A328" r:id="rId910" xr:uid="{F1891916-7573-41EF-9890-B668BDC6AC6B}"/>
    <hyperlink ref="A418" r:id="rId911" xr:uid="{8DE7CC9C-175A-498A-928F-089AB0998EDC}"/>
    <hyperlink ref="A500" r:id="rId912" xr:uid="{8DC8E79A-9073-4618-A262-B40C80B5EB76}"/>
    <hyperlink ref="A640" r:id="rId913" xr:uid="{8C2B42EE-221A-4959-B395-F39538D8F458}"/>
    <hyperlink ref="A501" r:id="rId914" xr:uid="{CF868F95-681B-4EB7-A6E9-96D31F99EFB5}"/>
    <hyperlink ref="A43" r:id="rId915" xr:uid="{8A0BF9CC-123B-4208-9903-74D26CAAE4A7}"/>
    <hyperlink ref="A745" r:id="rId916" xr:uid="{61C01251-A2A4-4B79-BAC3-496552DBAF61}"/>
    <hyperlink ref="A830" r:id="rId917" xr:uid="{968DAD13-5AF1-4EFB-93FA-0435D243AFD5}"/>
    <hyperlink ref="A845" r:id="rId918" xr:uid="{3950AB1C-0788-4C05-9AA6-8C29033BD5A2}"/>
    <hyperlink ref="A849" r:id="rId919" xr:uid="{C79C915C-935D-4706-B605-851C1347BD7C}"/>
    <hyperlink ref="A860" r:id="rId920" xr:uid="{CEB9F020-295E-4B68-970D-739B694B2132}"/>
    <hyperlink ref="A863" r:id="rId921" xr:uid="{28E9525E-1103-406D-B7D8-7BE113E0043E}"/>
    <hyperlink ref="A866" r:id="rId922" xr:uid="{D2CDA140-E6DC-4FB2-80F3-558F19FBEE5C}"/>
    <hyperlink ref="A869" r:id="rId923" xr:uid="{6E4BD84F-7CC4-413D-9C4D-C2BE49BD1D93}"/>
    <hyperlink ref="A872" r:id="rId924" xr:uid="{71E9346B-151E-4868-90EA-1C31EC02F1BD}"/>
    <hyperlink ref="A995" r:id="rId925" xr:uid="{02D76E26-C627-4432-967C-8940A8D2AD7C}"/>
    <hyperlink ref="A998" r:id="rId926" xr:uid="{580A8BEF-1DB7-46BA-8F7F-0E2098012289}"/>
    <hyperlink ref="A1001" r:id="rId927" xr:uid="{73D70376-C2C4-4F45-8D40-4C72E97A02FA}"/>
    <hyperlink ref="A295" r:id="rId928" xr:uid="{3CAA3E2D-317B-4A33-BCED-0DE057C2BEEB}"/>
    <hyperlink ref="A332" r:id="rId929" xr:uid="{C9DCF7CC-727E-4A1F-BA20-50E71BD1988D}"/>
    <hyperlink ref="A343" r:id="rId930" xr:uid="{C93AED40-3D6C-4B5C-968F-66A0DA213DE0}"/>
    <hyperlink ref="A345" r:id="rId931" xr:uid="{D92086EF-3313-44E6-B802-C30D51028A22}"/>
    <hyperlink ref="A400" r:id="rId932" xr:uid="{CD543B19-A1DB-4556-ADDF-3B4CC9FBBA44}"/>
    <hyperlink ref="A403" r:id="rId933" xr:uid="{32F0FC3D-BF25-4A2D-BFD7-673E9E433DA0}"/>
    <hyperlink ref="A419" r:id="rId934" xr:uid="{7661065F-A6EF-4A93-8A71-A5B7590EB9A8}"/>
    <hyperlink ref="A497" r:id="rId935" xr:uid="{53BE4E63-0CEC-480A-8F4A-3AA9B36F0FC9}"/>
    <hyperlink ref="A504" r:id="rId936" xr:uid="{74EF51B6-53C0-43CF-8ECC-65B8914CBFBF}"/>
    <hyperlink ref="A641" r:id="rId937" xr:uid="{06C464A2-20C7-4A49-B6B6-DF17AD265D0A}"/>
    <hyperlink ref="A1024" r:id="rId938" xr:uid="{AF57EBBB-16F2-42A8-9A21-BFF260433D24}"/>
    <hyperlink ref="A420" r:id="rId939" xr:uid="{B6E97953-F557-40CE-A0C6-C835803C7839}"/>
    <hyperlink ref="A515" r:id="rId940" xr:uid="{37C7878F-B353-4F8D-9FF9-C2B8BB2190B2}"/>
    <hyperlink ref="A534" r:id="rId941" xr:uid="{D78B2046-DF0F-4BBD-9969-C384BC7EEFE6}"/>
    <hyperlink ref="A645" r:id="rId942" xr:uid="{B128AF9D-85FE-4AE2-8176-0AD1EF840E70}"/>
    <hyperlink ref="A172" r:id="rId943" xr:uid="{C8752B09-5CEC-4320-8DF1-0E603CA30383}"/>
    <hyperlink ref="A194" r:id="rId944" xr:uid="{D85F638D-9197-4BD6-91F3-7D413D151DBF}"/>
    <hyperlink ref="A438" r:id="rId945" xr:uid="{9A63817B-7173-400C-84F5-91552696FEA3}"/>
    <hyperlink ref="A440" r:id="rId946" xr:uid="{8B18EC50-CB04-4EE4-9999-6D9E0CE46502}"/>
    <hyperlink ref="A449" r:id="rId947" xr:uid="{A82D978A-C2A5-42E4-A1C7-C11E950DA828}"/>
    <hyperlink ref="A483" r:id="rId948" xr:uid="{90E75F08-7363-482B-A3F3-EA1554A64CC4}"/>
    <hyperlink ref="A484" r:id="rId949" xr:uid="{6CAD87F3-3D93-4E75-9B4E-906FCA9AFA47}"/>
    <hyperlink ref="A492" r:id="rId950" xr:uid="{58356AEE-1693-4C96-93FF-49FB9F167634}"/>
    <hyperlink ref="A752" r:id="rId951" xr:uid="{F1B691BD-E91B-494C-892F-A47ABB1FDBDD}"/>
    <hyperlink ref="A755" r:id="rId952" xr:uid="{E5C56E7A-B367-41A8-8557-856A010FB39A}"/>
    <hyperlink ref="A760" r:id="rId953" xr:uid="{5736012E-B2C5-43F3-86FA-4E90096ACFC7}"/>
    <hyperlink ref="A761" r:id="rId954" xr:uid="{FF6B5609-66BB-4DCB-ABC5-36A3454A889B}"/>
    <hyperlink ref="A764" r:id="rId955" xr:uid="{CB42C552-4C89-4D3B-82EA-35E9E87B494F}"/>
    <hyperlink ref="A765" r:id="rId956" xr:uid="{C0A698D6-EB21-4919-BBB0-68781B4BAD7D}"/>
    <hyperlink ref="A766" r:id="rId957" xr:uid="{C153A48F-4C3C-4A44-B163-4FDC915DC8E2}"/>
    <hyperlink ref="A768" r:id="rId958" xr:uid="{490FEEBE-6161-43F9-B094-5BF4EAFB99D0}"/>
    <hyperlink ref="A774" r:id="rId959" xr:uid="{80A150CC-04FD-47DC-B9BD-F8F15D8CA6E3}"/>
    <hyperlink ref="A775" r:id="rId960" xr:uid="{094143FC-8259-44EF-A25B-5351B0B29C4E}"/>
    <hyperlink ref="A776" r:id="rId961" xr:uid="{186EF889-D1DC-4141-95D9-BA2D4C1B857F}"/>
    <hyperlink ref="A779" r:id="rId962" xr:uid="{14BD6451-8303-426A-9FE1-75895C531FBF}"/>
    <hyperlink ref="A780" r:id="rId963" xr:uid="{9D6CB91D-073F-4F4A-A60B-A2E836760DE5}"/>
    <hyperlink ref="A781" r:id="rId964" xr:uid="{61909984-90F9-4C2F-B69C-22C39699703E}"/>
    <hyperlink ref="A782" r:id="rId965" xr:uid="{6030D6C1-F84A-4622-85B2-7BF35AB02098}"/>
    <hyperlink ref="A783" r:id="rId966" xr:uid="{93C6DD6A-3EBE-4DEE-828F-AE21CE06501B}"/>
    <hyperlink ref="A784" r:id="rId967" xr:uid="{59253726-8B8F-4F39-BEE9-54D600183458}"/>
    <hyperlink ref="A786" r:id="rId968" xr:uid="{51743E60-62EE-4AF1-9EB0-8E8751DF1F81}"/>
    <hyperlink ref="A787" r:id="rId969" xr:uid="{C485978F-502D-43B0-B467-95A99285EF60}"/>
    <hyperlink ref="A788" r:id="rId970" xr:uid="{62B5E9D0-3254-4A94-8676-CFA7D033BB78}"/>
    <hyperlink ref="A789" r:id="rId971" xr:uid="{C932D9FC-3130-44DC-BC46-453162D0761D}"/>
    <hyperlink ref="A790" r:id="rId972" xr:uid="{F0E84A91-9414-487B-91CE-65615EA48CC2}"/>
    <hyperlink ref="A959" r:id="rId973" xr:uid="{ED7989A0-92B5-4B98-B52E-CD1BF47C10B8}"/>
    <hyperlink ref="A960" r:id="rId974" xr:uid="{3F1D6513-761A-4EDD-88A5-9C7ACCC471B0}"/>
    <hyperlink ref="A791" r:id="rId975" xr:uid="{3913E389-A8A3-4BEA-81AB-30FEC7599D2A}"/>
    <hyperlink ref="A794" r:id="rId976" xr:uid="{2EE028C1-3C2E-4721-9DDF-225A6E9B6FDF}"/>
    <hyperlink ref="A797" r:id="rId977" xr:uid="{34D30BC8-23FF-4CDA-A1F7-0E35FE1B0973}"/>
    <hyperlink ref="A819" r:id="rId978" xr:uid="{12ECF362-671A-406B-94EB-F9AA928E404A}"/>
    <hyperlink ref="A831" r:id="rId979" xr:uid="{C0D3A801-E49F-40F4-88EC-EF5BEEAA4CA4}"/>
    <hyperlink ref="A832" r:id="rId980" xr:uid="{362ADE2F-E539-4D7A-995C-3D840A9494CB}"/>
    <hyperlink ref="A836" r:id="rId981" xr:uid="{D27AE100-A158-47AE-9B4F-816063403116}"/>
    <hyperlink ref="A838" r:id="rId982" xr:uid="{AEFCAE3E-AFE7-4F73-AC1B-346EAE7F6C55}"/>
    <hyperlink ref="A839" r:id="rId983" xr:uid="{35A3C6AC-D128-4DB0-81D0-71D88BF7BAB7}"/>
    <hyperlink ref="A850" r:id="rId984" xr:uid="{AE509BDB-2610-44F5-980D-CE9D687A8EBD}"/>
    <hyperlink ref="A851" r:id="rId985" xr:uid="{03A153ED-DE54-4B32-A5C5-EE3B41F230D9}"/>
    <hyperlink ref="A857" r:id="rId986" xr:uid="{088CF27D-3C83-40AD-83A5-79A5C0DD749B}"/>
    <hyperlink ref="A874" r:id="rId987" xr:uid="{B8B1E7E3-8C48-4770-9C09-72EA8C0CEA6F}"/>
    <hyperlink ref="A876" r:id="rId988" xr:uid="{DDF5A22A-6E99-46DD-9594-4563F79CB2DE}"/>
    <hyperlink ref="A882" r:id="rId989" xr:uid="{1C8FE573-F9D5-4D69-8805-719CDCAFE758}"/>
    <hyperlink ref="A898" r:id="rId990" xr:uid="{22C29BA6-7CB9-4E14-80E8-CFDF3B3B4BFF}"/>
    <hyperlink ref="A909" r:id="rId991" xr:uid="{73D8D448-923D-4088-81CC-EEF780D6BA55}"/>
    <hyperlink ref="A917" r:id="rId992" xr:uid="{0512D665-FAB5-4D7D-B9EC-843FBEF5A1B9}"/>
    <hyperlink ref="A942" r:id="rId993" xr:uid="{7B48CC68-6F5A-4CE3-BBC4-985EDF92D359}"/>
    <hyperlink ref="A943" r:id="rId994" xr:uid="{A1D550B9-C6EE-4D1D-8487-32A3297BAE3A}"/>
    <hyperlink ref="A944" r:id="rId995" xr:uid="{52524CA6-0416-499F-A0D0-F85E486EF2F6}"/>
    <hyperlink ref="A951" r:id="rId996" xr:uid="{63E5F86A-5888-4749-A447-894B175D3B4D}"/>
    <hyperlink ref="A953" r:id="rId997" xr:uid="{4616F253-84DE-4EC6-A385-A63163AF5D5A}"/>
    <hyperlink ref="A955" r:id="rId998" xr:uid="{624EC9EE-7B93-4228-9982-C17D9A90FD2B}"/>
    <hyperlink ref="A957" r:id="rId999" xr:uid="{1340B3C9-9755-4519-8D81-0494A413BC4D}"/>
    <hyperlink ref="A1022" r:id="rId1000" xr:uid="{D0703C6E-A05C-499B-A2AF-C7841C7B993D}"/>
    <hyperlink ref="A51" r:id="rId1001" xr:uid="{0F4BB2DD-41E8-4D56-A0DD-183ECE181B8D}"/>
    <hyperlink ref="A53" r:id="rId1002" xr:uid="{DC9DC4B2-B960-40D0-893B-D976E8E51A9C}"/>
    <hyperlink ref="A103" r:id="rId1003" xr:uid="{45C0CB57-04F0-4AD8-A1AF-443745FB0594}"/>
    <hyperlink ref="A169" r:id="rId1004" xr:uid="{756323E6-DDF5-4B00-A6E4-FD4D6BABB51A}"/>
    <hyperlink ref="A205" r:id="rId1005" xr:uid="{CB2E4348-6C1C-446C-9CBA-BD1C6DFB49A1}"/>
    <hyperlink ref="A333" r:id="rId1006" xr:uid="{1886ED99-3652-41E8-A8A6-DEF6B5715A7B}"/>
    <hyperlink ref="A970" r:id="rId1007" xr:uid="{77768B7B-829A-4B51-97D7-C66DD500D903}"/>
    <hyperlink ref="A972" r:id="rId1008" xr:uid="{B76B89AC-C0EF-47FF-9571-D2F4D6FCA0D6}"/>
    <hyperlink ref="A973" r:id="rId1009" xr:uid="{15A1FEBB-BD80-4256-B843-FDE50991ADD2}"/>
    <hyperlink ref="A975" r:id="rId1010" xr:uid="{9131211F-71A5-45C1-83AE-839674242E72}"/>
    <hyperlink ref="A976" r:id="rId1011" xr:uid="{A26235A4-112F-46AE-ACBE-DD4D4D739913}"/>
    <hyperlink ref="A974" r:id="rId1012" xr:uid="{E71CD0EC-4DBA-4058-8978-275ADCC25C2D}"/>
    <hyperlink ref="A971" r:id="rId1013" xr:uid="{5250872C-A7CB-4849-8DE7-339DD5E9A173}"/>
    <hyperlink ref="A982" r:id="rId1014" xr:uid="{BFA7CCEF-9CAB-4ABA-86AA-1FDF13E5AAD8}"/>
    <hyperlink ref="A983" r:id="rId1015" xr:uid="{AAE3584E-FE63-4419-A831-23B7AE582603}"/>
    <hyperlink ref="A979" r:id="rId1016" xr:uid="{7C5B4511-9436-4CEE-89CB-CC3679A876B7}"/>
    <hyperlink ref="A978" r:id="rId1017" xr:uid="{B70D95E3-6519-49A3-A5F8-372C393C3C43}"/>
    <hyperlink ref="A985" r:id="rId1018" xr:uid="{B37418B3-7497-4D86-AC19-62F633F894F6}"/>
    <hyperlink ref="A984" r:id="rId1019" xr:uid="{FBA932C5-1483-4B42-83ED-708F93965A87}"/>
    <hyperlink ref="A977" r:id="rId1020" xr:uid="{810DF68A-100F-4385-B59E-8F5CD7183AF4}"/>
    <hyperlink ref="A980" r:id="rId1021" xr:uid="{9D07AB1F-0045-43D0-8EBA-8C7D7ED3AA89}"/>
    <hyperlink ref="A986" r:id="rId1022" xr:uid="{2F92582D-2AB0-4200-A5DE-4ED0EC99FFBC}"/>
    <hyperlink ref="A991" r:id="rId1023" xr:uid="{634B0BF9-5879-4C50-83ED-2AD5F86D3E64}"/>
    <hyperlink ref="A992" r:id="rId1024" xr:uid="{D64E0C6D-E2BE-42AC-8105-5105D1223B1B}"/>
    <hyperlink ref="A987" r:id="rId1025" xr:uid="{CFF01AFE-429E-4BDE-B3B5-06E4B3EB6BA6}"/>
    <hyperlink ref="A988" r:id="rId1026" xr:uid="{C3A81403-DFD9-4C4F-AC01-776EB89EA261}"/>
    <hyperlink ref="A989" r:id="rId1027" xr:uid="{1F10A85C-0109-461A-94A6-8BFA04C0EDF7}"/>
    <hyperlink ref="A990" r:id="rId1028" xr:uid="{9C6789AE-99EF-41AC-9AFF-D24FE9D8AE8B}"/>
    <hyperlink ref="A981" r:id="rId1029" xr:uid="{EA1D48A4-884C-47A0-A420-0BBA2227A933}"/>
  </hyperlinks>
  <pageMargins left="0.7" right="0.7" top="0.75" bottom="0.75" header="0.3" footer="0.3"/>
  <pageSetup paperSize="9" orientation="portrait" horizontalDpi="0" verticalDpi="0" r:id="rId10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E6442-5CF3-4655-B74D-734E8921AA6B}">
  <sheetPr codeName="Sheet5"/>
  <dimension ref="A1:H1030"/>
  <sheetViews>
    <sheetView workbookViewId="0">
      <pane xSplit="5" ySplit="1" topLeftCell="F140" activePane="bottomRight" state="frozen"/>
      <selection pane="topRight" activeCell="F1" sqref="F1"/>
      <selection pane="bottomLeft" activeCell="A2" sqref="A2"/>
      <selection pane="bottomRight" activeCell="F1" sqref="F1:H153"/>
    </sheetView>
  </sheetViews>
  <sheetFormatPr defaultRowHeight="15" x14ac:dyDescent="0.25"/>
  <cols>
    <col min="1" max="1" width="15.140625" bestFit="1" customWidth="1"/>
    <col min="2" max="2" width="22.42578125" bestFit="1" customWidth="1"/>
    <col min="3" max="3" width="30.42578125" bestFit="1" customWidth="1"/>
    <col min="6" max="6" width="12.85546875" style="42" bestFit="1" customWidth="1"/>
    <col min="7" max="7" width="18.28515625" style="40" bestFit="1" customWidth="1"/>
    <col min="8" max="8" width="51.140625" style="41" customWidth="1"/>
  </cols>
  <sheetData>
    <row r="1" spans="1:8" x14ac:dyDescent="0.25">
      <c r="A1" s="27" t="s">
        <v>0</v>
      </c>
      <c r="B1" s="28" t="s">
        <v>1988</v>
      </c>
      <c r="C1" s="29" t="s">
        <v>2562</v>
      </c>
      <c r="F1" s="36" t="s">
        <v>0</v>
      </c>
      <c r="G1" s="37" t="s">
        <v>7651</v>
      </c>
      <c r="H1" s="38" t="s">
        <v>7007</v>
      </c>
    </row>
    <row r="2" spans="1:8" x14ac:dyDescent="0.25">
      <c r="A2" s="30" t="s">
        <v>7173</v>
      </c>
      <c r="B2" s="31" t="s">
        <v>2200</v>
      </c>
      <c r="C2" s="32" t="s">
        <v>7318</v>
      </c>
      <c r="F2" s="39" t="s">
        <v>7173</v>
      </c>
      <c r="G2" s="40" t="s">
        <v>2200</v>
      </c>
      <c r="H2" s="41" t="s">
        <v>7566</v>
      </c>
    </row>
    <row r="3" spans="1:8" ht="135" x14ac:dyDescent="0.25">
      <c r="A3" s="33" t="s">
        <v>7173</v>
      </c>
      <c r="B3" s="34" t="s">
        <v>2200</v>
      </c>
      <c r="C3" s="35" t="s">
        <v>7319</v>
      </c>
      <c r="F3" s="39" t="s">
        <v>7174</v>
      </c>
      <c r="G3" s="40" t="s">
        <v>7559</v>
      </c>
      <c r="H3" s="41" t="s">
        <v>7567</v>
      </c>
    </row>
    <row r="4" spans="1:8" ht="255" x14ac:dyDescent="0.25">
      <c r="A4" s="30" t="s">
        <v>7174</v>
      </c>
      <c r="B4" s="31" t="s">
        <v>2206</v>
      </c>
      <c r="C4" s="32" t="s">
        <v>7320</v>
      </c>
      <c r="F4" s="39" t="s">
        <v>7175</v>
      </c>
      <c r="G4" s="40">
        <v>1011</v>
      </c>
      <c r="H4" s="41" t="s">
        <v>7568</v>
      </c>
    </row>
    <row r="5" spans="1:8" x14ac:dyDescent="0.25">
      <c r="A5" s="33" t="s">
        <v>7174</v>
      </c>
      <c r="B5" s="34" t="s">
        <v>2206</v>
      </c>
      <c r="C5" s="35" t="s">
        <v>7321</v>
      </c>
      <c r="F5" s="39" t="s">
        <v>7176</v>
      </c>
      <c r="G5" s="40" t="s">
        <v>2199</v>
      </c>
      <c r="H5" s="41" t="s">
        <v>7569</v>
      </c>
    </row>
    <row r="6" spans="1:8" x14ac:dyDescent="0.25">
      <c r="A6" s="30" t="s">
        <v>7174</v>
      </c>
      <c r="B6" s="31" t="s">
        <v>2206</v>
      </c>
      <c r="C6" s="32" t="s">
        <v>7322</v>
      </c>
      <c r="F6" s="39" t="s">
        <v>7177</v>
      </c>
      <c r="G6" s="40">
        <v>1011</v>
      </c>
      <c r="H6" s="41" t="s">
        <v>7570</v>
      </c>
    </row>
    <row r="7" spans="1:8" ht="30" x14ac:dyDescent="0.25">
      <c r="A7" s="33" t="s">
        <v>7174</v>
      </c>
      <c r="B7" s="34" t="s">
        <v>2206</v>
      </c>
      <c r="C7" s="35" t="s">
        <v>7323</v>
      </c>
      <c r="F7" s="39" t="s">
        <v>7178</v>
      </c>
      <c r="G7" s="40">
        <v>1008</v>
      </c>
      <c r="H7" s="41" t="s">
        <v>7571</v>
      </c>
    </row>
    <row r="8" spans="1:8" x14ac:dyDescent="0.25">
      <c r="A8" s="30" t="s">
        <v>7174</v>
      </c>
      <c r="B8" s="31" t="s">
        <v>2206</v>
      </c>
      <c r="C8" s="32" t="s">
        <v>7324</v>
      </c>
      <c r="F8" s="39" t="s">
        <v>7179</v>
      </c>
      <c r="G8" s="40" t="s">
        <v>2068</v>
      </c>
      <c r="H8" s="41" t="s">
        <v>7572</v>
      </c>
    </row>
    <row r="9" spans="1:8" ht="30" x14ac:dyDescent="0.25">
      <c r="A9" s="33" t="s">
        <v>7174</v>
      </c>
      <c r="B9" s="34" t="s">
        <v>2206</v>
      </c>
      <c r="C9" s="35" t="s">
        <v>7325</v>
      </c>
      <c r="F9" s="39" t="s">
        <v>7180</v>
      </c>
      <c r="G9" s="40">
        <v>1011</v>
      </c>
      <c r="H9" s="41" t="s">
        <v>7573</v>
      </c>
    </row>
    <row r="10" spans="1:8" ht="60" x14ac:dyDescent="0.25">
      <c r="A10" s="30" t="s">
        <v>7174</v>
      </c>
      <c r="B10" s="31" t="s">
        <v>2206</v>
      </c>
      <c r="C10" s="32" t="s">
        <v>7326</v>
      </c>
      <c r="F10" s="39" t="s">
        <v>7181</v>
      </c>
      <c r="G10" s="40">
        <v>1011</v>
      </c>
      <c r="H10" s="41" t="s">
        <v>7574</v>
      </c>
    </row>
    <row r="11" spans="1:8" ht="60" x14ac:dyDescent="0.25">
      <c r="A11" s="33" t="s">
        <v>7174</v>
      </c>
      <c r="B11" s="34" t="s">
        <v>2206</v>
      </c>
      <c r="C11" s="35" t="s">
        <v>7327</v>
      </c>
      <c r="F11" s="39" t="s">
        <v>7182</v>
      </c>
      <c r="G11" s="40">
        <v>1011</v>
      </c>
      <c r="H11" s="41" t="s">
        <v>7575</v>
      </c>
    </row>
    <row r="12" spans="1:8" ht="30" x14ac:dyDescent="0.25">
      <c r="A12" s="30" t="s">
        <v>7174</v>
      </c>
      <c r="B12" s="31" t="s">
        <v>2206</v>
      </c>
      <c r="C12" s="32" t="s">
        <v>7328</v>
      </c>
      <c r="F12" s="39" t="s">
        <v>7183</v>
      </c>
      <c r="G12" s="40" t="s">
        <v>7560</v>
      </c>
      <c r="H12" s="41" t="s">
        <v>7576</v>
      </c>
    </row>
    <row r="13" spans="1:8" ht="45" x14ac:dyDescent="0.25">
      <c r="A13" s="33" t="s">
        <v>7174</v>
      </c>
      <c r="B13" s="34" t="s">
        <v>2206</v>
      </c>
      <c r="C13" s="35" t="s">
        <v>7329</v>
      </c>
      <c r="F13" s="39" t="s">
        <v>7184</v>
      </c>
      <c r="G13" s="40">
        <v>1008</v>
      </c>
      <c r="H13" s="41" t="s">
        <v>7577</v>
      </c>
    </row>
    <row r="14" spans="1:8" x14ac:dyDescent="0.25">
      <c r="A14" s="30" t="s">
        <v>7174</v>
      </c>
      <c r="B14" s="31" t="s">
        <v>2206</v>
      </c>
      <c r="C14" s="32" t="s">
        <v>7330</v>
      </c>
      <c r="F14" s="39" t="s">
        <v>7185</v>
      </c>
      <c r="G14" s="40" t="s">
        <v>7560</v>
      </c>
      <c r="H14" s="41" t="s">
        <v>7578</v>
      </c>
    </row>
    <row r="15" spans="1:8" ht="75" x14ac:dyDescent="0.25">
      <c r="A15" s="33" t="s">
        <v>7174</v>
      </c>
      <c r="B15" s="34" t="s">
        <v>2206</v>
      </c>
      <c r="C15" s="35" t="s">
        <v>7331</v>
      </c>
      <c r="F15" s="39" t="s">
        <v>7186</v>
      </c>
      <c r="G15" s="40">
        <v>1008</v>
      </c>
      <c r="H15" s="41" t="s">
        <v>7579</v>
      </c>
    </row>
    <row r="16" spans="1:8" x14ac:dyDescent="0.25">
      <c r="A16" s="30" t="s">
        <v>7174</v>
      </c>
      <c r="B16" s="31" t="s">
        <v>2206</v>
      </c>
      <c r="C16" s="32" t="s">
        <v>7332</v>
      </c>
      <c r="F16" s="39" t="s">
        <v>7187</v>
      </c>
      <c r="G16" s="40">
        <v>1011</v>
      </c>
      <c r="H16" s="41" t="s">
        <v>7580</v>
      </c>
    </row>
    <row r="17" spans="1:8" ht="180" x14ac:dyDescent="0.25">
      <c r="A17" s="33" t="s">
        <v>7174</v>
      </c>
      <c r="B17" s="34" t="s">
        <v>2206</v>
      </c>
      <c r="C17" s="35" t="s">
        <v>7333</v>
      </c>
      <c r="F17" s="39" t="s">
        <v>7188</v>
      </c>
      <c r="G17" s="40" t="s">
        <v>2069</v>
      </c>
      <c r="H17" s="41" t="s">
        <v>7581</v>
      </c>
    </row>
    <row r="18" spans="1:8" ht="30" x14ac:dyDescent="0.25">
      <c r="A18" s="30" t="s">
        <v>7174</v>
      </c>
      <c r="B18" s="31" t="s">
        <v>2206</v>
      </c>
      <c r="C18" s="32" t="s">
        <v>7334</v>
      </c>
      <c r="F18" s="39" t="s">
        <v>7189</v>
      </c>
      <c r="G18" s="40" t="s">
        <v>2069</v>
      </c>
      <c r="H18" s="41" t="s">
        <v>7582</v>
      </c>
    </row>
    <row r="19" spans="1:8" x14ac:dyDescent="0.25">
      <c r="A19" s="33" t="s">
        <v>7174</v>
      </c>
      <c r="B19" s="34" t="s">
        <v>2206</v>
      </c>
      <c r="C19" s="35" t="s">
        <v>7335</v>
      </c>
      <c r="F19" s="39" t="s">
        <v>7190</v>
      </c>
      <c r="G19" s="40" t="s">
        <v>2199</v>
      </c>
      <c r="H19" s="41" t="s">
        <v>7583</v>
      </c>
    </row>
    <row r="20" spans="1:8" x14ac:dyDescent="0.25">
      <c r="A20" s="30" t="s">
        <v>7174</v>
      </c>
      <c r="B20" s="31" t="s">
        <v>2206</v>
      </c>
      <c r="C20" s="32" t="s">
        <v>7336</v>
      </c>
      <c r="F20" s="39" t="s">
        <v>7191</v>
      </c>
      <c r="G20" s="40" t="s">
        <v>1997</v>
      </c>
      <c r="H20" s="41" t="s">
        <v>7583</v>
      </c>
    </row>
    <row r="21" spans="1:8" x14ac:dyDescent="0.25">
      <c r="A21" s="33" t="s">
        <v>7174</v>
      </c>
      <c r="B21" s="34" t="s">
        <v>2206</v>
      </c>
      <c r="C21" s="35" t="s">
        <v>7337</v>
      </c>
      <c r="F21" s="39" t="s">
        <v>7192</v>
      </c>
      <c r="G21" s="40">
        <v>1008</v>
      </c>
      <c r="H21" s="41" t="s">
        <v>7583</v>
      </c>
    </row>
    <row r="22" spans="1:8" x14ac:dyDescent="0.25">
      <c r="A22" s="30" t="s">
        <v>7174</v>
      </c>
      <c r="B22" s="31" t="s">
        <v>2206</v>
      </c>
      <c r="C22" s="32" t="s">
        <v>7338</v>
      </c>
      <c r="F22" s="39" t="s">
        <v>7193</v>
      </c>
      <c r="G22" s="40" t="s">
        <v>2199</v>
      </c>
      <c r="H22" s="41" t="s">
        <v>7583</v>
      </c>
    </row>
    <row r="23" spans="1:8" x14ac:dyDescent="0.25">
      <c r="A23" s="33" t="s">
        <v>7174</v>
      </c>
      <c r="B23" s="34" t="s">
        <v>2206</v>
      </c>
      <c r="C23" s="35" t="s">
        <v>7339</v>
      </c>
      <c r="F23" s="39" t="s">
        <v>7194</v>
      </c>
      <c r="G23" s="40" t="s">
        <v>1997</v>
      </c>
      <c r="H23" s="41" t="s">
        <v>7583</v>
      </c>
    </row>
    <row r="24" spans="1:8" x14ac:dyDescent="0.25">
      <c r="A24" s="30" t="s">
        <v>7174</v>
      </c>
      <c r="B24" s="31" t="s">
        <v>2206</v>
      </c>
      <c r="C24" s="32" t="s">
        <v>7340</v>
      </c>
      <c r="F24" s="39" t="s">
        <v>7195</v>
      </c>
      <c r="G24" s="40">
        <v>1008</v>
      </c>
      <c r="H24" s="41" t="s">
        <v>7583</v>
      </c>
    </row>
    <row r="25" spans="1:8" x14ac:dyDescent="0.25">
      <c r="A25" s="33" t="s">
        <v>7174</v>
      </c>
      <c r="B25" s="34" t="s">
        <v>2206</v>
      </c>
      <c r="C25" s="35" t="s">
        <v>7341</v>
      </c>
      <c r="F25" s="39" t="s">
        <v>7196</v>
      </c>
      <c r="G25" s="40" t="s">
        <v>1998</v>
      </c>
      <c r="H25" s="41" t="s">
        <v>7584</v>
      </c>
    </row>
    <row r="26" spans="1:8" x14ac:dyDescent="0.25">
      <c r="A26" s="30" t="s">
        <v>7174</v>
      </c>
      <c r="B26" s="31" t="s">
        <v>2206</v>
      </c>
      <c r="C26" s="32" t="s">
        <v>7342</v>
      </c>
      <c r="F26" s="39" t="s">
        <v>7197</v>
      </c>
      <c r="G26" s="40" t="s">
        <v>1992</v>
      </c>
      <c r="H26" s="41" t="s">
        <v>7584</v>
      </c>
    </row>
    <row r="27" spans="1:8" x14ac:dyDescent="0.25">
      <c r="A27" s="33" t="s">
        <v>7174</v>
      </c>
      <c r="B27" s="34" t="s">
        <v>2206</v>
      </c>
      <c r="C27" s="35" t="s">
        <v>7343</v>
      </c>
      <c r="F27" s="39" t="s">
        <v>7198</v>
      </c>
      <c r="G27" s="40" t="s">
        <v>2534</v>
      </c>
      <c r="H27" s="41" t="s">
        <v>7584</v>
      </c>
    </row>
    <row r="28" spans="1:8" x14ac:dyDescent="0.25">
      <c r="A28" s="30" t="s">
        <v>7174</v>
      </c>
      <c r="B28" s="31" t="s">
        <v>2206</v>
      </c>
      <c r="C28" s="32" t="s">
        <v>7344</v>
      </c>
      <c r="F28" s="39" t="s">
        <v>7199</v>
      </c>
      <c r="G28" s="40" t="s">
        <v>2208</v>
      </c>
      <c r="H28" s="41" t="s">
        <v>7584</v>
      </c>
    </row>
    <row r="29" spans="1:8" x14ac:dyDescent="0.25">
      <c r="A29" s="33" t="s">
        <v>7174</v>
      </c>
      <c r="B29" s="34" t="s">
        <v>2206</v>
      </c>
      <c r="C29" s="35" t="s">
        <v>7345</v>
      </c>
      <c r="F29" s="39" t="s">
        <v>7200</v>
      </c>
      <c r="G29" s="40">
        <v>1008</v>
      </c>
      <c r="H29" s="41" t="s">
        <v>7584</v>
      </c>
    </row>
    <row r="30" spans="1:8" x14ac:dyDescent="0.25">
      <c r="A30" s="30" t="s">
        <v>7174</v>
      </c>
      <c r="B30" s="31" t="s">
        <v>2206</v>
      </c>
      <c r="C30" s="32" t="s">
        <v>7346</v>
      </c>
      <c r="F30" s="39" t="s">
        <v>7201</v>
      </c>
      <c r="G30" s="40" t="s">
        <v>1992</v>
      </c>
      <c r="H30" s="41" t="s">
        <v>7585</v>
      </c>
    </row>
    <row r="31" spans="1:8" x14ac:dyDescent="0.25">
      <c r="A31" s="33" t="s">
        <v>7174</v>
      </c>
      <c r="B31" s="34" t="s">
        <v>2206</v>
      </c>
      <c r="C31" s="35" t="s">
        <v>7347</v>
      </c>
      <c r="F31" s="39" t="s">
        <v>7202</v>
      </c>
      <c r="G31" s="40" t="s">
        <v>2206</v>
      </c>
      <c r="H31" s="41" t="s">
        <v>7585</v>
      </c>
    </row>
    <row r="32" spans="1:8" x14ac:dyDescent="0.25">
      <c r="A32" s="30" t="s">
        <v>7174</v>
      </c>
      <c r="B32" s="31" t="s">
        <v>2206</v>
      </c>
      <c r="C32" s="32" t="s">
        <v>7348</v>
      </c>
      <c r="F32" s="39" t="s">
        <v>7203</v>
      </c>
      <c r="G32" s="40">
        <v>1008</v>
      </c>
      <c r="H32" s="41" t="s">
        <v>7585</v>
      </c>
    </row>
    <row r="33" spans="1:8" x14ac:dyDescent="0.25">
      <c r="A33" s="33" t="s">
        <v>7174</v>
      </c>
      <c r="B33" s="34" t="s">
        <v>2206</v>
      </c>
      <c r="C33" s="35" t="s">
        <v>7349</v>
      </c>
      <c r="F33" s="39" t="s">
        <v>7204</v>
      </c>
      <c r="G33" s="40">
        <v>1011</v>
      </c>
      <c r="H33" s="41" t="s">
        <v>7586</v>
      </c>
    </row>
    <row r="34" spans="1:8" x14ac:dyDescent="0.25">
      <c r="A34" s="30" t="s">
        <v>7174</v>
      </c>
      <c r="B34" s="31" t="s">
        <v>2206</v>
      </c>
      <c r="C34" s="32" t="s">
        <v>7350</v>
      </c>
      <c r="F34" s="39" t="s">
        <v>7205</v>
      </c>
      <c r="G34" s="40" t="s">
        <v>1992</v>
      </c>
      <c r="H34" s="41" t="s">
        <v>7584</v>
      </c>
    </row>
    <row r="35" spans="1:8" x14ac:dyDescent="0.25">
      <c r="A35" s="33" t="s">
        <v>7174</v>
      </c>
      <c r="B35" s="34" t="s">
        <v>2206</v>
      </c>
      <c r="C35" s="35" t="s">
        <v>7351</v>
      </c>
      <c r="F35" s="39" t="s">
        <v>7206</v>
      </c>
      <c r="G35" s="40" t="s">
        <v>1998</v>
      </c>
      <c r="H35" s="41" t="s">
        <v>7584</v>
      </c>
    </row>
    <row r="36" spans="1:8" x14ac:dyDescent="0.25">
      <c r="A36" s="30" t="s">
        <v>7174</v>
      </c>
      <c r="B36" s="31" t="s">
        <v>2206</v>
      </c>
      <c r="C36" s="32" t="s">
        <v>7352</v>
      </c>
      <c r="F36" s="39" t="s">
        <v>7207</v>
      </c>
      <c r="G36" s="40" t="s">
        <v>2200</v>
      </c>
      <c r="H36" s="41" t="s">
        <v>7584</v>
      </c>
    </row>
    <row r="37" spans="1:8" x14ac:dyDescent="0.25">
      <c r="A37" s="33" t="s">
        <v>7174</v>
      </c>
      <c r="B37" s="34" t="s">
        <v>2206</v>
      </c>
      <c r="C37" s="35" t="s">
        <v>7353</v>
      </c>
      <c r="F37" s="39" t="s">
        <v>7208</v>
      </c>
      <c r="G37" s="40">
        <v>1008</v>
      </c>
      <c r="H37" s="41" t="s">
        <v>7584</v>
      </c>
    </row>
    <row r="38" spans="1:8" x14ac:dyDescent="0.25">
      <c r="A38" s="30" t="s">
        <v>7174</v>
      </c>
      <c r="B38" s="31" t="s">
        <v>1992</v>
      </c>
      <c r="C38" s="32" t="s">
        <v>7320</v>
      </c>
      <c r="F38" s="39" t="s">
        <v>7209</v>
      </c>
      <c r="G38" s="40">
        <v>1008</v>
      </c>
      <c r="H38" s="41" t="s">
        <v>7587</v>
      </c>
    </row>
    <row r="39" spans="1:8" x14ac:dyDescent="0.25">
      <c r="A39" s="33" t="s">
        <v>7174</v>
      </c>
      <c r="B39" s="34" t="s">
        <v>1992</v>
      </c>
      <c r="C39" s="35" t="s">
        <v>7321</v>
      </c>
      <c r="F39" s="39" t="s">
        <v>7210</v>
      </c>
      <c r="G39" s="40">
        <v>1008</v>
      </c>
      <c r="H39" s="41" t="s">
        <v>7585</v>
      </c>
    </row>
    <row r="40" spans="1:8" x14ac:dyDescent="0.25">
      <c r="A40" s="30" t="s">
        <v>7174</v>
      </c>
      <c r="B40" s="31" t="s">
        <v>1992</v>
      </c>
      <c r="C40" s="32" t="s">
        <v>7322</v>
      </c>
      <c r="F40" s="39" t="s">
        <v>7211</v>
      </c>
      <c r="G40" s="40">
        <v>1011</v>
      </c>
      <c r="H40" s="41" t="s">
        <v>7584</v>
      </c>
    </row>
    <row r="41" spans="1:8" x14ac:dyDescent="0.25">
      <c r="A41" s="33" t="s">
        <v>7174</v>
      </c>
      <c r="B41" s="34" t="s">
        <v>1992</v>
      </c>
      <c r="C41" s="35" t="s">
        <v>7323</v>
      </c>
      <c r="F41" s="39" t="s">
        <v>7212</v>
      </c>
      <c r="G41" s="40">
        <v>1011</v>
      </c>
      <c r="H41" s="41" t="s">
        <v>7588</v>
      </c>
    </row>
    <row r="42" spans="1:8" x14ac:dyDescent="0.25">
      <c r="A42" s="30" t="s">
        <v>7174</v>
      </c>
      <c r="B42" s="31" t="s">
        <v>1992</v>
      </c>
      <c r="C42" s="32" t="s">
        <v>7324</v>
      </c>
      <c r="F42" s="39" t="s">
        <v>7213</v>
      </c>
      <c r="G42" s="40" t="s">
        <v>1998</v>
      </c>
      <c r="H42" s="41" t="s">
        <v>7589</v>
      </c>
    </row>
    <row r="43" spans="1:8" x14ac:dyDescent="0.25">
      <c r="A43" s="33" t="s">
        <v>7174</v>
      </c>
      <c r="B43" s="34" t="s">
        <v>1992</v>
      </c>
      <c r="C43" s="35" t="s">
        <v>7325</v>
      </c>
      <c r="F43" s="39" t="s">
        <v>7214</v>
      </c>
      <c r="G43" s="40" t="s">
        <v>2200</v>
      </c>
      <c r="H43" s="41" t="s">
        <v>7589</v>
      </c>
    </row>
    <row r="44" spans="1:8" x14ac:dyDescent="0.25">
      <c r="A44" s="30" t="s">
        <v>7174</v>
      </c>
      <c r="B44" s="31" t="s">
        <v>1992</v>
      </c>
      <c r="C44" s="32" t="s">
        <v>7326</v>
      </c>
      <c r="F44" s="39" t="s">
        <v>7215</v>
      </c>
      <c r="G44" s="40" t="s">
        <v>7437</v>
      </c>
      <c r="H44" s="41" t="s">
        <v>7589</v>
      </c>
    </row>
    <row r="45" spans="1:8" x14ac:dyDescent="0.25">
      <c r="A45" s="33" t="s">
        <v>7174</v>
      </c>
      <c r="B45" s="34" t="s">
        <v>1992</v>
      </c>
      <c r="C45" s="35" t="s">
        <v>7327</v>
      </c>
      <c r="F45" s="39" t="s">
        <v>7216</v>
      </c>
      <c r="G45" s="40" t="s">
        <v>1992</v>
      </c>
      <c r="H45" s="41" t="s">
        <v>7589</v>
      </c>
    </row>
    <row r="46" spans="1:8" x14ac:dyDescent="0.25">
      <c r="A46" s="30" t="s">
        <v>7174</v>
      </c>
      <c r="B46" s="31" t="s">
        <v>1992</v>
      </c>
      <c r="C46" s="32" t="s">
        <v>7328</v>
      </c>
      <c r="F46" s="39" t="s">
        <v>7217</v>
      </c>
      <c r="G46" s="40">
        <v>1008</v>
      </c>
      <c r="H46" s="41" t="s">
        <v>7589</v>
      </c>
    </row>
    <row r="47" spans="1:8" ht="45" x14ac:dyDescent="0.25">
      <c r="A47" s="33" t="s">
        <v>7174</v>
      </c>
      <c r="B47" s="34" t="s">
        <v>1992</v>
      </c>
      <c r="C47" s="35" t="s">
        <v>7329</v>
      </c>
      <c r="F47" s="39" t="s">
        <v>7218</v>
      </c>
      <c r="G47" s="40" t="s">
        <v>2029</v>
      </c>
      <c r="H47" s="41" t="s">
        <v>7590</v>
      </c>
    </row>
    <row r="48" spans="1:8" x14ac:dyDescent="0.25">
      <c r="A48" s="30" t="s">
        <v>7174</v>
      </c>
      <c r="B48" s="31" t="s">
        <v>1992</v>
      </c>
      <c r="C48" s="32" t="s">
        <v>7330</v>
      </c>
      <c r="F48" s="39" t="s">
        <v>7219</v>
      </c>
      <c r="G48" s="40" t="s">
        <v>1997</v>
      </c>
      <c r="H48" s="41" t="s">
        <v>7591</v>
      </c>
    </row>
    <row r="49" spans="1:8" x14ac:dyDescent="0.25">
      <c r="A49" s="33" t="s">
        <v>7174</v>
      </c>
      <c r="B49" s="34" t="s">
        <v>1992</v>
      </c>
      <c r="C49" s="35" t="s">
        <v>7331</v>
      </c>
      <c r="F49" s="39" t="s">
        <v>7220</v>
      </c>
      <c r="G49" s="40">
        <v>1008</v>
      </c>
      <c r="H49" s="41" t="s">
        <v>7591</v>
      </c>
    </row>
    <row r="50" spans="1:8" x14ac:dyDescent="0.25">
      <c r="A50" s="30" t="s">
        <v>7174</v>
      </c>
      <c r="B50" s="31" t="s">
        <v>1992</v>
      </c>
      <c r="C50" s="32" t="s">
        <v>7332</v>
      </c>
      <c r="F50" s="39" t="s">
        <v>7221</v>
      </c>
      <c r="G50" s="40">
        <v>1011</v>
      </c>
      <c r="H50" s="41" t="s">
        <v>7584</v>
      </c>
    </row>
    <row r="51" spans="1:8" x14ac:dyDescent="0.25">
      <c r="A51" s="33" t="s">
        <v>7174</v>
      </c>
      <c r="B51" s="34" t="s">
        <v>1992</v>
      </c>
      <c r="C51" s="35" t="s">
        <v>7333</v>
      </c>
      <c r="F51" s="39" t="s">
        <v>7222</v>
      </c>
      <c r="G51" s="40">
        <v>1011</v>
      </c>
      <c r="H51" s="41" t="s">
        <v>7589</v>
      </c>
    </row>
    <row r="52" spans="1:8" ht="150" x14ac:dyDescent="0.25">
      <c r="A52" s="30" t="s">
        <v>7174</v>
      </c>
      <c r="B52" s="31" t="s">
        <v>1992</v>
      </c>
      <c r="C52" s="32" t="s">
        <v>7334</v>
      </c>
      <c r="F52" s="39" t="s">
        <v>7223</v>
      </c>
      <c r="G52" s="40" t="s">
        <v>1992</v>
      </c>
      <c r="H52" s="41" t="s">
        <v>7592</v>
      </c>
    </row>
    <row r="53" spans="1:8" ht="30" x14ac:dyDescent="0.25">
      <c r="A53" s="33" t="s">
        <v>7174</v>
      </c>
      <c r="B53" s="34" t="s">
        <v>1992</v>
      </c>
      <c r="C53" s="35" t="s">
        <v>7335</v>
      </c>
      <c r="F53" s="39" t="s">
        <v>7224</v>
      </c>
      <c r="G53" s="40" t="s">
        <v>1992</v>
      </c>
      <c r="H53" s="41" t="s">
        <v>7573</v>
      </c>
    </row>
    <row r="54" spans="1:8" x14ac:dyDescent="0.25">
      <c r="A54" s="30" t="s">
        <v>7174</v>
      </c>
      <c r="B54" s="31" t="s">
        <v>1992</v>
      </c>
      <c r="C54" s="32" t="s">
        <v>7336</v>
      </c>
      <c r="F54" s="39" t="s">
        <v>7225</v>
      </c>
      <c r="G54" s="40" t="s">
        <v>2010</v>
      </c>
      <c r="H54" s="41" t="s">
        <v>7593</v>
      </c>
    </row>
    <row r="55" spans="1:8" x14ac:dyDescent="0.25">
      <c r="A55" s="33" t="s">
        <v>7174</v>
      </c>
      <c r="B55" s="34" t="s">
        <v>1992</v>
      </c>
      <c r="C55" s="35" t="s">
        <v>7337</v>
      </c>
      <c r="F55" s="39" t="s">
        <v>7226</v>
      </c>
      <c r="G55" s="40" t="s">
        <v>2188</v>
      </c>
      <c r="H55" s="41" t="s">
        <v>7594</v>
      </c>
    </row>
    <row r="56" spans="1:8" x14ac:dyDescent="0.25">
      <c r="A56" s="30" t="s">
        <v>7174</v>
      </c>
      <c r="B56" s="31" t="s">
        <v>1992</v>
      </c>
      <c r="C56" s="32" t="s">
        <v>7338</v>
      </c>
      <c r="F56" s="39" t="s">
        <v>7227</v>
      </c>
      <c r="G56" s="40" t="s">
        <v>2201</v>
      </c>
      <c r="H56" s="41" t="s">
        <v>7595</v>
      </c>
    </row>
    <row r="57" spans="1:8" x14ac:dyDescent="0.25">
      <c r="A57" s="33" t="s">
        <v>7174</v>
      </c>
      <c r="B57" s="34" t="s">
        <v>1992</v>
      </c>
      <c r="C57" s="35" t="s">
        <v>7339</v>
      </c>
      <c r="F57" s="39" t="s">
        <v>7228</v>
      </c>
      <c r="G57" s="40" t="s">
        <v>1997</v>
      </c>
      <c r="H57" s="41" t="s">
        <v>7591</v>
      </c>
    </row>
    <row r="58" spans="1:8" x14ac:dyDescent="0.25">
      <c r="A58" s="30" t="s">
        <v>7174</v>
      </c>
      <c r="B58" s="31" t="s">
        <v>1992</v>
      </c>
      <c r="C58" s="32" t="s">
        <v>7340</v>
      </c>
      <c r="F58" s="39" t="s">
        <v>7229</v>
      </c>
      <c r="G58" s="40">
        <v>1008</v>
      </c>
      <c r="H58" s="41" t="s">
        <v>7591</v>
      </c>
    </row>
    <row r="59" spans="1:8" x14ac:dyDescent="0.25">
      <c r="A59" s="33" t="s">
        <v>7174</v>
      </c>
      <c r="B59" s="34" t="s">
        <v>1992</v>
      </c>
      <c r="C59" s="35" t="s">
        <v>7341</v>
      </c>
      <c r="F59" s="39" t="s">
        <v>7230</v>
      </c>
      <c r="G59" s="40" t="s">
        <v>2201</v>
      </c>
      <c r="H59" s="41" t="s">
        <v>7595</v>
      </c>
    </row>
    <row r="60" spans="1:8" ht="60" x14ac:dyDescent="0.25">
      <c r="A60" s="30" t="s">
        <v>7174</v>
      </c>
      <c r="B60" s="31" t="s">
        <v>1992</v>
      </c>
      <c r="C60" s="32" t="s">
        <v>7342</v>
      </c>
      <c r="F60" s="39" t="s">
        <v>7231</v>
      </c>
      <c r="G60" s="40" t="s">
        <v>2084</v>
      </c>
      <c r="H60" s="41" t="s">
        <v>7596</v>
      </c>
    </row>
    <row r="61" spans="1:8" ht="60" x14ac:dyDescent="0.25">
      <c r="A61" s="33" t="s">
        <v>7174</v>
      </c>
      <c r="B61" s="34" t="s">
        <v>1992</v>
      </c>
      <c r="C61" s="35" t="s">
        <v>7343</v>
      </c>
      <c r="F61" s="39" t="s">
        <v>7232</v>
      </c>
      <c r="G61" s="40" t="s">
        <v>2082</v>
      </c>
      <c r="H61" s="41" t="s">
        <v>7596</v>
      </c>
    </row>
    <row r="62" spans="1:8" ht="60" x14ac:dyDescent="0.25">
      <c r="A62" s="30" t="s">
        <v>7174</v>
      </c>
      <c r="B62" s="31" t="s">
        <v>1992</v>
      </c>
      <c r="C62" s="32" t="s">
        <v>7344</v>
      </c>
      <c r="F62" s="39" t="s">
        <v>7233</v>
      </c>
      <c r="G62" s="40" t="s">
        <v>2080</v>
      </c>
      <c r="H62" s="41" t="s">
        <v>7596</v>
      </c>
    </row>
    <row r="63" spans="1:8" x14ac:dyDescent="0.25">
      <c r="A63" s="33" t="s">
        <v>7174</v>
      </c>
      <c r="B63" s="34" t="s">
        <v>1992</v>
      </c>
      <c r="C63" s="35" t="s">
        <v>7345</v>
      </c>
      <c r="F63" s="39" t="s">
        <v>1240</v>
      </c>
      <c r="G63" s="40" t="s">
        <v>2029</v>
      </c>
      <c r="H63" s="41" t="s">
        <v>7597</v>
      </c>
    </row>
    <row r="64" spans="1:8" ht="45" x14ac:dyDescent="0.25">
      <c r="A64" s="30" t="s">
        <v>7174</v>
      </c>
      <c r="B64" s="31" t="s">
        <v>1992</v>
      </c>
      <c r="C64" s="32" t="s">
        <v>7346</v>
      </c>
      <c r="F64" s="39" t="s">
        <v>7234</v>
      </c>
      <c r="G64" s="40" t="s">
        <v>2029</v>
      </c>
      <c r="H64" s="41" t="s">
        <v>7598</v>
      </c>
    </row>
    <row r="65" spans="1:8" x14ac:dyDescent="0.25">
      <c r="A65" s="33" t="s">
        <v>7174</v>
      </c>
      <c r="B65" s="34" t="s">
        <v>1992</v>
      </c>
      <c r="C65" s="35" t="s">
        <v>7347</v>
      </c>
      <c r="F65" s="39" t="s">
        <v>7235</v>
      </c>
      <c r="G65" s="40" t="s">
        <v>2009</v>
      </c>
      <c r="H65" s="41" t="s">
        <v>7599</v>
      </c>
    </row>
    <row r="66" spans="1:8" x14ac:dyDescent="0.25">
      <c r="A66" s="30" t="s">
        <v>7174</v>
      </c>
      <c r="B66" s="31" t="s">
        <v>1992</v>
      </c>
      <c r="C66" s="32" t="s">
        <v>7348</v>
      </c>
      <c r="F66" s="39" t="s">
        <v>7236</v>
      </c>
      <c r="G66" s="40" t="s">
        <v>2009</v>
      </c>
      <c r="H66" s="41" t="s">
        <v>7600</v>
      </c>
    </row>
    <row r="67" spans="1:8" x14ac:dyDescent="0.25">
      <c r="A67" s="33" t="s">
        <v>7174</v>
      </c>
      <c r="B67" s="34" t="s">
        <v>1992</v>
      </c>
      <c r="C67" s="35" t="s">
        <v>7349</v>
      </c>
      <c r="F67" s="39" t="s">
        <v>7237</v>
      </c>
      <c r="G67" s="40" t="s">
        <v>2533</v>
      </c>
      <c r="H67" s="41" t="s">
        <v>7601</v>
      </c>
    </row>
    <row r="68" spans="1:8" x14ac:dyDescent="0.25">
      <c r="A68" s="30" t="s">
        <v>7174</v>
      </c>
      <c r="B68" s="31" t="s">
        <v>1992</v>
      </c>
      <c r="C68" s="32" t="s">
        <v>7350</v>
      </c>
      <c r="F68" s="39" t="s">
        <v>7238</v>
      </c>
      <c r="G68" s="40" t="s">
        <v>1998</v>
      </c>
      <c r="H68" s="41" t="s">
        <v>7601</v>
      </c>
    </row>
    <row r="69" spans="1:8" x14ac:dyDescent="0.25">
      <c r="A69" s="33" t="s">
        <v>7174</v>
      </c>
      <c r="B69" s="34" t="s">
        <v>1992</v>
      </c>
      <c r="C69" s="35" t="s">
        <v>7351</v>
      </c>
      <c r="F69" s="39" t="s">
        <v>7239</v>
      </c>
      <c r="G69" s="40">
        <v>1011</v>
      </c>
      <c r="H69" s="41" t="s">
        <v>7601</v>
      </c>
    </row>
    <row r="70" spans="1:8" x14ac:dyDescent="0.25">
      <c r="A70" s="30" t="s">
        <v>7174</v>
      </c>
      <c r="B70" s="31" t="s">
        <v>1992</v>
      </c>
      <c r="C70" s="32" t="s">
        <v>7352</v>
      </c>
      <c r="F70" s="39" t="s">
        <v>7240</v>
      </c>
      <c r="G70" s="40" t="s">
        <v>2533</v>
      </c>
      <c r="H70" s="41" t="s">
        <v>7602</v>
      </c>
    </row>
    <row r="71" spans="1:8" x14ac:dyDescent="0.25">
      <c r="A71" s="33" t="s">
        <v>7174</v>
      </c>
      <c r="B71" s="34" t="s">
        <v>1992</v>
      </c>
      <c r="C71" s="35" t="s">
        <v>7353</v>
      </c>
      <c r="F71" s="39" t="s">
        <v>7241</v>
      </c>
      <c r="G71" s="40" t="s">
        <v>1998</v>
      </c>
      <c r="H71" s="41" t="s">
        <v>7602</v>
      </c>
    </row>
    <row r="72" spans="1:8" x14ac:dyDescent="0.25">
      <c r="A72" s="30" t="s">
        <v>7175</v>
      </c>
      <c r="B72" s="31" t="s">
        <v>1990</v>
      </c>
      <c r="C72" s="32" t="s">
        <v>7354</v>
      </c>
      <c r="F72" s="39" t="s">
        <v>7242</v>
      </c>
      <c r="G72" s="40">
        <v>1011</v>
      </c>
      <c r="H72" s="41" t="s">
        <v>7602</v>
      </c>
    </row>
    <row r="73" spans="1:8" x14ac:dyDescent="0.25">
      <c r="A73" s="33" t="s">
        <v>7175</v>
      </c>
      <c r="B73" s="34" t="s">
        <v>1990</v>
      </c>
      <c r="C73" s="35" t="s">
        <v>7355</v>
      </c>
      <c r="F73" s="39" t="s">
        <v>7243</v>
      </c>
      <c r="G73" s="40" t="s">
        <v>2533</v>
      </c>
      <c r="H73" s="41" t="s">
        <v>7603</v>
      </c>
    </row>
    <row r="74" spans="1:8" x14ac:dyDescent="0.25">
      <c r="A74" s="30" t="s">
        <v>7175</v>
      </c>
      <c r="B74" s="31" t="s">
        <v>1990</v>
      </c>
      <c r="C74" s="32" t="s">
        <v>7336</v>
      </c>
      <c r="F74" s="39" t="s">
        <v>7244</v>
      </c>
      <c r="G74" s="40">
        <v>1011</v>
      </c>
      <c r="H74" s="41" t="s">
        <v>7603</v>
      </c>
    </row>
    <row r="75" spans="1:8" x14ac:dyDescent="0.25">
      <c r="A75" s="33" t="s">
        <v>7175</v>
      </c>
      <c r="B75" s="34" t="s">
        <v>1990</v>
      </c>
      <c r="C75" s="35" t="s">
        <v>7337</v>
      </c>
      <c r="F75" s="39" t="s">
        <v>1242</v>
      </c>
      <c r="G75" s="40" t="s">
        <v>2009</v>
      </c>
      <c r="H75" s="41" t="s">
        <v>7599</v>
      </c>
    </row>
    <row r="76" spans="1:8" x14ac:dyDescent="0.25">
      <c r="A76" s="30" t="s">
        <v>7175</v>
      </c>
      <c r="B76" s="31" t="s">
        <v>1990</v>
      </c>
      <c r="C76" s="32" t="s">
        <v>7356</v>
      </c>
      <c r="F76" s="39" t="s">
        <v>1244</v>
      </c>
      <c r="G76" s="40" t="s">
        <v>2009</v>
      </c>
      <c r="H76" s="41" t="s">
        <v>7600</v>
      </c>
    </row>
    <row r="77" spans="1:8" ht="30" x14ac:dyDescent="0.25">
      <c r="A77" s="33" t="s">
        <v>7175</v>
      </c>
      <c r="B77" s="34" t="s">
        <v>1990</v>
      </c>
      <c r="C77" s="35" t="s">
        <v>7357</v>
      </c>
      <c r="F77" s="39" t="s">
        <v>1245</v>
      </c>
      <c r="G77" s="40" t="s">
        <v>2009</v>
      </c>
      <c r="H77" s="41" t="s">
        <v>7604</v>
      </c>
    </row>
    <row r="78" spans="1:8" x14ac:dyDescent="0.25">
      <c r="A78" s="30" t="s">
        <v>7175</v>
      </c>
      <c r="B78" s="31" t="s">
        <v>1990</v>
      </c>
      <c r="C78" s="32" t="s">
        <v>7358</v>
      </c>
      <c r="F78" s="39" t="s">
        <v>7245</v>
      </c>
      <c r="G78" s="40" t="s">
        <v>2010</v>
      </c>
      <c r="H78" s="41" t="s">
        <v>7605</v>
      </c>
    </row>
    <row r="79" spans="1:8" x14ac:dyDescent="0.25">
      <c r="A79" s="33" t="s">
        <v>7175</v>
      </c>
      <c r="B79" s="34" t="s">
        <v>1990</v>
      </c>
      <c r="C79" s="35" t="s">
        <v>7359</v>
      </c>
      <c r="F79" s="39" t="s">
        <v>7246</v>
      </c>
      <c r="G79" s="40" t="s">
        <v>2010</v>
      </c>
      <c r="H79" s="41" t="s">
        <v>7606</v>
      </c>
    </row>
    <row r="80" spans="1:8" x14ac:dyDescent="0.25">
      <c r="A80" s="30" t="s">
        <v>7175</v>
      </c>
      <c r="B80" s="31" t="s">
        <v>1990</v>
      </c>
      <c r="C80" s="32" t="s">
        <v>7360</v>
      </c>
      <c r="F80" s="39" t="s">
        <v>7247</v>
      </c>
      <c r="G80" s="40" t="s">
        <v>2533</v>
      </c>
      <c r="H80" s="41" t="s">
        <v>7607</v>
      </c>
    </row>
    <row r="81" spans="1:8" x14ac:dyDescent="0.25">
      <c r="A81" s="33" t="s">
        <v>7175</v>
      </c>
      <c r="B81" s="34" t="s">
        <v>1990</v>
      </c>
      <c r="C81" s="35" t="s">
        <v>7361</v>
      </c>
      <c r="F81" s="39" t="s">
        <v>7248</v>
      </c>
      <c r="G81" s="40" t="s">
        <v>2533</v>
      </c>
      <c r="H81" s="41" t="s">
        <v>7608</v>
      </c>
    </row>
    <row r="82" spans="1:8" x14ac:dyDescent="0.25">
      <c r="A82" s="30" t="s">
        <v>7175</v>
      </c>
      <c r="B82" s="31" t="s">
        <v>1990</v>
      </c>
      <c r="C82" s="32" t="s">
        <v>7362</v>
      </c>
      <c r="F82" s="39" t="s">
        <v>7249</v>
      </c>
      <c r="G82" s="40" t="s">
        <v>2533</v>
      </c>
      <c r="H82" s="41" t="s">
        <v>7609</v>
      </c>
    </row>
    <row r="83" spans="1:8" x14ac:dyDescent="0.25">
      <c r="A83" s="33" t="s">
        <v>7175</v>
      </c>
      <c r="B83" s="34" t="s">
        <v>1990</v>
      </c>
      <c r="C83" s="35" t="s">
        <v>7363</v>
      </c>
      <c r="F83" s="39" t="s">
        <v>7250</v>
      </c>
      <c r="G83" s="40" t="s">
        <v>1998</v>
      </c>
      <c r="H83" s="41" t="s">
        <v>7608</v>
      </c>
    </row>
    <row r="84" spans="1:8" x14ac:dyDescent="0.25">
      <c r="A84" s="30" t="s">
        <v>7175</v>
      </c>
      <c r="B84" s="31" t="s">
        <v>1990</v>
      </c>
      <c r="C84" s="32" t="s">
        <v>7364</v>
      </c>
      <c r="F84" s="39" t="s">
        <v>7251</v>
      </c>
      <c r="G84" s="40" t="s">
        <v>1998</v>
      </c>
      <c r="H84" s="41" t="s">
        <v>7609</v>
      </c>
    </row>
    <row r="85" spans="1:8" x14ac:dyDescent="0.25">
      <c r="A85" s="33" t="s">
        <v>7175</v>
      </c>
      <c r="B85" s="34" t="s">
        <v>1990</v>
      </c>
      <c r="C85" s="35" t="s">
        <v>7365</v>
      </c>
      <c r="F85" s="39" t="s">
        <v>7252</v>
      </c>
      <c r="G85" s="40" t="s">
        <v>1998</v>
      </c>
      <c r="H85" s="41" t="s">
        <v>7610</v>
      </c>
    </row>
    <row r="86" spans="1:8" x14ac:dyDescent="0.25">
      <c r="A86" s="30" t="s">
        <v>7175</v>
      </c>
      <c r="B86" s="31" t="s">
        <v>1990</v>
      </c>
      <c r="C86" s="32" t="s">
        <v>7342</v>
      </c>
      <c r="F86" s="39" t="s">
        <v>7253</v>
      </c>
      <c r="G86" s="40" t="s">
        <v>1998</v>
      </c>
      <c r="H86" s="41" t="s">
        <v>7611</v>
      </c>
    </row>
    <row r="87" spans="1:8" x14ac:dyDescent="0.25">
      <c r="A87" s="33" t="s">
        <v>7175</v>
      </c>
      <c r="B87" s="34" t="s">
        <v>1990</v>
      </c>
      <c r="C87" s="35" t="s">
        <v>7343</v>
      </c>
      <c r="F87" s="39" t="s">
        <v>7254</v>
      </c>
      <c r="G87" s="40" t="s">
        <v>1998</v>
      </c>
      <c r="H87" s="41" t="s">
        <v>7612</v>
      </c>
    </row>
    <row r="88" spans="1:8" x14ac:dyDescent="0.25">
      <c r="A88" s="30" t="s">
        <v>7175</v>
      </c>
      <c r="B88" s="31" t="s">
        <v>1990</v>
      </c>
      <c r="C88" s="32" t="s">
        <v>7366</v>
      </c>
      <c r="F88" s="39" t="s">
        <v>7255</v>
      </c>
      <c r="G88" s="40" t="s">
        <v>1998</v>
      </c>
      <c r="H88" s="41" t="s">
        <v>7613</v>
      </c>
    </row>
    <row r="89" spans="1:8" x14ac:dyDescent="0.25">
      <c r="A89" s="33" t="s">
        <v>7175</v>
      </c>
      <c r="B89" s="34" t="s">
        <v>1990</v>
      </c>
      <c r="C89" s="35" t="s">
        <v>7367</v>
      </c>
      <c r="F89" s="39" t="s">
        <v>7256</v>
      </c>
      <c r="G89" s="40">
        <v>1011</v>
      </c>
      <c r="H89" s="41" t="s">
        <v>7608</v>
      </c>
    </row>
    <row r="90" spans="1:8" x14ac:dyDescent="0.25">
      <c r="A90" s="30" t="s">
        <v>7175</v>
      </c>
      <c r="B90" s="31" t="s">
        <v>1990</v>
      </c>
      <c r="C90" s="32" t="s">
        <v>7368</v>
      </c>
      <c r="F90" s="39" t="s">
        <v>7257</v>
      </c>
      <c r="G90" s="40">
        <v>1011</v>
      </c>
      <c r="H90" s="41" t="s">
        <v>7607</v>
      </c>
    </row>
    <row r="91" spans="1:8" x14ac:dyDescent="0.25">
      <c r="A91" s="33" t="s">
        <v>7175</v>
      </c>
      <c r="B91" s="34" t="s">
        <v>1990</v>
      </c>
      <c r="C91" s="35" t="s">
        <v>7369</v>
      </c>
      <c r="F91" s="39" t="s">
        <v>7258</v>
      </c>
      <c r="G91" s="40">
        <v>1011</v>
      </c>
      <c r="H91" s="41" t="s">
        <v>7609</v>
      </c>
    </row>
    <row r="92" spans="1:8" x14ac:dyDescent="0.25">
      <c r="A92" s="30" t="s">
        <v>7175</v>
      </c>
      <c r="B92" s="31" t="s">
        <v>1990</v>
      </c>
      <c r="C92" s="32" t="s">
        <v>7370</v>
      </c>
      <c r="F92" s="39" t="s">
        <v>7259</v>
      </c>
      <c r="G92" s="40">
        <v>1011</v>
      </c>
      <c r="H92" s="41" t="s">
        <v>7610</v>
      </c>
    </row>
    <row r="93" spans="1:8" x14ac:dyDescent="0.25">
      <c r="A93" s="33" t="s">
        <v>7175</v>
      </c>
      <c r="B93" s="34" t="s">
        <v>1990</v>
      </c>
      <c r="C93" s="35" t="s">
        <v>7371</v>
      </c>
      <c r="F93" s="39" t="s">
        <v>7260</v>
      </c>
      <c r="G93" s="40">
        <v>1011</v>
      </c>
      <c r="H93" s="41" t="s">
        <v>7612</v>
      </c>
    </row>
    <row r="94" spans="1:8" x14ac:dyDescent="0.25">
      <c r="A94" s="30" t="s">
        <v>7175</v>
      </c>
      <c r="B94" s="31" t="s">
        <v>1990</v>
      </c>
      <c r="C94" s="32" t="s">
        <v>7372</v>
      </c>
      <c r="F94" s="39" t="s">
        <v>7261</v>
      </c>
      <c r="G94" s="40">
        <v>1011</v>
      </c>
      <c r="H94" s="41" t="s">
        <v>7613</v>
      </c>
    </row>
    <row r="95" spans="1:8" x14ac:dyDescent="0.25">
      <c r="A95" s="33" t="s">
        <v>7175</v>
      </c>
      <c r="B95" s="34" t="s">
        <v>1990</v>
      </c>
      <c r="C95" s="35" t="s">
        <v>7373</v>
      </c>
      <c r="F95" s="39" t="s">
        <v>7262</v>
      </c>
      <c r="G95" s="40" t="s">
        <v>2287</v>
      </c>
      <c r="H95" s="41" t="s">
        <v>7614</v>
      </c>
    </row>
    <row r="96" spans="1:8" ht="60" x14ac:dyDescent="0.25">
      <c r="A96" s="30" t="s">
        <v>7175</v>
      </c>
      <c r="B96" s="31" t="s">
        <v>1990</v>
      </c>
      <c r="C96" s="32" t="s">
        <v>7344</v>
      </c>
      <c r="F96" s="39" t="s">
        <v>7263</v>
      </c>
      <c r="G96" s="40" t="s">
        <v>2287</v>
      </c>
      <c r="H96" s="41" t="s">
        <v>7615</v>
      </c>
    </row>
    <row r="97" spans="1:8" ht="45" x14ac:dyDescent="0.25">
      <c r="A97" s="33" t="s">
        <v>7175</v>
      </c>
      <c r="B97" s="34" t="s">
        <v>1990</v>
      </c>
      <c r="C97" s="35" t="s">
        <v>7345</v>
      </c>
      <c r="F97" s="39" t="s">
        <v>7264</v>
      </c>
      <c r="G97" s="40" t="s">
        <v>2287</v>
      </c>
      <c r="H97" s="41" t="s">
        <v>7616</v>
      </c>
    </row>
    <row r="98" spans="1:8" ht="330" x14ac:dyDescent="0.25">
      <c r="A98" s="30" t="s">
        <v>7175</v>
      </c>
      <c r="B98" s="31" t="s">
        <v>1990</v>
      </c>
      <c r="C98" s="32" t="s">
        <v>7374</v>
      </c>
      <c r="F98" s="39" t="s">
        <v>7265</v>
      </c>
      <c r="G98" s="40" t="s">
        <v>2287</v>
      </c>
      <c r="H98" s="41" t="s">
        <v>7617</v>
      </c>
    </row>
    <row r="99" spans="1:8" x14ac:dyDescent="0.25">
      <c r="A99" s="33" t="s">
        <v>7175</v>
      </c>
      <c r="B99" s="34" t="s">
        <v>1990</v>
      </c>
      <c r="C99" s="35" t="s">
        <v>7375</v>
      </c>
      <c r="F99" s="39" t="s">
        <v>7266</v>
      </c>
      <c r="G99" s="40" t="s">
        <v>2287</v>
      </c>
      <c r="H99" s="41" t="s">
        <v>7618</v>
      </c>
    </row>
    <row r="100" spans="1:8" ht="45" x14ac:dyDescent="0.25">
      <c r="A100" s="30" t="s">
        <v>7175</v>
      </c>
      <c r="B100" s="31" t="s">
        <v>1990</v>
      </c>
      <c r="C100" s="32" t="s">
        <v>7376</v>
      </c>
      <c r="F100" s="39" t="s">
        <v>7267</v>
      </c>
      <c r="G100" s="40" t="s">
        <v>2287</v>
      </c>
      <c r="H100" s="41" t="s">
        <v>7619</v>
      </c>
    </row>
    <row r="101" spans="1:8" x14ac:dyDescent="0.25">
      <c r="A101" s="33" t="s">
        <v>7175</v>
      </c>
      <c r="B101" s="34" t="s">
        <v>1990</v>
      </c>
      <c r="C101" s="35" t="s">
        <v>7377</v>
      </c>
      <c r="F101" s="39" t="s">
        <v>7268</v>
      </c>
      <c r="G101" s="40" t="s">
        <v>2287</v>
      </c>
      <c r="H101" s="41" t="s">
        <v>7570</v>
      </c>
    </row>
    <row r="102" spans="1:8" ht="30" x14ac:dyDescent="0.25">
      <c r="A102" s="30" t="s">
        <v>7175</v>
      </c>
      <c r="B102" s="31" t="s">
        <v>1990</v>
      </c>
      <c r="C102" s="32" t="s">
        <v>7378</v>
      </c>
      <c r="F102" s="39" t="s">
        <v>1246</v>
      </c>
      <c r="G102" s="40" t="s">
        <v>2287</v>
      </c>
      <c r="H102" s="41" t="s">
        <v>7620</v>
      </c>
    </row>
    <row r="103" spans="1:8" ht="30" x14ac:dyDescent="0.25">
      <c r="A103" s="33" t="s">
        <v>7175</v>
      </c>
      <c r="B103" s="34" t="s">
        <v>1990</v>
      </c>
      <c r="C103" s="35" t="s">
        <v>7379</v>
      </c>
      <c r="F103" s="39" t="s">
        <v>1248</v>
      </c>
      <c r="G103" s="40" t="s">
        <v>2287</v>
      </c>
      <c r="H103" s="41" t="s">
        <v>7621</v>
      </c>
    </row>
    <row r="104" spans="1:8" x14ac:dyDescent="0.25">
      <c r="A104" s="30" t="s">
        <v>7175</v>
      </c>
      <c r="B104" s="31" t="s">
        <v>1990</v>
      </c>
      <c r="C104" s="32" t="s">
        <v>7380</v>
      </c>
      <c r="F104" s="39" t="s">
        <v>1249</v>
      </c>
      <c r="G104" s="40" t="s">
        <v>2287</v>
      </c>
      <c r="H104" s="41" t="s">
        <v>7622</v>
      </c>
    </row>
    <row r="105" spans="1:8" ht="75" x14ac:dyDescent="0.25">
      <c r="A105" s="33" t="s">
        <v>7175</v>
      </c>
      <c r="B105" s="34" t="s">
        <v>1990</v>
      </c>
      <c r="C105" s="35" t="s">
        <v>7381</v>
      </c>
      <c r="F105" s="39" t="s">
        <v>7269</v>
      </c>
      <c r="G105" s="40" t="s">
        <v>2206</v>
      </c>
      <c r="H105" s="41" t="s">
        <v>7623</v>
      </c>
    </row>
    <row r="106" spans="1:8" ht="180" x14ac:dyDescent="0.25">
      <c r="A106" s="30" t="s">
        <v>7175</v>
      </c>
      <c r="B106" s="31" t="s">
        <v>1990</v>
      </c>
      <c r="C106" s="32" t="s">
        <v>7346</v>
      </c>
      <c r="F106" s="39" t="s">
        <v>7270</v>
      </c>
      <c r="G106" s="40" t="s">
        <v>2206</v>
      </c>
      <c r="H106" s="41" t="s">
        <v>7624</v>
      </c>
    </row>
    <row r="107" spans="1:8" ht="75" x14ac:dyDescent="0.25">
      <c r="A107" s="33" t="s">
        <v>7175</v>
      </c>
      <c r="B107" s="34" t="s">
        <v>1990</v>
      </c>
      <c r="C107" s="35" t="s">
        <v>7347</v>
      </c>
      <c r="F107" s="39" t="s">
        <v>7271</v>
      </c>
      <c r="G107" s="40" t="s">
        <v>2206</v>
      </c>
      <c r="H107" s="41" t="s">
        <v>7625</v>
      </c>
    </row>
    <row r="108" spans="1:8" ht="30" x14ac:dyDescent="0.25">
      <c r="A108" s="30" t="s">
        <v>7175</v>
      </c>
      <c r="B108" s="31" t="s">
        <v>1990</v>
      </c>
      <c r="C108" s="32" t="s">
        <v>7382</v>
      </c>
      <c r="F108" s="39" t="s">
        <v>7272</v>
      </c>
      <c r="G108" s="40" t="s">
        <v>2287</v>
      </c>
      <c r="H108" s="41" t="s">
        <v>7620</v>
      </c>
    </row>
    <row r="109" spans="1:8" x14ac:dyDescent="0.25">
      <c r="A109" s="33" t="s">
        <v>7175</v>
      </c>
      <c r="B109" s="34" t="s">
        <v>1990</v>
      </c>
      <c r="C109" s="35" t="s">
        <v>7383</v>
      </c>
      <c r="F109" s="39" t="s">
        <v>7273</v>
      </c>
      <c r="G109" s="40" t="s">
        <v>2287</v>
      </c>
      <c r="H109" s="41" t="s">
        <v>7622</v>
      </c>
    </row>
    <row r="110" spans="1:8" ht="30" x14ac:dyDescent="0.25">
      <c r="A110" s="30" t="s">
        <v>7175</v>
      </c>
      <c r="B110" s="31" t="s">
        <v>1990</v>
      </c>
      <c r="C110" s="32" t="s">
        <v>7384</v>
      </c>
      <c r="F110" s="39" t="s">
        <v>7274</v>
      </c>
      <c r="G110" s="40" t="s">
        <v>2287</v>
      </c>
      <c r="H110" s="41" t="s">
        <v>7621</v>
      </c>
    </row>
    <row r="111" spans="1:8" x14ac:dyDescent="0.25">
      <c r="A111" s="33" t="s">
        <v>7175</v>
      </c>
      <c r="B111" s="34" t="s">
        <v>1990</v>
      </c>
      <c r="C111" s="35" t="s">
        <v>7385</v>
      </c>
      <c r="F111" s="39" t="s">
        <v>7275</v>
      </c>
      <c r="G111" s="40" t="s">
        <v>2200</v>
      </c>
      <c r="H111" s="41" t="s">
        <v>7626</v>
      </c>
    </row>
    <row r="112" spans="1:8" x14ac:dyDescent="0.25">
      <c r="A112" s="30" t="s">
        <v>7175</v>
      </c>
      <c r="B112" s="31" t="s">
        <v>1990</v>
      </c>
      <c r="C112" s="32" t="s">
        <v>7386</v>
      </c>
      <c r="F112" s="39" t="s">
        <v>7276</v>
      </c>
      <c r="G112" s="40" t="s">
        <v>2533</v>
      </c>
      <c r="H112" s="41" t="s">
        <v>7626</v>
      </c>
    </row>
    <row r="113" spans="1:8" x14ac:dyDescent="0.25">
      <c r="A113" s="33" t="s">
        <v>7175</v>
      </c>
      <c r="B113" s="34" t="s">
        <v>1990</v>
      </c>
      <c r="C113" s="35" t="s">
        <v>7387</v>
      </c>
      <c r="F113" s="39" t="s">
        <v>7277</v>
      </c>
      <c r="G113" s="40" t="s">
        <v>7506</v>
      </c>
      <c r="H113" s="41" t="s">
        <v>7626</v>
      </c>
    </row>
    <row r="114" spans="1:8" x14ac:dyDescent="0.25">
      <c r="A114" s="30" t="s">
        <v>7175</v>
      </c>
      <c r="B114" s="31" t="s">
        <v>1990</v>
      </c>
      <c r="C114" s="32" t="s">
        <v>7318</v>
      </c>
      <c r="F114" s="39" t="s">
        <v>7278</v>
      </c>
      <c r="G114" s="40">
        <v>1008</v>
      </c>
      <c r="H114" s="41" t="s">
        <v>7626</v>
      </c>
    </row>
    <row r="115" spans="1:8" x14ac:dyDescent="0.25">
      <c r="A115" s="33" t="s">
        <v>7175</v>
      </c>
      <c r="B115" s="34" t="s">
        <v>1990</v>
      </c>
      <c r="C115" s="35" t="s">
        <v>7319</v>
      </c>
      <c r="F115" s="39" t="s">
        <v>7279</v>
      </c>
      <c r="G115" s="40" t="s">
        <v>2534</v>
      </c>
      <c r="H115" s="41" t="s">
        <v>7627</v>
      </c>
    </row>
    <row r="116" spans="1:8" x14ac:dyDescent="0.25">
      <c r="A116" s="30" t="s">
        <v>7175</v>
      </c>
      <c r="B116" s="31" t="s">
        <v>1990</v>
      </c>
      <c r="C116" s="32" t="s">
        <v>7388</v>
      </c>
      <c r="F116" s="39" t="s">
        <v>7280</v>
      </c>
      <c r="G116" s="40" t="s">
        <v>2079</v>
      </c>
      <c r="H116" s="41" t="s">
        <v>7628</v>
      </c>
    </row>
    <row r="117" spans="1:8" ht="60" x14ac:dyDescent="0.25">
      <c r="A117" s="33" t="s">
        <v>7175</v>
      </c>
      <c r="B117" s="34" t="s">
        <v>1990</v>
      </c>
      <c r="C117" s="35" t="s">
        <v>7389</v>
      </c>
      <c r="F117" s="39" t="s">
        <v>7281</v>
      </c>
      <c r="G117" s="40" t="s">
        <v>2087</v>
      </c>
      <c r="H117" s="41" t="s">
        <v>7629</v>
      </c>
    </row>
    <row r="118" spans="1:8" x14ac:dyDescent="0.25">
      <c r="A118" s="30" t="s">
        <v>7175</v>
      </c>
      <c r="B118" s="31" t="s">
        <v>1990</v>
      </c>
      <c r="C118" s="32" t="s">
        <v>7390</v>
      </c>
      <c r="F118" s="39" t="s">
        <v>7282</v>
      </c>
      <c r="G118" s="40" t="s">
        <v>7561</v>
      </c>
      <c r="H118" s="41" t="s">
        <v>7628</v>
      </c>
    </row>
    <row r="119" spans="1:8" x14ac:dyDescent="0.25">
      <c r="A119" s="33" t="s">
        <v>7175</v>
      </c>
      <c r="B119" s="34" t="s">
        <v>1990</v>
      </c>
      <c r="C119" s="35" t="s">
        <v>7391</v>
      </c>
      <c r="F119" s="39" t="s">
        <v>7283</v>
      </c>
      <c r="G119" s="40" t="s">
        <v>2085</v>
      </c>
      <c r="H119" s="41" t="s">
        <v>7628</v>
      </c>
    </row>
    <row r="120" spans="1:8" x14ac:dyDescent="0.25">
      <c r="A120" s="30" t="s">
        <v>7175</v>
      </c>
      <c r="B120" s="31" t="s">
        <v>1990</v>
      </c>
      <c r="C120" s="32" t="s">
        <v>7350</v>
      </c>
      <c r="F120" s="39" t="s">
        <v>7284</v>
      </c>
      <c r="G120" s="40" t="s">
        <v>2533</v>
      </c>
      <c r="H120" s="41" t="s">
        <v>7626</v>
      </c>
    </row>
    <row r="121" spans="1:8" ht="30" x14ac:dyDescent="0.25">
      <c r="A121" s="33" t="s">
        <v>7175</v>
      </c>
      <c r="B121" s="34" t="s">
        <v>1990</v>
      </c>
      <c r="C121" s="35" t="s">
        <v>7351</v>
      </c>
      <c r="F121" s="39" t="s">
        <v>7285</v>
      </c>
      <c r="G121" s="40" t="s">
        <v>7562</v>
      </c>
      <c r="H121" s="41" t="s">
        <v>7630</v>
      </c>
    </row>
    <row r="122" spans="1:8" x14ac:dyDescent="0.25">
      <c r="A122" s="30" t="s">
        <v>7175</v>
      </c>
      <c r="B122" s="31" t="s">
        <v>1990</v>
      </c>
      <c r="C122" s="32" t="s">
        <v>7352</v>
      </c>
      <c r="F122" s="39" t="s">
        <v>7286</v>
      </c>
      <c r="G122" s="40">
        <v>1011</v>
      </c>
      <c r="H122" s="41" t="s">
        <v>7631</v>
      </c>
    </row>
    <row r="123" spans="1:8" x14ac:dyDescent="0.25">
      <c r="A123" s="33" t="s">
        <v>7175</v>
      </c>
      <c r="B123" s="34" t="s">
        <v>1990</v>
      </c>
      <c r="C123" s="35" t="s">
        <v>7353</v>
      </c>
      <c r="F123" s="39" t="s">
        <v>7287</v>
      </c>
      <c r="G123" s="40" t="s">
        <v>2533</v>
      </c>
      <c r="H123" s="41" t="s">
        <v>7632</v>
      </c>
    </row>
    <row r="124" spans="1:8" x14ac:dyDescent="0.25">
      <c r="A124" s="30" t="s">
        <v>7175</v>
      </c>
      <c r="B124" s="31" t="s">
        <v>1990</v>
      </c>
      <c r="C124" s="32" t="s">
        <v>7392</v>
      </c>
      <c r="F124" s="39" t="s">
        <v>7288</v>
      </c>
      <c r="G124" s="40" t="s">
        <v>1998</v>
      </c>
      <c r="H124" s="41" t="s">
        <v>7632</v>
      </c>
    </row>
    <row r="125" spans="1:8" x14ac:dyDescent="0.25">
      <c r="A125" s="33" t="s">
        <v>7175</v>
      </c>
      <c r="B125" s="34" t="s">
        <v>1990</v>
      </c>
      <c r="C125" s="35" t="s">
        <v>7393</v>
      </c>
      <c r="F125" s="39" t="s">
        <v>7289</v>
      </c>
      <c r="G125" s="40" t="s">
        <v>7563</v>
      </c>
      <c r="H125" s="41" t="s">
        <v>7632</v>
      </c>
    </row>
    <row r="126" spans="1:8" x14ac:dyDescent="0.25">
      <c r="A126" s="30" t="s">
        <v>7175</v>
      </c>
      <c r="B126" s="31" t="s">
        <v>1990</v>
      </c>
      <c r="C126" s="32" t="s">
        <v>7394</v>
      </c>
      <c r="F126" s="39" t="s">
        <v>7290</v>
      </c>
      <c r="G126" s="40" t="s">
        <v>2533</v>
      </c>
      <c r="H126" s="41" t="s">
        <v>7633</v>
      </c>
    </row>
    <row r="127" spans="1:8" x14ac:dyDescent="0.25">
      <c r="A127" s="33" t="s">
        <v>7175</v>
      </c>
      <c r="B127" s="34" t="s">
        <v>1990</v>
      </c>
      <c r="C127" s="35" t="s">
        <v>7395</v>
      </c>
      <c r="F127" s="39" t="s">
        <v>7291</v>
      </c>
      <c r="G127" s="40" t="s">
        <v>7564</v>
      </c>
      <c r="H127" s="41" t="s">
        <v>7633</v>
      </c>
    </row>
    <row r="128" spans="1:8" x14ac:dyDescent="0.25">
      <c r="A128" s="30" t="s">
        <v>7175</v>
      </c>
      <c r="B128" s="31" t="s">
        <v>1990</v>
      </c>
      <c r="C128" s="32" t="s">
        <v>7396</v>
      </c>
      <c r="F128" s="39" t="s">
        <v>7292</v>
      </c>
      <c r="G128" s="40" t="s">
        <v>7565</v>
      </c>
      <c r="H128" s="41" t="s">
        <v>7633</v>
      </c>
    </row>
    <row r="129" spans="1:8" x14ac:dyDescent="0.25">
      <c r="A129" s="33" t="s">
        <v>7175</v>
      </c>
      <c r="B129" s="34" t="s">
        <v>1990</v>
      </c>
      <c r="C129" s="35" t="s">
        <v>7397</v>
      </c>
      <c r="F129" s="39" t="s">
        <v>7293</v>
      </c>
      <c r="G129" s="40" t="s">
        <v>2199</v>
      </c>
      <c r="H129" s="41" t="s">
        <v>7634</v>
      </c>
    </row>
    <row r="130" spans="1:8" ht="75" x14ac:dyDescent="0.25">
      <c r="A130" s="30" t="s">
        <v>7175</v>
      </c>
      <c r="B130" s="31" t="s">
        <v>1990</v>
      </c>
      <c r="C130" s="32" t="s">
        <v>7398</v>
      </c>
      <c r="F130" s="39" t="s">
        <v>7294</v>
      </c>
      <c r="G130" s="40" t="s">
        <v>2200</v>
      </c>
      <c r="H130" s="41" t="s">
        <v>7635</v>
      </c>
    </row>
    <row r="131" spans="1:8" x14ac:dyDescent="0.25">
      <c r="A131" s="33" t="s">
        <v>7175</v>
      </c>
      <c r="B131" s="34" t="s">
        <v>1990</v>
      </c>
      <c r="C131" s="35" t="s">
        <v>7399</v>
      </c>
      <c r="F131" s="39" t="s">
        <v>7295</v>
      </c>
      <c r="G131" s="40" t="s">
        <v>2202</v>
      </c>
      <c r="H131" s="41" t="s">
        <v>7634</v>
      </c>
    </row>
    <row r="132" spans="1:8" ht="45" x14ac:dyDescent="0.25">
      <c r="A132" s="30" t="s">
        <v>7175</v>
      </c>
      <c r="B132" s="31" t="s">
        <v>1990</v>
      </c>
      <c r="C132" s="32" t="s">
        <v>7400</v>
      </c>
      <c r="F132" s="39" t="s">
        <v>7296</v>
      </c>
      <c r="G132" s="40" t="s">
        <v>2533</v>
      </c>
      <c r="H132" s="41" t="s">
        <v>7636</v>
      </c>
    </row>
    <row r="133" spans="1:8" ht="75" x14ac:dyDescent="0.25">
      <c r="A133" s="33" t="s">
        <v>7175</v>
      </c>
      <c r="B133" s="34" t="s">
        <v>1990</v>
      </c>
      <c r="C133" s="35" t="s">
        <v>7401</v>
      </c>
      <c r="F133" s="39" t="s">
        <v>7297</v>
      </c>
      <c r="G133" s="40" t="s">
        <v>2201</v>
      </c>
      <c r="H133" s="41" t="s">
        <v>7635</v>
      </c>
    </row>
    <row r="134" spans="1:8" x14ac:dyDescent="0.25">
      <c r="A134" s="30" t="s">
        <v>7175</v>
      </c>
      <c r="B134" s="31" t="s">
        <v>1990</v>
      </c>
      <c r="C134" s="32" t="s">
        <v>7402</v>
      </c>
      <c r="F134" s="39" t="s">
        <v>7298</v>
      </c>
      <c r="G134" s="40" t="s">
        <v>7512</v>
      </c>
      <c r="H134" s="41" t="s">
        <v>7637</v>
      </c>
    </row>
    <row r="135" spans="1:8" ht="30" x14ac:dyDescent="0.25">
      <c r="A135" s="33" t="s">
        <v>7175</v>
      </c>
      <c r="B135" s="34" t="s">
        <v>1990</v>
      </c>
      <c r="C135" s="35" t="s">
        <v>7403</v>
      </c>
      <c r="F135" s="39" t="s">
        <v>7299</v>
      </c>
      <c r="G135" s="40" t="s">
        <v>2199</v>
      </c>
      <c r="H135" s="41" t="s">
        <v>7571</v>
      </c>
    </row>
    <row r="136" spans="1:8" ht="60" x14ac:dyDescent="0.25">
      <c r="A136" s="30" t="s">
        <v>7175</v>
      </c>
      <c r="B136" s="31" t="s">
        <v>1990</v>
      </c>
      <c r="C136" s="32" t="s">
        <v>7404</v>
      </c>
      <c r="F136" s="39" t="s">
        <v>7300</v>
      </c>
      <c r="G136" s="40" t="s">
        <v>2087</v>
      </c>
      <c r="H136" s="41" t="s">
        <v>7596</v>
      </c>
    </row>
    <row r="137" spans="1:8" ht="60" x14ac:dyDescent="0.25">
      <c r="A137" s="33" t="s">
        <v>7175</v>
      </c>
      <c r="B137" s="34" t="s">
        <v>1990</v>
      </c>
      <c r="C137" s="35" t="s">
        <v>7405</v>
      </c>
      <c r="F137" s="39" t="s">
        <v>7301</v>
      </c>
      <c r="G137" s="40" t="s">
        <v>2085</v>
      </c>
      <c r="H137" s="41" t="s">
        <v>7596</v>
      </c>
    </row>
    <row r="138" spans="1:8" x14ac:dyDescent="0.25">
      <c r="A138" s="30" t="s">
        <v>7175</v>
      </c>
      <c r="B138" s="31" t="s">
        <v>1990</v>
      </c>
      <c r="C138" s="32" t="s">
        <v>7406</v>
      </c>
      <c r="F138" s="39" t="s">
        <v>7302</v>
      </c>
      <c r="G138" s="40" t="s">
        <v>2201</v>
      </c>
      <c r="H138" s="41" t="s">
        <v>7638</v>
      </c>
    </row>
    <row r="139" spans="1:8" x14ac:dyDescent="0.25">
      <c r="A139" s="33" t="s">
        <v>7175</v>
      </c>
      <c r="B139" s="34" t="s">
        <v>1990</v>
      </c>
      <c r="C139" s="35" t="s">
        <v>7407</v>
      </c>
      <c r="F139" s="39" t="s">
        <v>7303</v>
      </c>
      <c r="G139" s="40" t="s">
        <v>2201</v>
      </c>
      <c r="H139" s="41" t="s">
        <v>7639</v>
      </c>
    </row>
    <row r="140" spans="1:8" ht="60" x14ac:dyDescent="0.25">
      <c r="A140" s="30" t="s">
        <v>7176</v>
      </c>
      <c r="B140" s="31" t="s">
        <v>2199</v>
      </c>
      <c r="C140" s="32" t="s">
        <v>7408</v>
      </c>
      <c r="F140" s="39" t="s">
        <v>7304</v>
      </c>
      <c r="G140" s="40" t="s">
        <v>7514</v>
      </c>
      <c r="H140" s="41" t="s">
        <v>7640</v>
      </c>
    </row>
    <row r="141" spans="1:8" x14ac:dyDescent="0.25">
      <c r="A141" s="33" t="s">
        <v>7176</v>
      </c>
      <c r="B141" s="34" t="s">
        <v>2199</v>
      </c>
      <c r="C141" s="35" t="s">
        <v>7409</v>
      </c>
      <c r="F141" s="39" t="s">
        <v>7305</v>
      </c>
      <c r="G141" s="40" t="s">
        <v>2200</v>
      </c>
      <c r="H141" s="41" t="s">
        <v>7638</v>
      </c>
    </row>
    <row r="142" spans="1:8" x14ac:dyDescent="0.25">
      <c r="A142" s="30" t="s">
        <v>7176</v>
      </c>
      <c r="B142" s="31" t="s">
        <v>2199</v>
      </c>
      <c r="C142" s="32" t="s">
        <v>7318</v>
      </c>
      <c r="F142" s="39" t="s">
        <v>7306</v>
      </c>
      <c r="G142" s="40" t="s">
        <v>2200</v>
      </c>
      <c r="H142" s="41" t="s">
        <v>7639</v>
      </c>
    </row>
    <row r="143" spans="1:8" x14ac:dyDescent="0.25">
      <c r="A143" s="33" t="s">
        <v>7176</v>
      </c>
      <c r="B143" s="34" t="s">
        <v>2199</v>
      </c>
      <c r="C143" s="35" t="s">
        <v>7319</v>
      </c>
      <c r="F143" s="39" t="s">
        <v>7307</v>
      </c>
      <c r="G143" s="40">
        <v>1008</v>
      </c>
      <c r="H143" s="41" t="s">
        <v>7641</v>
      </c>
    </row>
    <row r="144" spans="1:8" x14ac:dyDescent="0.25">
      <c r="A144" s="30" t="s">
        <v>7177</v>
      </c>
      <c r="B144" s="31" t="s">
        <v>1990</v>
      </c>
      <c r="C144" s="32" t="s">
        <v>7410</v>
      </c>
      <c r="F144" s="39" t="s">
        <v>7308</v>
      </c>
      <c r="G144" s="40">
        <v>1008</v>
      </c>
      <c r="H144" s="41" t="s">
        <v>7642</v>
      </c>
    </row>
    <row r="145" spans="1:8" x14ac:dyDescent="0.25">
      <c r="A145" s="33" t="s">
        <v>7177</v>
      </c>
      <c r="B145" s="34" t="s">
        <v>1990</v>
      </c>
      <c r="C145" s="35" t="s">
        <v>7411</v>
      </c>
      <c r="F145" s="39" t="s">
        <v>7309</v>
      </c>
      <c r="G145" s="40">
        <v>1008</v>
      </c>
      <c r="H145" s="41" t="s">
        <v>7643</v>
      </c>
    </row>
    <row r="146" spans="1:8" x14ac:dyDescent="0.25">
      <c r="A146" s="30" t="s">
        <v>7177</v>
      </c>
      <c r="B146" s="31" t="s">
        <v>1990</v>
      </c>
      <c r="C146" s="32" t="s">
        <v>7412</v>
      </c>
      <c r="F146" s="39" t="s">
        <v>7310</v>
      </c>
      <c r="G146" s="40">
        <v>1008</v>
      </c>
      <c r="H146" s="41" t="s">
        <v>7644</v>
      </c>
    </row>
    <row r="147" spans="1:8" x14ac:dyDescent="0.25">
      <c r="A147" s="33" t="s">
        <v>7178</v>
      </c>
      <c r="B147" s="34" t="s">
        <v>1991</v>
      </c>
      <c r="C147" s="35" t="s">
        <v>7350</v>
      </c>
      <c r="F147" s="39" t="s">
        <v>7311</v>
      </c>
      <c r="G147" s="40">
        <v>1008</v>
      </c>
      <c r="H147" s="41" t="s">
        <v>7639</v>
      </c>
    </row>
    <row r="148" spans="1:8" x14ac:dyDescent="0.25">
      <c r="A148" s="30" t="s">
        <v>7178</v>
      </c>
      <c r="B148" s="31" t="s">
        <v>1991</v>
      </c>
      <c r="C148" s="32" t="s">
        <v>7351</v>
      </c>
      <c r="F148" s="39" t="s">
        <v>7312</v>
      </c>
      <c r="G148" s="40">
        <v>1008</v>
      </c>
      <c r="H148" s="41" t="s">
        <v>7645</v>
      </c>
    </row>
    <row r="149" spans="1:8" ht="135" x14ac:dyDescent="0.25">
      <c r="A149" s="33" t="s">
        <v>7178</v>
      </c>
      <c r="B149" s="34" t="s">
        <v>1991</v>
      </c>
      <c r="C149" s="35" t="s">
        <v>7396</v>
      </c>
      <c r="F149" s="39" t="s">
        <v>7313</v>
      </c>
      <c r="G149" s="40">
        <v>1008</v>
      </c>
      <c r="H149" s="41" t="s">
        <v>7646</v>
      </c>
    </row>
    <row r="150" spans="1:8" x14ac:dyDescent="0.25">
      <c r="A150" s="30" t="s">
        <v>7178</v>
      </c>
      <c r="B150" s="31" t="s">
        <v>1991</v>
      </c>
      <c r="C150" s="32" t="s">
        <v>7397</v>
      </c>
      <c r="F150" s="39" t="s">
        <v>7314</v>
      </c>
      <c r="G150" s="40">
        <v>1008</v>
      </c>
      <c r="H150" s="41" t="s">
        <v>7647</v>
      </c>
    </row>
    <row r="151" spans="1:8" ht="60" x14ac:dyDescent="0.25">
      <c r="A151" s="33" t="s">
        <v>7178</v>
      </c>
      <c r="B151" s="34" t="s">
        <v>1991</v>
      </c>
      <c r="C151" s="35" t="s">
        <v>7398</v>
      </c>
      <c r="F151" s="39" t="s">
        <v>7315</v>
      </c>
      <c r="G151" s="40" t="s">
        <v>2287</v>
      </c>
      <c r="H151" s="41" t="s">
        <v>7648</v>
      </c>
    </row>
    <row r="152" spans="1:8" ht="45" x14ac:dyDescent="0.25">
      <c r="A152" s="30" t="s">
        <v>7178</v>
      </c>
      <c r="B152" s="31" t="s">
        <v>1991</v>
      </c>
      <c r="C152" s="32" t="s">
        <v>7399</v>
      </c>
      <c r="F152" s="39" t="s">
        <v>7316</v>
      </c>
      <c r="G152" s="40" t="s">
        <v>2287</v>
      </c>
      <c r="H152" s="41" t="s">
        <v>7649</v>
      </c>
    </row>
    <row r="153" spans="1:8" x14ac:dyDescent="0.25">
      <c r="A153" s="33" t="s">
        <v>7179</v>
      </c>
      <c r="B153" s="34" t="s">
        <v>2068</v>
      </c>
      <c r="C153" s="35" t="s">
        <v>4206</v>
      </c>
      <c r="F153" s="39" t="s">
        <v>7317</v>
      </c>
      <c r="G153" s="40" t="s">
        <v>2287</v>
      </c>
      <c r="H153" s="41" t="s">
        <v>7650</v>
      </c>
    </row>
    <row r="154" spans="1:8" x14ac:dyDescent="0.25">
      <c r="A154" s="30" t="s">
        <v>7180</v>
      </c>
      <c r="B154" s="31" t="s">
        <v>1990</v>
      </c>
      <c r="C154" s="32" t="s">
        <v>3262</v>
      </c>
    </row>
    <row r="155" spans="1:8" x14ac:dyDescent="0.25">
      <c r="A155" s="33" t="s">
        <v>7180</v>
      </c>
      <c r="B155" s="34" t="s">
        <v>1990</v>
      </c>
      <c r="C155" s="35" t="s">
        <v>3264</v>
      </c>
    </row>
    <row r="156" spans="1:8" x14ac:dyDescent="0.25">
      <c r="A156" s="30" t="s">
        <v>7180</v>
      </c>
      <c r="B156" s="31" t="s">
        <v>1990</v>
      </c>
      <c r="C156" s="32" t="s">
        <v>3266</v>
      </c>
    </row>
    <row r="157" spans="1:8" x14ac:dyDescent="0.25">
      <c r="A157" s="33" t="s">
        <v>7180</v>
      </c>
      <c r="B157" s="34" t="s">
        <v>1990</v>
      </c>
      <c r="C157" s="35" t="s">
        <v>3274</v>
      </c>
    </row>
    <row r="158" spans="1:8" x14ac:dyDescent="0.25">
      <c r="A158" s="30" t="s">
        <v>7180</v>
      </c>
      <c r="B158" s="31" t="s">
        <v>1990</v>
      </c>
      <c r="C158" s="32" t="s">
        <v>3275</v>
      </c>
    </row>
    <row r="159" spans="1:8" x14ac:dyDescent="0.25">
      <c r="A159" s="33" t="s">
        <v>7180</v>
      </c>
      <c r="B159" s="34" t="s">
        <v>1990</v>
      </c>
      <c r="C159" s="35" t="s">
        <v>3276</v>
      </c>
    </row>
    <row r="160" spans="1:8" x14ac:dyDescent="0.25">
      <c r="A160" s="30" t="s">
        <v>7181</v>
      </c>
      <c r="B160" s="31" t="s">
        <v>1990</v>
      </c>
      <c r="C160" s="32" t="s">
        <v>7356</v>
      </c>
    </row>
    <row r="161" spans="1:3" x14ac:dyDescent="0.25">
      <c r="A161" s="33" t="s">
        <v>7181</v>
      </c>
      <c r="B161" s="34" t="s">
        <v>1990</v>
      </c>
      <c r="C161" s="35" t="s">
        <v>7357</v>
      </c>
    </row>
    <row r="162" spans="1:3" x14ac:dyDescent="0.25">
      <c r="A162" s="30" t="s">
        <v>7181</v>
      </c>
      <c r="B162" s="31" t="s">
        <v>1990</v>
      </c>
      <c r="C162" s="32" t="s">
        <v>7366</v>
      </c>
    </row>
    <row r="163" spans="1:3" x14ac:dyDescent="0.25">
      <c r="A163" s="33" t="s">
        <v>7181</v>
      </c>
      <c r="B163" s="34" t="s">
        <v>1990</v>
      </c>
      <c r="C163" s="35" t="s">
        <v>7367</v>
      </c>
    </row>
    <row r="164" spans="1:3" x14ac:dyDescent="0.25">
      <c r="A164" s="30" t="s">
        <v>7181</v>
      </c>
      <c r="B164" s="31" t="s">
        <v>1990</v>
      </c>
      <c r="C164" s="32" t="s">
        <v>7374</v>
      </c>
    </row>
    <row r="165" spans="1:3" x14ac:dyDescent="0.25">
      <c r="A165" s="33" t="s">
        <v>7181</v>
      </c>
      <c r="B165" s="34" t="s">
        <v>1990</v>
      </c>
      <c r="C165" s="35" t="s">
        <v>7375</v>
      </c>
    </row>
    <row r="166" spans="1:3" x14ac:dyDescent="0.25">
      <c r="A166" s="30" t="s">
        <v>7181</v>
      </c>
      <c r="B166" s="31" t="s">
        <v>1990</v>
      </c>
      <c r="C166" s="32" t="s">
        <v>7382</v>
      </c>
    </row>
    <row r="167" spans="1:3" x14ac:dyDescent="0.25">
      <c r="A167" s="33" t="s">
        <v>7181</v>
      </c>
      <c r="B167" s="34" t="s">
        <v>1990</v>
      </c>
      <c r="C167" s="35" t="s">
        <v>7383</v>
      </c>
    </row>
    <row r="168" spans="1:3" x14ac:dyDescent="0.25">
      <c r="A168" s="30" t="s">
        <v>7181</v>
      </c>
      <c r="B168" s="31" t="s">
        <v>1990</v>
      </c>
      <c r="C168" s="32" t="s">
        <v>7388</v>
      </c>
    </row>
    <row r="169" spans="1:3" x14ac:dyDescent="0.25">
      <c r="A169" s="33" t="s">
        <v>7181</v>
      </c>
      <c r="B169" s="34" t="s">
        <v>1990</v>
      </c>
      <c r="C169" s="35" t="s">
        <v>7392</v>
      </c>
    </row>
    <row r="170" spans="1:3" x14ac:dyDescent="0.25">
      <c r="A170" s="30" t="s">
        <v>7181</v>
      </c>
      <c r="B170" s="31" t="s">
        <v>1990</v>
      </c>
      <c r="C170" s="32" t="s">
        <v>7393</v>
      </c>
    </row>
    <row r="171" spans="1:3" x14ac:dyDescent="0.25">
      <c r="A171" s="33" t="s">
        <v>7181</v>
      </c>
      <c r="B171" s="34" t="s">
        <v>1990</v>
      </c>
      <c r="C171" s="35" t="s">
        <v>7400</v>
      </c>
    </row>
    <row r="172" spans="1:3" x14ac:dyDescent="0.25">
      <c r="A172" s="30" t="s">
        <v>7181</v>
      </c>
      <c r="B172" s="31" t="s">
        <v>1990</v>
      </c>
      <c r="C172" s="32" t="s">
        <v>7401</v>
      </c>
    </row>
    <row r="173" spans="1:3" x14ac:dyDescent="0.25">
      <c r="A173" s="33" t="s">
        <v>7182</v>
      </c>
      <c r="B173" s="34" t="s">
        <v>1990</v>
      </c>
      <c r="C173" s="35" t="s">
        <v>7358</v>
      </c>
    </row>
    <row r="174" spans="1:3" x14ac:dyDescent="0.25">
      <c r="A174" s="30" t="s">
        <v>7182</v>
      </c>
      <c r="B174" s="31" t="s">
        <v>1990</v>
      </c>
      <c r="C174" s="32" t="s">
        <v>7359</v>
      </c>
    </row>
    <row r="175" spans="1:3" x14ac:dyDescent="0.25">
      <c r="A175" s="33" t="s">
        <v>7182</v>
      </c>
      <c r="B175" s="34" t="s">
        <v>1990</v>
      </c>
      <c r="C175" s="35" t="s">
        <v>7368</v>
      </c>
    </row>
    <row r="176" spans="1:3" x14ac:dyDescent="0.25">
      <c r="A176" s="30" t="s">
        <v>7182</v>
      </c>
      <c r="B176" s="31" t="s">
        <v>1990</v>
      </c>
      <c r="C176" s="32" t="s">
        <v>7369</v>
      </c>
    </row>
    <row r="177" spans="1:3" x14ac:dyDescent="0.25">
      <c r="A177" s="33" t="s">
        <v>7182</v>
      </c>
      <c r="B177" s="34" t="s">
        <v>1990</v>
      </c>
      <c r="C177" s="35" t="s">
        <v>7376</v>
      </c>
    </row>
    <row r="178" spans="1:3" x14ac:dyDescent="0.25">
      <c r="A178" s="30" t="s">
        <v>7182</v>
      </c>
      <c r="B178" s="31" t="s">
        <v>1990</v>
      </c>
      <c r="C178" s="32" t="s">
        <v>7377</v>
      </c>
    </row>
    <row r="179" spans="1:3" x14ac:dyDescent="0.25">
      <c r="A179" s="33" t="s">
        <v>7182</v>
      </c>
      <c r="B179" s="34" t="s">
        <v>1990</v>
      </c>
      <c r="C179" s="35" t="s">
        <v>7384</v>
      </c>
    </row>
    <row r="180" spans="1:3" x14ac:dyDescent="0.25">
      <c r="A180" s="30" t="s">
        <v>7182</v>
      </c>
      <c r="B180" s="31" t="s">
        <v>1990</v>
      </c>
      <c r="C180" s="32" t="s">
        <v>7385</v>
      </c>
    </row>
    <row r="181" spans="1:3" x14ac:dyDescent="0.25">
      <c r="A181" s="33" t="s">
        <v>7182</v>
      </c>
      <c r="B181" s="34" t="s">
        <v>1990</v>
      </c>
      <c r="C181" s="35" t="s">
        <v>7389</v>
      </c>
    </row>
    <row r="182" spans="1:3" x14ac:dyDescent="0.25">
      <c r="A182" s="30" t="s">
        <v>7182</v>
      </c>
      <c r="B182" s="31" t="s">
        <v>1990</v>
      </c>
      <c r="C182" s="32" t="s">
        <v>7394</v>
      </c>
    </row>
    <row r="183" spans="1:3" x14ac:dyDescent="0.25">
      <c r="A183" s="33" t="s">
        <v>7182</v>
      </c>
      <c r="B183" s="34" t="s">
        <v>1990</v>
      </c>
      <c r="C183" s="35" t="s">
        <v>7395</v>
      </c>
    </row>
    <row r="184" spans="1:3" x14ac:dyDescent="0.25">
      <c r="A184" s="30" t="s">
        <v>7182</v>
      </c>
      <c r="B184" s="31" t="s">
        <v>1990</v>
      </c>
      <c r="C184" s="32" t="s">
        <v>7402</v>
      </c>
    </row>
    <row r="185" spans="1:3" x14ac:dyDescent="0.25">
      <c r="A185" s="33" t="s">
        <v>7182</v>
      </c>
      <c r="B185" s="34" t="s">
        <v>1990</v>
      </c>
      <c r="C185" s="35" t="s">
        <v>7403</v>
      </c>
    </row>
    <row r="186" spans="1:3" x14ac:dyDescent="0.25">
      <c r="A186" s="30" t="s">
        <v>7183</v>
      </c>
      <c r="B186" s="31" t="s">
        <v>1991</v>
      </c>
      <c r="C186" s="32" t="s">
        <v>7413</v>
      </c>
    </row>
    <row r="187" spans="1:3" x14ac:dyDescent="0.25">
      <c r="A187" s="33" t="s">
        <v>7183</v>
      </c>
      <c r="B187" s="34" t="s">
        <v>1991</v>
      </c>
      <c r="C187" s="35" t="s">
        <v>7414</v>
      </c>
    </row>
    <row r="188" spans="1:3" x14ac:dyDescent="0.25">
      <c r="A188" s="30" t="s">
        <v>7183</v>
      </c>
      <c r="B188" s="31" t="s">
        <v>1991</v>
      </c>
      <c r="C188" s="32" t="s">
        <v>7415</v>
      </c>
    </row>
    <row r="189" spans="1:3" x14ac:dyDescent="0.25">
      <c r="A189" s="33" t="s">
        <v>7183</v>
      </c>
      <c r="B189" s="34" t="s">
        <v>1991</v>
      </c>
      <c r="C189" s="35" t="s">
        <v>7416</v>
      </c>
    </row>
    <row r="190" spans="1:3" x14ac:dyDescent="0.25">
      <c r="A190" s="30" t="s">
        <v>7183</v>
      </c>
      <c r="B190" s="31" t="s">
        <v>1991</v>
      </c>
      <c r="C190" s="32" t="s">
        <v>7417</v>
      </c>
    </row>
    <row r="191" spans="1:3" x14ac:dyDescent="0.25">
      <c r="A191" s="33" t="s">
        <v>7183</v>
      </c>
      <c r="B191" s="34" t="s">
        <v>2199</v>
      </c>
      <c r="C191" s="35" t="s">
        <v>7416</v>
      </c>
    </row>
    <row r="192" spans="1:3" x14ac:dyDescent="0.25">
      <c r="A192" s="30" t="s">
        <v>7183</v>
      </c>
      <c r="B192" s="31" t="s">
        <v>2199</v>
      </c>
      <c r="C192" s="32" t="s">
        <v>7416</v>
      </c>
    </row>
    <row r="193" spans="1:3" x14ac:dyDescent="0.25">
      <c r="A193" s="33" t="s">
        <v>7183</v>
      </c>
      <c r="B193" s="34" t="s">
        <v>2199</v>
      </c>
      <c r="C193" s="35" t="s">
        <v>7417</v>
      </c>
    </row>
    <row r="194" spans="1:3" x14ac:dyDescent="0.25">
      <c r="A194" s="30" t="s">
        <v>7183</v>
      </c>
      <c r="B194" s="31" t="s">
        <v>2199</v>
      </c>
      <c r="C194" s="32" t="s">
        <v>7417</v>
      </c>
    </row>
    <row r="195" spans="1:3" x14ac:dyDescent="0.25">
      <c r="A195" s="33" t="s">
        <v>7183</v>
      </c>
      <c r="B195" s="34" t="s">
        <v>2533</v>
      </c>
      <c r="C195" s="35" t="s">
        <v>7417</v>
      </c>
    </row>
    <row r="196" spans="1:3" x14ac:dyDescent="0.25">
      <c r="A196" s="30" t="s">
        <v>7183</v>
      </c>
      <c r="B196" s="31" t="s">
        <v>2533</v>
      </c>
      <c r="C196" s="32" t="s">
        <v>7417</v>
      </c>
    </row>
    <row r="197" spans="1:3" x14ac:dyDescent="0.25">
      <c r="A197" s="33" t="s">
        <v>7183</v>
      </c>
      <c r="B197" s="34" t="s">
        <v>2188</v>
      </c>
      <c r="C197" s="35" t="s">
        <v>7417</v>
      </c>
    </row>
    <row r="198" spans="1:3" x14ac:dyDescent="0.25">
      <c r="A198" s="30" t="s">
        <v>7183</v>
      </c>
      <c r="B198" s="31" t="s">
        <v>2188</v>
      </c>
      <c r="C198" s="32" t="s">
        <v>7417</v>
      </c>
    </row>
    <row r="199" spans="1:3" x14ac:dyDescent="0.25">
      <c r="A199" s="33" t="s">
        <v>7183</v>
      </c>
      <c r="B199" s="34" t="s">
        <v>1998</v>
      </c>
      <c r="C199" s="35" t="s">
        <v>7416</v>
      </c>
    </row>
    <row r="200" spans="1:3" x14ac:dyDescent="0.25">
      <c r="A200" s="30" t="s">
        <v>7183</v>
      </c>
      <c r="B200" s="31" t="s">
        <v>1998</v>
      </c>
      <c r="C200" s="32" t="s">
        <v>7416</v>
      </c>
    </row>
    <row r="201" spans="1:3" x14ac:dyDescent="0.25">
      <c r="A201" s="33" t="s">
        <v>7183</v>
      </c>
      <c r="B201" s="34" t="s">
        <v>1998</v>
      </c>
      <c r="C201" s="35" t="s">
        <v>7417</v>
      </c>
    </row>
    <row r="202" spans="1:3" x14ac:dyDescent="0.25">
      <c r="A202" s="30" t="s">
        <v>7183</v>
      </c>
      <c r="B202" s="31" t="s">
        <v>1998</v>
      </c>
      <c r="C202" s="32" t="s">
        <v>7417</v>
      </c>
    </row>
    <row r="203" spans="1:3" x14ac:dyDescent="0.25">
      <c r="A203" s="33" t="s">
        <v>7184</v>
      </c>
      <c r="B203" s="34" t="s">
        <v>1991</v>
      </c>
      <c r="C203" s="35" t="s">
        <v>4696</v>
      </c>
    </row>
    <row r="204" spans="1:3" x14ac:dyDescent="0.25">
      <c r="A204" s="30" t="s">
        <v>7184</v>
      </c>
      <c r="B204" s="31" t="s">
        <v>1991</v>
      </c>
      <c r="C204" s="32" t="s">
        <v>4697</v>
      </c>
    </row>
    <row r="205" spans="1:3" x14ac:dyDescent="0.25">
      <c r="A205" s="33" t="s">
        <v>7184</v>
      </c>
      <c r="B205" s="34" t="s">
        <v>1991</v>
      </c>
      <c r="C205" s="35" t="s">
        <v>4699</v>
      </c>
    </row>
    <row r="206" spans="1:3" x14ac:dyDescent="0.25">
      <c r="A206" s="30" t="s">
        <v>7184</v>
      </c>
      <c r="B206" s="31" t="s">
        <v>1991</v>
      </c>
      <c r="C206" s="32" t="s">
        <v>4700</v>
      </c>
    </row>
    <row r="207" spans="1:3" x14ac:dyDescent="0.25">
      <c r="A207" s="33" t="s">
        <v>7184</v>
      </c>
      <c r="B207" s="34" t="s">
        <v>1991</v>
      </c>
      <c r="C207" s="35" t="s">
        <v>4701</v>
      </c>
    </row>
    <row r="208" spans="1:3" x14ac:dyDescent="0.25">
      <c r="A208" s="30" t="s">
        <v>7184</v>
      </c>
      <c r="B208" s="31" t="s">
        <v>1991</v>
      </c>
      <c r="C208" s="32" t="s">
        <v>4702</v>
      </c>
    </row>
    <row r="209" spans="1:3" x14ac:dyDescent="0.25">
      <c r="A209" s="33" t="s">
        <v>7184</v>
      </c>
      <c r="B209" s="34" t="s">
        <v>1991</v>
      </c>
      <c r="C209" s="35" t="s">
        <v>4704</v>
      </c>
    </row>
    <row r="210" spans="1:3" x14ac:dyDescent="0.25">
      <c r="A210" s="30" t="s">
        <v>7184</v>
      </c>
      <c r="B210" s="31" t="s">
        <v>1991</v>
      </c>
      <c r="C210" s="32" t="s">
        <v>4707</v>
      </c>
    </row>
    <row r="211" spans="1:3" x14ac:dyDescent="0.25">
      <c r="A211" s="33" t="s">
        <v>7184</v>
      </c>
      <c r="B211" s="34" t="s">
        <v>1991</v>
      </c>
      <c r="C211" s="35" t="s">
        <v>4708</v>
      </c>
    </row>
    <row r="212" spans="1:3" x14ac:dyDescent="0.25">
      <c r="A212" s="30" t="s">
        <v>7184</v>
      </c>
      <c r="B212" s="31" t="s">
        <v>1991</v>
      </c>
      <c r="C212" s="32" t="s">
        <v>4709</v>
      </c>
    </row>
    <row r="213" spans="1:3" x14ac:dyDescent="0.25">
      <c r="A213" s="33" t="s">
        <v>7184</v>
      </c>
      <c r="B213" s="34" t="s">
        <v>1991</v>
      </c>
      <c r="C213" s="35" t="s">
        <v>4711</v>
      </c>
    </row>
    <row r="214" spans="1:3" x14ac:dyDescent="0.25">
      <c r="A214" s="30" t="s">
        <v>7185</v>
      </c>
      <c r="B214" s="31" t="s">
        <v>1991</v>
      </c>
      <c r="C214" s="32" t="s">
        <v>4706</v>
      </c>
    </row>
    <row r="215" spans="1:3" x14ac:dyDescent="0.25">
      <c r="A215" s="33" t="s">
        <v>7185</v>
      </c>
      <c r="B215" s="34" t="s">
        <v>2199</v>
      </c>
      <c r="C215" s="35" t="s">
        <v>4706</v>
      </c>
    </row>
    <row r="216" spans="1:3" x14ac:dyDescent="0.25">
      <c r="A216" s="30" t="s">
        <v>7185</v>
      </c>
      <c r="B216" s="31" t="s">
        <v>2199</v>
      </c>
      <c r="C216" s="32" t="s">
        <v>4706</v>
      </c>
    </row>
    <row r="217" spans="1:3" x14ac:dyDescent="0.25">
      <c r="A217" s="33" t="s">
        <v>7185</v>
      </c>
      <c r="B217" s="34" t="s">
        <v>2533</v>
      </c>
      <c r="C217" s="35" t="s">
        <v>4706</v>
      </c>
    </row>
    <row r="218" spans="1:3" x14ac:dyDescent="0.25">
      <c r="A218" s="30" t="s">
        <v>7185</v>
      </c>
      <c r="B218" s="31" t="s">
        <v>2533</v>
      </c>
      <c r="C218" s="32" t="s">
        <v>4706</v>
      </c>
    </row>
    <row r="219" spans="1:3" x14ac:dyDescent="0.25">
      <c r="A219" s="33" t="s">
        <v>7185</v>
      </c>
      <c r="B219" s="34" t="s">
        <v>2188</v>
      </c>
      <c r="C219" s="35" t="s">
        <v>4706</v>
      </c>
    </row>
    <row r="220" spans="1:3" x14ac:dyDescent="0.25">
      <c r="A220" s="30" t="s">
        <v>7185</v>
      </c>
      <c r="B220" s="31" t="s">
        <v>2188</v>
      </c>
      <c r="C220" s="32" t="s">
        <v>4706</v>
      </c>
    </row>
    <row r="221" spans="1:3" x14ac:dyDescent="0.25">
      <c r="A221" s="33" t="s">
        <v>7185</v>
      </c>
      <c r="B221" s="34" t="s">
        <v>1998</v>
      </c>
      <c r="C221" s="35" t="s">
        <v>4706</v>
      </c>
    </row>
    <row r="222" spans="1:3" x14ac:dyDescent="0.25">
      <c r="A222" s="30" t="s">
        <v>7185</v>
      </c>
      <c r="B222" s="31" t="s">
        <v>1998</v>
      </c>
      <c r="C222" s="32" t="s">
        <v>4706</v>
      </c>
    </row>
    <row r="223" spans="1:3" x14ac:dyDescent="0.25">
      <c r="A223" s="33" t="s">
        <v>7186</v>
      </c>
      <c r="B223" s="34" t="s">
        <v>1991</v>
      </c>
      <c r="C223" s="35" t="s">
        <v>7418</v>
      </c>
    </row>
    <row r="224" spans="1:3" x14ac:dyDescent="0.25">
      <c r="A224" s="30" t="s">
        <v>7186</v>
      </c>
      <c r="B224" s="31" t="s">
        <v>1991</v>
      </c>
      <c r="C224" s="32" t="s">
        <v>7419</v>
      </c>
    </row>
    <row r="225" spans="1:3" x14ac:dyDescent="0.25">
      <c r="A225" s="33" t="s">
        <v>7186</v>
      </c>
      <c r="B225" s="34" t="s">
        <v>1991</v>
      </c>
      <c r="C225" s="35" t="s">
        <v>3469</v>
      </c>
    </row>
    <row r="226" spans="1:3" x14ac:dyDescent="0.25">
      <c r="A226" s="30" t="s">
        <v>7186</v>
      </c>
      <c r="B226" s="31" t="s">
        <v>1991</v>
      </c>
      <c r="C226" s="32" t="s">
        <v>3471</v>
      </c>
    </row>
    <row r="227" spans="1:3" x14ac:dyDescent="0.25">
      <c r="A227" s="33" t="s">
        <v>7186</v>
      </c>
      <c r="B227" s="34" t="s">
        <v>1991</v>
      </c>
      <c r="C227" s="35" t="s">
        <v>4716</v>
      </c>
    </row>
    <row r="228" spans="1:3" x14ac:dyDescent="0.25">
      <c r="A228" s="30" t="s">
        <v>7186</v>
      </c>
      <c r="B228" s="31" t="s">
        <v>1991</v>
      </c>
      <c r="C228" s="32" t="s">
        <v>4717</v>
      </c>
    </row>
    <row r="229" spans="1:3" x14ac:dyDescent="0.25">
      <c r="A229" s="33" t="s">
        <v>7186</v>
      </c>
      <c r="B229" s="34" t="s">
        <v>1991</v>
      </c>
      <c r="C229" s="35" t="s">
        <v>4718</v>
      </c>
    </row>
    <row r="230" spans="1:3" x14ac:dyDescent="0.25">
      <c r="A230" s="30" t="s">
        <v>7186</v>
      </c>
      <c r="B230" s="31" t="s">
        <v>1991</v>
      </c>
      <c r="C230" s="32" t="s">
        <v>4719</v>
      </c>
    </row>
    <row r="231" spans="1:3" x14ac:dyDescent="0.25">
      <c r="A231" s="33" t="s">
        <v>7186</v>
      </c>
      <c r="B231" s="34" t="s">
        <v>1991</v>
      </c>
      <c r="C231" s="35" t="s">
        <v>4720</v>
      </c>
    </row>
    <row r="232" spans="1:3" x14ac:dyDescent="0.25">
      <c r="A232" s="30" t="s">
        <v>7186</v>
      </c>
      <c r="B232" s="31" t="s">
        <v>1991</v>
      </c>
      <c r="C232" s="32" t="s">
        <v>4721</v>
      </c>
    </row>
    <row r="233" spans="1:3" x14ac:dyDescent="0.25">
      <c r="A233" s="33" t="s">
        <v>7186</v>
      </c>
      <c r="B233" s="34" t="s">
        <v>1991</v>
      </c>
      <c r="C233" s="35" t="s">
        <v>4723</v>
      </c>
    </row>
    <row r="234" spans="1:3" x14ac:dyDescent="0.25">
      <c r="A234" s="30" t="s">
        <v>7186</v>
      </c>
      <c r="B234" s="31" t="s">
        <v>1991</v>
      </c>
      <c r="C234" s="32" t="s">
        <v>4724</v>
      </c>
    </row>
    <row r="235" spans="1:3" x14ac:dyDescent="0.25">
      <c r="A235" s="33" t="s">
        <v>7186</v>
      </c>
      <c r="B235" s="34" t="s">
        <v>1991</v>
      </c>
      <c r="C235" s="35" t="s">
        <v>3473</v>
      </c>
    </row>
    <row r="236" spans="1:3" x14ac:dyDescent="0.25">
      <c r="A236" s="30" t="s">
        <v>7186</v>
      </c>
      <c r="B236" s="31" t="s">
        <v>1991</v>
      </c>
      <c r="C236" s="32" t="s">
        <v>3475</v>
      </c>
    </row>
    <row r="237" spans="1:3" x14ac:dyDescent="0.25">
      <c r="A237" s="33" t="s">
        <v>7186</v>
      </c>
      <c r="B237" s="34" t="s">
        <v>1991</v>
      </c>
      <c r="C237" s="35" t="s">
        <v>3477</v>
      </c>
    </row>
    <row r="238" spans="1:3" x14ac:dyDescent="0.25">
      <c r="A238" s="30" t="s">
        <v>7186</v>
      </c>
      <c r="B238" s="31" t="s">
        <v>1991</v>
      </c>
      <c r="C238" s="32" t="s">
        <v>3479</v>
      </c>
    </row>
    <row r="239" spans="1:3" x14ac:dyDescent="0.25">
      <c r="A239" s="33" t="s">
        <v>7186</v>
      </c>
      <c r="B239" s="34" t="s">
        <v>1991</v>
      </c>
      <c r="C239" s="35" t="s">
        <v>3481</v>
      </c>
    </row>
    <row r="240" spans="1:3" x14ac:dyDescent="0.25">
      <c r="A240" s="30" t="s">
        <v>7187</v>
      </c>
      <c r="B240" s="31" t="s">
        <v>1990</v>
      </c>
      <c r="C240" s="32" t="s">
        <v>7420</v>
      </c>
    </row>
    <row r="241" spans="1:3" x14ac:dyDescent="0.25">
      <c r="A241" s="33" t="s">
        <v>7188</v>
      </c>
      <c r="B241" s="34" t="s">
        <v>2069</v>
      </c>
      <c r="C241" s="35" t="s">
        <v>4736</v>
      </c>
    </row>
    <row r="242" spans="1:3" x14ac:dyDescent="0.25">
      <c r="A242" s="30" t="s">
        <v>7188</v>
      </c>
      <c r="B242" s="31" t="s">
        <v>2069</v>
      </c>
      <c r="C242" s="32" t="s">
        <v>4737</v>
      </c>
    </row>
    <row r="243" spans="1:3" x14ac:dyDescent="0.25">
      <c r="A243" s="33" t="s">
        <v>7188</v>
      </c>
      <c r="B243" s="34" t="s">
        <v>2069</v>
      </c>
      <c r="C243" s="35" t="s">
        <v>4738</v>
      </c>
    </row>
    <row r="244" spans="1:3" x14ac:dyDescent="0.25">
      <c r="A244" s="30" t="s">
        <v>7188</v>
      </c>
      <c r="B244" s="31" t="s">
        <v>2069</v>
      </c>
      <c r="C244" s="32" t="s">
        <v>4739</v>
      </c>
    </row>
    <row r="245" spans="1:3" x14ac:dyDescent="0.25">
      <c r="A245" s="33" t="s">
        <v>7188</v>
      </c>
      <c r="B245" s="34" t="s">
        <v>2069</v>
      </c>
      <c r="C245" s="35" t="s">
        <v>5701</v>
      </c>
    </row>
    <row r="246" spans="1:3" x14ac:dyDescent="0.25">
      <c r="A246" s="30" t="s">
        <v>7188</v>
      </c>
      <c r="B246" s="31" t="s">
        <v>2069</v>
      </c>
      <c r="C246" s="32" t="s">
        <v>5702</v>
      </c>
    </row>
    <row r="247" spans="1:3" x14ac:dyDescent="0.25">
      <c r="A247" s="33" t="s">
        <v>7188</v>
      </c>
      <c r="B247" s="34" t="s">
        <v>2069</v>
      </c>
      <c r="C247" s="35" t="s">
        <v>4740</v>
      </c>
    </row>
    <row r="248" spans="1:3" x14ac:dyDescent="0.25">
      <c r="A248" s="30" t="s">
        <v>7188</v>
      </c>
      <c r="B248" s="31" t="s">
        <v>2069</v>
      </c>
      <c r="C248" s="32" t="s">
        <v>4741</v>
      </c>
    </row>
    <row r="249" spans="1:3" x14ac:dyDescent="0.25">
      <c r="A249" s="33" t="s">
        <v>7188</v>
      </c>
      <c r="B249" s="34" t="s">
        <v>2069</v>
      </c>
      <c r="C249" s="35" t="s">
        <v>4742</v>
      </c>
    </row>
    <row r="250" spans="1:3" x14ac:dyDescent="0.25">
      <c r="A250" s="30" t="s">
        <v>7188</v>
      </c>
      <c r="B250" s="31" t="s">
        <v>2069</v>
      </c>
      <c r="C250" s="32" t="s">
        <v>5703</v>
      </c>
    </row>
    <row r="251" spans="1:3" x14ac:dyDescent="0.25">
      <c r="A251" s="33" t="s">
        <v>7188</v>
      </c>
      <c r="B251" s="34" t="s">
        <v>2069</v>
      </c>
      <c r="C251" s="35" t="s">
        <v>7421</v>
      </c>
    </row>
    <row r="252" spans="1:3" x14ac:dyDescent="0.25">
      <c r="A252" s="30" t="s">
        <v>7188</v>
      </c>
      <c r="B252" s="31" t="s">
        <v>2069</v>
      </c>
      <c r="C252" s="32" t="s">
        <v>5704</v>
      </c>
    </row>
    <row r="253" spans="1:3" x14ac:dyDescent="0.25">
      <c r="A253" s="33" t="s">
        <v>7188</v>
      </c>
      <c r="B253" s="34" t="s">
        <v>2069</v>
      </c>
      <c r="C253" s="35" t="s">
        <v>4744</v>
      </c>
    </row>
    <row r="254" spans="1:3" x14ac:dyDescent="0.25">
      <c r="A254" s="30" t="s">
        <v>7188</v>
      </c>
      <c r="B254" s="31" t="s">
        <v>2069</v>
      </c>
      <c r="C254" s="32" t="s">
        <v>4745</v>
      </c>
    </row>
    <row r="255" spans="1:3" x14ac:dyDescent="0.25">
      <c r="A255" s="33" t="s">
        <v>7188</v>
      </c>
      <c r="B255" s="34" t="s">
        <v>2069</v>
      </c>
      <c r="C255" s="35" t="s">
        <v>5705</v>
      </c>
    </row>
    <row r="256" spans="1:3" x14ac:dyDescent="0.25">
      <c r="A256" s="30" t="s">
        <v>7188</v>
      </c>
      <c r="B256" s="31" t="s">
        <v>2069</v>
      </c>
      <c r="C256" s="32" t="s">
        <v>5706</v>
      </c>
    </row>
    <row r="257" spans="1:3" x14ac:dyDescent="0.25">
      <c r="A257" s="33" t="s">
        <v>7188</v>
      </c>
      <c r="B257" s="34" t="s">
        <v>2069</v>
      </c>
      <c r="C257" s="35" t="s">
        <v>4746</v>
      </c>
    </row>
    <row r="258" spans="1:3" x14ac:dyDescent="0.25">
      <c r="A258" s="30" t="s">
        <v>7188</v>
      </c>
      <c r="B258" s="31" t="s">
        <v>2069</v>
      </c>
      <c r="C258" s="32" t="s">
        <v>4747</v>
      </c>
    </row>
    <row r="259" spans="1:3" x14ac:dyDescent="0.25">
      <c r="A259" s="33" t="s">
        <v>7188</v>
      </c>
      <c r="B259" s="34" t="s">
        <v>2069</v>
      </c>
      <c r="C259" s="35" t="s">
        <v>4748</v>
      </c>
    </row>
    <row r="260" spans="1:3" x14ac:dyDescent="0.25">
      <c r="A260" s="30" t="s">
        <v>7188</v>
      </c>
      <c r="B260" s="31" t="s">
        <v>2069</v>
      </c>
      <c r="C260" s="32" t="s">
        <v>5707</v>
      </c>
    </row>
    <row r="261" spans="1:3" x14ac:dyDescent="0.25">
      <c r="A261" s="33" t="s">
        <v>7188</v>
      </c>
      <c r="B261" s="34" t="s">
        <v>2069</v>
      </c>
      <c r="C261" s="35" t="s">
        <v>7422</v>
      </c>
    </row>
    <row r="262" spans="1:3" x14ac:dyDescent="0.25">
      <c r="A262" s="30" t="s">
        <v>7188</v>
      </c>
      <c r="B262" s="31" t="s">
        <v>2069</v>
      </c>
      <c r="C262" s="32" t="s">
        <v>7423</v>
      </c>
    </row>
    <row r="263" spans="1:3" x14ac:dyDescent="0.25">
      <c r="A263" s="33" t="s">
        <v>7188</v>
      </c>
      <c r="B263" s="34" t="s">
        <v>2069</v>
      </c>
      <c r="C263" s="35" t="s">
        <v>5708</v>
      </c>
    </row>
    <row r="264" spans="1:3" x14ac:dyDescent="0.25">
      <c r="A264" s="30" t="s">
        <v>7188</v>
      </c>
      <c r="B264" s="31" t="s">
        <v>2069</v>
      </c>
      <c r="C264" s="32" t="s">
        <v>7424</v>
      </c>
    </row>
    <row r="265" spans="1:3" x14ac:dyDescent="0.25">
      <c r="A265" s="33" t="s">
        <v>7188</v>
      </c>
      <c r="B265" s="34" t="s">
        <v>2069</v>
      </c>
      <c r="C265" s="35" t="s">
        <v>7425</v>
      </c>
    </row>
    <row r="266" spans="1:3" x14ac:dyDescent="0.25">
      <c r="A266" s="30" t="s">
        <v>7188</v>
      </c>
      <c r="B266" s="31" t="s">
        <v>2069</v>
      </c>
      <c r="C266" s="32" t="s">
        <v>5711</v>
      </c>
    </row>
    <row r="267" spans="1:3" x14ac:dyDescent="0.25">
      <c r="A267" s="33" t="s">
        <v>7188</v>
      </c>
      <c r="B267" s="34" t="s">
        <v>2069</v>
      </c>
      <c r="C267" s="35" t="s">
        <v>5712</v>
      </c>
    </row>
    <row r="268" spans="1:3" x14ac:dyDescent="0.25">
      <c r="A268" s="30" t="s">
        <v>7188</v>
      </c>
      <c r="B268" s="31" t="s">
        <v>2069</v>
      </c>
      <c r="C268" s="32" t="s">
        <v>5713</v>
      </c>
    </row>
    <row r="269" spans="1:3" x14ac:dyDescent="0.25">
      <c r="A269" s="33" t="s">
        <v>7188</v>
      </c>
      <c r="B269" s="34" t="s">
        <v>2069</v>
      </c>
      <c r="C269" s="35" t="s">
        <v>5714</v>
      </c>
    </row>
    <row r="270" spans="1:3" x14ac:dyDescent="0.25">
      <c r="A270" s="30" t="s">
        <v>7188</v>
      </c>
      <c r="B270" s="31" t="s">
        <v>2069</v>
      </c>
      <c r="C270" s="32" t="s">
        <v>5715</v>
      </c>
    </row>
    <row r="271" spans="1:3" x14ac:dyDescent="0.25">
      <c r="A271" s="33" t="s">
        <v>7188</v>
      </c>
      <c r="B271" s="34" t="s">
        <v>2069</v>
      </c>
      <c r="C271" s="35" t="s">
        <v>5716</v>
      </c>
    </row>
    <row r="272" spans="1:3" x14ac:dyDescent="0.25">
      <c r="A272" s="30" t="s">
        <v>7188</v>
      </c>
      <c r="B272" s="31" t="s">
        <v>2069</v>
      </c>
      <c r="C272" s="32" t="s">
        <v>4749</v>
      </c>
    </row>
    <row r="273" spans="1:3" x14ac:dyDescent="0.25">
      <c r="A273" s="33" t="s">
        <v>7188</v>
      </c>
      <c r="B273" s="34" t="s">
        <v>2069</v>
      </c>
      <c r="C273" s="35" t="s">
        <v>5717</v>
      </c>
    </row>
    <row r="274" spans="1:3" x14ac:dyDescent="0.25">
      <c r="A274" s="30" t="s">
        <v>7188</v>
      </c>
      <c r="B274" s="31" t="s">
        <v>2069</v>
      </c>
      <c r="C274" s="32" t="s">
        <v>7426</v>
      </c>
    </row>
    <row r="275" spans="1:3" x14ac:dyDescent="0.25">
      <c r="A275" s="33" t="s">
        <v>7188</v>
      </c>
      <c r="B275" s="34" t="s">
        <v>2069</v>
      </c>
      <c r="C275" s="35" t="s">
        <v>5718</v>
      </c>
    </row>
    <row r="276" spans="1:3" x14ac:dyDescent="0.25">
      <c r="A276" s="30" t="s">
        <v>7188</v>
      </c>
      <c r="B276" s="31" t="s">
        <v>2069</v>
      </c>
      <c r="C276" s="32" t="s">
        <v>5719</v>
      </c>
    </row>
    <row r="277" spans="1:3" x14ac:dyDescent="0.25">
      <c r="A277" s="33" t="s">
        <v>7188</v>
      </c>
      <c r="B277" s="34" t="s">
        <v>2069</v>
      </c>
      <c r="C277" s="35" t="s">
        <v>5720</v>
      </c>
    </row>
    <row r="278" spans="1:3" x14ac:dyDescent="0.25">
      <c r="A278" s="30" t="s">
        <v>7188</v>
      </c>
      <c r="B278" s="31" t="s">
        <v>2069</v>
      </c>
      <c r="C278" s="32" t="s">
        <v>5721</v>
      </c>
    </row>
    <row r="279" spans="1:3" x14ac:dyDescent="0.25">
      <c r="A279" s="33" t="s">
        <v>7188</v>
      </c>
      <c r="B279" s="34" t="s">
        <v>2069</v>
      </c>
      <c r="C279" s="35" t="s">
        <v>5722</v>
      </c>
    </row>
    <row r="280" spans="1:3" x14ac:dyDescent="0.25">
      <c r="A280" s="30" t="s">
        <v>7188</v>
      </c>
      <c r="B280" s="31" t="s">
        <v>2069</v>
      </c>
      <c r="C280" s="32" t="s">
        <v>5723</v>
      </c>
    </row>
    <row r="281" spans="1:3" x14ac:dyDescent="0.25">
      <c r="A281" s="33" t="s">
        <v>7188</v>
      </c>
      <c r="B281" s="34" t="s">
        <v>2069</v>
      </c>
      <c r="C281" s="35" t="s">
        <v>5724</v>
      </c>
    </row>
    <row r="282" spans="1:3" x14ac:dyDescent="0.25">
      <c r="A282" s="30" t="s">
        <v>7188</v>
      </c>
      <c r="B282" s="31" t="s">
        <v>2069</v>
      </c>
      <c r="C282" s="32" t="s">
        <v>4750</v>
      </c>
    </row>
    <row r="283" spans="1:3" x14ac:dyDescent="0.25">
      <c r="A283" s="33" t="s">
        <v>7188</v>
      </c>
      <c r="B283" s="34" t="s">
        <v>2069</v>
      </c>
      <c r="C283" s="35" t="s">
        <v>5725</v>
      </c>
    </row>
    <row r="284" spans="1:3" x14ac:dyDescent="0.25">
      <c r="A284" s="30" t="s">
        <v>7188</v>
      </c>
      <c r="B284" s="31" t="s">
        <v>2069</v>
      </c>
      <c r="C284" s="32" t="s">
        <v>7427</v>
      </c>
    </row>
    <row r="285" spans="1:3" x14ac:dyDescent="0.25">
      <c r="A285" s="33" t="s">
        <v>7188</v>
      </c>
      <c r="B285" s="34" t="s">
        <v>2069</v>
      </c>
      <c r="C285" s="35" t="s">
        <v>7428</v>
      </c>
    </row>
    <row r="286" spans="1:3" x14ac:dyDescent="0.25">
      <c r="A286" s="30" t="s">
        <v>7188</v>
      </c>
      <c r="B286" s="31" t="s">
        <v>2069</v>
      </c>
      <c r="C286" s="32" t="s">
        <v>5726</v>
      </c>
    </row>
    <row r="287" spans="1:3" x14ac:dyDescent="0.25">
      <c r="A287" s="33" t="s">
        <v>7189</v>
      </c>
      <c r="B287" s="34" t="s">
        <v>2069</v>
      </c>
      <c r="C287" s="35" t="s">
        <v>4726</v>
      </c>
    </row>
    <row r="288" spans="1:3" x14ac:dyDescent="0.25">
      <c r="A288" s="30" t="s">
        <v>7189</v>
      </c>
      <c r="B288" s="31" t="s">
        <v>2069</v>
      </c>
      <c r="C288" s="32" t="s">
        <v>3473</v>
      </c>
    </row>
    <row r="289" spans="1:3" x14ac:dyDescent="0.25">
      <c r="A289" s="33" t="s">
        <v>7189</v>
      </c>
      <c r="B289" s="34" t="s">
        <v>2069</v>
      </c>
      <c r="C289" s="35" t="s">
        <v>3475</v>
      </c>
    </row>
    <row r="290" spans="1:3" x14ac:dyDescent="0.25">
      <c r="A290" s="30" t="s">
        <v>7189</v>
      </c>
      <c r="B290" s="31" t="s">
        <v>2069</v>
      </c>
      <c r="C290" s="32" t="s">
        <v>3477</v>
      </c>
    </row>
    <row r="291" spans="1:3" x14ac:dyDescent="0.25">
      <c r="A291" s="33" t="s">
        <v>7189</v>
      </c>
      <c r="B291" s="34" t="s">
        <v>2069</v>
      </c>
      <c r="C291" s="35" t="s">
        <v>3479</v>
      </c>
    </row>
    <row r="292" spans="1:3" x14ac:dyDescent="0.25">
      <c r="A292" s="30" t="s">
        <v>7189</v>
      </c>
      <c r="B292" s="31" t="s">
        <v>2069</v>
      </c>
      <c r="C292" s="32" t="s">
        <v>3481</v>
      </c>
    </row>
    <row r="293" spans="1:3" x14ac:dyDescent="0.25">
      <c r="A293" s="33" t="s">
        <v>7190</v>
      </c>
      <c r="B293" s="34" t="s">
        <v>2199</v>
      </c>
      <c r="C293" s="35" t="s">
        <v>4194</v>
      </c>
    </row>
    <row r="294" spans="1:3" x14ac:dyDescent="0.25">
      <c r="A294" s="30" t="s">
        <v>7191</v>
      </c>
      <c r="B294" s="31" t="s">
        <v>1997</v>
      </c>
      <c r="C294" s="32" t="s">
        <v>4194</v>
      </c>
    </row>
    <row r="295" spans="1:3" x14ac:dyDescent="0.25">
      <c r="A295" s="33" t="s">
        <v>7192</v>
      </c>
      <c r="B295" s="34" t="s">
        <v>1991</v>
      </c>
      <c r="C295" s="35" t="s">
        <v>4194</v>
      </c>
    </row>
    <row r="296" spans="1:3" x14ac:dyDescent="0.25">
      <c r="A296" s="30" t="s">
        <v>7193</v>
      </c>
      <c r="B296" s="31" t="s">
        <v>2199</v>
      </c>
      <c r="C296" s="32" t="s">
        <v>4194</v>
      </c>
    </row>
    <row r="297" spans="1:3" x14ac:dyDescent="0.25">
      <c r="A297" s="33" t="s">
        <v>7194</v>
      </c>
      <c r="B297" s="34" t="s">
        <v>1997</v>
      </c>
      <c r="C297" s="35" t="s">
        <v>4194</v>
      </c>
    </row>
    <row r="298" spans="1:3" x14ac:dyDescent="0.25">
      <c r="A298" s="30" t="s">
        <v>7195</v>
      </c>
      <c r="B298" s="31" t="s">
        <v>1991</v>
      </c>
      <c r="C298" s="32" t="s">
        <v>4194</v>
      </c>
    </row>
    <row r="299" spans="1:3" x14ac:dyDescent="0.25">
      <c r="A299" s="33" t="s">
        <v>7196</v>
      </c>
      <c r="B299" s="34" t="s">
        <v>1998</v>
      </c>
      <c r="C299" s="35" t="s">
        <v>4531</v>
      </c>
    </row>
    <row r="300" spans="1:3" x14ac:dyDescent="0.25">
      <c r="A300" s="30" t="s">
        <v>7197</v>
      </c>
      <c r="B300" s="31" t="s">
        <v>1992</v>
      </c>
      <c r="C300" s="32" t="s">
        <v>4531</v>
      </c>
    </row>
    <row r="301" spans="1:3" x14ac:dyDescent="0.25">
      <c r="A301" s="33" t="s">
        <v>7198</v>
      </c>
      <c r="B301" s="34" t="s">
        <v>2534</v>
      </c>
      <c r="C301" s="35" t="s">
        <v>4531</v>
      </c>
    </row>
    <row r="302" spans="1:3" x14ac:dyDescent="0.25">
      <c r="A302" s="30" t="s">
        <v>7199</v>
      </c>
      <c r="B302" s="31" t="s">
        <v>2208</v>
      </c>
      <c r="C302" s="32" t="s">
        <v>4531</v>
      </c>
    </row>
    <row r="303" spans="1:3" x14ac:dyDescent="0.25">
      <c r="A303" s="33" t="s">
        <v>7200</v>
      </c>
      <c r="B303" s="34" t="s">
        <v>1991</v>
      </c>
      <c r="C303" s="35" t="s">
        <v>4531</v>
      </c>
    </row>
    <row r="304" spans="1:3" x14ac:dyDescent="0.25">
      <c r="A304" s="30" t="s">
        <v>7201</v>
      </c>
      <c r="B304" s="31" t="s">
        <v>1992</v>
      </c>
      <c r="C304" s="32" t="s">
        <v>7429</v>
      </c>
    </row>
    <row r="305" spans="1:3" x14ac:dyDescent="0.25">
      <c r="A305" s="33" t="s">
        <v>7201</v>
      </c>
      <c r="B305" s="34" t="s">
        <v>1992</v>
      </c>
      <c r="C305" s="35" t="s">
        <v>7430</v>
      </c>
    </row>
    <row r="306" spans="1:3" x14ac:dyDescent="0.25">
      <c r="A306" s="30" t="s">
        <v>7201</v>
      </c>
      <c r="B306" s="31" t="s">
        <v>1992</v>
      </c>
      <c r="C306" s="32" t="s">
        <v>7431</v>
      </c>
    </row>
    <row r="307" spans="1:3" x14ac:dyDescent="0.25">
      <c r="A307" s="33" t="s">
        <v>7201</v>
      </c>
      <c r="B307" s="34" t="s">
        <v>1992</v>
      </c>
      <c r="C307" s="35" t="s">
        <v>7432</v>
      </c>
    </row>
    <row r="308" spans="1:3" x14ac:dyDescent="0.25">
      <c r="A308" s="30" t="s">
        <v>7202</v>
      </c>
      <c r="B308" s="31" t="s">
        <v>2206</v>
      </c>
      <c r="C308" s="32" t="s">
        <v>7429</v>
      </c>
    </row>
    <row r="309" spans="1:3" x14ac:dyDescent="0.25">
      <c r="A309" s="33" t="s">
        <v>7202</v>
      </c>
      <c r="B309" s="34" t="s">
        <v>2206</v>
      </c>
      <c r="C309" s="35" t="s">
        <v>7430</v>
      </c>
    </row>
    <row r="310" spans="1:3" x14ac:dyDescent="0.25">
      <c r="A310" s="30" t="s">
        <v>7202</v>
      </c>
      <c r="B310" s="31" t="s">
        <v>2206</v>
      </c>
      <c r="C310" s="32" t="s">
        <v>7431</v>
      </c>
    </row>
    <row r="311" spans="1:3" x14ac:dyDescent="0.25">
      <c r="A311" s="33" t="s">
        <v>7202</v>
      </c>
      <c r="B311" s="34" t="s">
        <v>2206</v>
      </c>
      <c r="C311" s="35" t="s">
        <v>7432</v>
      </c>
    </row>
    <row r="312" spans="1:3" x14ac:dyDescent="0.25">
      <c r="A312" s="30" t="s">
        <v>7203</v>
      </c>
      <c r="B312" s="31" t="s">
        <v>1991</v>
      </c>
      <c r="C312" s="32" t="s">
        <v>7429</v>
      </c>
    </row>
    <row r="313" spans="1:3" x14ac:dyDescent="0.25">
      <c r="A313" s="33" t="s">
        <v>7203</v>
      </c>
      <c r="B313" s="34" t="s">
        <v>1991</v>
      </c>
      <c r="C313" s="35" t="s">
        <v>7430</v>
      </c>
    </row>
    <row r="314" spans="1:3" x14ac:dyDescent="0.25">
      <c r="A314" s="30" t="s">
        <v>7203</v>
      </c>
      <c r="B314" s="31" t="s">
        <v>1991</v>
      </c>
      <c r="C314" s="32" t="s">
        <v>7431</v>
      </c>
    </row>
    <row r="315" spans="1:3" x14ac:dyDescent="0.25">
      <c r="A315" s="33" t="s">
        <v>7203</v>
      </c>
      <c r="B315" s="34" t="s">
        <v>1991</v>
      </c>
      <c r="C315" s="35" t="s">
        <v>7432</v>
      </c>
    </row>
    <row r="316" spans="1:3" x14ac:dyDescent="0.25">
      <c r="A316" s="30" t="s">
        <v>7204</v>
      </c>
      <c r="B316" s="31" t="s">
        <v>1990</v>
      </c>
      <c r="C316" s="32" t="s">
        <v>7433</v>
      </c>
    </row>
    <row r="317" spans="1:3" x14ac:dyDescent="0.25">
      <c r="A317" s="33" t="s">
        <v>7204</v>
      </c>
      <c r="B317" s="34" t="s">
        <v>1990</v>
      </c>
      <c r="C317" s="35" t="s">
        <v>7434</v>
      </c>
    </row>
    <row r="318" spans="1:3" x14ac:dyDescent="0.25">
      <c r="A318" s="30" t="s">
        <v>7204</v>
      </c>
      <c r="B318" s="31" t="s">
        <v>1990</v>
      </c>
      <c r="C318" s="32" t="s">
        <v>7435</v>
      </c>
    </row>
    <row r="319" spans="1:3" x14ac:dyDescent="0.25">
      <c r="A319" s="33" t="s">
        <v>7205</v>
      </c>
      <c r="B319" s="34" t="s">
        <v>1992</v>
      </c>
      <c r="C319" s="35" t="s">
        <v>4531</v>
      </c>
    </row>
    <row r="320" spans="1:3" x14ac:dyDescent="0.25">
      <c r="A320" s="30" t="s">
        <v>7206</v>
      </c>
      <c r="B320" s="31" t="s">
        <v>1998</v>
      </c>
      <c r="C320" s="32" t="s">
        <v>4531</v>
      </c>
    </row>
    <row r="321" spans="1:3" x14ac:dyDescent="0.25">
      <c r="A321" s="33" t="s">
        <v>7207</v>
      </c>
      <c r="B321" s="34" t="s">
        <v>2200</v>
      </c>
      <c r="C321" s="35" t="s">
        <v>4531</v>
      </c>
    </row>
    <row r="322" spans="1:3" x14ac:dyDescent="0.25">
      <c r="A322" s="30" t="s">
        <v>7208</v>
      </c>
      <c r="B322" s="31" t="s">
        <v>1991</v>
      </c>
      <c r="C322" s="32" t="s">
        <v>4531</v>
      </c>
    </row>
    <row r="323" spans="1:3" x14ac:dyDescent="0.25">
      <c r="A323" s="33" t="s">
        <v>7209</v>
      </c>
      <c r="B323" s="34" t="s">
        <v>1991</v>
      </c>
      <c r="C323" s="35" t="s">
        <v>7436</v>
      </c>
    </row>
    <row r="324" spans="1:3" x14ac:dyDescent="0.25">
      <c r="A324" s="30" t="s">
        <v>7209</v>
      </c>
      <c r="B324" s="31" t="s">
        <v>1991</v>
      </c>
      <c r="C324" s="32" t="s">
        <v>5378</v>
      </c>
    </row>
    <row r="325" spans="1:3" x14ac:dyDescent="0.25">
      <c r="A325" s="33" t="s">
        <v>7210</v>
      </c>
      <c r="B325" s="34" t="s">
        <v>1991</v>
      </c>
      <c r="C325" s="35" t="s">
        <v>7429</v>
      </c>
    </row>
    <row r="326" spans="1:3" x14ac:dyDescent="0.25">
      <c r="A326" s="30" t="s">
        <v>7210</v>
      </c>
      <c r="B326" s="31" t="s">
        <v>1991</v>
      </c>
      <c r="C326" s="32" t="s">
        <v>7430</v>
      </c>
    </row>
    <row r="327" spans="1:3" x14ac:dyDescent="0.25">
      <c r="A327" s="33" t="s">
        <v>7210</v>
      </c>
      <c r="B327" s="34" t="s">
        <v>1991</v>
      </c>
      <c r="C327" s="35" t="s">
        <v>7431</v>
      </c>
    </row>
    <row r="328" spans="1:3" x14ac:dyDescent="0.25">
      <c r="A328" s="30" t="s">
        <v>7210</v>
      </c>
      <c r="B328" s="31" t="s">
        <v>1991</v>
      </c>
      <c r="C328" s="32" t="s">
        <v>7432</v>
      </c>
    </row>
    <row r="329" spans="1:3" x14ac:dyDescent="0.25">
      <c r="A329" s="33" t="s">
        <v>7211</v>
      </c>
      <c r="B329" s="34" t="s">
        <v>1990</v>
      </c>
      <c r="C329" s="35" t="s">
        <v>4531</v>
      </c>
    </row>
    <row r="330" spans="1:3" x14ac:dyDescent="0.25">
      <c r="A330" s="30" t="s">
        <v>7212</v>
      </c>
      <c r="B330" s="31" t="s">
        <v>1990</v>
      </c>
      <c r="C330" s="32" t="s">
        <v>4530</v>
      </c>
    </row>
    <row r="331" spans="1:3" x14ac:dyDescent="0.25">
      <c r="A331" s="33" t="s">
        <v>7213</v>
      </c>
      <c r="B331" s="34" t="s">
        <v>1998</v>
      </c>
      <c r="C331" s="35" t="s">
        <v>4533</v>
      </c>
    </row>
    <row r="332" spans="1:3" x14ac:dyDescent="0.25">
      <c r="A332" s="30" t="s">
        <v>7214</v>
      </c>
      <c r="B332" s="31" t="s">
        <v>2200</v>
      </c>
      <c r="C332" s="32" t="s">
        <v>4533</v>
      </c>
    </row>
    <row r="333" spans="1:3" x14ac:dyDescent="0.25">
      <c r="A333" s="33" t="s">
        <v>7215</v>
      </c>
      <c r="B333" s="34" t="s">
        <v>7437</v>
      </c>
      <c r="C333" s="35" t="s">
        <v>4533</v>
      </c>
    </row>
    <row r="334" spans="1:3" x14ac:dyDescent="0.25">
      <c r="A334" s="30" t="s">
        <v>7216</v>
      </c>
      <c r="B334" s="31" t="s">
        <v>1992</v>
      </c>
      <c r="C334" s="32" t="s">
        <v>4533</v>
      </c>
    </row>
    <row r="335" spans="1:3" x14ac:dyDescent="0.25">
      <c r="A335" s="33" t="s">
        <v>7217</v>
      </c>
      <c r="B335" s="34" t="s">
        <v>1991</v>
      </c>
      <c r="C335" s="35" t="s">
        <v>4533</v>
      </c>
    </row>
    <row r="336" spans="1:3" x14ac:dyDescent="0.25">
      <c r="A336" s="30" t="s">
        <v>7218</v>
      </c>
      <c r="B336" s="31" t="s">
        <v>2029</v>
      </c>
      <c r="C336" s="32" t="s">
        <v>7438</v>
      </c>
    </row>
    <row r="337" spans="1:3" x14ac:dyDescent="0.25">
      <c r="A337" s="33" t="s">
        <v>7218</v>
      </c>
      <c r="B337" s="34" t="s">
        <v>2029</v>
      </c>
      <c r="C337" s="35" t="s">
        <v>7439</v>
      </c>
    </row>
    <row r="338" spans="1:3" x14ac:dyDescent="0.25">
      <c r="A338" s="30" t="s">
        <v>7218</v>
      </c>
      <c r="B338" s="31" t="s">
        <v>2029</v>
      </c>
      <c r="C338" s="32" t="s">
        <v>7440</v>
      </c>
    </row>
    <row r="339" spans="1:3" x14ac:dyDescent="0.25">
      <c r="A339" s="33" t="s">
        <v>7218</v>
      </c>
      <c r="B339" s="34" t="s">
        <v>2029</v>
      </c>
      <c r="C339" s="35" t="s">
        <v>7441</v>
      </c>
    </row>
    <row r="340" spans="1:3" x14ac:dyDescent="0.25">
      <c r="A340" s="30" t="s">
        <v>7218</v>
      </c>
      <c r="B340" s="31" t="s">
        <v>2029</v>
      </c>
      <c r="C340" s="32" t="s">
        <v>7442</v>
      </c>
    </row>
    <row r="341" spans="1:3" x14ac:dyDescent="0.25">
      <c r="A341" s="33" t="s">
        <v>7218</v>
      </c>
      <c r="B341" s="34" t="s">
        <v>2029</v>
      </c>
      <c r="C341" s="35" t="s">
        <v>7443</v>
      </c>
    </row>
    <row r="342" spans="1:3" x14ac:dyDescent="0.25">
      <c r="A342" s="30" t="s">
        <v>7218</v>
      </c>
      <c r="B342" s="31" t="s">
        <v>2029</v>
      </c>
      <c r="C342" s="32" t="s">
        <v>7444</v>
      </c>
    </row>
    <row r="343" spans="1:3" x14ac:dyDescent="0.25">
      <c r="A343" s="33" t="s">
        <v>7218</v>
      </c>
      <c r="B343" s="34" t="s">
        <v>2029</v>
      </c>
      <c r="C343" s="35" t="s">
        <v>7445</v>
      </c>
    </row>
    <row r="344" spans="1:3" x14ac:dyDescent="0.25">
      <c r="A344" s="30" t="s">
        <v>7218</v>
      </c>
      <c r="B344" s="31" t="s">
        <v>2029</v>
      </c>
      <c r="C344" s="32" t="s">
        <v>5753</v>
      </c>
    </row>
    <row r="345" spans="1:3" x14ac:dyDescent="0.25">
      <c r="A345" s="33" t="s">
        <v>7219</v>
      </c>
      <c r="B345" s="34" t="s">
        <v>1997</v>
      </c>
      <c r="C345" s="35" t="s">
        <v>5473</v>
      </c>
    </row>
    <row r="346" spans="1:3" x14ac:dyDescent="0.25">
      <c r="A346" s="30" t="s">
        <v>7219</v>
      </c>
      <c r="B346" s="31" t="s">
        <v>1997</v>
      </c>
      <c r="C346" s="32" t="s">
        <v>4822</v>
      </c>
    </row>
    <row r="347" spans="1:3" x14ac:dyDescent="0.25">
      <c r="A347" s="33" t="s">
        <v>7219</v>
      </c>
      <c r="B347" s="34" t="s">
        <v>1997</v>
      </c>
      <c r="C347" s="35" t="s">
        <v>4824</v>
      </c>
    </row>
    <row r="348" spans="1:3" x14ac:dyDescent="0.25">
      <c r="A348" s="30" t="s">
        <v>7220</v>
      </c>
      <c r="B348" s="31" t="s">
        <v>1991</v>
      </c>
      <c r="C348" s="32" t="s">
        <v>5473</v>
      </c>
    </row>
    <row r="349" spans="1:3" x14ac:dyDescent="0.25">
      <c r="A349" s="33" t="s">
        <v>7220</v>
      </c>
      <c r="B349" s="34" t="s">
        <v>1991</v>
      </c>
      <c r="C349" s="35" t="s">
        <v>4822</v>
      </c>
    </row>
    <row r="350" spans="1:3" x14ac:dyDescent="0.25">
      <c r="A350" s="30" t="s">
        <v>7220</v>
      </c>
      <c r="B350" s="31" t="s">
        <v>1991</v>
      </c>
      <c r="C350" s="32" t="s">
        <v>4824</v>
      </c>
    </row>
    <row r="351" spans="1:3" x14ac:dyDescent="0.25">
      <c r="A351" s="33" t="s">
        <v>7221</v>
      </c>
      <c r="B351" s="34" t="s">
        <v>1990</v>
      </c>
      <c r="C351" s="35" t="s">
        <v>4531</v>
      </c>
    </row>
    <row r="352" spans="1:3" x14ac:dyDescent="0.25">
      <c r="A352" s="30" t="s">
        <v>7222</v>
      </c>
      <c r="B352" s="31" t="s">
        <v>1990</v>
      </c>
      <c r="C352" s="32" t="s">
        <v>4533</v>
      </c>
    </row>
    <row r="353" spans="1:3" x14ac:dyDescent="0.25">
      <c r="A353" s="33" t="s">
        <v>7223</v>
      </c>
      <c r="B353" s="34" t="s">
        <v>1992</v>
      </c>
      <c r="C353" s="35" t="s">
        <v>7413</v>
      </c>
    </row>
    <row r="354" spans="1:3" x14ac:dyDescent="0.25">
      <c r="A354" s="30" t="s">
        <v>7223</v>
      </c>
      <c r="B354" s="31" t="s">
        <v>1992</v>
      </c>
      <c r="C354" s="32" t="s">
        <v>7414</v>
      </c>
    </row>
    <row r="355" spans="1:3" x14ac:dyDescent="0.25">
      <c r="A355" s="33" t="s">
        <v>7223</v>
      </c>
      <c r="B355" s="34" t="s">
        <v>1992</v>
      </c>
      <c r="C355" s="35" t="s">
        <v>7415</v>
      </c>
    </row>
    <row r="356" spans="1:3" x14ac:dyDescent="0.25">
      <c r="A356" s="30" t="s">
        <v>7223</v>
      </c>
      <c r="B356" s="31" t="s">
        <v>1992</v>
      </c>
      <c r="C356" s="32" t="s">
        <v>7416</v>
      </c>
    </row>
    <row r="357" spans="1:3" x14ac:dyDescent="0.25">
      <c r="A357" s="33" t="s">
        <v>7223</v>
      </c>
      <c r="B357" s="34" t="s">
        <v>1992</v>
      </c>
      <c r="C357" s="35" t="s">
        <v>7417</v>
      </c>
    </row>
    <row r="358" spans="1:3" x14ac:dyDescent="0.25">
      <c r="A358" s="30" t="s">
        <v>7223</v>
      </c>
      <c r="B358" s="31" t="s">
        <v>1992</v>
      </c>
      <c r="C358" s="32" t="s">
        <v>4696</v>
      </c>
    </row>
    <row r="359" spans="1:3" x14ac:dyDescent="0.25">
      <c r="A359" s="33" t="s">
        <v>7223</v>
      </c>
      <c r="B359" s="34" t="s">
        <v>1992</v>
      </c>
      <c r="C359" s="35" t="s">
        <v>4697</v>
      </c>
    </row>
    <row r="360" spans="1:3" x14ac:dyDescent="0.25">
      <c r="A360" s="30" t="s">
        <v>7223</v>
      </c>
      <c r="B360" s="31" t="s">
        <v>1992</v>
      </c>
      <c r="C360" s="32" t="s">
        <v>4699</v>
      </c>
    </row>
    <row r="361" spans="1:3" x14ac:dyDescent="0.25">
      <c r="A361" s="33" t="s">
        <v>7223</v>
      </c>
      <c r="B361" s="34" t="s">
        <v>1992</v>
      </c>
      <c r="C361" s="35" t="s">
        <v>4700</v>
      </c>
    </row>
    <row r="362" spans="1:3" x14ac:dyDescent="0.25">
      <c r="A362" s="30" t="s">
        <v>7223</v>
      </c>
      <c r="B362" s="31" t="s">
        <v>1992</v>
      </c>
      <c r="C362" s="32" t="s">
        <v>4701</v>
      </c>
    </row>
    <row r="363" spans="1:3" x14ac:dyDescent="0.25">
      <c r="A363" s="33" t="s">
        <v>7223</v>
      </c>
      <c r="B363" s="34" t="s">
        <v>1992</v>
      </c>
      <c r="C363" s="35" t="s">
        <v>4702</v>
      </c>
    </row>
    <row r="364" spans="1:3" x14ac:dyDescent="0.25">
      <c r="A364" s="30" t="s">
        <v>7223</v>
      </c>
      <c r="B364" s="31" t="s">
        <v>1992</v>
      </c>
      <c r="C364" s="32" t="s">
        <v>4704</v>
      </c>
    </row>
    <row r="365" spans="1:3" x14ac:dyDescent="0.25">
      <c r="A365" s="33" t="s">
        <v>7223</v>
      </c>
      <c r="B365" s="34" t="s">
        <v>1992</v>
      </c>
      <c r="C365" s="35" t="s">
        <v>4706</v>
      </c>
    </row>
    <row r="366" spans="1:3" x14ac:dyDescent="0.25">
      <c r="A366" s="30" t="s">
        <v>7223</v>
      </c>
      <c r="B366" s="31" t="s">
        <v>1992</v>
      </c>
      <c r="C366" s="32" t="s">
        <v>4707</v>
      </c>
    </row>
    <row r="367" spans="1:3" x14ac:dyDescent="0.25">
      <c r="A367" s="33" t="s">
        <v>7223</v>
      </c>
      <c r="B367" s="34" t="s">
        <v>1992</v>
      </c>
      <c r="C367" s="35" t="s">
        <v>4708</v>
      </c>
    </row>
    <row r="368" spans="1:3" x14ac:dyDescent="0.25">
      <c r="A368" s="30" t="s">
        <v>7223</v>
      </c>
      <c r="B368" s="31" t="s">
        <v>1992</v>
      </c>
      <c r="C368" s="32" t="s">
        <v>4709</v>
      </c>
    </row>
    <row r="369" spans="1:3" x14ac:dyDescent="0.25">
      <c r="A369" s="33" t="s">
        <v>7223</v>
      </c>
      <c r="B369" s="34" t="s">
        <v>1992</v>
      </c>
      <c r="C369" s="35" t="s">
        <v>4710</v>
      </c>
    </row>
    <row r="370" spans="1:3" x14ac:dyDescent="0.25">
      <c r="A370" s="30" t="s">
        <v>7223</v>
      </c>
      <c r="B370" s="31" t="s">
        <v>1992</v>
      </c>
      <c r="C370" s="32" t="s">
        <v>4711</v>
      </c>
    </row>
    <row r="371" spans="1:3" x14ac:dyDescent="0.25">
      <c r="A371" s="33" t="s">
        <v>7223</v>
      </c>
      <c r="B371" s="34" t="s">
        <v>1992</v>
      </c>
      <c r="C371" s="35" t="s">
        <v>4712</v>
      </c>
    </row>
    <row r="372" spans="1:3" x14ac:dyDescent="0.25">
      <c r="A372" s="30" t="s">
        <v>7223</v>
      </c>
      <c r="B372" s="31" t="s">
        <v>1992</v>
      </c>
      <c r="C372" s="32" t="s">
        <v>7418</v>
      </c>
    </row>
    <row r="373" spans="1:3" x14ac:dyDescent="0.25">
      <c r="A373" s="33" t="s">
        <v>7223</v>
      </c>
      <c r="B373" s="34" t="s">
        <v>1992</v>
      </c>
      <c r="C373" s="35" t="s">
        <v>7419</v>
      </c>
    </row>
    <row r="374" spans="1:3" x14ac:dyDescent="0.25">
      <c r="A374" s="30" t="s">
        <v>7223</v>
      </c>
      <c r="B374" s="31" t="s">
        <v>1992</v>
      </c>
      <c r="C374" s="32" t="s">
        <v>3469</v>
      </c>
    </row>
    <row r="375" spans="1:3" x14ac:dyDescent="0.25">
      <c r="A375" s="33" t="s">
        <v>7223</v>
      </c>
      <c r="B375" s="34" t="s">
        <v>1992</v>
      </c>
      <c r="C375" s="35" t="s">
        <v>3471</v>
      </c>
    </row>
    <row r="376" spans="1:3" x14ac:dyDescent="0.25">
      <c r="A376" s="30" t="s">
        <v>7223</v>
      </c>
      <c r="B376" s="31" t="s">
        <v>1992</v>
      </c>
      <c r="C376" s="32" t="s">
        <v>4716</v>
      </c>
    </row>
    <row r="377" spans="1:3" x14ac:dyDescent="0.25">
      <c r="A377" s="33" t="s">
        <v>7223</v>
      </c>
      <c r="B377" s="34" t="s">
        <v>1992</v>
      </c>
      <c r="C377" s="35" t="s">
        <v>4717</v>
      </c>
    </row>
    <row r="378" spans="1:3" x14ac:dyDescent="0.25">
      <c r="A378" s="30" t="s">
        <v>7223</v>
      </c>
      <c r="B378" s="31" t="s">
        <v>1992</v>
      </c>
      <c r="C378" s="32" t="s">
        <v>4718</v>
      </c>
    </row>
    <row r="379" spans="1:3" x14ac:dyDescent="0.25">
      <c r="A379" s="33" t="s">
        <v>7223</v>
      </c>
      <c r="B379" s="34" t="s">
        <v>1992</v>
      </c>
      <c r="C379" s="35" t="s">
        <v>4719</v>
      </c>
    </row>
    <row r="380" spans="1:3" x14ac:dyDescent="0.25">
      <c r="A380" s="30" t="s">
        <v>7223</v>
      </c>
      <c r="B380" s="31" t="s">
        <v>1992</v>
      </c>
      <c r="C380" s="32" t="s">
        <v>4720</v>
      </c>
    </row>
    <row r="381" spans="1:3" x14ac:dyDescent="0.25">
      <c r="A381" s="33" t="s">
        <v>7223</v>
      </c>
      <c r="B381" s="34" t="s">
        <v>1992</v>
      </c>
      <c r="C381" s="35" t="s">
        <v>4721</v>
      </c>
    </row>
    <row r="382" spans="1:3" x14ac:dyDescent="0.25">
      <c r="A382" s="30" t="s">
        <v>7223</v>
      </c>
      <c r="B382" s="31" t="s">
        <v>1992</v>
      </c>
      <c r="C382" s="32" t="s">
        <v>4723</v>
      </c>
    </row>
    <row r="383" spans="1:3" x14ac:dyDescent="0.25">
      <c r="A383" s="33" t="s">
        <v>7223</v>
      </c>
      <c r="B383" s="34" t="s">
        <v>1992</v>
      </c>
      <c r="C383" s="35" t="s">
        <v>4724</v>
      </c>
    </row>
    <row r="384" spans="1:3" x14ac:dyDescent="0.25">
      <c r="A384" s="30" t="s">
        <v>7223</v>
      </c>
      <c r="B384" s="31" t="s">
        <v>1992</v>
      </c>
      <c r="C384" s="32" t="s">
        <v>4726</v>
      </c>
    </row>
    <row r="385" spans="1:3" x14ac:dyDescent="0.25">
      <c r="A385" s="33" t="s">
        <v>7223</v>
      </c>
      <c r="B385" s="34" t="s">
        <v>1992</v>
      </c>
      <c r="C385" s="35" t="s">
        <v>4727</v>
      </c>
    </row>
    <row r="386" spans="1:3" x14ac:dyDescent="0.25">
      <c r="A386" s="30" t="s">
        <v>7223</v>
      </c>
      <c r="B386" s="31" t="s">
        <v>1992</v>
      </c>
      <c r="C386" s="32" t="s">
        <v>3473</v>
      </c>
    </row>
    <row r="387" spans="1:3" x14ac:dyDescent="0.25">
      <c r="A387" s="33" t="s">
        <v>7223</v>
      </c>
      <c r="B387" s="34" t="s">
        <v>1992</v>
      </c>
      <c r="C387" s="35" t="s">
        <v>3475</v>
      </c>
    </row>
    <row r="388" spans="1:3" x14ac:dyDescent="0.25">
      <c r="A388" s="30" t="s">
        <v>7223</v>
      </c>
      <c r="B388" s="31" t="s">
        <v>1992</v>
      </c>
      <c r="C388" s="32" t="s">
        <v>3477</v>
      </c>
    </row>
    <row r="389" spans="1:3" x14ac:dyDescent="0.25">
      <c r="A389" s="33" t="s">
        <v>7223</v>
      </c>
      <c r="B389" s="34" t="s">
        <v>1992</v>
      </c>
      <c r="C389" s="35" t="s">
        <v>3479</v>
      </c>
    </row>
    <row r="390" spans="1:3" x14ac:dyDescent="0.25">
      <c r="A390" s="30" t="s">
        <v>7223</v>
      </c>
      <c r="B390" s="31" t="s">
        <v>1992</v>
      </c>
      <c r="C390" s="32" t="s">
        <v>3481</v>
      </c>
    </row>
    <row r="391" spans="1:3" x14ac:dyDescent="0.25">
      <c r="A391" s="33" t="s">
        <v>7223</v>
      </c>
      <c r="B391" s="34" t="s">
        <v>1992</v>
      </c>
      <c r="C391" s="35" t="s">
        <v>4728</v>
      </c>
    </row>
    <row r="392" spans="1:3" x14ac:dyDescent="0.25">
      <c r="A392" s="30" t="s">
        <v>7224</v>
      </c>
      <c r="B392" s="31" t="s">
        <v>1992</v>
      </c>
      <c r="C392" s="32" t="s">
        <v>3262</v>
      </c>
    </row>
    <row r="393" spans="1:3" x14ac:dyDescent="0.25">
      <c r="A393" s="33" t="s">
        <v>7224</v>
      </c>
      <c r="B393" s="34" t="s">
        <v>1992</v>
      </c>
      <c r="C393" s="35" t="s">
        <v>3264</v>
      </c>
    </row>
    <row r="394" spans="1:3" x14ac:dyDescent="0.25">
      <c r="A394" s="30" t="s">
        <v>7224</v>
      </c>
      <c r="B394" s="31" t="s">
        <v>1992</v>
      </c>
      <c r="C394" s="32" t="s">
        <v>3266</v>
      </c>
    </row>
    <row r="395" spans="1:3" x14ac:dyDescent="0.25">
      <c r="A395" s="33" t="s">
        <v>7224</v>
      </c>
      <c r="B395" s="34" t="s">
        <v>1992</v>
      </c>
      <c r="C395" s="35" t="s">
        <v>3274</v>
      </c>
    </row>
    <row r="396" spans="1:3" x14ac:dyDescent="0.25">
      <c r="A396" s="30" t="s">
        <v>7224</v>
      </c>
      <c r="B396" s="31" t="s">
        <v>1992</v>
      </c>
      <c r="C396" s="32" t="s">
        <v>3275</v>
      </c>
    </row>
    <row r="397" spans="1:3" x14ac:dyDescent="0.25">
      <c r="A397" s="33" t="s">
        <v>7224</v>
      </c>
      <c r="B397" s="34" t="s">
        <v>1992</v>
      </c>
      <c r="C397" s="35" t="s">
        <v>3276</v>
      </c>
    </row>
    <row r="398" spans="1:3" x14ac:dyDescent="0.25">
      <c r="A398" s="30" t="s">
        <v>7225</v>
      </c>
      <c r="B398" s="31" t="s">
        <v>2010</v>
      </c>
      <c r="C398" s="32" t="s">
        <v>5692</v>
      </c>
    </row>
    <row r="399" spans="1:3" x14ac:dyDescent="0.25">
      <c r="A399" s="33" t="s">
        <v>7225</v>
      </c>
      <c r="B399" s="34" t="s">
        <v>2010</v>
      </c>
      <c r="C399" s="35" t="s">
        <v>5692</v>
      </c>
    </row>
    <row r="400" spans="1:3" x14ac:dyDescent="0.25">
      <c r="A400" s="30" t="s">
        <v>7226</v>
      </c>
      <c r="B400" s="31" t="s">
        <v>2188</v>
      </c>
      <c r="C400" s="32" t="s">
        <v>7446</v>
      </c>
    </row>
    <row r="401" spans="1:3" x14ac:dyDescent="0.25">
      <c r="A401" s="33" t="s">
        <v>7226</v>
      </c>
      <c r="B401" s="34" t="s">
        <v>2188</v>
      </c>
      <c r="C401" s="35" t="s">
        <v>5799</v>
      </c>
    </row>
    <row r="402" spans="1:3" x14ac:dyDescent="0.25">
      <c r="A402" s="30" t="s">
        <v>7226</v>
      </c>
      <c r="B402" s="31" t="s">
        <v>2188</v>
      </c>
      <c r="C402" s="32" t="s">
        <v>7447</v>
      </c>
    </row>
    <row r="403" spans="1:3" x14ac:dyDescent="0.25">
      <c r="A403" s="33" t="s">
        <v>7226</v>
      </c>
      <c r="B403" s="34" t="s">
        <v>2188</v>
      </c>
      <c r="C403" s="35" t="s">
        <v>5800</v>
      </c>
    </row>
    <row r="404" spans="1:3" x14ac:dyDescent="0.25">
      <c r="A404" s="30" t="s">
        <v>7227</v>
      </c>
      <c r="B404" s="31" t="s">
        <v>2201</v>
      </c>
      <c r="C404" s="32" t="s">
        <v>7448</v>
      </c>
    </row>
    <row r="405" spans="1:3" x14ac:dyDescent="0.25">
      <c r="A405" s="33" t="s">
        <v>7227</v>
      </c>
      <c r="B405" s="34" t="s">
        <v>2201</v>
      </c>
      <c r="C405" s="35" t="s">
        <v>7449</v>
      </c>
    </row>
    <row r="406" spans="1:3" x14ac:dyDescent="0.25">
      <c r="A406" s="30" t="s">
        <v>7227</v>
      </c>
      <c r="B406" s="31" t="s">
        <v>2201</v>
      </c>
      <c r="C406" s="32" t="s">
        <v>7450</v>
      </c>
    </row>
    <row r="407" spans="1:3" x14ac:dyDescent="0.25">
      <c r="A407" s="33" t="s">
        <v>7228</v>
      </c>
      <c r="B407" s="34" t="s">
        <v>1997</v>
      </c>
      <c r="C407" s="35" t="s">
        <v>5473</v>
      </c>
    </row>
    <row r="408" spans="1:3" x14ac:dyDescent="0.25">
      <c r="A408" s="30" t="s">
        <v>7228</v>
      </c>
      <c r="B408" s="31" t="s">
        <v>1997</v>
      </c>
      <c r="C408" s="32" t="s">
        <v>4822</v>
      </c>
    </row>
    <row r="409" spans="1:3" x14ac:dyDescent="0.25">
      <c r="A409" s="33" t="s">
        <v>7228</v>
      </c>
      <c r="B409" s="34" t="s">
        <v>1997</v>
      </c>
      <c r="C409" s="35" t="s">
        <v>4824</v>
      </c>
    </row>
    <row r="410" spans="1:3" x14ac:dyDescent="0.25">
      <c r="A410" s="30" t="s">
        <v>7229</v>
      </c>
      <c r="B410" s="31" t="s">
        <v>1991</v>
      </c>
      <c r="C410" s="32" t="s">
        <v>5473</v>
      </c>
    </row>
    <row r="411" spans="1:3" x14ac:dyDescent="0.25">
      <c r="A411" s="33" t="s">
        <v>7229</v>
      </c>
      <c r="B411" s="34" t="s">
        <v>1991</v>
      </c>
      <c r="C411" s="35" t="s">
        <v>4822</v>
      </c>
    </row>
    <row r="412" spans="1:3" x14ac:dyDescent="0.25">
      <c r="A412" s="30" t="s">
        <v>7229</v>
      </c>
      <c r="B412" s="31" t="s">
        <v>1991</v>
      </c>
      <c r="C412" s="32" t="s">
        <v>4824</v>
      </c>
    </row>
    <row r="413" spans="1:3" x14ac:dyDescent="0.25">
      <c r="A413" s="33" t="s">
        <v>7230</v>
      </c>
      <c r="B413" s="34" t="s">
        <v>2201</v>
      </c>
      <c r="C413" s="35" t="s">
        <v>7448</v>
      </c>
    </row>
    <row r="414" spans="1:3" x14ac:dyDescent="0.25">
      <c r="A414" s="30" t="s">
        <v>7230</v>
      </c>
      <c r="B414" s="31" t="s">
        <v>2201</v>
      </c>
      <c r="C414" s="32" t="s">
        <v>7449</v>
      </c>
    </row>
    <row r="415" spans="1:3" x14ac:dyDescent="0.25">
      <c r="A415" s="33" t="s">
        <v>7230</v>
      </c>
      <c r="B415" s="34" t="s">
        <v>2201</v>
      </c>
      <c r="C415" s="35" t="s">
        <v>7450</v>
      </c>
    </row>
    <row r="416" spans="1:3" x14ac:dyDescent="0.25">
      <c r="A416" s="30" t="s">
        <v>7231</v>
      </c>
      <c r="B416" s="31" t="s">
        <v>2084</v>
      </c>
      <c r="C416" s="32" t="s">
        <v>7451</v>
      </c>
    </row>
    <row r="417" spans="1:3" x14ac:dyDescent="0.25">
      <c r="A417" s="33" t="s">
        <v>7231</v>
      </c>
      <c r="B417" s="34" t="s">
        <v>2084</v>
      </c>
      <c r="C417" s="35" t="s">
        <v>3203</v>
      </c>
    </row>
    <row r="418" spans="1:3" x14ac:dyDescent="0.25">
      <c r="A418" s="30" t="s">
        <v>7231</v>
      </c>
      <c r="B418" s="31" t="s">
        <v>2084</v>
      </c>
      <c r="C418" s="32" t="s">
        <v>3222</v>
      </c>
    </row>
    <row r="419" spans="1:3" x14ac:dyDescent="0.25">
      <c r="A419" s="33" t="s">
        <v>7231</v>
      </c>
      <c r="B419" s="34" t="s">
        <v>2084</v>
      </c>
      <c r="C419" s="35" t="s">
        <v>3206</v>
      </c>
    </row>
    <row r="420" spans="1:3" x14ac:dyDescent="0.25">
      <c r="A420" s="30" t="s">
        <v>7231</v>
      </c>
      <c r="B420" s="31" t="s">
        <v>2084</v>
      </c>
      <c r="C420" s="32" t="s">
        <v>7452</v>
      </c>
    </row>
    <row r="421" spans="1:3" x14ac:dyDescent="0.25">
      <c r="A421" s="33" t="s">
        <v>7231</v>
      </c>
      <c r="B421" s="34" t="s">
        <v>2084</v>
      </c>
      <c r="C421" s="35" t="s">
        <v>7453</v>
      </c>
    </row>
    <row r="422" spans="1:3" x14ac:dyDescent="0.25">
      <c r="A422" s="30" t="s">
        <v>7231</v>
      </c>
      <c r="B422" s="31" t="s">
        <v>2084</v>
      </c>
      <c r="C422" s="32" t="s">
        <v>3226</v>
      </c>
    </row>
    <row r="423" spans="1:3" x14ac:dyDescent="0.25">
      <c r="A423" s="33" t="s">
        <v>7231</v>
      </c>
      <c r="B423" s="34" t="s">
        <v>2084</v>
      </c>
      <c r="C423" s="35" t="s">
        <v>7454</v>
      </c>
    </row>
    <row r="424" spans="1:3" x14ac:dyDescent="0.25">
      <c r="A424" s="30" t="s">
        <v>7231</v>
      </c>
      <c r="B424" s="31" t="s">
        <v>2084</v>
      </c>
      <c r="C424" s="32" t="s">
        <v>7455</v>
      </c>
    </row>
    <row r="425" spans="1:3" x14ac:dyDescent="0.25">
      <c r="A425" s="33" t="s">
        <v>7231</v>
      </c>
      <c r="B425" s="34" t="s">
        <v>2084</v>
      </c>
      <c r="C425" s="35" t="s">
        <v>7456</v>
      </c>
    </row>
    <row r="426" spans="1:3" x14ac:dyDescent="0.25">
      <c r="A426" s="30" t="s">
        <v>7231</v>
      </c>
      <c r="B426" s="31" t="s">
        <v>2084</v>
      </c>
      <c r="C426" s="32" t="s">
        <v>7457</v>
      </c>
    </row>
    <row r="427" spans="1:3" x14ac:dyDescent="0.25">
      <c r="A427" s="33" t="s">
        <v>7231</v>
      </c>
      <c r="B427" s="34" t="s">
        <v>2084</v>
      </c>
      <c r="C427" s="35" t="s">
        <v>7458</v>
      </c>
    </row>
    <row r="428" spans="1:3" x14ac:dyDescent="0.25">
      <c r="A428" s="30" t="s">
        <v>7231</v>
      </c>
      <c r="B428" s="31" t="s">
        <v>2084</v>
      </c>
      <c r="C428" s="32" t="s">
        <v>7459</v>
      </c>
    </row>
    <row r="429" spans="1:3" x14ac:dyDescent="0.25">
      <c r="A429" s="33" t="s">
        <v>7231</v>
      </c>
      <c r="B429" s="34" t="s">
        <v>2084</v>
      </c>
      <c r="C429" s="35" t="s">
        <v>7460</v>
      </c>
    </row>
    <row r="430" spans="1:3" x14ac:dyDescent="0.25">
      <c r="A430" s="30" t="s">
        <v>7231</v>
      </c>
      <c r="B430" s="31" t="s">
        <v>2084</v>
      </c>
      <c r="C430" s="32" t="s">
        <v>7461</v>
      </c>
    </row>
    <row r="431" spans="1:3" x14ac:dyDescent="0.25">
      <c r="A431" s="33" t="s">
        <v>7231</v>
      </c>
      <c r="B431" s="34" t="s">
        <v>2084</v>
      </c>
      <c r="C431" s="35" t="s">
        <v>7462</v>
      </c>
    </row>
    <row r="432" spans="1:3" x14ac:dyDescent="0.25">
      <c r="A432" s="30" t="s">
        <v>7232</v>
      </c>
      <c r="B432" s="31" t="s">
        <v>2082</v>
      </c>
      <c r="C432" s="32" t="s">
        <v>7451</v>
      </c>
    </row>
    <row r="433" spans="1:3" x14ac:dyDescent="0.25">
      <c r="A433" s="33" t="s">
        <v>7232</v>
      </c>
      <c r="B433" s="34" t="s">
        <v>2082</v>
      </c>
      <c r="C433" s="35" t="s">
        <v>3203</v>
      </c>
    </row>
    <row r="434" spans="1:3" x14ac:dyDescent="0.25">
      <c r="A434" s="30" t="s">
        <v>7232</v>
      </c>
      <c r="B434" s="31" t="s">
        <v>2082</v>
      </c>
      <c r="C434" s="32" t="s">
        <v>3222</v>
      </c>
    </row>
    <row r="435" spans="1:3" x14ac:dyDescent="0.25">
      <c r="A435" s="33" t="s">
        <v>7232</v>
      </c>
      <c r="B435" s="34" t="s">
        <v>2082</v>
      </c>
      <c r="C435" s="35" t="s">
        <v>3206</v>
      </c>
    </row>
    <row r="436" spans="1:3" x14ac:dyDescent="0.25">
      <c r="A436" s="30" t="s">
        <v>7232</v>
      </c>
      <c r="B436" s="31" t="s">
        <v>2082</v>
      </c>
      <c r="C436" s="32" t="s">
        <v>7452</v>
      </c>
    </row>
    <row r="437" spans="1:3" x14ac:dyDescent="0.25">
      <c r="A437" s="33" t="s">
        <v>7232</v>
      </c>
      <c r="B437" s="34" t="s">
        <v>2082</v>
      </c>
      <c r="C437" s="35" t="s">
        <v>7453</v>
      </c>
    </row>
    <row r="438" spans="1:3" x14ac:dyDescent="0.25">
      <c r="A438" s="30" t="s">
        <v>7232</v>
      </c>
      <c r="B438" s="31" t="s">
        <v>2082</v>
      </c>
      <c r="C438" s="32" t="s">
        <v>3226</v>
      </c>
    </row>
    <row r="439" spans="1:3" x14ac:dyDescent="0.25">
      <c r="A439" s="33" t="s">
        <v>7232</v>
      </c>
      <c r="B439" s="34" t="s">
        <v>2082</v>
      </c>
      <c r="C439" s="35" t="s">
        <v>7454</v>
      </c>
    </row>
    <row r="440" spans="1:3" x14ac:dyDescent="0.25">
      <c r="A440" s="30" t="s">
        <v>7232</v>
      </c>
      <c r="B440" s="31" t="s">
        <v>2082</v>
      </c>
      <c r="C440" s="32" t="s">
        <v>7455</v>
      </c>
    </row>
    <row r="441" spans="1:3" x14ac:dyDescent="0.25">
      <c r="A441" s="33" t="s">
        <v>7232</v>
      </c>
      <c r="B441" s="34" t="s">
        <v>2082</v>
      </c>
      <c r="C441" s="35" t="s">
        <v>7456</v>
      </c>
    </row>
    <row r="442" spans="1:3" x14ac:dyDescent="0.25">
      <c r="A442" s="30" t="s">
        <v>7232</v>
      </c>
      <c r="B442" s="31" t="s">
        <v>2082</v>
      </c>
      <c r="C442" s="32" t="s">
        <v>7457</v>
      </c>
    </row>
    <row r="443" spans="1:3" x14ac:dyDescent="0.25">
      <c r="A443" s="33" t="s">
        <v>7232</v>
      </c>
      <c r="B443" s="34" t="s">
        <v>2082</v>
      </c>
      <c r="C443" s="35" t="s">
        <v>7458</v>
      </c>
    </row>
    <row r="444" spans="1:3" x14ac:dyDescent="0.25">
      <c r="A444" s="30" t="s">
        <v>7232</v>
      </c>
      <c r="B444" s="31" t="s">
        <v>2082</v>
      </c>
      <c r="C444" s="32" t="s">
        <v>7459</v>
      </c>
    </row>
    <row r="445" spans="1:3" x14ac:dyDescent="0.25">
      <c r="A445" s="33" t="s">
        <v>7232</v>
      </c>
      <c r="B445" s="34" t="s">
        <v>2082</v>
      </c>
      <c r="C445" s="35" t="s">
        <v>7460</v>
      </c>
    </row>
    <row r="446" spans="1:3" x14ac:dyDescent="0.25">
      <c r="A446" s="30" t="s">
        <v>7232</v>
      </c>
      <c r="B446" s="31" t="s">
        <v>2082</v>
      </c>
      <c r="C446" s="32" t="s">
        <v>7461</v>
      </c>
    </row>
    <row r="447" spans="1:3" x14ac:dyDescent="0.25">
      <c r="A447" s="33" t="s">
        <v>7232</v>
      </c>
      <c r="B447" s="34" t="s">
        <v>2082</v>
      </c>
      <c r="C447" s="35" t="s">
        <v>7462</v>
      </c>
    </row>
    <row r="448" spans="1:3" x14ac:dyDescent="0.25">
      <c r="A448" s="30" t="s">
        <v>7233</v>
      </c>
      <c r="B448" s="31" t="s">
        <v>2080</v>
      </c>
      <c r="C448" s="32" t="s">
        <v>7451</v>
      </c>
    </row>
    <row r="449" spans="1:3" x14ac:dyDescent="0.25">
      <c r="A449" s="33" t="s">
        <v>7233</v>
      </c>
      <c r="B449" s="34" t="s">
        <v>2080</v>
      </c>
      <c r="C449" s="35" t="s">
        <v>3203</v>
      </c>
    </row>
    <row r="450" spans="1:3" x14ac:dyDescent="0.25">
      <c r="A450" s="30" t="s">
        <v>7233</v>
      </c>
      <c r="B450" s="31" t="s">
        <v>2080</v>
      </c>
      <c r="C450" s="32" t="s">
        <v>3222</v>
      </c>
    </row>
    <row r="451" spans="1:3" x14ac:dyDescent="0.25">
      <c r="A451" s="33" t="s">
        <v>7233</v>
      </c>
      <c r="B451" s="34" t="s">
        <v>2080</v>
      </c>
      <c r="C451" s="35" t="s">
        <v>3206</v>
      </c>
    </row>
    <row r="452" spans="1:3" x14ac:dyDescent="0.25">
      <c r="A452" s="30" t="s">
        <v>7233</v>
      </c>
      <c r="B452" s="31" t="s">
        <v>2080</v>
      </c>
      <c r="C452" s="32" t="s">
        <v>7452</v>
      </c>
    </row>
    <row r="453" spans="1:3" x14ac:dyDescent="0.25">
      <c r="A453" s="33" t="s">
        <v>7233</v>
      </c>
      <c r="B453" s="34" t="s">
        <v>2080</v>
      </c>
      <c r="C453" s="35" t="s">
        <v>7453</v>
      </c>
    </row>
    <row r="454" spans="1:3" x14ac:dyDescent="0.25">
      <c r="A454" s="30" t="s">
        <v>7233</v>
      </c>
      <c r="B454" s="31" t="s">
        <v>2080</v>
      </c>
      <c r="C454" s="32" t="s">
        <v>3226</v>
      </c>
    </row>
    <row r="455" spans="1:3" x14ac:dyDescent="0.25">
      <c r="A455" s="33" t="s">
        <v>7233</v>
      </c>
      <c r="B455" s="34" t="s">
        <v>2080</v>
      </c>
      <c r="C455" s="35" t="s">
        <v>7454</v>
      </c>
    </row>
    <row r="456" spans="1:3" x14ac:dyDescent="0.25">
      <c r="A456" s="30" t="s">
        <v>7233</v>
      </c>
      <c r="B456" s="31" t="s">
        <v>2080</v>
      </c>
      <c r="C456" s="32" t="s">
        <v>7455</v>
      </c>
    </row>
    <row r="457" spans="1:3" x14ac:dyDescent="0.25">
      <c r="A457" s="33" t="s">
        <v>7233</v>
      </c>
      <c r="B457" s="34" t="s">
        <v>2080</v>
      </c>
      <c r="C457" s="35" t="s">
        <v>7456</v>
      </c>
    </row>
    <row r="458" spans="1:3" x14ac:dyDescent="0.25">
      <c r="A458" s="30" t="s">
        <v>7233</v>
      </c>
      <c r="B458" s="31" t="s">
        <v>2080</v>
      </c>
      <c r="C458" s="32" t="s">
        <v>7457</v>
      </c>
    </row>
    <row r="459" spans="1:3" x14ac:dyDescent="0.25">
      <c r="A459" s="33" t="s">
        <v>7233</v>
      </c>
      <c r="B459" s="34" t="s">
        <v>2080</v>
      </c>
      <c r="C459" s="35" t="s">
        <v>7458</v>
      </c>
    </row>
    <row r="460" spans="1:3" x14ac:dyDescent="0.25">
      <c r="A460" s="30" t="s">
        <v>7233</v>
      </c>
      <c r="B460" s="31" t="s">
        <v>2080</v>
      </c>
      <c r="C460" s="32" t="s">
        <v>7459</v>
      </c>
    </row>
    <row r="461" spans="1:3" x14ac:dyDescent="0.25">
      <c r="A461" s="33" t="s">
        <v>7233</v>
      </c>
      <c r="B461" s="34" t="s">
        <v>2080</v>
      </c>
      <c r="C461" s="35" t="s">
        <v>7460</v>
      </c>
    </row>
    <row r="462" spans="1:3" x14ac:dyDescent="0.25">
      <c r="A462" s="30" t="s">
        <v>7233</v>
      </c>
      <c r="B462" s="31" t="s">
        <v>2080</v>
      </c>
      <c r="C462" s="32" t="s">
        <v>7461</v>
      </c>
    </row>
    <row r="463" spans="1:3" x14ac:dyDescent="0.25">
      <c r="A463" s="33" t="s">
        <v>7233</v>
      </c>
      <c r="B463" s="34" t="s">
        <v>2080</v>
      </c>
      <c r="C463" s="35" t="s">
        <v>7462</v>
      </c>
    </row>
    <row r="464" spans="1:3" x14ac:dyDescent="0.25">
      <c r="A464" s="30" t="s">
        <v>1240</v>
      </c>
      <c r="B464" s="31" t="s">
        <v>2029</v>
      </c>
      <c r="C464" s="32" t="s">
        <v>7463</v>
      </c>
    </row>
    <row r="465" spans="1:3" x14ac:dyDescent="0.25">
      <c r="A465" s="33" t="s">
        <v>1240</v>
      </c>
      <c r="B465" s="34" t="s">
        <v>2029</v>
      </c>
      <c r="C465" s="35" t="s">
        <v>7464</v>
      </c>
    </row>
    <row r="466" spans="1:3" x14ac:dyDescent="0.25">
      <c r="A466" s="30" t="s">
        <v>7234</v>
      </c>
      <c r="B466" s="31" t="s">
        <v>2029</v>
      </c>
      <c r="C466" s="32" t="s">
        <v>7465</v>
      </c>
    </row>
    <row r="467" spans="1:3" x14ac:dyDescent="0.25">
      <c r="A467" s="33" t="s">
        <v>7234</v>
      </c>
      <c r="B467" s="34" t="s">
        <v>2029</v>
      </c>
      <c r="C467" s="35" t="s">
        <v>7466</v>
      </c>
    </row>
    <row r="468" spans="1:3" x14ac:dyDescent="0.25">
      <c r="A468" s="30" t="s">
        <v>7234</v>
      </c>
      <c r="B468" s="31" t="s">
        <v>2029</v>
      </c>
      <c r="C468" s="32" t="s">
        <v>7467</v>
      </c>
    </row>
    <row r="469" spans="1:3" x14ac:dyDescent="0.25">
      <c r="A469" s="33" t="s">
        <v>7234</v>
      </c>
      <c r="B469" s="34" t="s">
        <v>2029</v>
      </c>
      <c r="C469" s="35" t="s">
        <v>7468</v>
      </c>
    </row>
    <row r="470" spans="1:3" x14ac:dyDescent="0.25">
      <c r="A470" s="30" t="s">
        <v>7234</v>
      </c>
      <c r="B470" s="31" t="s">
        <v>2029</v>
      </c>
      <c r="C470" s="32" t="s">
        <v>7469</v>
      </c>
    </row>
    <row r="471" spans="1:3" x14ac:dyDescent="0.25">
      <c r="A471" s="33" t="s">
        <v>7234</v>
      </c>
      <c r="B471" s="34" t="s">
        <v>2029</v>
      </c>
      <c r="C471" s="35" t="s">
        <v>7470</v>
      </c>
    </row>
    <row r="472" spans="1:3" x14ac:dyDescent="0.25">
      <c r="A472" s="30" t="s">
        <v>7234</v>
      </c>
      <c r="B472" s="31" t="s">
        <v>2029</v>
      </c>
      <c r="C472" s="32" t="s">
        <v>7471</v>
      </c>
    </row>
    <row r="473" spans="1:3" x14ac:dyDescent="0.25">
      <c r="A473" s="33" t="s">
        <v>7234</v>
      </c>
      <c r="B473" s="34" t="s">
        <v>2029</v>
      </c>
      <c r="C473" s="35" t="s">
        <v>7472</v>
      </c>
    </row>
    <row r="474" spans="1:3" x14ac:dyDescent="0.25">
      <c r="A474" s="30" t="s">
        <v>7234</v>
      </c>
      <c r="B474" s="31" t="s">
        <v>2029</v>
      </c>
      <c r="C474" s="32" t="s">
        <v>7473</v>
      </c>
    </row>
    <row r="475" spans="1:3" x14ac:dyDescent="0.25">
      <c r="A475" s="33" t="s">
        <v>7234</v>
      </c>
      <c r="B475" s="34" t="s">
        <v>2029</v>
      </c>
      <c r="C475" s="35" t="s">
        <v>7474</v>
      </c>
    </row>
    <row r="476" spans="1:3" x14ac:dyDescent="0.25">
      <c r="A476" s="30" t="s">
        <v>7235</v>
      </c>
      <c r="B476" s="31" t="s">
        <v>2009</v>
      </c>
      <c r="C476" s="32" t="s">
        <v>5356</v>
      </c>
    </row>
    <row r="477" spans="1:3" x14ac:dyDescent="0.25">
      <c r="A477" s="33" t="s">
        <v>7235</v>
      </c>
      <c r="B477" s="34" t="s">
        <v>2009</v>
      </c>
      <c r="C477" s="35" t="s">
        <v>5357</v>
      </c>
    </row>
    <row r="478" spans="1:3" x14ac:dyDescent="0.25">
      <c r="A478" s="30" t="s">
        <v>7236</v>
      </c>
      <c r="B478" s="31" t="s">
        <v>2009</v>
      </c>
      <c r="C478" s="32" t="s">
        <v>5358</v>
      </c>
    </row>
    <row r="479" spans="1:3" x14ac:dyDescent="0.25">
      <c r="A479" s="33" t="s">
        <v>7237</v>
      </c>
      <c r="B479" s="34" t="s">
        <v>2533</v>
      </c>
      <c r="C479" s="35" t="s">
        <v>7475</v>
      </c>
    </row>
    <row r="480" spans="1:3" x14ac:dyDescent="0.25">
      <c r="A480" s="30" t="s">
        <v>7238</v>
      </c>
      <c r="B480" s="31" t="s">
        <v>1998</v>
      </c>
      <c r="C480" s="32" t="s">
        <v>7475</v>
      </c>
    </row>
    <row r="481" spans="1:3" x14ac:dyDescent="0.25">
      <c r="A481" s="33" t="s">
        <v>7239</v>
      </c>
      <c r="B481" s="34" t="s">
        <v>1990</v>
      </c>
      <c r="C481" s="35" t="s">
        <v>7475</v>
      </c>
    </row>
    <row r="482" spans="1:3" x14ac:dyDescent="0.25">
      <c r="A482" s="30" t="s">
        <v>7240</v>
      </c>
      <c r="B482" s="31" t="s">
        <v>2533</v>
      </c>
      <c r="C482" s="32" t="s">
        <v>4333</v>
      </c>
    </row>
    <row r="483" spans="1:3" x14ac:dyDescent="0.25">
      <c r="A483" s="33" t="s">
        <v>7241</v>
      </c>
      <c r="B483" s="34" t="s">
        <v>1998</v>
      </c>
      <c r="C483" s="35" t="s">
        <v>4333</v>
      </c>
    </row>
    <row r="484" spans="1:3" x14ac:dyDescent="0.25">
      <c r="A484" s="30" t="s">
        <v>7242</v>
      </c>
      <c r="B484" s="31" t="s">
        <v>1990</v>
      </c>
      <c r="C484" s="32" t="s">
        <v>4333</v>
      </c>
    </row>
    <row r="485" spans="1:3" x14ac:dyDescent="0.25">
      <c r="A485" s="33" t="s">
        <v>7243</v>
      </c>
      <c r="B485" s="34" t="s">
        <v>2533</v>
      </c>
      <c r="C485" s="35" t="s">
        <v>5737</v>
      </c>
    </row>
    <row r="486" spans="1:3" x14ac:dyDescent="0.25">
      <c r="A486" s="30" t="s">
        <v>7244</v>
      </c>
      <c r="B486" s="31" t="s">
        <v>1990</v>
      </c>
      <c r="C486" s="32" t="s">
        <v>5737</v>
      </c>
    </row>
    <row r="487" spans="1:3" x14ac:dyDescent="0.25">
      <c r="A487" s="33" t="s">
        <v>1242</v>
      </c>
      <c r="B487" s="34" t="s">
        <v>2009</v>
      </c>
      <c r="C487" s="35" t="s">
        <v>5356</v>
      </c>
    </row>
    <row r="488" spans="1:3" x14ac:dyDescent="0.25">
      <c r="A488" s="30" t="s">
        <v>1242</v>
      </c>
      <c r="B488" s="31" t="s">
        <v>2009</v>
      </c>
      <c r="C488" s="32" t="s">
        <v>5357</v>
      </c>
    </row>
    <row r="489" spans="1:3" x14ac:dyDescent="0.25">
      <c r="A489" s="33" t="s">
        <v>1244</v>
      </c>
      <c r="B489" s="34" t="s">
        <v>2009</v>
      </c>
      <c r="C489" s="35" t="s">
        <v>5358</v>
      </c>
    </row>
    <row r="490" spans="1:3" x14ac:dyDescent="0.25">
      <c r="A490" s="30" t="s">
        <v>1245</v>
      </c>
      <c r="B490" s="31" t="s">
        <v>2009</v>
      </c>
      <c r="C490" s="32" t="s">
        <v>5360</v>
      </c>
    </row>
    <row r="491" spans="1:3" x14ac:dyDescent="0.25">
      <c r="A491" s="33" t="s">
        <v>1245</v>
      </c>
      <c r="B491" s="34" t="s">
        <v>2009</v>
      </c>
      <c r="C491" s="35" t="s">
        <v>5362</v>
      </c>
    </row>
    <row r="492" spans="1:3" x14ac:dyDescent="0.25">
      <c r="A492" s="30" t="s">
        <v>1245</v>
      </c>
      <c r="B492" s="31" t="s">
        <v>2009</v>
      </c>
      <c r="C492" s="32" t="s">
        <v>5364</v>
      </c>
    </row>
    <row r="493" spans="1:3" x14ac:dyDescent="0.25">
      <c r="A493" s="33" t="s">
        <v>1245</v>
      </c>
      <c r="B493" s="34" t="s">
        <v>2009</v>
      </c>
      <c r="C493" s="35" t="s">
        <v>5365</v>
      </c>
    </row>
    <row r="494" spans="1:3" x14ac:dyDescent="0.25">
      <c r="A494" s="30" t="s">
        <v>1245</v>
      </c>
      <c r="B494" s="31" t="s">
        <v>2009</v>
      </c>
      <c r="C494" s="32" t="s">
        <v>4757</v>
      </c>
    </row>
    <row r="495" spans="1:3" x14ac:dyDescent="0.25">
      <c r="A495" s="33" t="s">
        <v>1245</v>
      </c>
      <c r="B495" s="34" t="s">
        <v>2009</v>
      </c>
      <c r="C495" s="35" t="s">
        <v>4759</v>
      </c>
    </row>
    <row r="496" spans="1:3" x14ac:dyDescent="0.25">
      <c r="A496" s="30" t="s">
        <v>1245</v>
      </c>
      <c r="B496" s="31" t="s">
        <v>2009</v>
      </c>
      <c r="C496" s="32" t="s">
        <v>4761</v>
      </c>
    </row>
    <row r="497" spans="1:3" x14ac:dyDescent="0.25">
      <c r="A497" s="33" t="s">
        <v>1245</v>
      </c>
      <c r="B497" s="34" t="s">
        <v>2009</v>
      </c>
      <c r="C497" s="35" t="s">
        <v>5366</v>
      </c>
    </row>
    <row r="498" spans="1:3" x14ac:dyDescent="0.25">
      <c r="A498" s="30" t="s">
        <v>7245</v>
      </c>
      <c r="B498" s="31" t="s">
        <v>2010</v>
      </c>
      <c r="C498" s="32" t="s">
        <v>4276</v>
      </c>
    </row>
    <row r="499" spans="1:3" x14ac:dyDescent="0.25">
      <c r="A499" s="33" t="s">
        <v>7246</v>
      </c>
      <c r="B499" s="34" t="s">
        <v>2010</v>
      </c>
      <c r="C499" s="35" t="s">
        <v>7476</v>
      </c>
    </row>
    <row r="500" spans="1:3" x14ac:dyDescent="0.25">
      <c r="A500" s="30" t="s">
        <v>7247</v>
      </c>
      <c r="B500" s="31" t="s">
        <v>2533</v>
      </c>
      <c r="C500" s="32" t="s">
        <v>7477</v>
      </c>
    </row>
    <row r="501" spans="1:3" x14ac:dyDescent="0.25">
      <c r="A501" s="33" t="s">
        <v>7247</v>
      </c>
      <c r="B501" s="34" t="s">
        <v>2533</v>
      </c>
      <c r="C501" s="35" t="s">
        <v>7477</v>
      </c>
    </row>
    <row r="502" spans="1:3" x14ac:dyDescent="0.25">
      <c r="A502" s="30" t="s">
        <v>7247</v>
      </c>
      <c r="B502" s="31" t="s">
        <v>2533</v>
      </c>
      <c r="C502" s="32" t="s">
        <v>7477</v>
      </c>
    </row>
    <row r="503" spans="1:3" x14ac:dyDescent="0.25">
      <c r="A503" s="33" t="s">
        <v>7248</v>
      </c>
      <c r="B503" s="34" t="s">
        <v>2533</v>
      </c>
      <c r="C503" s="35" t="s">
        <v>4334</v>
      </c>
    </row>
    <row r="504" spans="1:3" x14ac:dyDescent="0.25">
      <c r="A504" s="30" t="s">
        <v>7249</v>
      </c>
      <c r="B504" s="31" t="s">
        <v>2533</v>
      </c>
      <c r="C504" s="32" t="s">
        <v>7478</v>
      </c>
    </row>
    <row r="505" spans="1:3" x14ac:dyDescent="0.25">
      <c r="A505" s="33" t="s">
        <v>7250</v>
      </c>
      <c r="B505" s="34" t="s">
        <v>1998</v>
      </c>
      <c r="C505" s="35" t="s">
        <v>4334</v>
      </c>
    </row>
    <row r="506" spans="1:3" x14ac:dyDescent="0.25">
      <c r="A506" s="30" t="s">
        <v>7251</v>
      </c>
      <c r="B506" s="31" t="s">
        <v>1998</v>
      </c>
      <c r="C506" s="32" t="s">
        <v>7478</v>
      </c>
    </row>
    <row r="507" spans="1:3" x14ac:dyDescent="0.25">
      <c r="A507" s="33" t="s">
        <v>7252</v>
      </c>
      <c r="B507" s="34" t="s">
        <v>1998</v>
      </c>
      <c r="C507" s="35" t="s">
        <v>7479</v>
      </c>
    </row>
    <row r="508" spans="1:3" x14ac:dyDescent="0.25">
      <c r="A508" s="30" t="s">
        <v>7253</v>
      </c>
      <c r="B508" s="31" t="s">
        <v>1998</v>
      </c>
      <c r="C508" s="32" t="s">
        <v>7480</v>
      </c>
    </row>
    <row r="509" spans="1:3" x14ac:dyDescent="0.25">
      <c r="A509" s="33" t="s">
        <v>7254</v>
      </c>
      <c r="B509" s="34" t="s">
        <v>1998</v>
      </c>
      <c r="C509" s="35" t="s">
        <v>7481</v>
      </c>
    </row>
    <row r="510" spans="1:3" x14ac:dyDescent="0.25">
      <c r="A510" s="30" t="s">
        <v>7255</v>
      </c>
      <c r="B510" s="31" t="s">
        <v>1998</v>
      </c>
      <c r="C510" s="32" t="s">
        <v>7482</v>
      </c>
    </row>
    <row r="511" spans="1:3" x14ac:dyDescent="0.25">
      <c r="A511" s="33" t="s">
        <v>7256</v>
      </c>
      <c r="B511" s="34" t="s">
        <v>1990</v>
      </c>
      <c r="C511" s="35" t="s">
        <v>4334</v>
      </c>
    </row>
    <row r="512" spans="1:3" x14ac:dyDescent="0.25">
      <c r="A512" s="30" t="s">
        <v>7257</v>
      </c>
      <c r="B512" s="31" t="s">
        <v>1990</v>
      </c>
      <c r="C512" s="32" t="s">
        <v>7477</v>
      </c>
    </row>
    <row r="513" spans="1:3" x14ac:dyDescent="0.25">
      <c r="A513" s="33" t="s">
        <v>7258</v>
      </c>
      <c r="B513" s="34" t="s">
        <v>1990</v>
      </c>
      <c r="C513" s="35" t="s">
        <v>7478</v>
      </c>
    </row>
    <row r="514" spans="1:3" x14ac:dyDescent="0.25">
      <c r="A514" s="30" t="s">
        <v>7259</v>
      </c>
      <c r="B514" s="31" t="s">
        <v>1990</v>
      </c>
      <c r="C514" s="32" t="s">
        <v>7479</v>
      </c>
    </row>
    <row r="515" spans="1:3" x14ac:dyDescent="0.25">
      <c r="A515" s="33" t="s">
        <v>7260</v>
      </c>
      <c r="B515" s="34" t="s">
        <v>1990</v>
      </c>
      <c r="C515" s="35" t="s">
        <v>7481</v>
      </c>
    </row>
    <row r="516" spans="1:3" x14ac:dyDescent="0.25">
      <c r="A516" s="30" t="s">
        <v>7261</v>
      </c>
      <c r="B516" s="31" t="s">
        <v>1990</v>
      </c>
      <c r="C516" s="32" t="s">
        <v>7482</v>
      </c>
    </row>
    <row r="517" spans="1:3" x14ac:dyDescent="0.25">
      <c r="A517" s="33" t="s">
        <v>7262</v>
      </c>
      <c r="B517" s="34" t="s">
        <v>2287</v>
      </c>
      <c r="C517" s="35" t="s">
        <v>5675</v>
      </c>
    </row>
    <row r="518" spans="1:3" x14ac:dyDescent="0.25">
      <c r="A518" s="30" t="s">
        <v>7262</v>
      </c>
      <c r="B518" s="31" t="s">
        <v>2287</v>
      </c>
      <c r="C518" s="32" t="s">
        <v>5677</v>
      </c>
    </row>
    <row r="519" spans="1:3" x14ac:dyDescent="0.25">
      <c r="A519" s="33" t="s">
        <v>7263</v>
      </c>
      <c r="B519" s="34" t="s">
        <v>2287</v>
      </c>
      <c r="C519" s="35" t="s">
        <v>3253</v>
      </c>
    </row>
    <row r="520" spans="1:3" x14ac:dyDescent="0.25">
      <c r="A520" s="30" t="s">
        <v>7263</v>
      </c>
      <c r="B520" s="31" t="s">
        <v>2287</v>
      </c>
      <c r="C520" s="32" t="s">
        <v>3255</v>
      </c>
    </row>
    <row r="521" spans="1:3" x14ac:dyDescent="0.25">
      <c r="A521" s="33" t="s">
        <v>7263</v>
      </c>
      <c r="B521" s="34" t="s">
        <v>2287</v>
      </c>
      <c r="C521" s="35" t="s">
        <v>3257</v>
      </c>
    </row>
    <row r="522" spans="1:3" x14ac:dyDescent="0.25">
      <c r="A522" s="30" t="s">
        <v>7263</v>
      </c>
      <c r="B522" s="31" t="s">
        <v>2287</v>
      </c>
      <c r="C522" s="32" t="s">
        <v>3259</v>
      </c>
    </row>
    <row r="523" spans="1:3" x14ac:dyDescent="0.25">
      <c r="A523" s="33" t="s">
        <v>7263</v>
      </c>
      <c r="B523" s="34" t="s">
        <v>2287</v>
      </c>
      <c r="C523" s="35" t="s">
        <v>3232</v>
      </c>
    </row>
    <row r="524" spans="1:3" x14ac:dyDescent="0.25">
      <c r="A524" s="30" t="s">
        <v>7263</v>
      </c>
      <c r="B524" s="31" t="s">
        <v>2287</v>
      </c>
      <c r="C524" s="32" t="s">
        <v>3261</v>
      </c>
    </row>
    <row r="525" spans="1:3" x14ac:dyDescent="0.25">
      <c r="A525" s="33" t="s">
        <v>7263</v>
      </c>
      <c r="B525" s="34" t="s">
        <v>2287</v>
      </c>
      <c r="C525" s="35" t="s">
        <v>4686</v>
      </c>
    </row>
    <row r="526" spans="1:3" x14ac:dyDescent="0.25">
      <c r="A526" s="30" t="s">
        <v>7263</v>
      </c>
      <c r="B526" s="31" t="s">
        <v>2287</v>
      </c>
      <c r="C526" s="32" t="s">
        <v>3269</v>
      </c>
    </row>
    <row r="527" spans="1:3" x14ac:dyDescent="0.25">
      <c r="A527" s="33" t="s">
        <v>7263</v>
      </c>
      <c r="B527" s="34" t="s">
        <v>2287</v>
      </c>
      <c r="C527" s="35" t="s">
        <v>3254</v>
      </c>
    </row>
    <row r="528" spans="1:3" x14ac:dyDescent="0.25">
      <c r="A528" s="30" t="s">
        <v>7263</v>
      </c>
      <c r="B528" s="31" t="s">
        <v>2287</v>
      </c>
      <c r="C528" s="32" t="s">
        <v>3270</v>
      </c>
    </row>
    <row r="529" spans="1:3" x14ac:dyDescent="0.25">
      <c r="A529" s="33" t="s">
        <v>7263</v>
      </c>
      <c r="B529" s="34" t="s">
        <v>2287</v>
      </c>
      <c r="C529" s="35" t="s">
        <v>3271</v>
      </c>
    </row>
    <row r="530" spans="1:3" x14ac:dyDescent="0.25">
      <c r="A530" s="30" t="s">
        <v>7263</v>
      </c>
      <c r="B530" s="31" t="s">
        <v>2287</v>
      </c>
      <c r="C530" s="32" t="s">
        <v>3272</v>
      </c>
    </row>
    <row r="531" spans="1:3" x14ac:dyDescent="0.25">
      <c r="A531" s="33" t="s">
        <v>7263</v>
      </c>
      <c r="B531" s="34" t="s">
        <v>2287</v>
      </c>
      <c r="C531" s="35" t="s">
        <v>3273</v>
      </c>
    </row>
    <row r="532" spans="1:3" x14ac:dyDescent="0.25">
      <c r="A532" s="30" t="s">
        <v>7263</v>
      </c>
      <c r="B532" s="31" t="s">
        <v>2287</v>
      </c>
      <c r="C532" s="32" t="s">
        <v>3234</v>
      </c>
    </row>
    <row r="533" spans="1:3" x14ac:dyDescent="0.25">
      <c r="A533" s="33" t="s">
        <v>7263</v>
      </c>
      <c r="B533" s="34" t="s">
        <v>2287</v>
      </c>
      <c r="C533" s="35" t="s">
        <v>4687</v>
      </c>
    </row>
    <row r="534" spans="1:3" x14ac:dyDescent="0.25">
      <c r="A534" s="30" t="s">
        <v>7263</v>
      </c>
      <c r="B534" s="31" t="s">
        <v>2287</v>
      </c>
      <c r="C534" s="32" t="s">
        <v>3278</v>
      </c>
    </row>
    <row r="535" spans="1:3" x14ac:dyDescent="0.25">
      <c r="A535" s="33" t="s">
        <v>7264</v>
      </c>
      <c r="B535" s="34" t="s">
        <v>2287</v>
      </c>
      <c r="C535" s="35" t="s">
        <v>3253</v>
      </c>
    </row>
    <row r="536" spans="1:3" x14ac:dyDescent="0.25">
      <c r="A536" s="30" t="s">
        <v>7264</v>
      </c>
      <c r="B536" s="31" t="s">
        <v>2287</v>
      </c>
      <c r="C536" s="32" t="s">
        <v>3257</v>
      </c>
    </row>
    <row r="537" spans="1:3" x14ac:dyDescent="0.25">
      <c r="A537" s="33" t="s">
        <v>7264</v>
      </c>
      <c r="B537" s="34" t="s">
        <v>2287</v>
      </c>
      <c r="C537" s="35" t="s">
        <v>3259</v>
      </c>
    </row>
    <row r="538" spans="1:3" x14ac:dyDescent="0.25">
      <c r="A538" s="30" t="s">
        <v>7264</v>
      </c>
      <c r="B538" s="31" t="s">
        <v>2287</v>
      </c>
      <c r="C538" s="32" t="s">
        <v>3261</v>
      </c>
    </row>
    <row r="539" spans="1:3" x14ac:dyDescent="0.25">
      <c r="A539" s="33" t="s">
        <v>7264</v>
      </c>
      <c r="B539" s="34" t="s">
        <v>2287</v>
      </c>
      <c r="C539" s="35" t="s">
        <v>3269</v>
      </c>
    </row>
    <row r="540" spans="1:3" x14ac:dyDescent="0.25">
      <c r="A540" s="30" t="s">
        <v>7264</v>
      </c>
      <c r="B540" s="31" t="s">
        <v>2287</v>
      </c>
      <c r="C540" s="32" t="s">
        <v>3254</v>
      </c>
    </row>
    <row r="541" spans="1:3" x14ac:dyDescent="0.25">
      <c r="A541" s="33" t="s">
        <v>7264</v>
      </c>
      <c r="B541" s="34" t="s">
        <v>2287</v>
      </c>
      <c r="C541" s="35" t="s">
        <v>3271</v>
      </c>
    </row>
    <row r="542" spans="1:3" x14ac:dyDescent="0.25">
      <c r="A542" s="30" t="s">
        <v>7264</v>
      </c>
      <c r="B542" s="31" t="s">
        <v>2287</v>
      </c>
      <c r="C542" s="32" t="s">
        <v>3272</v>
      </c>
    </row>
    <row r="543" spans="1:3" x14ac:dyDescent="0.25">
      <c r="A543" s="33" t="s">
        <v>7264</v>
      </c>
      <c r="B543" s="34" t="s">
        <v>2287</v>
      </c>
      <c r="C543" s="35" t="s">
        <v>3234</v>
      </c>
    </row>
    <row r="544" spans="1:3" x14ac:dyDescent="0.25">
      <c r="A544" s="30" t="s">
        <v>7264</v>
      </c>
      <c r="B544" s="31" t="s">
        <v>2287</v>
      </c>
      <c r="C544" s="32" t="s">
        <v>3278</v>
      </c>
    </row>
    <row r="545" spans="1:3" x14ac:dyDescent="0.25">
      <c r="A545" s="33" t="s">
        <v>7265</v>
      </c>
      <c r="B545" s="34" t="s">
        <v>2287</v>
      </c>
      <c r="C545" s="35" t="s">
        <v>7414</v>
      </c>
    </row>
    <row r="546" spans="1:3" x14ac:dyDescent="0.25">
      <c r="A546" s="30" t="s">
        <v>7265</v>
      </c>
      <c r="B546" s="31" t="s">
        <v>2287</v>
      </c>
      <c r="C546" s="32" t="s">
        <v>7415</v>
      </c>
    </row>
    <row r="547" spans="1:3" x14ac:dyDescent="0.25">
      <c r="A547" s="33" t="s">
        <v>7265</v>
      </c>
      <c r="B547" s="34" t="s">
        <v>2287</v>
      </c>
      <c r="C547" s="35" t="s">
        <v>4694</v>
      </c>
    </row>
    <row r="548" spans="1:3" x14ac:dyDescent="0.25">
      <c r="A548" s="30" t="s">
        <v>7265</v>
      </c>
      <c r="B548" s="31" t="s">
        <v>2287</v>
      </c>
      <c r="C548" s="32" t="s">
        <v>4696</v>
      </c>
    </row>
    <row r="549" spans="1:3" x14ac:dyDescent="0.25">
      <c r="A549" s="33" t="s">
        <v>7265</v>
      </c>
      <c r="B549" s="34" t="s">
        <v>2287</v>
      </c>
      <c r="C549" s="35" t="s">
        <v>4697</v>
      </c>
    </row>
    <row r="550" spans="1:3" x14ac:dyDescent="0.25">
      <c r="A550" s="30" t="s">
        <v>7265</v>
      </c>
      <c r="B550" s="31" t="s">
        <v>2287</v>
      </c>
      <c r="C550" s="32" t="s">
        <v>4699</v>
      </c>
    </row>
    <row r="551" spans="1:3" x14ac:dyDescent="0.25">
      <c r="A551" s="33" t="s">
        <v>7265</v>
      </c>
      <c r="B551" s="34" t="s">
        <v>2287</v>
      </c>
      <c r="C551" s="35" t="s">
        <v>4701</v>
      </c>
    </row>
    <row r="552" spans="1:3" x14ac:dyDescent="0.25">
      <c r="A552" s="30" t="s">
        <v>7265</v>
      </c>
      <c r="B552" s="31" t="s">
        <v>2287</v>
      </c>
      <c r="C552" s="32" t="s">
        <v>4702</v>
      </c>
    </row>
    <row r="553" spans="1:3" x14ac:dyDescent="0.25">
      <c r="A553" s="33" t="s">
        <v>7265</v>
      </c>
      <c r="B553" s="34" t="s">
        <v>2287</v>
      </c>
      <c r="C553" s="35" t="s">
        <v>4705</v>
      </c>
    </row>
    <row r="554" spans="1:3" x14ac:dyDescent="0.25">
      <c r="A554" s="30" t="s">
        <v>7265</v>
      </c>
      <c r="B554" s="31" t="s">
        <v>2287</v>
      </c>
      <c r="C554" s="32" t="s">
        <v>4706</v>
      </c>
    </row>
    <row r="555" spans="1:3" x14ac:dyDescent="0.25">
      <c r="A555" s="33" t="s">
        <v>7265</v>
      </c>
      <c r="B555" s="34" t="s">
        <v>2287</v>
      </c>
      <c r="C555" s="35" t="s">
        <v>4707</v>
      </c>
    </row>
    <row r="556" spans="1:3" x14ac:dyDescent="0.25">
      <c r="A556" s="30" t="s">
        <v>7265</v>
      </c>
      <c r="B556" s="31" t="s">
        <v>2287</v>
      </c>
      <c r="C556" s="32" t="s">
        <v>4708</v>
      </c>
    </row>
    <row r="557" spans="1:3" x14ac:dyDescent="0.25">
      <c r="A557" s="33" t="s">
        <v>7265</v>
      </c>
      <c r="B557" s="34" t="s">
        <v>2287</v>
      </c>
      <c r="C557" s="35" t="s">
        <v>4710</v>
      </c>
    </row>
    <row r="558" spans="1:3" x14ac:dyDescent="0.25">
      <c r="A558" s="30" t="s">
        <v>7265</v>
      </c>
      <c r="B558" s="31" t="s">
        <v>2287</v>
      </c>
      <c r="C558" s="32" t="s">
        <v>4711</v>
      </c>
    </row>
    <row r="559" spans="1:3" x14ac:dyDescent="0.25">
      <c r="A559" s="33" t="s">
        <v>7265</v>
      </c>
      <c r="B559" s="34" t="s">
        <v>2287</v>
      </c>
      <c r="C559" s="35" t="s">
        <v>4713</v>
      </c>
    </row>
    <row r="560" spans="1:3" x14ac:dyDescent="0.25">
      <c r="A560" s="30" t="s">
        <v>7265</v>
      </c>
      <c r="B560" s="31" t="s">
        <v>2287</v>
      </c>
      <c r="C560" s="32" t="s">
        <v>4714</v>
      </c>
    </row>
    <row r="561" spans="1:3" x14ac:dyDescent="0.25">
      <c r="A561" s="33" t="s">
        <v>7265</v>
      </c>
      <c r="B561" s="34" t="s">
        <v>2287</v>
      </c>
      <c r="C561" s="35" t="s">
        <v>4715</v>
      </c>
    </row>
    <row r="562" spans="1:3" x14ac:dyDescent="0.25">
      <c r="A562" s="30" t="s">
        <v>7265</v>
      </c>
      <c r="B562" s="31" t="s">
        <v>2287</v>
      </c>
      <c r="C562" s="32" t="s">
        <v>4716</v>
      </c>
    </row>
    <row r="563" spans="1:3" x14ac:dyDescent="0.25">
      <c r="A563" s="33" t="s">
        <v>7265</v>
      </c>
      <c r="B563" s="34" t="s">
        <v>2287</v>
      </c>
      <c r="C563" s="35" t="s">
        <v>4717</v>
      </c>
    </row>
    <row r="564" spans="1:3" x14ac:dyDescent="0.25">
      <c r="A564" s="30" t="s">
        <v>7265</v>
      </c>
      <c r="B564" s="31" t="s">
        <v>2287</v>
      </c>
      <c r="C564" s="32" t="s">
        <v>4718</v>
      </c>
    </row>
    <row r="565" spans="1:3" x14ac:dyDescent="0.25">
      <c r="A565" s="33" t="s">
        <v>7265</v>
      </c>
      <c r="B565" s="34" t="s">
        <v>2287</v>
      </c>
      <c r="C565" s="35" t="s">
        <v>4720</v>
      </c>
    </row>
    <row r="566" spans="1:3" x14ac:dyDescent="0.25">
      <c r="A566" s="30" t="s">
        <v>7265</v>
      </c>
      <c r="B566" s="31" t="s">
        <v>2287</v>
      </c>
      <c r="C566" s="32" t="s">
        <v>4721</v>
      </c>
    </row>
    <row r="567" spans="1:3" x14ac:dyDescent="0.25">
      <c r="A567" s="33" t="s">
        <v>7265</v>
      </c>
      <c r="B567" s="34" t="s">
        <v>2287</v>
      </c>
      <c r="C567" s="35" t="s">
        <v>4723</v>
      </c>
    </row>
    <row r="568" spans="1:3" x14ac:dyDescent="0.25">
      <c r="A568" s="30" t="s">
        <v>7265</v>
      </c>
      <c r="B568" s="31" t="s">
        <v>2287</v>
      </c>
      <c r="C568" s="32" t="s">
        <v>4724</v>
      </c>
    </row>
    <row r="569" spans="1:3" x14ac:dyDescent="0.25">
      <c r="A569" s="33" t="s">
        <v>7265</v>
      </c>
      <c r="B569" s="34" t="s">
        <v>2287</v>
      </c>
      <c r="C569" s="35" t="s">
        <v>4725</v>
      </c>
    </row>
    <row r="570" spans="1:3" x14ac:dyDescent="0.25">
      <c r="A570" s="30" t="s">
        <v>7265</v>
      </c>
      <c r="B570" s="31" t="s">
        <v>2287</v>
      </c>
      <c r="C570" s="32" t="s">
        <v>4726</v>
      </c>
    </row>
    <row r="571" spans="1:3" x14ac:dyDescent="0.25">
      <c r="A571" s="33" t="s">
        <v>7265</v>
      </c>
      <c r="B571" s="34" t="s">
        <v>2287</v>
      </c>
      <c r="C571" s="35" t="s">
        <v>4727</v>
      </c>
    </row>
    <row r="572" spans="1:3" x14ac:dyDescent="0.25">
      <c r="A572" s="30" t="s">
        <v>7265</v>
      </c>
      <c r="B572" s="31" t="s">
        <v>2287</v>
      </c>
      <c r="C572" s="32" t="s">
        <v>3473</v>
      </c>
    </row>
    <row r="573" spans="1:3" x14ac:dyDescent="0.25">
      <c r="A573" s="33" t="s">
        <v>7265</v>
      </c>
      <c r="B573" s="34" t="s">
        <v>2287</v>
      </c>
      <c r="C573" s="35" t="s">
        <v>3477</v>
      </c>
    </row>
    <row r="574" spans="1:3" x14ac:dyDescent="0.25">
      <c r="A574" s="30" t="s">
        <v>7265</v>
      </c>
      <c r="B574" s="31" t="s">
        <v>2287</v>
      </c>
      <c r="C574" s="32" t="s">
        <v>3479</v>
      </c>
    </row>
    <row r="575" spans="1:3" x14ac:dyDescent="0.25">
      <c r="A575" s="33" t="s">
        <v>7265</v>
      </c>
      <c r="B575" s="34" t="s">
        <v>2287</v>
      </c>
      <c r="C575" s="35" t="s">
        <v>3481</v>
      </c>
    </row>
    <row r="576" spans="1:3" x14ac:dyDescent="0.25">
      <c r="A576" s="30" t="s">
        <v>7265</v>
      </c>
      <c r="B576" s="31" t="s">
        <v>2287</v>
      </c>
      <c r="C576" s="32" t="s">
        <v>4728</v>
      </c>
    </row>
    <row r="577" spans="1:3" x14ac:dyDescent="0.25">
      <c r="A577" s="33" t="s">
        <v>7265</v>
      </c>
      <c r="B577" s="34" t="s">
        <v>2287</v>
      </c>
      <c r="C577" s="35" t="s">
        <v>4729</v>
      </c>
    </row>
    <row r="578" spans="1:3" x14ac:dyDescent="0.25">
      <c r="A578" s="30" t="s">
        <v>7265</v>
      </c>
      <c r="B578" s="31" t="s">
        <v>2287</v>
      </c>
      <c r="C578" s="32" t="s">
        <v>4732</v>
      </c>
    </row>
    <row r="579" spans="1:3" x14ac:dyDescent="0.25">
      <c r="A579" s="33" t="s">
        <v>7265</v>
      </c>
      <c r="B579" s="34" t="s">
        <v>2287</v>
      </c>
      <c r="C579" s="35" t="s">
        <v>4734</v>
      </c>
    </row>
    <row r="580" spans="1:3" x14ac:dyDescent="0.25">
      <c r="A580" s="30" t="s">
        <v>7265</v>
      </c>
      <c r="B580" s="31" t="s">
        <v>2287</v>
      </c>
      <c r="C580" s="32" t="s">
        <v>5700</v>
      </c>
    </row>
    <row r="581" spans="1:3" x14ac:dyDescent="0.25">
      <c r="A581" s="33" t="s">
        <v>7265</v>
      </c>
      <c r="B581" s="34" t="s">
        <v>2287</v>
      </c>
      <c r="C581" s="35" t="s">
        <v>4738</v>
      </c>
    </row>
    <row r="582" spans="1:3" x14ac:dyDescent="0.25">
      <c r="A582" s="30" t="s">
        <v>7265</v>
      </c>
      <c r="B582" s="31" t="s">
        <v>2287</v>
      </c>
      <c r="C582" s="32" t="s">
        <v>4739</v>
      </c>
    </row>
    <row r="583" spans="1:3" x14ac:dyDescent="0.25">
      <c r="A583" s="33" t="s">
        <v>7265</v>
      </c>
      <c r="B583" s="34" t="s">
        <v>2287</v>
      </c>
      <c r="C583" s="35" t="s">
        <v>5701</v>
      </c>
    </row>
    <row r="584" spans="1:3" x14ac:dyDescent="0.25">
      <c r="A584" s="30" t="s">
        <v>7265</v>
      </c>
      <c r="B584" s="31" t="s">
        <v>2287</v>
      </c>
      <c r="C584" s="32" t="s">
        <v>5702</v>
      </c>
    </row>
    <row r="585" spans="1:3" x14ac:dyDescent="0.25">
      <c r="A585" s="33" t="s">
        <v>7265</v>
      </c>
      <c r="B585" s="34" t="s">
        <v>2287</v>
      </c>
      <c r="C585" s="35" t="s">
        <v>4740</v>
      </c>
    </row>
    <row r="586" spans="1:3" x14ac:dyDescent="0.25">
      <c r="A586" s="30" t="s">
        <v>7265</v>
      </c>
      <c r="B586" s="31" t="s">
        <v>2287</v>
      </c>
      <c r="C586" s="32" t="s">
        <v>4741</v>
      </c>
    </row>
    <row r="587" spans="1:3" x14ac:dyDescent="0.25">
      <c r="A587" s="33" t="s">
        <v>7265</v>
      </c>
      <c r="B587" s="34" t="s">
        <v>2287</v>
      </c>
      <c r="C587" s="35" t="s">
        <v>4742</v>
      </c>
    </row>
    <row r="588" spans="1:3" x14ac:dyDescent="0.25">
      <c r="A588" s="30" t="s">
        <v>7265</v>
      </c>
      <c r="B588" s="31" t="s">
        <v>2287</v>
      </c>
      <c r="C588" s="32" t="s">
        <v>5703</v>
      </c>
    </row>
    <row r="589" spans="1:3" x14ac:dyDescent="0.25">
      <c r="A589" s="33" t="s">
        <v>7265</v>
      </c>
      <c r="B589" s="34" t="s">
        <v>2287</v>
      </c>
      <c r="C589" s="35" t="s">
        <v>5704</v>
      </c>
    </row>
    <row r="590" spans="1:3" x14ac:dyDescent="0.25">
      <c r="A590" s="30" t="s">
        <v>7265</v>
      </c>
      <c r="B590" s="31" t="s">
        <v>2287</v>
      </c>
      <c r="C590" s="32" t="s">
        <v>4744</v>
      </c>
    </row>
    <row r="591" spans="1:3" x14ac:dyDescent="0.25">
      <c r="A591" s="33" t="s">
        <v>7265</v>
      </c>
      <c r="B591" s="34" t="s">
        <v>2287</v>
      </c>
      <c r="C591" s="35" t="s">
        <v>4745</v>
      </c>
    </row>
    <row r="592" spans="1:3" x14ac:dyDescent="0.25">
      <c r="A592" s="30" t="s">
        <v>7265</v>
      </c>
      <c r="B592" s="31" t="s">
        <v>2287</v>
      </c>
      <c r="C592" s="32" t="s">
        <v>5705</v>
      </c>
    </row>
    <row r="593" spans="1:3" x14ac:dyDescent="0.25">
      <c r="A593" s="33" t="s">
        <v>7265</v>
      </c>
      <c r="B593" s="34" t="s">
        <v>2287</v>
      </c>
      <c r="C593" s="35" t="s">
        <v>5706</v>
      </c>
    </row>
    <row r="594" spans="1:3" x14ac:dyDescent="0.25">
      <c r="A594" s="30" t="s">
        <v>7265</v>
      </c>
      <c r="B594" s="31" t="s">
        <v>2287</v>
      </c>
      <c r="C594" s="32" t="s">
        <v>4746</v>
      </c>
    </row>
    <row r="595" spans="1:3" x14ac:dyDescent="0.25">
      <c r="A595" s="33" t="s">
        <v>7265</v>
      </c>
      <c r="B595" s="34" t="s">
        <v>2287</v>
      </c>
      <c r="C595" s="35" t="s">
        <v>4747</v>
      </c>
    </row>
    <row r="596" spans="1:3" x14ac:dyDescent="0.25">
      <c r="A596" s="30" t="s">
        <v>7265</v>
      </c>
      <c r="B596" s="31" t="s">
        <v>2287</v>
      </c>
      <c r="C596" s="32" t="s">
        <v>5707</v>
      </c>
    </row>
    <row r="597" spans="1:3" x14ac:dyDescent="0.25">
      <c r="A597" s="33" t="s">
        <v>7265</v>
      </c>
      <c r="B597" s="34" t="s">
        <v>2287</v>
      </c>
      <c r="C597" s="35" t="s">
        <v>5708</v>
      </c>
    </row>
    <row r="598" spans="1:3" x14ac:dyDescent="0.25">
      <c r="A598" s="30" t="s">
        <v>7265</v>
      </c>
      <c r="B598" s="31" t="s">
        <v>2287</v>
      </c>
      <c r="C598" s="32" t="s">
        <v>5709</v>
      </c>
    </row>
    <row r="599" spans="1:3" x14ac:dyDescent="0.25">
      <c r="A599" s="33" t="s">
        <v>7265</v>
      </c>
      <c r="B599" s="34" t="s">
        <v>2287</v>
      </c>
      <c r="C599" s="35" t="s">
        <v>7425</v>
      </c>
    </row>
    <row r="600" spans="1:3" x14ac:dyDescent="0.25">
      <c r="A600" s="30" t="s">
        <v>7265</v>
      </c>
      <c r="B600" s="31" t="s">
        <v>2287</v>
      </c>
      <c r="C600" s="32" t="s">
        <v>5711</v>
      </c>
    </row>
    <row r="601" spans="1:3" x14ac:dyDescent="0.25">
      <c r="A601" s="33" t="s">
        <v>7265</v>
      </c>
      <c r="B601" s="34" t="s">
        <v>2287</v>
      </c>
      <c r="C601" s="35" t="s">
        <v>5712</v>
      </c>
    </row>
    <row r="602" spans="1:3" x14ac:dyDescent="0.25">
      <c r="A602" s="30" t="s">
        <v>7265</v>
      </c>
      <c r="B602" s="31" t="s">
        <v>2287</v>
      </c>
      <c r="C602" s="32" t="s">
        <v>5713</v>
      </c>
    </row>
    <row r="603" spans="1:3" x14ac:dyDescent="0.25">
      <c r="A603" s="33" t="s">
        <v>7265</v>
      </c>
      <c r="B603" s="34" t="s">
        <v>2287</v>
      </c>
      <c r="C603" s="35" t="s">
        <v>5714</v>
      </c>
    </row>
    <row r="604" spans="1:3" x14ac:dyDescent="0.25">
      <c r="A604" s="30" t="s">
        <v>7265</v>
      </c>
      <c r="B604" s="31" t="s">
        <v>2287</v>
      </c>
      <c r="C604" s="32" t="s">
        <v>5715</v>
      </c>
    </row>
    <row r="605" spans="1:3" x14ac:dyDescent="0.25">
      <c r="A605" s="33" t="s">
        <v>7265</v>
      </c>
      <c r="B605" s="34" t="s">
        <v>2287</v>
      </c>
      <c r="C605" s="35" t="s">
        <v>5716</v>
      </c>
    </row>
    <row r="606" spans="1:3" x14ac:dyDescent="0.25">
      <c r="A606" s="30" t="s">
        <v>7265</v>
      </c>
      <c r="B606" s="31" t="s">
        <v>2287</v>
      </c>
      <c r="C606" s="32" t="s">
        <v>4749</v>
      </c>
    </row>
    <row r="607" spans="1:3" x14ac:dyDescent="0.25">
      <c r="A607" s="33" t="s">
        <v>7265</v>
      </c>
      <c r="B607" s="34" t="s">
        <v>2287</v>
      </c>
      <c r="C607" s="35" t="s">
        <v>5717</v>
      </c>
    </row>
    <row r="608" spans="1:3" x14ac:dyDescent="0.25">
      <c r="A608" s="30" t="s">
        <v>7265</v>
      </c>
      <c r="B608" s="31" t="s">
        <v>2287</v>
      </c>
      <c r="C608" s="32" t="s">
        <v>5718</v>
      </c>
    </row>
    <row r="609" spans="1:3" x14ac:dyDescent="0.25">
      <c r="A609" s="33" t="s">
        <v>7265</v>
      </c>
      <c r="B609" s="34" t="s">
        <v>2287</v>
      </c>
      <c r="C609" s="35" t="s">
        <v>5719</v>
      </c>
    </row>
    <row r="610" spans="1:3" x14ac:dyDescent="0.25">
      <c r="A610" s="30" t="s">
        <v>7265</v>
      </c>
      <c r="B610" s="31" t="s">
        <v>2287</v>
      </c>
      <c r="C610" s="32" t="s">
        <v>5720</v>
      </c>
    </row>
    <row r="611" spans="1:3" x14ac:dyDescent="0.25">
      <c r="A611" s="33" t="s">
        <v>7265</v>
      </c>
      <c r="B611" s="34" t="s">
        <v>2287</v>
      </c>
      <c r="C611" s="35" t="s">
        <v>5721</v>
      </c>
    </row>
    <row r="612" spans="1:3" x14ac:dyDescent="0.25">
      <c r="A612" s="30" t="s">
        <v>7265</v>
      </c>
      <c r="B612" s="31" t="s">
        <v>2287</v>
      </c>
      <c r="C612" s="32" t="s">
        <v>5722</v>
      </c>
    </row>
    <row r="613" spans="1:3" x14ac:dyDescent="0.25">
      <c r="A613" s="33" t="s">
        <v>7265</v>
      </c>
      <c r="B613" s="34" t="s">
        <v>2287</v>
      </c>
      <c r="C613" s="35" t="s">
        <v>5723</v>
      </c>
    </row>
    <row r="614" spans="1:3" x14ac:dyDescent="0.25">
      <c r="A614" s="30" t="s">
        <v>7265</v>
      </c>
      <c r="B614" s="31" t="s">
        <v>2287</v>
      </c>
      <c r="C614" s="32" t="s">
        <v>5724</v>
      </c>
    </row>
    <row r="615" spans="1:3" x14ac:dyDescent="0.25">
      <c r="A615" s="33" t="s">
        <v>7265</v>
      </c>
      <c r="B615" s="34" t="s">
        <v>2287</v>
      </c>
      <c r="C615" s="35" t="s">
        <v>5725</v>
      </c>
    </row>
    <row r="616" spans="1:3" x14ac:dyDescent="0.25">
      <c r="A616" s="30" t="s">
        <v>7265</v>
      </c>
      <c r="B616" s="31" t="s">
        <v>2287</v>
      </c>
      <c r="C616" s="32" t="s">
        <v>5726</v>
      </c>
    </row>
    <row r="617" spans="1:3" x14ac:dyDescent="0.25">
      <c r="A617" s="33" t="s">
        <v>7265</v>
      </c>
      <c r="B617" s="34" t="s">
        <v>2287</v>
      </c>
      <c r="C617" s="35" t="s">
        <v>5727</v>
      </c>
    </row>
    <row r="618" spans="1:3" x14ac:dyDescent="0.25">
      <c r="A618" s="30" t="s">
        <v>7265</v>
      </c>
      <c r="B618" s="31" t="s">
        <v>2287</v>
      </c>
      <c r="C618" s="32" t="s">
        <v>4751</v>
      </c>
    </row>
    <row r="619" spans="1:3" x14ac:dyDescent="0.25">
      <c r="A619" s="33" t="s">
        <v>7265</v>
      </c>
      <c r="B619" s="34" t="s">
        <v>2287</v>
      </c>
      <c r="C619" s="35" t="s">
        <v>7483</v>
      </c>
    </row>
    <row r="620" spans="1:3" x14ac:dyDescent="0.25">
      <c r="A620" s="30" t="s">
        <v>7265</v>
      </c>
      <c r="B620" s="31" t="s">
        <v>2287</v>
      </c>
      <c r="C620" s="32" t="s">
        <v>5730</v>
      </c>
    </row>
    <row r="621" spans="1:3" x14ac:dyDescent="0.25">
      <c r="A621" s="33" t="s">
        <v>7265</v>
      </c>
      <c r="B621" s="34" t="s">
        <v>2287</v>
      </c>
      <c r="C621" s="35" t="s">
        <v>5731</v>
      </c>
    </row>
    <row r="622" spans="1:3" x14ac:dyDescent="0.25">
      <c r="A622" s="30" t="s">
        <v>7265</v>
      </c>
      <c r="B622" s="31" t="s">
        <v>2287</v>
      </c>
      <c r="C622" s="32" t="s">
        <v>4752</v>
      </c>
    </row>
    <row r="623" spans="1:3" x14ac:dyDescent="0.25">
      <c r="A623" s="33" t="s">
        <v>7265</v>
      </c>
      <c r="B623" s="34" t="s">
        <v>2287</v>
      </c>
      <c r="C623" s="35" t="s">
        <v>4753</v>
      </c>
    </row>
    <row r="624" spans="1:3" x14ac:dyDescent="0.25">
      <c r="A624" s="30" t="s">
        <v>7265</v>
      </c>
      <c r="B624" s="31" t="s">
        <v>2287</v>
      </c>
      <c r="C624" s="32" t="s">
        <v>5732</v>
      </c>
    </row>
    <row r="625" spans="1:3" x14ac:dyDescent="0.25">
      <c r="A625" s="33" t="s">
        <v>7265</v>
      </c>
      <c r="B625" s="34" t="s">
        <v>2287</v>
      </c>
      <c r="C625" s="35" t="s">
        <v>5733</v>
      </c>
    </row>
    <row r="626" spans="1:3" x14ac:dyDescent="0.25">
      <c r="A626" s="30" t="s">
        <v>7265</v>
      </c>
      <c r="B626" s="31" t="s">
        <v>2287</v>
      </c>
      <c r="C626" s="32" t="s">
        <v>7475</v>
      </c>
    </row>
    <row r="627" spans="1:3" x14ac:dyDescent="0.25">
      <c r="A627" s="33" t="s">
        <v>7265</v>
      </c>
      <c r="B627" s="34" t="s">
        <v>2287</v>
      </c>
      <c r="C627" s="35" t="s">
        <v>5737</v>
      </c>
    </row>
    <row r="628" spans="1:3" x14ac:dyDescent="0.25">
      <c r="A628" s="30" t="s">
        <v>7265</v>
      </c>
      <c r="B628" s="31" t="s">
        <v>2287</v>
      </c>
      <c r="C628" s="32" t="s">
        <v>4754</v>
      </c>
    </row>
    <row r="629" spans="1:3" x14ac:dyDescent="0.25">
      <c r="A629" s="33" t="s">
        <v>7265</v>
      </c>
      <c r="B629" s="34" t="s">
        <v>2287</v>
      </c>
      <c r="C629" s="35" t="s">
        <v>7480</v>
      </c>
    </row>
    <row r="630" spans="1:3" x14ac:dyDescent="0.25">
      <c r="A630" s="30" t="s">
        <v>7266</v>
      </c>
      <c r="B630" s="31" t="s">
        <v>2287</v>
      </c>
      <c r="C630" s="32" t="s">
        <v>4694</v>
      </c>
    </row>
    <row r="631" spans="1:3" x14ac:dyDescent="0.25">
      <c r="A631" s="33" t="s">
        <v>7267</v>
      </c>
      <c r="B631" s="34" t="s">
        <v>2287</v>
      </c>
      <c r="C631" s="35" t="s">
        <v>7410</v>
      </c>
    </row>
    <row r="632" spans="1:3" x14ac:dyDescent="0.25">
      <c r="A632" s="30" t="s">
        <v>7267</v>
      </c>
      <c r="B632" s="31" t="s">
        <v>2287</v>
      </c>
      <c r="C632" s="32" t="s">
        <v>7411</v>
      </c>
    </row>
    <row r="633" spans="1:3" x14ac:dyDescent="0.25">
      <c r="A633" s="33" t="s">
        <v>7267</v>
      </c>
      <c r="B633" s="34" t="s">
        <v>2287</v>
      </c>
      <c r="C633" s="35" t="s">
        <v>7412</v>
      </c>
    </row>
    <row r="634" spans="1:3" x14ac:dyDescent="0.25">
      <c r="A634" s="30" t="s">
        <v>7267</v>
      </c>
      <c r="B634" s="31" t="s">
        <v>2287</v>
      </c>
      <c r="C634" s="32" t="s">
        <v>4655</v>
      </c>
    </row>
    <row r="635" spans="1:3" x14ac:dyDescent="0.25">
      <c r="A635" s="33" t="s">
        <v>7267</v>
      </c>
      <c r="B635" s="34" t="s">
        <v>2287</v>
      </c>
      <c r="C635" s="35" t="s">
        <v>4656</v>
      </c>
    </row>
    <row r="636" spans="1:3" x14ac:dyDescent="0.25">
      <c r="A636" s="30" t="s">
        <v>7267</v>
      </c>
      <c r="B636" s="31" t="s">
        <v>2287</v>
      </c>
      <c r="C636" s="32" t="s">
        <v>4658</v>
      </c>
    </row>
    <row r="637" spans="1:3" x14ac:dyDescent="0.25">
      <c r="A637" s="33" t="s">
        <v>7267</v>
      </c>
      <c r="B637" s="34" t="s">
        <v>2287</v>
      </c>
      <c r="C637" s="35" t="s">
        <v>4660</v>
      </c>
    </row>
    <row r="638" spans="1:3" x14ac:dyDescent="0.25">
      <c r="A638" s="30" t="s">
        <v>7267</v>
      </c>
      <c r="B638" s="31" t="s">
        <v>2287</v>
      </c>
      <c r="C638" s="32" t="s">
        <v>4661</v>
      </c>
    </row>
    <row r="639" spans="1:3" x14ac:dyDescent="0.25">
      <c r="A639" s="33" t="s">
        <v>7267</v>
      </c>
      <c r="B639" s="34" t="s">
        <v>2287</v>
      </c>
      <c r="C639" s="35" t="s">
        <v>7484</v>
      </c>
    </row>
    <row r="640" spans="1:3" x14ac:dyDescent="0.25">
      <c r="A640" s="30" t="s">
        <v>7267</v>
      </c>
      <c r="B640" s="31" t="s">
        <v>2287</v>
      </c>
      <c r="C640" s="32" t="s">
        <v>4665</v>
      </c>
    </row>
    <row r="641" spans="1:3" x14ac:dyDescent="0.25">
      <c r="A641" s="33" t="s">
        <v>7267</v>
      </c>
      <c r="B641" s="34" t="s">
        <v>2287</v>
      </c>
      <c r="C641" s="35" t="s">
        <v>7485</v>
      </c>
    </row>
    <row r="642" spans="1:3" x14ac:dyDescent="0.25">
      <c r="A642" s="30" t="s">
        <v>7267</v>
      </c>
      <c r="B642" s="31" t="s">
        <v>2287</v>
      </c>
      <c r="C642" s="32" t="s">
        <v>7486</v>
      </c>
    </row>
    <row r="643" spans="1:3" x14ac:dyDescent="0.25">
      <c r="A643" s="33" t="s">
        <v>7268</v>
      </c>
      <c r="B643" s="34" t="s">
        <v>2287</v>
      </c>
      <c r="C643" s="35" t="s">
        <v>7410</v>
      </c>
    </row>
    <row r="644" spans="1:3" x14ac:dyDescent="0.25">
      <c r="A644" s="30" t="s">
        <v>7268</v>
      </c>
      <c r="B644" s="31" t="s">
        <v>2287</v>
      </c>
      <c r="C644" s="32" t="s">
        <v>7411</v>
      </c>
    </row>
    <row r="645" spans="1:3" x14ac:dyDescent="0.25">
      <c r="A645" s="33" t="s">
        <v>7268</v>
      </c>
      <c r="B645" s="34" t="s">
        <v>2287</v>
      </c>
      <c r="C645" s="35" t="s">
        <v>7412</v>
      </c>
    </row>
    <row r="646" spans="1:3" x14ac:dyDescent="0.25">
      <c r="A646" s="30" t="s">
        <v>1246</v>
      </c>
      <c r="B646" s="31" t="s">
        <v>2287</v>
      </c>
      <c r="C646" s="32" t="s">
        <v>5368</v>
      </c>
    </row>
    <row r="647" spans="1:3" x14ac:dyDescent="0.25">
      <c r="A647" s="33" t="s">
        <v>1246</v>
      </c>
      <c r="B647" s="34" t="s">
        <v>2287</v>
      </c>
      <c r="C647" s="35" t="s">
        <v>5369</v>
      </c>
    </row>
    <row r="648" spans="1:3" x14ac:dyDescent="0.25">
      <c r="A648" s="30" t="s">
        <v>1246</v>
      </c>
      <c r="B648" s="31" t="s">
        <v>2287</v>
      </c>
      <c r="C648" s="32" t="s">
        <v>5371</v>
      </c>
    </row>
    <row r="649" spans="1:3" x14ac:dyDescent="0.25">
      <c r="A649" s="33" t="s">
        <v>1246</v>
      </c>
      <c r="B649" s="34" t="s">
        <v>2287</v>
      </c>
      <c r="C649" s="35" t="s">
        <v>5373</v>
      </c>
    </row>
    <row r="650" spans="1:3" x14ac:dyDescent="0.25">
      <c r="A650" s="30" t="s">
        <v>1246</v>
      </c>
      <c r="B650" s="31" t="s">
        <v>2287</v>
      </c>
      <c r="C650" s="32" t="s">
        <v>5374</v>
      </c>
    </row>
    <row r="651" spans="1:3" x14ac:dyDescent="0.25">
      <c r="A651" s="33" t="s">
        <v>1246</v>
      </c>
      <c r="B651" s="34" t="s">
        <v>2287</v>
      </c>
      <c r="C651" s="35" t="s">
        <v>5376</v>
      </c>
    </row>
    <row r="652" spans="1:3" x14ac:dyDescent="0.25">
      <c r="A652" s="30" t="s">
        <v>1248</v>
      </c>
      <c r="B652" s="31" t="s">
        <v>2287</v>
      </c>
      <c r="C652" s="32" t="s">
        <v>5378</v>
      </c>
    </row>
    <row r="653" spans="1:3" x14ac:dyDescent="0.25">
      <c r="A653" s="33" t="s">
        <v>1248</v>
      </c>
      <c r="B653" s="34" t="s">
        <v>2287</v>
      </c>
      <c r="C653" s="35" t="s">
        <v>5379</v>
      </c>
    </row>
    <row r="654" spans="1:3" x14ac:dyDescent="0.25">
      <c r="A654" s="30" t="s">
        <v>1248</v>
      </c>
      <c r="B654" s="31" t="s">
        <v>2287</v>
      </c>
      <c r="C654" s="32" t="s">
        <v>5381</v>
      </c>
    </row>
    <row r="655" spans="1:3" x14ac:dyDescent="0.25">
      <c r="A655" s="33" t="s">
        <v>1248</v>
      </c>
      <c r="B655" s="34" t="s">
        <v>2287</v>
      </c>
      <c r="C655" s="35" t="s">
        <v>5383</v>
      </c>
    </row>
    <row r="656" spans="1:3" x14ac:dyDescent="0.25">
      <c r="A656" s="30" t="s">
        <v>1248</v>
      </c>
      <c r="B656" s="31" t="s">
        <v>2287</v>
      </c>
      <c r="C656" s="32" t="s">
        <v>5385</v>
      </c>
    </row>
    <row r="657" spans="1:3" x14ac:dyDescent="0.25">
      <c r="A657" s="33" t="s">
        <v>1249</v>
      </c>
      <c r="B657" s="34" t="s">
        <v>2287</v>
      </c>
      <c r="C657" s="35" t="s">
        <v>5386</v>
      </c>
    </row>
    <row r="658" spans="1:3" x14ac:dyDescent="0.25">
      <c r="A658" s="30" t="s">
        <v>1249</v>
      </c>
      <c r="B658" s="31" t="s">
        <v>2287</v>
      </c>
      <c r="C658" s="32" t="s">
        <v>5387</v>
      </c>
    </row>
    <row r="659" spans="1:3" x14ac:dyDescent="0.25">
      <c r="A659" s="33" t="s">
        <v>1249</v>
      </c>
      <c r="B659" s="34" t="s">
        <v>2287</v>
      </c>
      <c r="C659" s="35" t="s">
        <v>5389</v>
      </c>
    </row>
    <row r="660" spans="1:3" x14ac:dyDescent="0.25">
      <c r="A660" s="30" t="s">
        <v>7269</v>
      </c>
      <c r="B660" s="31" t="s">
        <v>2206</v>
      </c>
      <c r="C660" s="32" t="s">
        <v>7321</v>
      </c>
    </row>
    <row r="661" spans="1:3" x14ac:dyDescent="0.25">
      <c r="A661" s="33" t="s">
        <v>7269</v>
      </c>
      <c r="B661" s="34" t="s">
        <v>2206</v>
      </c>
      <c r="C661" s="35" t="s">
        <v>7456</v>
      </c>
    </row>
    <row r="662" spans="1:3" x14ac:dyDescent="0.25">
      <c r="A662" s="30" t="s">
        <v>7269</v>
      </c>
      <c r="B662" s="31" t="s">
        <v>2206</v>
      </c>
      <c r="C662" s="32" t="s">
        <v>7487</v>
      </c>
    </row>
    <row r="663" spans="1:3" x14ac:dyDescent="0.25">
      <c r="A663" s="33" t="s">
        <v>7269</v>
      </c>
      <c r="B663" s="34" t="s">
        <v>2206</v>
      </c>
      <c r="C663" s="35" t="s">
        <v>7323</v>
      </c>
    </row>
    <row r="664" spans="1:3" x14ac:dyDescent="0.25">
      <c r="A664" s="30" t="s">
        <v>7269</v>
      </c>
      <c r="B664" s="31" t="s">
        <v>2206</v>
      </c>
      <c r="C664" s="32" t="s">
        <v>7458</v>
      </c>
    </row>
    <row r="665" spans="1:3" x14ac:dyDescent="0.25">
      <c r="A665" s="33" t="s">
        <v>7269</v>
      </c>
      <c r="B665" s="34" t="s">
        <v>2206</v>
      </c>
      <c r="C665" s="35" t="s">
        <v>7488</v>
      </c>
    </row>
    <row r="666" spans="1:3" x14ac:dyDescent="0.25">
      <c r="A666" s="30" t="s">
        <v>7269</v>
      </c>
      <c r="B666" s="31" t="s">
        <v>2206</v>
      </c>
      <c r="C666" s="32" t="s">
        <v>7325</v>
      </c>
    </row>
    <row r="667" spans="1:3" x14ac:dyDescent="0.25">
      <c r="A667" s="33" t="s">
        <v>7269</v>
      </c>
      <c r="B667" s="34" t="s">
        <v>2206</v>
      </c>
      <c r="C667" s="35" t="s">
        <v>7460</v>
      </c>
    </row>
    <row r="668" spans="1:3" x14ac:dyDescent="0.25">
      <c r="A668" s="30" t="s">
        <v>7269</v>
      </c>
      <c r="B668" s="31" t="s">
        <v>2206</v>
      </c>
      <c r="C668" s="32" t="s">
        <v>7489</v>
      </c>
    </row>
    <row r="669" spans="1:3" x14ac:dyDescent="0.25">
      <c r="A669" s="33" t="s">
        <v>7269</v>
      </c>
      <c r="B669" s="34" t="s">
        <v>2206</v>
      </c>
      <c r="C669" s="35" t="s">
        <v>7327</v>
      </c>
    </row>
    <row r="670" spans="1:3" x14ac:dyDescent="0.25">
      <c r="A670" s="30" t="s">
        <v>7269</v>
      </c>
      <c r="B670" s="31" t="s">
        <v>2206</v>
      </c>
      <c r="C670" s="32" t="s">
        <v>7462</v>
      </c>
    </row>
    <row r="671" spans="1:3" x14ac:dyDescent="0.25">
      <c r="A671" s="33" t="s">
        <v>7269</v>
      </c>
      <c r="B671" s="34" t="s">
        <v>2206</v>
      </c>
      <c r="C671" s="35" t="s">
        <v>7490</v>
      </c>
    </row>
    <row r="672" spans="1:3" x14ac:dyDescent="0.25">
      <c r="A672" s="30" t="s">
        <v>7269</v>
      </c>
      <c r="B672" s="31" t="s">
        <v>2206</v>
      </c>
      <c r="C672" s="32" t="s">
        <v>7329</v>
      </c>
    </row>
    <row r="673" spans="1:3" x14ac:dyDescent="0.25">
      <c r="A673" s="33" t="s">
        <v>7269</v>
      </c>
      <c r="B673" s="34" t="s">
        <v>2206</v>
      </c>
      <c r="C673" s="35" t="s">
        <v>7491</v>
      </c>
    </row>
    <row r="674" spans="1:3" x14ac:dyDescent="0.25">
      <c r="A674" s="30" t="s">
        <v>7269</v>
      </c>
      <c r="B674" s="31" t="s">
        <v>2206</v>
      </c>
      <c r="C674" s="32" t="s">
        <v>7331</v>
      </c>
    </row>
    <row r="675" spans="1:3" x14ac:dyDescent="0.25">
      <c r="A675" s="33" t="s">
        <v>7269</v>
      </c>
      <c r="B675" s="34" t="s">
        <v>2206</v>
      </c>
      <c r="C675" s="35" t="s">
        <v>7409</v>
      </c>
    </row>
    <row r="676" spans="1:3" x14ac:dyDescent="0.25">
      <c r="A676" s="30" t="s">
        <v>7269</v>
      </c>
      <c r="B676" s="31" t="s">
        <v>2206</v>
      </c>
      <c r="C676" s="32" t="s">
        <v>7492</v>
      </c>
    </row>
    <row r="677" spans="1:3" x14ac:dyDescent="0.25">
      <c r="A677" s="33" t="s">
        <v>7269</v>
      </c>
      <c r="B677" s="34" t="s">
        <v>2206</v>
      </c>
      <c r="C677" s="35" t="s">
        <v>7349</v>
      </c>
    </row>
    <row r="678" spans="1:3" x14ac:dyDescent="0.25">
      <c r="A678" s="30" t="s">
        <v>7269</v>
      </c>
      <c r="B678" s="31" t="s">
        <v>2206</v>
      </c>
      <c r="C678" s="32" t="s">
        <v>7493</v>
      </c>
    </row>
    <row r="679" spans="1:3" x14ac:dyDescent="0.25">
      <c r="A679" s="33" t="s">
        <v>7270</v>
      </c>
      <c r="B679" s="34" t="s">
        <v>2206</v>
      </c>
      <c r="C679" s="35" t="s">
        <v>7333</v>
      </c>
    </row>
    <row r="680" spans="1:3" x14ac:dyDescent="0.25">
      <c r="A680" s="30" t="s">
        <v>7270</v>
      </c>
      <c r="B680" s="31" t="s">
        <v>2206</v>
      </c>
      <c r="C680" s="32" t="s">
        <v>7494</v>
      </c>
    </row>
    <row r="681" spans="1:3" x14ac:dyDescent="0.25">
      <c r="A681" s="33" t="s">
        <v>7270</v>
      </c>
      <c r="B681" s="34" t="s">
        <v>2206</v>
      </c>
      <c r="C681" s="35" t="s">
        <v>7335</v>
      </c>
    </row>
    <row r="682" spans="1:3" x14ac:dyDescent="0.25">
      <c r="A682" s="30" t="s">
        <v>7270</v>
      </c>
      <c r="B682" s="31" t="s">
        <v>2206</v>
      </c>
      <c r="C682" s="32" t="s">
        <v>7495</v>
      </c>
    </row>
    <row r="683" spans="1:3" x14ac:dyDescent="0.25">
      <c r="A683" s="33" t="s">
        <v>7270</v>
      </c>
      <c r="B683" s="34" t="s">
        <v>2206</v>
      </c>
      <c r="C683" s="35" t="s">
        <v>7337</v>
      </c>
    </row>
    <row r="684" spans="1:3" x14ac:dyDescent="0.25">
      <c r="A684" s="30" t="s">
        <v>7270</v>
      </c>
      <c r="B684" s="31" t="s">
        <v>2206</v>
      </c>
      <c r="C684" s="32" t="s">
        <v>7357</v>
      </c>
    </row>
    <row r="685" spans="1:3" x14ac:dyDescent="0.25">
      <c r="A685" s="33" t="s">
        <v>7270</v>
      </c>
      <c r="B685" s="34" t="s">
        <v>2206</v>
      </c>
      <c r="C685" s="35" t="s">
        <v>7359</v>
      </c>
    </row>
    <row r="686" spans="1:3" x14ac:dyDescent="0.25">
      <c r="A686" s="30" t="s">
        <v>7270</v>
      </c>
      <c r="B686" s="31" t="s">
        <v>2206</v>
      </c>
      <c r="C686" s="32" t="s">
        <v>7361</v>
      </c>
    </row>
    <row r="687" spans="1:3" x14ac:dyDescent="0.25">
      <c r="A687" s="33" t="s">
        <v>7270</v>
      </c>
      <c r="B687" s="34" t="s">
        <v>2206</v>
      </c>
      <c r="C687" s="35" t="s">
        <v>7363</v>
      </c>
    </row>
    <row r="688" spans="1:3" x14ac:dyDescent="0.25">
      <c r="A688" s="30" t="s">
        <v>7270</v>
      </c>
      <c r="B688" s="31" t="s">
        <v>2206</v>
      </c>
      <c r="C688" s="32" t="s">
        <v>7339</v>
      </c>
    </row>
    <row r="689" spans="1:3" x14ac:dyDescent="0.25">
      <c r="A689" s="33" t="s">
        <v>7270</v>
      </c>
      <c r="B689" s="34" t="s">
        <v>2206</v>
      </c>
      <c r="C689" s="35" t="s">
        <v>7496</v>
      </c>
    </row>
    <row r="690" spans="1:3" x14ac:dyDescent="0.25">
      <c r="A690" s="30" t="s">
        <v>7270</v>
      </c>
      <c r="B690" s="31" t="s">
        <v>2206</v>
      </c>
      <c r="C690" s="32" t="s">
        <v>7341</v>
      </c>
    </row>
    <row r="691" spans="1:3" x14ac:dyDescent="0.25">
      <c r="A691" s="33" t="s">
        <v>7270</v>
      </c>
      <c r="B691" s="34" t="s">
        <v>2206</v>
      </c>
      <c r="C691" s="35" t="s">
        <v>7497</v>
      </c>
    </row>
    <row r="692" spans="1:3" x14ac:dyDescent="0.25">
      <c r="A692" s="30" t="s">
        <v>7270</v>
      </c>
      <c r="B692" s="31" t="s">
        <v>2206</v>
      </c>
      <c r="C692" s="32" t="s">
        <v>7343</v>
      </c>
    </row>
    <row r="693" spans="1:3" x14ac:dyDescent="0.25">
      <c r="A693" s="33" t="s">
        <v>7270</v>
      </c>
      <c r="B693" s="34" t="s">
        <v>2206</v>
      </c>
      <c r="C693" s="35" t="s">
        <v>7367</v>
      </c>
    </row>
    <row r="694" spans="1:3" x14ac:dyDescent="0.25">
      <c r="A694" s="30" t="s">
        <v>7270</v>
      </c>
      <c r="B694" s="31" t="s">
        <v>2206</v>
      </c>
      <c r="C694" s="32" t="s">
        <v>7369</v>
      </c>
    </row>
    <row r="695" spans="1:3" x14ac:dyDescent="0.25">
      <c r="A695" s="33" t="s">
        <v>7270</v>
      </c>
      <c r="B695" s="34" t="s">
        <v>2206</v>
      </c>
      <c r="C695" s="35" t="s">
        <v>7371</v>
      </c>
    </row>
    <row r="696" spans="1:3" x14ac:dyDescent="0.25">
      <c r="A696" s="30" t="s">
        <v>7270</v>
      </c>
      <c r="B696" s="31" t="s">
        <v>2206</v>
      </c>
      <c r="C696" s="32" t="s">
        <v>7373</v>
      </c>
    </row>
    <row r="697" spans="1:3" x14ac:dyDescent="0.25">
      <c r="A697" s="33" t="s">
        <v>7270</v>
      </c>
      <c r="B697" s="34" t="s">
        <v>2206</v>
      </c>
      <c r="C697" s="35" t="s">
        <v>7345</v>
      </c>
    </row>
    <row r="698" spans="1:3" x14ac:dyDescent="0.25">
      <c r="A698" s="30" t="s">
        <v>7270</v>
      </c>
      <c r="B698" s="31" t="s">
        <v>2206</v>
      </c>
      <c r="C698" s="32" t="s">
        <v>7375</v>
      </c>
    </row>
    <row r="699" spans="1:3" x14ac:dyDescent="0.25">
      <c r="A699" s="33" t="s">
        <v>7270</v>
      </c>
      <c r="B699" s="34" t="s">
        <v>2206</v>
      </c>
      <c r="C699" s="35" t="s">
        <v>7377</v>
      </c>
    </row>
    <row r="700" spans="1:3" x14ac:dyDescent="0.25">
      <c r="A700" s="30" t="s">
        <v>7270</v>
      </c>
      <c r="B700" s="31" t="s">
        <v>2206</v>
      </c>
      <c r="C700" s="32" t="s">
        <v>7379</v>
      </c>
    </row>
    <row r="701" spans="1:3" x14ac:dyDescent="0.25">
      <c r="A701" s="33" t="s">
        <v>7270</v>
      </c>
      <c r="B701" s="34" t="s">
        <v>2206</v>
      </c>
      <c r="C701" s="35" t="s">
        <v>7381</v>
      </c>
    </row>
    <row r="702" spans="1:3" x14ac:dyDescent="0.25">
      <c r="A702" s="30" t="s">
        <v>7270</v>
      </c>
      <c r="B702" s="31" t="s">
        <v>2206</v>
      </c>
      <c r="C702" s="32" t="s">
        <v>7347</v>
      </c>
    </row>
    <row r="703" spans="1:3" x14ac:dyDescent="0.25">
      <c r="A703" s="33" t="s">
        <v>7270</v>
      </c>
      <c r="B703" s="34" t="s">
        <v>2206</v>
      </c>
      <c r="C703" s="35" t="s">
        <v>7383</v>
      </c>
    </row>
    <row r="704" spans="1:3" x14ac:dyDescent="0.25">
      <c r="A704" s="30" t="s">
        <v>7270</v>
      </c>
      <c r="B704" s="31" t="s">
        <v>2206</v>
      </c>
      <c r="C704" s="32" t="s">
        <v>7385</v>
      </c>
    </row>
    <row r="705" spans="1:3" x14ac:dyDescent="0.25">
      <c r="A705" s="33" t="s">
        <v>7270</v>
      </c>
      <c r="B705" s="34" t="s">
        <v>2206</v>
      </c>
      <c r="C705" s="35" t="s">
        <v>7387</v>
      </c>
    </row>
    <row r="706" spans="1:3" x14ac:dyDescent="0.25">
      <c r="A706" s="30" t="s">
        <v>7270</v>
      </c>
      <c r="B706" s="31" t="s">
        <v>2206</v>
      </c>
      <c r="C706" s="32" t="s">
        <v>7319</v>
      </c>
    </row>
    <row r="707" spans="1:3" x14ac:dyDescent="0.25">
      <c r="A707" s="33" t="s">
        <v>7270</v>
      </c>
      <c r="B707" s="34" t="s">
        <v>2206</v>
      </c>
      <c r="C707" s="35" t="s">
        <v>7388</v>
      </c>
    </row>
    <row r="708" spans="1:3" x14ac:dyDescent="0.25">
      <c r="A708" s="30" t="s">
        <v>7270</v>
      </c>
      <c r="B708" s="31" t="s">
        <v>2206</v>
      </c>
      <c r="C708" s="32" t="s">
        <v>7389</v>
      </c>
    </row>
    <row r="709" spans="1:3" x14ac:dyDescent="0.25">
      <c r="A709" s="33" t="s">
        <v>7270</v>
      </c>
      <c r="B709" s="34" t="s">
        <v>2206</v>
      </c>
      <c r="C709" s="35" t="s">
        <v>7390</v>
      </c>
    </row>
    <row r="710" spans="1:3" x14ac:dyDescent="0.25">
      <c r="A710" s="30" t="s">
        <v>7270</v>
      </c>
      <c r="B710" s="31" t="s">
        <v>2206</v>
      </c>
      <c r="C710" s="32" t="s">
        <v>7391</v>
      </c>
    </row>
    <row r="711" spans="1:3" x14ac:dyDescent="0.25">
      <c r="A711" s="33" t="s">
        <v>7270</v>
      </c>
      <c r="B711" s="34" t="s">
        <v>2206</v>
      </c>
      <c r="C711" s="35" t="s">
        <v>7351</v>
      </c>
    </row>
    <row r="712" spans="1:3" x14ac:dyDescent="0.25">
      <c r="A712" s="30" t="s">
        <v>7270</v>
      </c>
      <c r="B712" s="31" t="s">
        <v>2206</v>
      </c>
      <c r="C712" s="32" t="s">
        <v>7353</v>
      </c>
    </row>
    <row r="713" spans="1:3" x14ac:dyDescent="0.25">
      <c r="A713" s="33" t="s">
        <v>7270</v>
      </c>
      <c r="B713" s="34" t="s">
        <v>2206</v>
      </c>
      <c r="C713" s="35" t="s">
        <v>7393</v>
      </c>
    </row>
    <row r="714" spans="1:3" x14ac:dyDescent="0.25">
      <c r="A714" s="30" t="s">
        <v>7270</v>
      </c>
      <c r="B714" s="31" t="s">
        <v>2206</v>
      </c>
      <c r="C714" s="32" t="s">
        <v>7395</v>
      </c>
    </row>
    <row r="715" spans="1:3" x14ac:dyDescent="0.25">
      <c r="A715" s="33" t="s">
        <v>7270</v>
      </c>
      <c r="B715" s="34" t="s">
        <v>2206</v>
      </c>
      <c r="C715" s="35" t="s">
        <v>7397</v>
      </c>
    </row>
    <row r="716" spans="1:3" x14ac:dyDescent="0.25">
      <c r="A716" s="30" t="s">
        <v>7270</v>
      </c>
      <c r="B716" s="31" t="s">
        <v>2206</v>
      </c>
      <c r="C716" s="32" t="s">
        <v>7399</v>
      </c>
    </row>
    <row r="717" spans="1:3" x14ac:dyDescent="0.25">
      <c r="A717" s="33" t="s">
        <v>7270</v>
      </c>
      <c r="B717" s="34" t="s">
        <v>2206</v>
      </c>
      <c r="C717" s="35" t="s">
        <v>7401</v>
      </c>
    </row>
    <row r="718" spans="1:3" x14ac:dyDescent="0.25">
      <c r="A718" s="30" t="s">
        <v>7270</v>
      </c>
      <c r="B718" s="31" t="s">
        <v>2206</v>
      </c>
      <c r="C718" s="32" t="s">
        <v>7403</v>
      </c>
    </row>
    <row r="719" spans="1:3" x14ac:dyDescent="0.25">
      <c r="A719" s="33" t="s">
        <v>7270</v>
      </c>
      <c r="B719" s="34" t="s">
        <v>2206</v>
      </c>
      <c r="C719" s="35" t="s">
        <v>7405</v>
      </c>
    </row>
    <row r="720" spans="1:3" x14ac:dyDescent="0.25">
      <c r="A720" s="30" t="s">
        <v>7270</v>
      </c>
      <c r="B720" s="31" t="s">
        <v>2206</v>
      </c>
      <c r="C720" s="32" t="s">
        <v>7407</v>
      </c>
    </row>
    <row r="721" spans="1:3" x14ac:dyDescent="0.25">
      <c r="A721" s="33" t="s">
        <v>7270</v>
      </c>
      <c r="B721" s="34" t="s">
        <v>2206</v>
      </c>
      <c r="C721" s="35" t="s">
        <v>7498</v>
      </c>
    </row>
    <row r="722" spans="1:3" x14ac:dyDescent="0.25">
      <c r="A722" s="30" t="s">
        <v>7270</v>
      </c>
      <c r="B722" s="31" t="s">
        <v>2206</v>
      </c>
      <c r="C722" s="32" t="s">
        <v>7464</v>
      </c>
    </row>
    <row r="723" spans="1:3" x14ac:dyDescent="0.25">
      <c r="A723" s="33" t="s">
        <v>7270</v>
      </c>
      <c r="B723" s="34" t="s">
        <v>2206</v>
      </c>
      <c r="C723" s="35" t="s">
        <v>7499</v>
      </c>
    </row>
    <row r="724" spans="1:3" x14ac:dyDescent="0.25">
      <c r="A724" s="30" t="s">
        <v>7270</v>
      </c>
      <c r="B724" s="31" t="s">
        <v>2206</v>
      </c>
      <c r="C724" s="32" t="s">
        <v>7500</v>
      </c>
    </row>
    <row r="725" spans="1:3" x14ac:dyDescent="0.25">
      <c r="A725" s="33" t="s">
        <v>7270</v>
      </c>
      <c r="B725" s="34" t="s">
        <v>2206</v>
      </c>
      <c r="C725" s="35" t="s">
        <v>7501</v>
      </c>
    </row>
    <row r="726" spans="1:3" x14ac:dyDescent="0.25">
      <c r="A726" s="30" t="s">
        <v>7271</v>
      </c>
      <c r="B726" s="31" t="s">
        <v>2206</v>
      </c>
      <c r="C726" s="32" t="s">
        <v>3255</v>
      </c>
    </row>
    <row r="727" spans="1:3" x14ac:dyDescent="0.25">
      <c r="A727" s="33" t="s">
        <v>7271</v>
      </c>
      <c r="B727" s="34" t="s">
        <v>2206</v>
      </c>
      <c r="C727" s="35" t="s">
        <v>3257</v>
      </c>
    </row>
    <row r="728" spans="1:3" x14ac:dyDescent="0.25">
      <c r="A728" s="30" t="s">
        <v>7271</v>
      </c>
      <c r="B728" s="31" t="s">
        <v>2206</v>
      </c>
      <c r="C728" s="32" t="s">
        <v>3259</v>
      </c>
    </row>
    <row r="729" spans="1:3" x14ac:dyDescent="0.25">
      <c r="A729" s="33" t="s">
        <v>7271</v>
      </c>
      <c r="B729" s="34" t="s">
        <v>2206</v>
      </c>
      <c r="C729" s="35" t="s">
        <v>3232</v>
      </c>
    </row>
    <row r="730" spans="1:3" x14ac:dyDescent="0.25">
      <c r="A730" s="30" t="s">
        <v>7271</v>
      </c>
      <c r="B730" s="31" t="s">
        <v>2206</v>
      </c>
      <c r="C730" s="32" t="s">
        <v>3261</v>
      </c>
    </row>
    <row r="731" spans="1:3" x14ac:dyDescent="0.25">
      <c r="A731" s="33" t="s">
        <v>7271</v>
      </c>
      <c r="B731" s="34" t="s">
        <v>2206</v>
      </c>
      <c r="C731" s="35" t="s">
        <v>4686</v>
      </c>
    </row>
    <row r="732" spans="1:3" x14ac:dyDescent="0.25">
      <c r="A732" s="30" t="s">
        <v>7271</v>
      </c>
      <c r="B732" s="31" t="s">
        <v>2206</v>
      </c>
      <c r="C732" s="32" t="s">
        <v>3269</v>
      </c>
    </row>
    <row r="733" spans="1:3" x14ac:dyDescent="0.25">
      <c r="A733" s="33" t="s">
        <v>7271</v>
      </c>
      <c r="B733" s="34" t="s">
        <v>2206</v>
      </c>
      <c r="C733" s="35" t="s">
        <v>3270</v>
      </c>
    </row>
    <row r="734" spans="1:3" x14ac:dyDescent="0.25">
      <c r="A734" s="30" t="s">
        <v>7271</v>
      </c>
      <c r="B734" s="31" t="s">
        <v>2206</v>
      </c>
      <c r="C734" s="32" t="s">
        <v>3271</v>
      </c>
    </row>
    <row r="735" spans="1:3" x14ac:dyDescent="0.25">
      <c r="A735" s="33" t="s">
        <v>7271</v>
      </c>
      <c r="B735" s="34" t="s">
        <v>2206</v>
      </c>
      <c r="C735" s="35" t="s">
        <v>3272</v>
      </c>
    </row>
    <row r="736" spans="1:3" x14ac:dyDescent="0.25">
      <c r="A736" s="30" t="s">
        <v>7271</v>
      </c>
      <c r="B736" s="31" t="s">
        <v>2206</v>
      </c>
      <c r="C736" s="32" t="s">
        <v>3273</v>
      </c>
    </row>
    <row r="737" spans="1:3" x14ac:dyDescent="0.25">
      <c r="A737" s="33" t="s">
        <v>7271</v>
      </c>
      <c r="B737" s="34" t="s">
        <v>2206</v>
      </c>
      <c r="C737" s="35" t="s">
        <v>3234</v>
      </c>
    </row>
    <row r="738" spans="1:3" x14ac:dyDescent="0.25">
      <c r="A738" s="30" t="s">
        <v>7271</v>
      </c>
      <c r="B738" s="31" t="s">
        <v>2206</v>
      </c>
      <c r="C738" s="32" t="s">
        <v>4687</v>
      </c>
    </row>
    <row r="739" spans="1:3" x14ac:dyDescent="0.25">
      <c r="A739" s="33" t="s">
        <v>7271</v>
      </c>
      <c r="B739" s="34" t="s">
        <v>2206</v>
      </c>
      <c r="C739" s="35" t="s">
        <v>3278</v>
      </c>
    </row>
    <row r="740" spans="1:3" x14ac:dyDescent="0.25">
      <c r="A740" s="30" t="s">
        <v>7271</v>
      </c>
      <c r="B740" s="31" t="s">
        <v>2206</v>
      </c>
      <c r="C740" s="32" t="s">
        <v>7502</v>
      </c>
    </row>
    <row r="741" spans="1:3" x14ac:dyDescent="0.25">
      <c r="A741" s="33" t="s">
        <v>7271</v>
      </c>
      <c r="B741" s="34" t="s">
        <v>2206</v>
      </c>
      <c r="C741" s="35" t="s">
        <v>7503</v>
      </c>
    </row>
    <row r="742" spans="1:3" x14ac:dyDescent="0.25">
      <c r="A742" s="30" t="s">
        <v>7271</v>
      </c>
      <c r="B742" s="31" t="s">
        <v>2206</v>
      </c>
      <c r="C742" s="32" t="s">
        <v>7504</v>
      </c>
    </row>
    <row r="743" spans="1:3" x14ac:dyDescent="0.25">
      <c r="A743" s="33" t="s">
        <v>7271</v>
      </c>
      <c r="B743" s="34" t="s">
        <v>2206</v>
      </c>
      <c r="C743" s="35" t="s">
        <v>7505</v>
      </c>
    </row>
    <row r="744" spans="1:3" x14ac:dyDescent="0.25">
      <c r="A744" s="30" t="s">
        <v>7272</v>
      </c>
      <c r="B744" s="31" t="s">
        <v>2287</v>
      </c>
      <c r="C744" s="32" t="s">
        <v>5368</v>
      </c>
    </row>
    <row r="745" spans="1:3" x14ac:dyDescent="0.25">
      <c r="A745" s="33" t="s">
        <v>7272</v>
      </c>
      <c r="B745" s="34" t="s">
        <v>2287</v>
      </c>
      <c r="C745" s="35" t="s">
        <v>5369</v>
      </c>
    </row>
    <row r="746" spans="1:3" x14ac:dyDescent="0.25">
      <c r="A746" s="30" t="s">
        <v>7272</v>
      </c>
      <c r="B746" s="31" t="s">
        <v>2287</v>
      </c>
      <c r="C746" s="32" t="s">
        <v>5371</v>
      </c>
    </row>
    <row r="747" spans="1:3" x14ac:dyDescent="0.25">
      <c r="A747" s="33" t="s">
        <v>7272</v>
      </c>
      <c r="B747" s="34" t="s">
        <v>2287</v>
      </c>
      <c r="C747" s="35" t="s">
        <v>5373</v>
      </c>
    </row>
    <row r="748" spans="1:3" x14ac:dyDescent="0.25">
      <c r="A748" s="30" t="s">
        <v>7272</v>
      </c>
      <c r="B748" s="31" t="s">
        <v>2287</v>
      </c>
      <c r="C748" s="32" t="s">
        <v>5374</v>
      </c>
    </row>
    <row r="749" spans="1:3" x14ac:dyDescent="0.25">
      <c r="A749" s="33" t="s">
        <v>7272</v>
      </c>
      <c r="B749" s="34" t="s">
        <v>2287</v>
      </c>
      <c r="C749" s="35" t="s">
        <v>5376</v>
      </c>
    </row>
    <row r="750" spans="1:3" x14ac:dyDescent="0.25">
      <c r="A750" s="30" t="s">
        <v>7273</v>
      </c>
      <c r="B750" s="31" t="s">
        <v>2287</v>
      </c>
      <c r="C750" s="32" t="s">
        <v>5386</v>
      </c>
    </row>
    <row r="751" spans="1:3" x14ac:dyDescent="0.25">
      <c r="A751" s="33" t="s">
        <v>7273</v>
      </c>
      <c r="B751" s="34" t="s">
        <v>2287</v>
      </c>
      <c r="C751" s="35" t="s">
        <v>5387</v>
      </c>
    </row>
    <row r="752" spans="1:3" x14ac:dyDescent="0.25">
      <c r="A752" s="30" t="s">
        <v>7273</v>
      </c>
      <c r="B752" s="31" t="s">
        <v>2287</v>
      </c>
      <c r="C752" s="32" t="s">
        <v>5389</v>
      </c>
    </row>
    <row r="753" spans="1:3" x14ac:dyDescent="0.25">
      <c r="A753" s="33" t="s">
        <v>7274</v>
      </c>
      <c r="B753" s="34" t="s">
        <v>2287</v>
      </c>
      <c r="C753" s="35" t="s">
        <v>5378</v>
      </c>
    </row>
    <row r="754" spans="1:3" x14ac:dyDescent="0.25">
      <c r="A754" s="30" t="s">
        <v>7274</v>
      </c>
      <c r="B754" s="31" t="s">
        <v>2287</v>
      </c>
      <c r="C754" s="32" t="s">
        <v>5379</v>
      </c>
    </row>
    <row r="755" spans="1:3" x14ac:dyDescent="0.25">
      <c r="A755" s="33" t="s">
        <v>7274</v>
      </c>
      <c r="B755" s="34" t="s">
        <v>2287</v>
      </c>
      <c r="C755" s="35" t="s">
        <v>5381</v>
      </c>
    </row>
    <row r="756" spans="1:3" x14ac:dyDescent="0.25">
      <c r="A756" s="30" t="s">
        <v>7274</v>
      </c>
      <c r="B756" s="31" t="s">
        <v>2287</v>
      </c>
      <c r="C756" s="32" t="s">
        <v>5383</v>
      </c>
    </row>
    <row r="757" spans="1:3" x14ac:dyDescent="0.25">
      <c r="A757" s="33" t="s">
        <v>7274</v>
      </c>
      <c r="B757" s="34" t="s">
        <v>2287</v>
      </c>
      <c r="C757" s="35" t="s">
        <v>5385</v>
      </c>
    </row>
    <row r="758" spans="1:3" x14ac:dyDescent="0.25">
      <c r="A758" s="30" t="s">
        <v>7275</v>
      </c>
      <c r="B758" s="31" t="s">
        <v>2200</v>
      </c>
      <c r="C758" s="32" t="s">
        <v>4538</v>
      </c>
    </row>
    <row r="759" spans="1:3" x14ac:dyDescent="0.25">
      <c r="A759" s="33" t="s">
        <v>7275</v>
      </c>
      <c r="B759" s="34" t="s">
        <v>2200</v>
      </c>
      <c r="C759" s="35" t="s">
        <v>4540</v>
      </c>
    </row>
    <row r="760" spans="1:3" x14ac:dyDescent="0.25">
      <c r="A760" s="30" t="s">
        <v>7276</v>
      </c>
      <c r="B760" s="31" t="s">
        <v>2533</v>
      </c>
      <c r="C760" s="32" t="s">
        <v>4538</v>
      </c>
    </row>
    <row r="761" spans="1:3" x14ac:dyDescent="0.25">
      <c r="A761" s="33" t="s">
        <v>7276</v>
      </c>
      <c r="B761" s="34" t="s">
        <v>2533</v>
      </c>
      <c r="C761" s="35" t="s">
        <v>4540</v>
      </c>
    </row>
    <row r="762" spans="1:3" x14ac:dyDescent="0.25">
      <c r="A762" s="30" t="s">
        <v>7277</v>
      </c>
      <c r="B762" s="31" t="s">
        <v>7506</v>
      </c>
      <c r="C762" s="32" t="s">
        <v>4538</v>
      </c>
    </row>
    <row r="763" spans="1:3" x14ac:dyDescent="0.25">
      <c r="A763" s="33" t="s">
        <v>7277</v>
      </c>
      <c r="B763" s="34" t="s">
        <v>7506</v>
      </c>
      <c r="C763" s="35" t="s">
        <v>4540</v>
      </c>
    </row>
    <row r="764" spans="1:3" x14ac:dyDescent="0.25">
      <c r="A764" s="30" t="s">
        <v>7278</v>
      </c>
      <c r="B764" s="31" t="s">
        <v>1991</v>
      </c>
      <c r="C764" s="32" t="s">
        <v>4538</v>
      </c>
    </row>
    <row r="765" spans="1:3" x14ac:dyDescent="0.25">
      <c r="A765" s="33" t="s">
        <v>7278</v>
      </c>
      <c r="B765" s="34" t="s">
        <v>1991</v>
      </c>
      <c r="C765" s="35" t="s">
        <v>4540</v>
      </c>
    </row>
    <row r="766" spans="1:3" x14ac:dyDescent="0.25">
      <c r="A766" s="30" t="s">
        <v>7279</v>
      </c>
      <c r="B766" s="31" t="s">
        <v>2534</v>
      </c>
      <c r="C766" s="32" t="s">
        <v>7507</v>
      </c>
    </row>
    <row r="767" spans="1:3" x14ac:dyDescent="0.25">
      <c r="A767" s="33" t="s">
        <v>7280</v>
      </c>
      <c r="B767" s="34" t="s">
        <v>2079</v>
      </c>
      <c r="C767" s="35" t="s">
        <v>7507</v>
      </c>
    </row>
    <row r="768" spans="1:3" x14ac:dyDescent="0.25">
      <c r="A768" s="30" t="s">
        <v>7280</v>
      </c>
      <c r="B768" s="31" t="s">
        <v>2079</v>
      </c>
      <c r="C768" s="32" t="s">
        <v>7508</v>
      </c>
    </row>
    <row r="769" spans="1:3" x14ac:dyDescent="0.25">
      <c r="A769" s="33" t="s">
        <v>7281</v>
      </c>
      <c r="B769" s="34" t="s">
        <v>2087</v>
      </c>
      <c r="C769" s="35" t="s">
        <v>7507</v>
      </c>
    </row>
    <row r="770" spans="1:3" x14ac:dyDescent="0.25">
      <c r="A770" s="30" t="s">
        <v>7281</v>
      </c>
      <c r="B770" s="31" t="s">
        <v>2087</v>
      </c>
      <c r="C770" s="32" t="s">
        <v>7509</v>
      </c>
    </row>
    <row r="771" spans="1:3" x14ac:dyDescent="0.25">
      <c r="A771" s="33" t="s">
        <v>7281</v>
      </c>
      <c r="B771" s="34" t="s">
        <v>2087</v>
      </c>
      <c r="C771" s="35" t="s">
        <v>7510</v>
      </c>
    </row>
    <row r="772" spans="1:3" x14ac:dyDescent="0.25">
      <c r="A772" s="30" t="s">
        <v>7281</v>
      </c>
      <c r="B772" s="31" t="s">
        <v>2087</v>
      </c>
      <c r="C772" s="32" t="s">
        <v>7511</v>
      </c>
    </row>
    <row r="773" spans="1:3" x14ac:dyDescent="0.25">
      <c r="A773" s="33" t="s">
        <v>7281</v>
      </c>
      <c r="B773" s="34" t="s">
        <v>2087</v>
      </c>
      <c r="C773" s="35" t="s">
        <v>5417</v>
      </c>
    </row>
    <row r="774" spans="1:3" x14ac:dyDescent="0.25">
      <c r="A774" s="30" t="s">
        <v>7281</v>
      </c>
      <c r="B774" s="31" t="s">
        <v>2087</v>
      </c>
      <c r="C774" s="32" t="s">
        <v>5419</v>
      </c>
    </row>
    <row r="775" spans="1:3" x14ac:dyDescent="0.25">
      <c r="A775" s="33" t="s">
        <v>7281</v>
      </c>
      <c r="B775" s="34" t="s">
        <v>2087</v>
      </c>
      <c r="C775" s="35" t="s">
        <v>2707</v>
      </c>
    </row>
    <row r="776" spans="1:3" x14ac:dyDescent="0.25">
      <c r="A776" s="30" t="s">
        <v>7281</v>
      </c>
      <c r="B776" s="31" t="s">
        <v>2087</v>
      </c>
      <c r="C776" s="32" t="s">
        <v>5421</v>
      </c>
    </row>
    <row r="777" spans="1:3" x14ac:dyDescent="0.25">
      <c r="A777" s="33" t="s">
        <v>7281</v>
      </c>
      <c r="B777" s="34" t="s">
        <v>2087</v>
      </c>
      <c r="C777" s="35" t="s">
        <v>5488</v>
      </c>
    </row>
    <row r="778" spans="1:3" x14ac:dyDescent="0.25">
      <c r="A778" s="30" t="s">
        <v>7281</v>
      </c>
      <c r="B778" s="31" t="s">
        <v>2087</v>
      </c>
      <c r="C778" s="32" t="s">
        <v>5405</v>
      </c>
    </row>
    <row r="779" spans="1:3" x14ac:dyDescent="0.25">
      <c r="A779" s="33" t="s">
        <v>7281</v>
      </c>
      <c r="B779" s="34" t="s">
        <v>2087</v>
      </c>
      <c r="C779" s="35" t="s">
        <v>5407</v>
      </c>
    </row>
    <row r="780" spans="1:3" x14ac:dyDescent="0.25">
      <c r="A780" s="30" t="s">
        <v>7281</v>
      </c>
      <c r="B780" s="31" t="s">
        <v>2087</v>
      </c>
      <c r="C780" s="32" t="s">
        <v>5409</v>
      </c>
    </row>
    <row r="781" spans="1:3" x14ac:dyDescent="0.25">
      <c r="A781" s="33" t="s">
        <v>7281</v>
      </c>
      <c r="B781" s="34" t="s">
        <v>2087</v>
      </c>
      <c r="C781" s="35" t="s">
        <v>5411</v>
      </c>
    </row>
    <row r="782" spans="1:3" x14ac:dyDescent="0.25">
      <c r="A782" s="30" t="s">
        <v>7281</v>
      </c>
      <c r="B782" s="31" t="s">
        <v>2087</v>
      </c>
      <c r="C782" s="32" t="s">
        <v>5413</v>
      </c>
    </row>
    <row r="783" spans="1:3" x14ac:dyDescent="0.25">
      <c r="A783" s="33" t="s">
        <v>7281</v>
      </c>
      <c r="B783" s="34" t="s">
        <v>2087</v>
      </c>
      <c r="C783" s="35" t="s">
        <v>5414</v>
      </c>
    </row>
    <row r="784" spans="1:3" x14ac:dyDescent="0.25">
      <c r="A784" s="30" t="s">
        <v>7281</v>
      </c>
      <c r="B784" s="31" t="s">
        <v>2087</v>
      </c>
      <c r="C784" s="32" t="s">
        <v>5416</v>
      </c>
    </row>
    <row r="785" spans="1:3" x14ac:dyDescent="0.25">
      <c r="A785" s="33" t="s">
        <v>7282</v>
      </c>
      <c r="B785" s="34" t="s">
        <v>2080</v>
      </c>
      <c r="C785" s="35" t="s">
        <v>7507</v>
      </c>
    </row>
    <row r="786" spans="1:3" x14ac:dyDescent="0.25">
      <c r="A786" s="30" t="s">
        <v>7282</v>
      </c>
      <c r="B786" s="31" t="s">
        <v>2080</v>
      </c>
      <c r="C786" s="32" t="s">
        <v>7508</v>
      </c>
    </row>
    <row r="787" spans="1:3" x14ac:dyDescent="0.25">
      <c r="A787" s="33" t="s">
        <v>7282</v>
      </c>
      <c r="B787" s="34" t="s">
        <v>2084</v>
      </c>
      <c r="C787" s="35" t="s">
        <v>7507</v>
      </c>
    </row>
    <row r="788" spans="1:3" x14ac:dyDescent="0.25">
      <c r="A788" s="30" t="s">
        <v>7282</v>
      </c>
      <c r="B788" s="31" t="s">
        <v>2084</v>
      </c>
      <c r="C788" s="32" t="s">
        <v>7508</v>
      </c>
    </row>
    <row r="789" spans="1:3" x14ac:dyDescent="0.25">
      <c r="A789" s="33" t="s">
        <v>7283</v>
      </c>
      <c r="B789" s="34" t="s">
        <v>2085</v>
      </c>
      <c r="C789" s="35" t="s">
        <v>7507</v>
      </c>
    </row>
    <row r="790" spans="1:3" x14ac:dyDescent="0.25">
      <c r="A790" s="30" t="s">
        <v>7283</v>
      </c>
      <c r="B790" s="31" t="s">
        <v>2085</v>
      </c>
      <c r="C790" s="32" t="s">
        <v>7508</v>
      </c>
    </row>
    <row r="791" spans="1:3" x14ac:dyDescent="0.25">
      <c r="A791" s="33" t="s">
        <v>7284</v>
      </c>
      <c r="B791" s="34" t="s">
        <v>2533</v>
      </c>
      <c r="C791" s="35" t="s">
        <v>4538</v>
      </c>
    </row>
    <row r="792" spans="1:3" x14ac:dyDescent="0.25">
      <c r="A792" s="30" t="s">
        <v>7284</v>
      </c>
      <c r="B792" s="31" t="s">
        <v>2533</v>
      </c>
      <c r="C792" s="32" t="s">
        <v>4540</v>
      </c>
    </row>
    <row r="793" spans="1:3" x14ac:dyDescent="0.25">
      <c r="A793" s="33" t="s">
        <v>7285</v>
      </c>
      <c r="B793" s="34" t="s">
        <v>1990</v>
      </c>
      <c r="C793" s="35" t="s">
        <v>4655</v>
      </c>
    </row>
    <row r="794" spans="1:3" x14ac:dyDescent="0.25">
      <c r="A794" s="30" t="s">
        <v>7285</v>
      </c>
      <c r="B794" s="31" t="s">
        <v>1990</v>
      </c>
      <c r="C794" s="32" t="s">
        <v>4656</v>
      </c>
    </row>
    <row r="795" spans="1:3" x14ac:dyDescent="0.25">
      <c r="A795" s="33" t="s">
        <v>7285</v>
      </c>
      <c r="B795" s="34" t="s">
        <v>1990</v>
      </c>
      <c r="C795" s="35" t="s">
        <v>4658</v>
      </c>
    </row>
    <row r="796" spans="1:3" x14ac:dyDescent="0.25">
      <c r="A796" s="30" t="s">
        <v>7285</v>
      </c>
      <c r="B796" s="31" t="s">
        <v>1990</v>
      </c>
      <c r="C796" s="32" t="s">
        <v>4660</v>
      </c>
    </row>
    <row r="797" spans="1:3" x14ac:dyDescent="0.25">
      <c r="A797" s="33" t="s">
        <v>7285</v>
      </c>
      <c r="B797" s="34" t="s">
        <v>1990</v>
      </c>
      <c r="C797" s="35" t="s">
        <v>4661</v>
      </c>
    </row>
    <row r="798" spans="1:3" x14ac:dyDescent="0.25">
      <c r="A798" s="30" t="s">
        <v>7285</v>
      </c>
      <c r="B798" s="31" t="s">
        <v>2199</v>
      </c>
      <c r="C798" s="32" t="s">
        <v>4660</v>
      </c>
    </row>
    <row r="799" spans="1:3" x14ac:dyDescent="0.25">
      <c r="A799" s="33" t="s">
        <v>7285</v>
      </c>
      <c r="B799" s="34" t="s">
        <v>2199</v>
      </c>
      <c r="C799" s="35" t="s">
        <v>4660</v>
      </c>
    </row>
    <row r="800" spans="1:3" x14ac:dyDescent="0.25">
      <c r="A800" s="30" t="s">
        <v>7286</v>
      </c>
      <c r="B800" s="31" t="s">
        <v>1990</v>
      </c>
      <c r="C800" s="32" t="s">
        <v>7484</v>
      </c>
    </row>
    <row r="801" spans="1:3" x14ac:dyDescent="0.25">
      <c r="A801" s="33" t="s">
        <v>7286</v>
      </c>
      <c r="B801" s="34" t="s">
        <v>1990</v>
      </c>
      <c r="C801" s="35" t="s">
        <v>4665</v>
      </c>
    </row>
    <row r="802" spans="1:3" x14ac:dyDescent="0.25">
      <c r="A802" s="30" t="s">
        <v>7287</v>
      </c>
      <c r="B802" s="31" t="s">
        <v>2533</v>
      </c>
      <c r="C802" s="32" t="s">
        <v>4706</v>
      </c>
    </row>
    <row r="803" spans="1:3" x14ac:dyDescent="0.25">
      <c r="A803" s="33" t="s">
        <v>7287</v>
      </c>
      <c r="B803" s="34" t="s">
        <v>2533</v>
      </c>
      <c r="C803" s="35" t="s">
        <v>4706</v>
      </c>
    </row>
    <row r="804" spans="1:3" x14ac:dyDescent="0.25">
      <c r="A804" s="30" t="s">
        <v>7287</v>
      </c>
      <c r="B804" s="31" t="s">
        <v>2533</v>
      </c>
      <c r="C804" s="32" t="s">
        <v>4706</v>
      </c>
    </row>
    <row r="805" spans="1:3" x14ac:dyDescent="0.25">
      <c r="A805" s="33" t="s">
        <v>7287</v>
      </c>
      <c r="B805" s="34" t="s">
        <v>2533</v>
      </c>
      <c r="C805" s="35" t="s">
        <v>4710</v>
      </c>
    </row>
    <row r="806" spans="1:3" x14ac:dyDescent="0.25">
      <c r="A806" s="30" t="s">
        <v>7287</v>
      </c>
      <c r="B806" s="31" t="s">
        <v>2533</v>
      </c>
      <c r="C806" s="32" t="s">
        <v>4710</v>
      </c>
    </row>
    <row r="807" spans="1:3" x14ac:dyDescent="0.25">
      <c r="A807" s="33" t="s">
        <v>7287</v>
      </c>
      <c r="B807" s="34" t="s">
        <v>2533</v>
      </c>
      <c r="C807" s="35" t="s">
        <v>4710</v>
      </c>
    </row>
    <row r="808" spans="1:3" x14ac:dyDescent="0.25">
      <c r="A808" s="30" t="s">
        <v>7287</v>
      </c>
      <c r="B808" s="31" t="s">
        <v>2533</v>
      </c>
      <c r="C808" s="32" t="s">
        <v>4712</v>
      </c>
    </row>
    <row r="809" spans="1:3" x14ac:dyDescent="0.25">
      <c r="A809" s="33" t="s">
        <v>7288</v>
      </c>
      <c r="B809" s="34" t="s">
        <v>1998</v>
      </c>
      <c r="C809" s="35" t="s">
        <v>4706</v>
      </c>
    </row>
    <row r="810" spans="1:3" x14ac:dyDescent="0.25">
      <c r="A810" s="30" t="s">
        <v>7288</v>
      </c>
      <c r="B810" s="31" t="s">
        <v>1998</v>
      </c>
      <c r="C810" s="32" t="s">
        <v>4706</v>
      </c>
    </row>
    <row r="811" spans="1:3" x14ac:dyDescent="0.25">
      <c r="A811" s="33" t="s">
        <v>7288</v>
      </c>
      <c r="B811" s="34" t="s">
        <v>1998</v>
      </c>
      <c r="C811" s="35" t="s">
        <v>4706</v>
      </c>
    </row>
    <row r="812" spans="1:3" x14ac:dyDescent="0.25">
      <c r="A812" s="30" t="s">
        <v>7288</v>
      </c>
      <c r="B812" s="31" t="s">
        <v>1998</v>
      </c>
      <c r="C812" s="32" t="s">
        <v>4710</v>
      </c>
    </row>
    <row r="813" spans="1:3" x14ac:dyDescent="0.25">
      <c r="A813" s="33" t="s">
        <v>7288</v>
      </c>
      <c r="B813" s="34" t="s">
        <v>1998</v>
      </c>
      <c r="C813" s="35" t="s">
        <v>4710</v>
      </c>
    </row>
    <row r="814" spans="1:3" x14ac:dyDescent="0.25">
      <c r="A814" s="30" t="s">
        <v>7288</v>
      </c>
      <c r="B814" s="31" t="s">
        <v>1998</v>
      </c>
      <c r="C814" s="32" t="s">
        <v>4710</v>
      </c>
    </row>
    <row r="815" spans="1:3" x14ac:dyDescent="0.25">
      <c r="A815" s="33" t="s">
        <v>7288</v>
      </c>
      <c r="B815" s="34" t="s">
        <v>1998</v>
      </c>
      <c r="C815" s="35" t="s">
        <v>4712</v>
      </c>
    </row>
    <row r="816" spans="1:3" x14ac:dyDescent="0.25">
      <c r="A816" s="30" t="s">
        <v>7289</v>
      </c>
      <c r="B816" s="31" t="s">
        <v>1990</v>
      </c>
      <c r="C816" s="32" t="s">
        <v>4706</v>
      </c>
    </row>
    <row r="817" spans="1:3" x14ac:dyDescent="0.25">
      <c r="A817" s="33" t="s">
        <v>7289</v>
      </c>
      <c r="B817" s="34" t="s">
        <v>1990</v>
      </c>
      <c r="C817" s="35" t="s">
        <v>4710</v>
      </c>
    </row>
    <row r="818" spans="1:3" x14ac:dyDescent="0.25">
      <c r="A818" s="30" t="s">
        <v>7289</v>
      </c>
      <c r="B818" s="31" t="s">
        <v>1990</v>
      </c>
      <c r="C818" s="32" t="s">
        <v>4712</v>
      </c>
    </row>
    <row r="819" spans="1:3" x14ac:dyDescent="0.25">
      <c r="A819" s="33" t="s">
        <v>7289</v>
      </c>
      <c r="B819" s="34" t="s">
        <v>2199</v>
      </c>
      <c r="C819" s="35" t="s">
        <v>4706</v>
      </c>
    </row>
    <row r="820" spans="1:3" x14ac:dyDescent="0.25">
      <c r="A820" s="30" t="s">
        <v>7289</v>
      </c>
      <c r="B820" s="31" t="s">
        <v>2199</v>
      </c>
      <c r="C820" s="32" t="s">
        <v>4706</v>
      </c>
    </row>
    <row r="821" spans="1:3" x14ac:dyDescent="0.25">
      <c r="A821" s="33" t="s">
        <v>7289</v>
      </c>
      <c r="B821" s="34" t="s">
        <v>2199</v>
      </c>
      <c r="C821" s="35" t="s">
        <v>4710</v>
      </c>
    </row>
    <row r="822" spans="1:3" x14ac:dyDescent="0.25">
      <c r="A822" s="30" t="s">
        <v>7289</v>
      </c>
      <c r="B822" s="31" t="s">
        <v>2199</v>
      </c>
      <c r="C822" s="32" t="s">
        <v>4710</v>
      </c>
    </row>
    <row r="823" spans="1:3" x14ac:dyDescent="0.25">
      <c r="A823" s="33" t="s">
        <v>7289</v>
      </c>
      <c r="B823" s="34" t="s">
        <v>2188</v>
      </c>
      <c r="C823" s="35" t="s">
        <v>4706</v>
      </c>
    </row>
    <row r="824" spans="1:3" x14ac:dyDescent="0.25">
      <c r="A824" s="30" t="s">
        <v>7289</v>
      </c>
      <c r="B824" s="31" t="s">
        <v>2188</v>
      </c>
      <c r="C824" s="32" t="s">
        <v>4706</v>
      </c>
    </row>
    <row r="825" spans="1:3" x14ac:dyDescent="0.25">
      <c r="A825" s="33" t="s">
        <v>7290</v>
      </c>
      <c r="B825" s="34" t="s">
        <v>2533</v>
      </c>
      <c r="C825" s="35" t="s">
        <v>4726</v>
      </c>
    </row>
    <row r="826" spans="1:3" x14ac:dyDescent="0.25">
      <c r="A826" s="30" t="s">
        <v>7290</v>
      </c>
      <c r="B826" s="31" t="s">
        <v>2533</v>
      </c>
      <c r="C826" s="32" t="s">
        <v>4726</v>
      </c>
    </row>
    <row r="827" spans="1:3" x14ac:dyDescent="0.25">
      <c r="A827" s="33" t="s">
        <v>7290</v>
      </c>
      <c r="B827" s="34" t="s">
        <v>2533</v>
      </c>
      <c r="C827" s="35" t="s">
        <v>4726</v>
      </c>
    </row>
    <row r="828" spans="1:3" x14ac:dyDescent="0.25">
      <c r="A828" s="30" t="s">
        <v>7290</v>
      </c>
      <c r="B828" s="31" t="s">
        <v>2533</v>
      </c>
      <c r="C828" s="32" t="s">
        <v>4727</v>
      </c>
    </row>
    <row r="829" spans="1:3" x14ac:dyDescent="0.25">
      <c r="A829" s="33" t="s">
        <v>7290</v>
      </c>
      <c r="B829" s="34" t="s">
        <v>2533</v>
      </c>
      <c r="C829" s="35" t="s">
        <v>4728</v>
      </c>
    </row>
    <row r="830" spans="1:3" x14ac:dyDescent="0.25">
      <c r="A830" s="30" t="s">
        <v>7291</v>
      </c>
      <c r="B830" s="31" t="s">
        <v>1990</v>
      </c>
      <c r="C830" s="32" t="s">
        <v>4726</v>
      </c>
    </row>
    <row r="831" spans="1:3" x14ac:dyDescent="0.25">
      <c r="A831" s="33" t="s">
        <v>7291</v>
      </c>
      <c r="B831" s="34" t="s">
        <v>1990</v>
      </c>
      <c r="C831" s="35" t="s">
        <v>4727</v>
      </c>
    </row>
    <row r="832" spans="1:3" x14ac:dyDescent="0.25">
      <c r="A832" s="30" t="s">
        <v>7291</v>
      </c>
      <c r="B832" s="31" t="s">
        <v>1990</v>
      </c>
      <c r="C832" s="32" t="s">
        <v>4728</v>
      </c>
    </row>
    <row r="833" spans="1:3" x14ac:dyDescent="0.25">
      <c r="A833" s="33" t="s">
        <v>7291</v>
      </c>
      <c r="B833" s="34" t="s">
        <v>2188</v>
      </c>
      <c r="C833" s="35" t="s">
        <v>4726</v>
      </c>
    </row>
    <row r="834" spans="1:3" x14ac:dyDescent="0.25">
      <c r="A834" s="30" t="s">
        <v>7291</v>
      </c>
      <c r="B834" s="31" t="s">
        <v>2188</v>
      </c>
      <c r="C834" s="32" t="s">
        <v>4726</v>
      </c>
    </row>
    <row r="835" spans="1:3" x14ac:dyDescent="0.25">
      <c r="A835" s="33" t="s">
        <v>7292</v>
      </c>
      <c r="B835" s="34" t="s">
        <v>1990</v>
      </c>
      <c r="C835" s="35" t="s">
        <v>4726</v>
      </c>
    </row>
    <row r="836" spans="1:3" x14ac:dyDescent="0.25">
      <c r="A836" s="30" t="s">
        <v>7292</v>
      </c>
      <c r="B836" s="31" t="s">
        <v>1990</v>
      </c>
      <c r="C836" s="32" t="s">
        <v>4727</v>
      </c>
    </row>
    <row r="837" spans="1:3" x14ac:dyDescent="0.25">
      <c r="A837" s="33" t="s">
        <v>7292</v>
      </c>
      <c r="B837" s="34" t="s">
        <v>1990</v>
      </c>
      <c r="C837" s="35" t="s">
        <v>4728</v>
      </c>
    </row>
    <row r="838" spans="1:3" x14ac:dyDescent="0.25">
      <c r="A838" s="30" t="s">
        <v>7292</v>
      </c>
      <c r="B838" s="31" t="s">
        <v>2533</v>
      </c>
      <c r="C838" s="32" t="s">
        <v>4726</v>
      </c>
    </row>
    <row r="839" spans="1:3" x14ac:dyDescent="0.25">
      <c r="A839" s="33" t="s">
        <v>7292</v>
      </c>
      <c r="B839" s="34" t="s">
        <v>2533</v>
      </c>
      <c r="C839" s="35" t="s">
        <v>4726</v>
      </c>
    </row>
    <row r="840" spans="1:3" x14ac:dyDescent="0.25">
      <c r="A840" s="30" t="s">
        <v>7292</v>
      </c>
      <c r="B840" s="31" t="s">
        <v>2188</v>
      </c>
      <c r="C840" s="32" t="s">
        <v>4726</v>
      </c>
    </row>
    <row r="841" spans="1:3" x14ac:dyDescent="0.25">
      <c r="A841" s="33" t="s">
        <v>7292</v>
      </c>
      <c r="B841" s="34" t="s">
        <v>2188</v>
      </c>
      <c r="C841" s="35" t="s">
        <v>4726</v>
      </c>
    </row>
    <row r="842" spans="1:3" x14ac:dyDescent="0.25">
      <c r="A842" s="30" t="s">
        <v>7293</v>
      </c>
      <c r="B842" s="31" t="s">
        <v>2199</v>
      </c>
      <c r="C842" s="32" t="s">
        <v>7330</v>
      </c>
    </row>
    <row r="843" spans="1:3" x14ac:dyDescent="0.25">
      <c r="A843" s="33" t="s">
        <v>7293</v>
      </c>
      <c r="B843" s="34" t="s">
        <v>2199</v>
      </c>
      <c r="C843" s="35" t="s">
        <v>7331</v>
      </c>
    </row>
    <row r="844" spans="1:3" x14ac:dyDescent="0.25">
      <c r="A844" s="30" t="s">
        <v>7293</v>
      </c>
      <c r="B844" s="31" t="s">
        <v>2199</v>
      </c>
      <c r="C844" s="32" t="s">
        <v>7348</v>
      </c>
    </row>
    <row r="845" spans="1:3" x14ac:dyDescent="0.25">
      <c r="A845" s="33" t="s">
        <v>7293</v>
      </c>
      <c r="B845" s="34" t="s">
        <v>2199</v>
      </c>
      <c r="C845" s="35" t="s">
        <v>7349</v>
      </c>
    </row>
    <row r="846" spans="1:3" x14ac:dyDescent="0.25">
      <c r="A846" s="30" t="s">
        <v>7294</v>
      </c>
      <c r="B846" s="31" t="s">
        <v>2200</v>
      </c>
      <c r="C846" s="32" t="s">
        <v>7328</v>
      </c>
    </row>
    <row r="847" spans="1:3" x14ac:dyDescent="0.25">
      <c r="A847" s="33" t="s">
        <v>7294</v>
      </c>
      <c r="B847" s="34" t="s">
        <v>2200</v>
      </c>
      <c r="C847" s="35" t="s">
        <v>7329</v>
      </c>
    </row>
    <row r="848" spans="1:3" x14ac:dyDescent="0.25">
      <c r="A848" s="30" t="s">
        <v>7294</v>
      </c>
      <c r="B848" s="31" t="s">
        <v>2200</v>
      </c>
      <c r="C848" s="32" t="s">
        <v>7330</v>
      </c>
    </row>
    <row r="849" spans="1:3" x14ac:dyDescent="0.25">
      <c r="A849" s="33" t="s">
        <v>7294</v>
      </c>
      <c r="B849" s="34" t="s">
        <v>2200</v>
      </c>
      <c r="C849" s="35" t="s">
        <v>7331</v>
      </c>
    </row>
    <row r="850" spans="1:3" x14ac:dyDescent="0.25">
      <c r="A850" s="30" t="s">
        <v>7294</v>
      </c>
      <c r="B850" s="31" t="s">
        <v>2200</v>
      </c>
      <c r="C850" s="32" t="s">
        <v>7340</v>
      </c>
    </row>
    <row r="851" spans="1:3" x14ac:dyDescent="0.25">
      <c r="A851" s="33" t="s">
        <v>7294</v>
      </c>
      <c r="B851" s="34" t="s">
        <v>2200</v>
      </c>
      <c r="C851" s="35" t="s">
        <v>7341</v>
      </c>
    </row>
    <row r="852" spans="1:3" x14ac:dyDescent="0.25">
      <c r="A852" s="30" t="s">
        <v>7294</v>
      </c>
      <c r="B852" s="31" t="s">
        <v>2200</v>
      </c>
      <c r="C852" s="32" t="s">
        <v>7342</v>
      </c>
    </row>
    <row r="853" spans="1:3" x14ac:dyDescent="0.25">
      <c r="A853" s="33" t="s">
        <v>7294</v>
      </c>
      <c r="B853" s="34" t="s">
        <v>2200</v>
      </c>
      <c r="C853" s="35" t="s">
        <v>7343</v>
      </c>
    </row>
    <row r="854" spans="1:3" x14ac:dyDescent="0.25">
      <c r="A854" s="30" t="s">
        <v>7294</v>
      </c>
      <c r="B854" s="31" t="s">
        <v>2200</v>
      </c>
      <c r="C854" s="32" t="s">
        <v>7344</v>
      </c>
    </row>
    <row r="855" spans="1:3" x14ac:dyDescent="0.25">
      <c r="A855" s="33" t="s">
        <v>7294</v>
      </c>
      <c r="B855" s="34" t="s">
        <v>2200</v>
      </c>
      <c r="C855" s="35" t="s">
        <v>7345</v>
      </c>
    </row>
    <row r="856" spans="1:3" x14ac:dyDescent="0.25">
      <c r="A856" s="30" t="s">
        <v>7294</v>
      </c>
      <c r="B856" s="31" t="s">
        <v>2200</v>
      </c>
      <c r="C856" s="32" t="s">
        <v>7346</v>
      </c>
    </row>
    <row r="857" spans="1:3" x14ac:dyDescent="0.25">
      <c r="A857" s="33" t="s">
        <v>7294</v>
      </c>
      <c r="B857" s="34" t="s">
        <v>2200</v>
      </c>
      <c r="C857" s="35" t="s">
        <v>7347</v>
      </c>
    </row>
    <row r="858" spans="1:3" x14ac:dyDescent="0.25">
      <c r="A858" s="30" t="s">
        <v>7294</v>
      </c>
      <c r="B858" s="31" t="s">
        <v>2200</v>
      </c>
      <c r="C858" s="32" t="s">
        <v>7348</v>
      </c>
    </row>
    <row r="859" spans="1:3" x14ac:dyDescent="0.25">
      <c r="A859" s="33" t="s">
        <v>7294</v>
      </c>
      <c r="B859" s="34" t="s">
        <v>2200</v>
      </c>
      <c r="C859" s="35" t="s">
        <v>7349</v>
      </c>
    </row>
    <row r="860" spans="1:3" x14ac:dyDescent="0.25">
      <c r="A860" s="30" t="s">
        <v>7294</v>
      </c>
      <c r="B860" s="31" t="s">
        <v>2200</v>
      </c>
      <c r="C860" s="32" t="s">
        <v>7350</v>
      </c>
    </row>
    <row r="861" spans="1:3" x14ac:dyDescent="0.25">
      <c r="A861" s="33" t="s">
        <v>7294</v>
      </c>
      <c r="B861" s="34" t="s">
        <v>2200</v>
      </c>
      <c r="C861" s="35" t="s">
        <v>7351</v>
      </c>
    </row>
    <row r="862" spans="1:3" x14ac:dyDescent="0.25">
      <c r="A862" s="30" t="s">
        <v>7294</v>
      </c>
      <c r="B862" s="31" t="s">
        <v>2200</v>
      </c>
      <c r="C862" s="32" t="s">
        <v>7352</v>
      </c>
    </row>
    <row r="863" spans="1:3" x14ac:dyDescent="0.25">
      <c r="A863" s="33" t="s">
        <v>7294</v>
      </c>
      <c r="B863" s="34" t="s">
        <v>2200</v>
      </c>
      <c r="C863" s="35" t="s">
        <v>7353</v>
      </c>
    </row>
    <row r="864" spans="1:3" x14ac:dyDescent="0.25">
      <c r="A864" s="30" t="s">
        <v>7295</v>
      </c>
      <c r="B864" s="31" t="s">
        <v>2202</v>
      </c>
      <c r="C864" s="32" t="s">
        <v>7330</v>
      </c>
    </row>
    <row r="865" spans="1:3" x14ac:dyDescent="0.25">
      <c r="A865" s="33" t="s">
        <v>7295</v>
      </c>
      <c r="B865" s="34" t="s">
        <v>2202</v>
      </c>
      <c r="C865" s="35" t="s">
        <v>7331</v>
      </c>
    </row>
    <row r="866" spans="1:3" x14ac:dyDescent="0.25">
      <c r="A866" s="30" t="s">
        <v>7295</v>
      </c>
      <c r="B866" s="31" t="s">
        <v>2202</v>
      </c>
      <c r="C866" s="32" t="s">
        <v>7348</v>
      </c>
    </row>
    <row r="867" spans="1:3" x14ac:dyDescent="0.25">
      <c r="A867" s="33" t="s">
        <v>7295</v>
      </c>
      <c r="B867" s="34" t="s">
        <v>2202</v>
      </c>
      <c r="C867" s="35" t="s">
        <v>7349</v>
      </c>
    </row>
    <row r="868" spans="1:3" x14ac:dyDescent="0.25">
      <c r="A868" s="30" t="s">
        <v>7296</v>
      </c>
      <c r="B868" s="31" t="s">
        <v>2533</v>
      </c>
      <c r="C868" s="32" t="s">
        <v>7330</v>
      </c>
    </row>
    <row r="869" spans="1:3" x14ac:dyDescent="0.25">
      <c r="A869" s="33" t="s">
        <v>7296</v>
      </c>
      <c r="B869" s="34" t="s">
        <v>2533</v>
      </c>
      <c r="C869" s="35" t="s">
        <v>7331</v>
      </c>
    </row>
    <row r="870" spans="1:3" x14ac:dyDescent="0.25">
      <c r="A870" s="30" t="s">
        <v>7296</v>
      </c>
      <c r="B870" s="31" t="s">
        <v>2533</v>
      </c>
      <c r="C870" s="32" t="s">
        <v>7346</v>
      </c>
    </row>
    <row r="871" spans="1:3" x14ac:dyDescent="0.25">
      <c r="A871" s="33" t="s">
        <v>7296</v>
      </c>
      <c r="B871" s="34" t="s">
        <v>2533</v>
      </c>
      <c r="C871" s="35" t="s">
        <v>7347</v>
      </c>
    </row>
    <row r="872" spans="1:3" x14ac:dyDescent="0.25">
      <c r="A872" s="30" t="s">
        <v>7296</v>
      </c>
      <c r="B872" s="31" t="s">
        <v>2533</v>
      </c>
      <c r="C872" s="32" t="s">
        <v>7348</v>
      </c>
    </row>
    <row r="873" spans="1:3" x14ac:dyDescent="0.25">
      <c r="A873" s="33" t="s">
        <v>7296</v>
      </c>
      <c r="B873" s="34" t="s">
        <v>2533</v>
      </c>
      <c r="C873" s="35" t="s">
        <v>7349</v>
      </c>
    </row>
    <row r="874" spans="1:3" x14ac:dyDescent="0.25">
      <c r="A874" s="30" t="s">
        <v>7296</v>
      </c>
      <c r="B874" s="31" t="s">
        <v>2533</v>
      </c>
      <c r="C874" s="32" t="s">
        <v>7350</v>
      </c>
    </row>
    <row r="875" spans="1:3" x14ac:dyDescent="0.25">
      <c r="A875" s="33" t="s">
        <v>7296</v>
      </c>
      <c r="B875" s="34" t="s">
        <v>2533</v>
      </c>
      <c r="C875" s="35" t="s">
        <v>7351</v>
      </c>
    </row>
    <row r="876" spans="1:3" x14ac:dyDescent="0.25">
      <c r="A876" s="30" t="s">
        <v>7296</v>
      </c>
      <c r="B876" s="31" t="s">
        <v>2533</v>
      </c>
      <c r="C876" s="32" t="s">
        <v>7352</v>
      </c>
    </row>
    <row r="877" spans="1:3" x14ac:dyDescent="0.25">
      <c r="A877" s="33" t="s">
        <v>7296</v>
      </c>
      <c r="B877" s="34" t="s">
        <v>2533</v>
      </c>
      <c r="C877" s="35" t="s">
        <v>7353</v>
      </c>
    </row>
    <row r="878" spans="1:3" x14ac:dyDescent="0.25">
      <c r="A878" s="30" t="s">
        <v>7297</v>
      </c>
      <c r="B878" s="31" t="s">
        <v>2201</v>
      </c>
      <c r="C878" s="32" t="s">
        <v>7328</v>
      </c>
    </row>
    <row r="879" spans="1:3" x14ac:dyDescent="0.25">
      <c r="A879" s="33" t="s">
        <v>7297</v>
      </c>
      <c r="B879" s="34" t="s">
        <v>2201</v>
      </c>
      <c r="C879" s="35" t="s">
        <v>7329</v>
      </c>
    </row>
    <row r="880" spans="1:3" x14ac:dyDescent="0.25">
      <c r="A880" s="30" t="s">
        <v>7297</v>
      </c>
      <c r="B880" s="31" t="s">
        <v>2201</v>
      </c>
      <c r="C880" s="32" t="s">
        <v>7330</v>
      </c>
    </row>
    <row r="881" spans="1:3" x14ac:dyDescent="0.25">
      <c r="A881" s="33" t="s">
        <v>7297</v>
      </c>
      <c r="B881" s="34" t="s">
        <v>2201</v>
      </c>
      <c r="C881" s="35" t="s">
        <v>7331</v>
      </c>
    </row>
    <row r="882" spans="1:3" x14ac:dyDescent="0.25">
      <c r="A882" s="30" t="s">
        <v>7297</v>
      </c>
      <c r="B882" s="31" t="s">
        <v>2201</v>
      </c>
      <c r="C882" s="32" t="s">
        <v>7340</v>
      </c>
    </row>
    <row r="883" spans="1:3" x14ac:dyDescent="0.25">
      <c r="A883" s="33" t="s">
        <v>7297</v>
      </c>
      <c r="B883" s="34" t="s">
        <v>2201</v>
      </c>
      <c r="C883" s="35" t="s">
        <v>7341</v>
      </c>
    </row>
    <row r="884" spans="1:3" x14ac:dyDescent="0.25">
      <c r="A884" s="30" t="s">
        <v>7297</v>
      </c>
      <c r="B884" s="31" t="s">
        <v>2201</v>
      </c>
      <c r="C884" s="32" t="s">
        <v>7342</v>
      </c>
    </row>
    <row r="885" spans="1:3" x14ac:dyDescent="0.25">
      <c r="A885" s="33" t="s">
        <v>7297</v>
      </c>
      <c r="B885" s="34" t="s">
        <v>2201</v>
      </c>
      <c r="C885" s="35" t="s">
        <v>7343</v>
      </c>
    </row>
    <row r="886" spans="1:3" x14ac:dyDescent="0.25">
      <c r="A886" s="30" t="s">
        <v>7297</v>
      </c>
      <c r="B886" s="31" t="s">
        <v>2201</v>
      </c>
      <c r="C886" s="32" t="s">
        <v>7344</v>
      </c>
    </row>
    <row r="887" spans="1:3" x14ac:dyDescent="0.25">
      <c r="A887" s="33" t="s">
        <v>7297</v>
      </c>
      <c r="B887" s="34" t="s">
        <v>2201</v>
      </c>
      <c r="C887" s="35" t="s">
        <v>7345</v>
      </c>
    </row>
    <row r="888" spans="1:3" x14ac:dyDescent="0.25">
      <c r="A888" s="30" t="s">
        <v>7297</v>
      </c>
      <c r="B888" s="31" t="s">
        <v>2201</v>
      </c>
      <c r="C888" s="32" t="s">
        <v>7346</v>
      </c>
    </row>
    <row r="889" spans="1:3" x14ac:dyDescent="0.25">
      <c r="A889" s="33" t="s">
        <v>7297</v>
      </c>
      <c r="B889" s="34" t="s">
        <v>2201</v>
      </c>
      <c r="C889" s="35" t="s">
        <v>7347</v>
      </c>
    </row>
    <row r="890" spans="1:3" x14ac:dyDescent="0.25">
      <c r="A890" s="30" t="s">
        <v>7297</v>
      </c>
      <c r="B890" s="31" t="s">
        <v>2201</v>
      </c>
      <c r="C890" s="32" t="s">
        <v>7348</v>
      </c>
    </row>
    <row r="891" spans="1:3" x14ac:dyDescent="0.25">
      <c r="A891" s="33" t="s">
        <v>7297</v>
      </c>
      <c r="B891" s="34" t="s">
        <v>2201</v>
      </c>
      <c r="C891" s="35" t="s">
        <v>7349</v>
      </c>
    </row>
    <row r="892" spans="1:3" x14ac:dyDescent="0.25">
      <c r="A892" s="30" t="s">
        <v>7297</v>
      </c>
      <c r="B892" s="31" t="s">
        <v>2201</v>
      </c>
      <c r="C892" s="32" t="s">
        <v>7350</v>
      </c>
    </row>
    <row r="893" spans="1:3" x14ac:dyDescent="0.25">
      <c r="A893" s="33" t="s">
        <v>7297</v>
      </c>
      <c r="B893" s="34" t="s">
        <v>2201</v>
      </c>
      <c r="C893" s="35" t="s">
        <v>7351</v>
      </c>
    </row>
    <row r="894" spans="1:3" x14ac:dyDescent="0.25">
      <c r="A894" s="30" t="s">
        <v>7297</v>
      </c>
      <c r="B894" s="31" t="s">
        <v>2201</v>
      </c>
      <c r="C894" s="32" t="s">
        <v>7352</v>
      </c>
    </row>
    <row r="895" spans="1:3" x14ac:dyDescent="0.25">
      <c r="A895" s="33" t="s">
        <v>7297</v>
      </c>
      <c r="B895" s="34" t="s">
        <v>2201</v>
      </c>
      <c r="C895" s="35" t="s">
        <v>7353</v>
      </c>
    </row>
    <row r="896" spans="1:3" x14ac:dyDescent="0.25">
      <c r="A896" s="30" t="s">
        <v>7298</v>
      </c>
      <c r="B896" s="31" t="s">
        <v>7512</v>
      </c>
      <c r="C896" s="32" t="s">
        <v>7330</v>
      </c>
    </row>
    <row r="897" spans="1:3" x14ac:dyDescent="0.25">
      <c r="A897" s="33" t="s">
        <v>7298</v>
      </c>
      <c r="B897" s="34" t="s">
        <v>7512</v>
      </c>
      <c r="C897" s="35" t="s">
        <v>7331</v>
      </c>
    </row>
    <row r="898" spans="1:3" x14ac:dyDescent="0.25">
      <c r="A898" s="30" t="s">
        <v>7298</v>
      </c>
      <c r="B898" s="31" t="s">
        <v>7512</v>
      </c>
      <c r="C898" s="32" t="s">
        <v>7346</v>
      </c>
    </row>
    <row r="899" spans="1:3" x14ac:dyDescent="0.25">
      <c r="A899" s="33" t="s">
        <v>7298</v>
      </c>
      <c r="B899" s="34" t="s">
        <v>7512</v>
      </c>
      <c r="C899" s="35" t="s">
        <v>7347</v>
      </c>
    </row>
    <row r="900" spans="1:3" x14ac:dyDescent="0.25">
      <c r="A900" s="30" t="s">
        <v>7299</v>
      </c>
      <c r="B900" s="31" t="s">
        <v>2199</v>
      </c>
      <c r="C900" s="32" t="s">
        <v>7350</v>
      </c>
    </row>
    <row r="901" spans="1:3" x14ac:dyDescent="0.25">
      <c r="A901" s="33" t="s">
        <v>7299</v>
      </c>
      <c r="B901" s="34" t="s">
        <v>2199</v>
      </c>
      <c r="C901" s="35" t="s">
        <v>7351</v>
      </c>
    </row>
    <row r="902" spans="1:3" x14ac:dyDescent="0.25">
      <c r="A902" s="30" t="s">
        <v>7299</v>
      </c>
      <c r="B902" s="31" t="s">
        <v>2199</v>
      </c>
      <c r="C902" s="32" t="s">
        <v>7396</v>
      </c>
    </row>
    <row r="903" spans="1:3" x14ac:dyDescent="0.25">
      <c r="A903" s="33" t="s">
        <v>7299</v>
      </c>
      <c r="B903" s="34" t="s">
        <v>2199</v>
      </c>
      <c r="C903" s="35" t="s">
        <v>7397</v>
      </c>
    </row>
    <row r="904" spans="1:3" x14ac:dyDescent="0.25">
      <c r="A904" s="30" t="s">
        <v>7299</v>
      </c>
      <c r="B904" s="31" t="s">
        <v>2199</v>
      </c>
      <c r="C904" s="32" t="s">
        <v>7398</v>
      </c>
    </row>
    <row r="905" spans="1:3" x14ac:dyDescent="0.25">
      <c r="A905" s="33" t="s">
        <v>7299</v>
      </c>
      <c r="B905" s="34" t="s">
        <v>2199</v>
      </c>
      <c r="C905" s="35" t="s">
        <v>7399</v>
      </c>
    </row>
    <row r="906" spans="1:3" x14ac:dyDescent="0.25">
      <c r="A906" s="30" t="s">
        <v>7300</v>
      </c>
      <c r="B906" s="31" t="s">
        <v>2087</v>
      </c>
      <c r="C906" s="32" t="s">
        <v>7451</v>
      </c>
    </row>
    <row r="907" spans="1:3" x14ac:dyDescent="0.25">
      <c r="A907" s="33" t="s">
        <v>7300</v>
      </c>
      <c r="B907" s="34" t="s">
        <v>2087</v>
      </c>
      <c r="C907" s="35" t="s">
        <v>3203</v>
      </c>
    </row>
    <row r="908" spans="1:3" x14ac:dyDescent="0.25">
      <c r="A908" s="30" t="s">
        <v>7300</v>
      </c>
      <c r="B908" s="31" t="s">
        <v>2087</v>
      </c>
      <c r="C908" s="32" t="s">
        <v>3222</v>
      </c>
    </row>
    <row r="909" spans="1:3" x14ac:dyDescent="0.25">
      <c r="A909" s="33" t="s">
        <v>7300</v>
      </c>
      <c r="B909" s="34" t="s">
        <v>2087</v>
      </c>
      <c r="C909" s="35" t="s">
        <v>3206</v>
      </c>
    </row>
    <row r="910" spans="1:3" x14ac:dyDescent="0.25">
      <c r="A910" s="30" t="s">
        <v>7300</v>
      </c>
      <c r="B910" s="31" t="s">
        <v>2087</v>
      </c>
      <c r="C910" s="32" t="s">
        <v>7452</v>
      </c>
    </row>
    <row r="911" spans="1:3" x14ac:dyDescent="0.25">
      <c r="A911" s="33" t="s">
        <v>7300</v>
      </c>
      <c r="B911" s="34" t="s">
        <v>2087</v>
      </c>
      <c r="C911" s="35" t="s">
        <v>7453</v>
      </c>
    </row>
    <row r="912" spans="1:3" x14ac:dyDescent="0.25">
      <c r="A912" s="30" t="s">
        <v>7300</v>
      </c>
      <c r="B912" s="31" t="s">
        <v>2087</v>
      </c>
      <c r="C912" s="32" t="s">
        <v>3226</v>
      </c>
    </row>
    <row r="913" spans="1:3" x14ac:dyDescent="0.25">
      <c r="A913" s="33" t="s">
        <v>7300</v>
      </c>
      <c r="B913" s="34" t="s">
        <v>2087</v>
      </c>
      <c r="C913" s="35" t="s">
        <v>7454</v>
      </c>
    </row>
    <row r="914" spans="1:3" x14ac:dyDescent="0.25">
      <c r="A914" s="30" t="s">
        <v>7300</v>
      </c>
      <c r="B914" s="31" t="s">
        <v>2087</v>
      </c>
      <c r="C914" s="32" t="s">
        <v>7455</v>
      </c>
    </row>
    <row r="915" spans="1:3" x14ac:dyDescent="0.25">
      <c r="A915" s="33" t="s">
        <v>7300</v>
      </c>
      <c r="B915" s="34" t="s">
        <v>2087</v>
      </c>
      <c r="C915" s="35" t="s">
        <v>7456</v>
      </c>
    </row>
    <row r="916" spans="1:3" x14ac:dyDescent="0.25">
      <c r="A916" s="30" t="s">
        <v>7300</v>
      </c>
      <c r="B916" s="31" t="s">
        <v>2087</v>
      </c>
      <c r="C916" s="32" t="s">
        <v>7457</v>
      </c>
    </row>
    <row r="917" spans="1:3" x14ac:dyDescent="0.25">
      <c r="A917" s="33" t="s">
        <v>7300</v>
      </c>
      <c r="B917" s="34" t="s">
        <v>2087</v>
      </c>
      <c r="C917" s="35" t="s">
        <v>7458</v>
      </c>
    </row>
    <row r="918" spans="1:3" x14ac:dyDescent="0.25">
      <c r="A918" s="30" t="s">
        <v>7300</v>
      </c>
      <c r="B918" s="31" t="s">
        <v>2087</v>
      </c>
      <c r="C918" s="32" t="s">
        <v>7459</v>
      </c>
    </row>
    <row r="919" spans="1:3" x14ac:dyDescent="0.25">
      <c r="A919" s="33" t="s">
        <v>7300</v>
      </c>
      <c r="B919" s="34" t="s">
        <v>2087</v>
      </c>
      <c r="C919" s="35" t="s">
        <v>7460</v>
      </c>
    </row>
    <row r="920" spans="1:3" x14ac:dyDescent="0.25">
      <c r="A920" s="30" t="s">
        <v>7300</v>
      </c>
      <c r="B920" s="31" t="s">
        <v>2087</v>
      </c>
      <c r="C920" s="32" t="s">
        <v>7461</v>
      </c>
    </row>
    <row r="921" spans="1:3" x14ac:dyDescent="0.25">
      <c r="A921" s="33" t="s">
        <v>7300</v>
      </c>
      <c r="B921" s="34" t="s">
        <v>2087</v>
      </c>
      <c r="C921" s="35" t="s">
        <v>7462</v>
      </c>
    </row>
    <row r="922" spans="1:3" x14ac:dyDescent="0.25">
      <c r="A922" s="30" t="s">
        <v>7301</v>
      </c>
      <c r="B922" s="31" t="s">
        <v>2085</v>
      </c>
      <c r="C922" s="32" t="s">
        <v>7451</v>
      </c>
    </row>
    <row r="923" spans="1:3" x14ac:dyDescent="0.25">
      <c r="A923" s="33" t="s">
        <v>7301</v>
      </c>
      <c r="B923" s="34" t="s">
        <v>2085</v>
      </c>
      <c r="C923" s="35" t="s">
        <v>3203</v>
      </c>
    </row>
    <row r="924" spans="1:3" x14ac:dyDescent="0.25">
      <c r="A924" s="30" t="s">
        <v>7301</v>
      </c>
      <c r="B924" s="31" t="s">
        <v>2085</v>
      </c>
      <c r="C924" s="32" t="s">
        <v>3222</v>
      </c>
    </row>
    <row r="925" spans="1:3" x14ac:dyDescent="0.25">
      <c r="A925" s="33" t="s">
        <v>7301</v>
      </c>
      <c r="B925" s="34" t="s">
        <v>2085</v>
      </c>
      <c r="C925" s="35" t="s">
        <v>3206</v>
      </c>
    </row>
    <row r="926" spans="1:3" x14ac:dyDescent="0.25">
      <c r="A926" s="30" t="s">
        <v>7301</v>
      </c>
      <c r="B926" s="31" t="s">
        <v>2085</v>
      </c>
      <c r="C926" s="32" t="s">
        <v>7452</v>
      </c>
    </row>
    <row r="927" spans="1:3" x14ac:dyDescent="0.25">
      <c r="A927" s="33" t="s">
        <v>7301</v>
      </c>
      <c r="B927" s="34" t="s">
        <v>2085</v>
      </c>
      <c r="C927" s="35" t="s">
        <v>7453</v>
      </c>
    </row>
    <row r="928" spans="1:3" x14ac:dyDescent="0.25">
      <c r="A928" s="30" t="s">
        <v>7301</v>
      </c>
      <c r="B928" s="31" t="s">
        <v>2085</v>
      </c>
      <c r="C928" s="32" t="s">
        <v>3226</v>
      </c>
    </row>
    <row r="929" spans="1:3" x14ac:dyDescent="0.25">
      <c r="A929" s="33" t="s">
        <v>7301</v>
      </c>
      <c r="B929" s="34" t="s">
        <v>2085</v>
      </c>
      <c r="C929" s="35" t="s">
        <v>7454</v>
      </c>
    </row>
    <row r="930" spans="1:3" x14ac:dyDescent="0.25">
      <c r="A930" s="30" t="s">
        <v>7301</v>
      </c>
      <c r="B930" s="31" t="s">
        <v>2085</v>
      </c>
      <c r="C930" s="32" t="s">
        <v>7455</v>
      </c>
    </row>
    <row r="931" spans="1:3" x14ac:dyDescent="0.25">
      <c r="A931" s="33" t="s">
        <v>7301</v>
      </c>
      <c r="B931" s="34" t="s">
        <v>2085</v>
      </c>
      <c r="C931" s="35" t="s">
        <v>7456</v>
      </c>
    </row>
    <row r="932" spans="1:3" x14ac:dyDescent="0.25">
      <c r="A932" s="30" t="s">
        <v>7301</v>
      </c>
      <c r="B932" s="31" t="s">
        <v>2085</v>
      </c>
      <c r="C932" s="32" t="s">
        <v>7457</v>
      </c>
    </row>
    <row r="933" spans="1:3" x14ac:dyDescent="0.25">
      <c r="A933" s="33" t="s">
        <v>7301</v>
      </c>
      <c r="B933" s="34" t="s">
        <v>2085</v>
      </c>
      <c r="C933" s="35" t="s">
        <v>7458</v>
      </c>
    </row>
    <row r="934" spans="1:3" x14ac:dyDescent="0.25">
      <c r="A934" s="30" t="s">
        <v>7301</v>
      </c>
      <c r="B934" s="31" t="s">
        <v>2085</v>
      </c>
      <c r="C934" s="32" t="s">
        <v>7459</v>
      </c>
    </row>
    <row r="935" spans="1:3" x14ac:dyDescent="0.25">
      <c r="A935" s="33" t="s">
        <v>7301</v>
      </c>
      <c r="B935" s="34" t="s">
        <v>2085</v>
      </c>
      <c r="C935" s="35" t="s">
        <v>7460</v>
      </c>
    </row>
    <row r="936" spans="1:3" x14ac:dyDescent="0.25">
      <c r="A936" s="30" t="s">
        <v>7301</v>
      </c>
      <c r="B936" s="31" t="s">
        <v>2085</v>
      </c>
      <c r="C936" s="32" t="s">
        <v>7461</v>
      </c>
    </row>
    <row r="937" spans="1:3" x14ac:dyDescent="0.25">
      <c r="A937" s="33" t="s">
        <v>7301</v>
      </c>
      <c r="B937" s="34" t="s">
        <v>2085</v>
      </c>
      <c r="C937" s="35" t="s">
        <v>7462</v>
      </c>
    </row>
    <row r="938" spans="1:3" x14ac:dyDescent="0.25">
      <c r="A938" s="30" t="s">
        <v>7302</v>
      </c>
      <c r="B938" s="31" t="s">
        <v>2201</v>
      </c>
      <c r="C938" s="32" t="s">
        <v>7513</v>
      </c>
    </row>
    <row r="939" spans="1:3" x14ac:dyDescent="0.25">
      <c r="A939" s="33" t="s">
        <v>7303</v>
      </c>
      <c r="B939" s="34" t="s">
        <v>2201</v>
      </c>
      <c r="C939" s="35" t="s">
        <v>4763</v>
      </c>
    </row>
    <row r="940" spans="1:3" x14ac:dyDescent="0.25">
      <c r="A940" s="30" t="s">
        <v>7304</v>
      </c>
      <c r="B940" s="31" t="s">
        <v>7514</v>
      </c>
      <c r="C940" s="32" t="s">
        <v>5740</v>
      </c>
    </row>
    <row r="941" spans="1:3" x14ac:dyDescent="0.25">
      <c r="A941" s="33" t="s">
        <v>7304</v>
      </c>
      <c r="B941" s="34" t="s">
        <v>7514</v>
      </c>
      <c r="C941" s="35" t="s">
        <v>5742</v>
      </c>
    </row>
    <row r="942" spans="1:3" x14ac:dyDescent="0.25">
      <c r="A942" s="30" t="s">
        <v>7304</v>
      </c>
      <c r="B942" s="31" t="s">
        <v>7514</v>
      </c>
      <c r="C942" s="32" t="s">
        <v>5744</v>
      </c>
    </row>
    <row r="943" spans="1:3" x14ac:dyDescent="0.25">
      <c r="A943" s="33" t="s">
        <v>7304</v>
      </c>
      <c r="B943" s="34" t="s">
        <v>7514</v>
      </c>
      <c r="C943" s="35" t="s">
        <v>5746</v>
      </c>
    </row>
    <row r="944" spans="1:3" x14ac:dyDescent="0.25">
      <c r="A944" s="30" t="s">
        <v>7304</v>
      </c>
      <c r="B944" s="31" t="s">
        <v>7514</v>
      </c>
      <c r="C944" s="32" t="s">
        <v>7515</v>
      </c>
    </row>
    <row r="945" spans="1:3" x14ac:dyDescent="0.25">
      <c r="A945" s="33" t="s">
        <v>7304</v>
      </c>
      <c r="B945" s="34" t="s">
        <v>7514</v>
      </c>
      <c r="C945" s="35" t="s">
        <v>7516</v>
      </c>
    </row>
    <row r="946" spans="1:3" x14ac:dyDescent="0.25">
      <c r="A946" s="30" t="s">
        <v>7304</v>
      </c>
      <c r="B946" s="31" t="s">
        <v>7514</v>
      </c>
      <c r="C946" s="32" t="s">
        <v>5801</v>
      </c>
    </row>
    <row r="947" spans="1:3" x14ac:dyDescent="0.25">
      <c r="A947" s="33" t="s">
        <v>7304</v>
      </c>
      <c r="B947" s="34" t="s">
        <v>7514</v>
      </c>
      <c r="C947" s="35" t="s">
        <v>5802</v>
      </c>
    </row>
    <row r="948" spans="1:3" x14ac:dyDescent="0.25">
      <c r="A948" s="30" t="s">
        <v>7304</v>
      </c>
      <c r="B948" s="31" t="s">
        <v>7514</v>
      </c>
      <c r="C948" s="32" t="s">
        <v>7517</v>
      </c>
    </row>
    <row r="949" spans="1:3" x14ac:dyDescent="0.25">
      <c r="A949" s="33" t="s">
        <v>7304</v>
      </c>
      <c r="B949" s="34" t="s">
        <v>7514</v>
      </c>
      <c r="C949" s="35" t="s">
        <v>7518</v>
      </c>
    </row>
    <row r="950" spans="1:3" x14ac:dyDescent="0.25">
      <c r="A950" s="30" t="s">
        <v>7304</v>
      </c>
      <c r="B950" s="31" t="s">
        <v>7514</v>
      </c>
      <c r="C950" s="32" t="s">
        <v>5803</v>
      </c>
    </row>
    <row r="951" spans="1:3" x14ac:dyDescent="0.25">
      <c r="A951" s="33" t="s">
        <v>7304</v>
      </c>
      <c r="B951" s="34" t="s">
        <v>7514</v>
      </c>
      <c r="C951" s="35" t="s">
        <v>5804</v>
      </c>
    </row>
    <row r="952" spans="1:3" x14ac:dyDescent="0.25">
      <c r="A952" s="30" t="s">
        <v>7304</v>
      </c>
      <c r="B952" s="31" t="s">
        <v>7514</v>
      </c>
      <c r="C952" s="32" t="s">
        <v>4531</v>
      </c>
    </row>
    <row r="953" spans="1:3" x14ac:dyDescent="0.25">
      <c r="A953" s="33" t="s">
        <v>7305</v>
      </c>
      <c r="B953" s="34" t="s">
        <v>2200</v>
      </c>
      <c r="C953" s="35" t="s">
        <v>7513</v>
      </c>
    </row>
    <row r="954" spans="1:3" x14ac:dyDescent="0.25">
      <c r="A954" s="30" t="s">
        <v>7306</v>
      </c>
      <c r="B954" s="31" t="s">
        <v>2200</v>
      </c>
      <c r="C954" s="32" t="s">
        <v>4763</v>
      </c>
    </row>
    <row r="955" spans="1:3" x14ac:dyDescent="0.25">
      <c r="A955" s="33" t="s">
        <v>7307</v>
      </c>
      <c r="B955" s="34" t="s">
        <v>1991</v>
      </c>
      <c r="C955" s="35" t="s">
        <v>7519</v>
      </c>
    </row>
    <row r="956" spans="1:3" x14ac:dyDescent="0.25">
      <c r="A956" s="30" t="s">
        <v>7308</v>
      </c>
      <c r="B956" s="31" t="s">
        <v>1991</v>
      </c>
      <c r="C956" s="32" t="s">
        <v>7520</v>
      </c>
    </row>
    <row r="957" spans="1:3" x14ac:dyDescent="0.25">
      <c r="A957" s="33" t="s">
        <v>7308</v>
      </c>
      <c r="B957" s="34" t="s">
        <v>1991</v>
      </c>
      <c r="C957" s="35" t="s">
        <v>5362</v>
      </c>
    </row>
    <row r="958" spans="1:3" x14ac:dyDescent="0.25">
      <c r="A958" s="30" t="s">
        <v>7308</v>
      </c>
      <c r="B958" s="31" t="s">
        <v>1991</v>
      </c>
      <c r="C958" s="32" t="s">
        <v>7521</v>
      </c>
    </row>
    <row r="959" spans="1:3" x14ac:dyDescent="0.25">
      <c r="A959" s="33" t="s">
        <v>7309</v>
      </c>
      <c r="B959" s="34" t="s">
        <v>1991</v>
      </c>
      <c r="C959" s="35" t="s">
        <v>7522</v>
      </c>
    </row>
    <row r="960" spans="1:3" x14ac:dyDescent="0.25">
      <c r="A960" s="30" t="s">
        <v>7309</v>
      </c>
      <c r="B960" s="31" t="s">
        <v>1991</v>
      </c>
      <c r="C960" s="32" t="s">
        <v>4764</v>
      </c>
    </row>
    <row r="961" spans="1:3" x14ac:dyDescent="0.25">
      <c r="A961" s="33" t="s">
        <v>7310</v>
      </c>
      <c r="B961" s="34" t="s">
        <v>1991</v>
      </c>
      <c r="C961" s="35" t="s">
        <v>7523</v>
      </c>
    </row>
    <row r="962" spans="1:3" x14ac:dyDescent="0.25">
      <c r="A962" s="30" t="s">
        <v>7310</v>
      </c>
      <c r="B962" s="31" t="s">
        <v>1991</v>
      </c>
      <c r="C962" s="32" t="s">
        <v>4766</v>
      </c>
    </row>
    <row r="963" spans="1:3" x14ac:dyDescent="0.25">
      <c r="A963" s="33" t="s">
        <v>7311</v>
      </c>
      <c r="B963" s="34" t="s">
        <v>1991</v>
      </c>
      <c r="C963" s="35" t="s">
        <v>4763</v>
      </c>
    </row>
    <row r="964" spans="1:3" x14ac:dyDescent="0.25">
      <c r="A964" s="30" t="s">
        <v>7312</v>
      </c>
      <c r="B964" s="31" t="s">
        <v>1991</v>
      </c>
      <c r="C964" s="32" t="s">
        <v>4772</v>
      </c>
    </row>
    <row r="965" spans="1:3" x14ac:dyDescent="0.25">
      <c r="A965" s="33" t="s">
        <v>7313</v>
      </c>
      <c r="B965" s="34" t="s">
        <v>1991</v>
      </c>
      <c r="C965" s="35" t="s">
        <v>7524</v>
      </c>
    </row>
    <row r="966" spans="1:3" x14ac:dyDescent="0.25">
      <c r="A966" s="30" t="s">
        <v>7313</v>
      </c>
      <c r="B966" s="31" t="s">
        <v>1991</v>
      </c>
      <c r="C966" s="32" t="s">
        <v>5364</v>
      </c>
    </row>
    <row r="967" spans="1:3" x14ac:dyDescent="0.25">
      <c r="A967" s="33" t="s">
        <v>7313</v>
      </c>
      <c r="B967" s="34" t="s">
        <v>1991</v>
      </c>
      <c r="C967" s="35" t="s">
        <v>7525</v>
      </c>
    </row>
    <row r="968" spans="1:3" x14ac:dyDescent="0.25">
      <c r="A968" s="30" t="s">
        <v>7313</v>
      </c>
      <c r="B968" s="31" t="s">
        <v>1991</v>
      </c>
      <c r="C968" s="32" t="s">
        <v>4757</v>
      </c>
    </row>
    <row r="969" spans="1:3" x14ac:dyDescent="0.25">
      <c r="A969" s="33" t="s">
        <v>7313</v>
      </c>
      <c r="B969" s="34" t="s">
        <v>1991</v>
      </c>
      <c r="C969" s="35" t="s">
        <v>7526</v>
      </c>
    </row>
    <row r="970" spans="1:3" x14ac:dyDescent="0.25">
      <c r="A970" s="30" t="s">
        <v>7313</v>
      </c>
      <c r="B970" s="31" t="s">
        <v>1991</v>
      </c>
      <c r="C970" s="32" t="s">
        <v>7527</v>
      </c>
    </row>
    <row r="971" spans="1:3" x14ac:dyDescent="0.25">
      <c r="A971" s="33" t="s">
        <v>7313</v>
      </c>
      <c r="B971" s="34" t="s">
        <v>1991</v>
      </c>
      <c r="C971" s="35" t="s">
        <v>7528</v>
      </c>
    </row>
    <row r="972" spans="1:3" x14ac:dyDescent="0.25">
      <c r="A972" s="30" t="s">
        <v>7313</v>
      </c>
      <c r="B972" s="31" t="s">
        <v>1991</v>
      </c>
      <c r="C972" s="32" t="s">
        <v>7529</v>
      </c>
    </row>
    <row r="973" spans="1:3" x14ac:dyDescent="0.25">
      <c r="A973" s="33" t="s">
        <v>7313</v>
      </c>
      <c r="B973" s="34" t="s">
        <v>1991</v>
      </c>
      <c r="C973" s="35" t="s">
        <v>7530</v>
      </c>
    </row>
    <row r="974" spans="1:3" x14ac:dyDescent="0.25">
      <c r="A974" s="30" t="s">
        <v>7313</v>
      </c>
      <c r="B974" s="31" t="s">
        <v>1991</v>
      </c>
      <c r="C974" s="32" t="s">
        <v>7531</v>
      </c>
    </row>
    <row r="975" spans="1:3" x14ac:dyDescent="0.25">
      <c r="A975" s="33" t="s">
        <v>7313</v>
      </c>
      <c r="B975" s="34" t="s">
        <v>1991</v>
      </c>
      <c r="C975" s="35" t="s">
        <v>4768</v>
      </c>
    </row>
    <row r="976" spans="1:3" x14ac:dyDescent="0.25">
      <c r="A976" s="30" t="s">
        <v>7313</v>
      </c>
      <c r="B976" s="31" t="s">
        <v>1991</v>
      </c>
      <c r="C976" s="32" t="s">
        <v>4770</v>
      </c>
    </row>
    <row r="977" spans="1:3" x14ac:dyDescent="0.25">
      <c r="A977" s="33" t="s">
        <v>7313</v>
      </c>
      <c r="B977" s="34" t="s">
        <v>1991</v>
      </c>
      <c r="C977" s="35" t="s">
        <v>4774</v>
      </c>
    </row>
    <row r="978" spans="1:3" x14ac:dyDescent="0.25">
      <c r="A978" s="30" t="s">
        <v>7313</v>
      </c>
      <c r="B978" s="31" t="s">
        <v>1991</v>
      </c>
      <c r="C978" s="32" t="s">
        <v>4776</v>
      </c>
    </row>
    <row r="979" spans="1:3" x14ac:dyDescent="0.25">
      <c r="A979" s="33" t="s">
        <v>7313</v>
      </c>
      <c r="B979" s="34" t="s">
        <v>1991</v>
      </c>
      <c r="C979" s="35" t="s">
        <v>3461</v>
      </c>
    </row>
    <row r="980" spans="1:3" x14ac:dyDescent="0.25">
      <c r="A980" s="30" t="s">
        <v>7313</v>
      </c>
      <c r="B980" s="31" t="s">
        <v>1991</v>
      </c>
      <c r="C980" s="32" t="s">
        <v>4778</v>
      </c>
    </row>
    <row r="981" spans="1:3" x14ac:dyDescent="0.25">
      <c r="A981" s="33" t="s">
        <v>7313</v>
      </c>
      <c r="B981" s="34" t="s">
        <v>1991</v>
      </c>
      <c r="C981" s="35" t="s">
        <v>4780</v>
      </c>
    </row>
    <row r="982" spans="1:3" x14ac:dyDescent="0.25">
      <c r="A982" s="30" t="s">
        <v>7313</v>
      </c>
      <c r="B982" s="31" t="s">
        <v>1991</v>
      </c>
      <c r="C982" s="32" t="s">
        <v>4782</v>
      </c>
    </row>
    <row r="983" spans="1:3" x14ac:dyDescent="0.25">
      <c r="A983" s="33" t="s">
        <v>7313</v>
      </c>
      <c r="B983" s="34" t="s">
        <v>1991</v>
      </c>
      <c r="C983" s="35" t="s">
        <v>4784</v>
      </c>
    </row>
    <row r="984" spans="1:3" x14ac:dyDescent="0.25">
      <c r="A984" s="30" t="s">
        <v>7313</v>
      </c>
      <c r="B984" s="31" t="s">
        <v>1991</v>
      </c>
      <c r="C984" s="32" t="s">
        <v>3463</v>
      </c>
    </row>
    <row r="985" spans="1:3" x14ac:dyDescent="0.25">
      <c r="A985" s="33" t="s">
        <v>7313</v>
      </c>
      <c r="B985" s="34" t="s">
        <v>1991</v>
      </c>
      <c r="C985" s="35" t="s">
        <v>7532</v>
      </c>
    </row>
    <row r="986" spans="1:3" x14ac:dyDescent="0.25">
      <c r="A986" s="30" t="s">
        <v>7313</v>
      </c>
      <c r="B986" s="31" t="s">
        <v>1991</v>
      </c>
      <c r="C986" s="32" t="s">
        <v>4790</v>
      </c>
    </row>
    <row r="987" spans="1:3" x14ac:dyDescent="0.25">
      <c r="A987" s="33" t="s">
        <v>7313</v>
      </c>
      <c r="B987" s="34" t="s">
        <v>1991</v>
      </c>
      <c r="C987" s="35" t="s">
        <v>4791</v>
      </c>
    </row>
    <row r="988" spans="1:3" x14ac:dyDescent="0.25">
      <c r="A988" s="30" t="s">
        <v>7313</v>
      </c>
      <c r="B988" s="31" t="s">
        <v>1991</v>
      </c>
      <c r="C988" s="32" t="s">
        <v>4793</v>
      </c>
    </row>
    <row r="989" spans="1:3" x14ac:dyDescent="0.25">
      <c r="A989" s="33" t="s">
        <v>7313</v>
      </c>
      <c r="B989" s="34" t="s">
        <v>1991</v>
      </c>
      <c r="C989" s="35" t="s">
        <v>7533</v>
      </c>
    </row>
    <row r="990" spans="1:3" x14ac:dyDescent="0.25">
      <c r="A990" s="30" t="s">
        <v>7313</v>
      </c>
      <c r="B990" s="31" t="s">
        <v>1991</v>
      </c>
      <c r="C990" s="32" t="s">
        <v>7534</v>
      </c>
    </row>
    <row r="991" spans="1:3" x14ac:dyDescent="0.25">
      <c r="A991" s="33" t="s">
        <v>7313</v>
      </c>
      <c r="B991" s="34" t="s">
        <v>1991</v>
      </c>
      <c r="C991" s="35" t="s">
        <v>4799</v>
      </c>
    </row>
    <row r="992" spans="1:3" x14ac:dyDescent="0.25">
      <c r="A992" s="30" t="s">
        <v>7313</v>
      </c>
      <c r="B992" s="31" t="s">
        <v>1991</v>
      </c>
      <c r="C992" s="32" t="s">
        <v>7535</v>
      </c>
    </row>
    <row r="993" spans="1:3" x14ac:dyDescent="0.25">
      <c r="A993" s="33" t="s">
        <v>7313</v>
      </c>
      <c r="B993" s="34" t="s">
        <v>1991</v>
      </c>
      <c r="C993" s="35" t="s">
        <v>7536</v>
      </c>
    </row>
    <row r="994" spans="1:3" x14ac:dyDescent="0.25">
      <c r="A994" s="30" t="s">
        <v>7313</v>
      </c>
      <c r="B994" s="31" t="s">
        <v>1991</v>
      </c>
      <c r="C994" s="32" t="s">
        <v>4805</v>
      </c>
    </row>
    <row r="995" spans="1:3" x14ac:dyDescent="0.25">
      <c r="A995" s="33" t="s">
        <v>7313</v>
      </c>
      <c r="B995" s="34" t="s">
        <v>1991</v>
      </c>
      <c r="C995" s="35" t="s">
        <v>4807</v>
      </c>
    </row>
    <row r="996" spans="1:3" x14ac:dyDescent="0.25">
      <c r="A996" s="30" t="s">
        <v>7313</v>
      </c>
      <c r="B996" s="31" t="s">
        <v>1991</v>
      </c>
      <c r="C996" s="32" t="s">
        <v>4811</v>
      </c>
    </row>
    <row r="997" spans="1:3" x14ac:dyDescent="0.25">
      <c r="A997" s="33" t="s">
        <v>7313</v>
      </c>
      <c r="B997" s="34" t="s">
        <v>1991</v>
      </c>
      <c r="C997" s="35" t="s">
        <v>4813</v>
      </c>
    </row>
    <row r="998" spans="1:3" x14ac:dyDescent="0.25">
      <c r="A998" s="30" t="s">
        <v>7313</v>
      </c>
      <c r="B998" s="31" t="s">
        <v>1991</v>
      </c>
      <c r="C998" s="32" t="s">
        <v>4815</v>
      </c>
    </row>
    <row r="999" spans="1:3" x14ac:dyDescent="0.25">
      <c r="A999" s="33" t="s">
        <v>7313</v>
      </c>
      <c r="B999" s="34" t="s">
        <v>1991</v>
      </c>
      <c r="C999" s="35" t="s">
        <v>4817</v>
      </c>
    </row>
    <row r="1000" spans="1:3" x14ac:dyDescent="0.25">
      <c r="A1000" s="30" t="s">
        <v>7313</v>
      </c>
      <c r="B1000" s="31" t="s">
        <v>1991</v>
      </c>
      <c r="C1000" s="32" t="s">
        <v>4819</v>
      </c>
    </row>
    <row r="1001" spans="1:3" x14ac:dyDescent="0.25">
      <c r="A1001" s="33" t="s">
        <v>7314</v>
      </c>
      <c r="B1001" s="34" t="s">
        <v>1991</v>
      </c>
      <c r="C1001" s="35" t="s">
        <v>4536</v>
      </c>
    </row>
    <row r="1002" spans="1:3" x14ac:dyDescent="0.25">
      <c r="A1002" s="30" t="s">
        <v>7314</v>
      </c>
      <c r="B1002" s="31" t="s">
        <v>1991</v>
      </c>
      <c r="C1002" s="32" t="s">
        <v>7537</v>
      </c>
    </row>
    <row r="1003" spans="1:3" x14ac:dyDescent="0.25">
      <c r="A1003" s="33" t="s">
        <v>7315</v>
      </c>
      <c r="B1003" s="34" t="s">
        <v>2287</v>
      </c>
      <c r="C1003" s="35" t="s">
        <v>7538</v>
      </c>
    </row>
    <row r="1004" spans="1:3" x14ac:dyDescent="0.25">
      <c r="A1004" s="30" t="s">
        <v>7315</v>
      </c>
      <c r="B1004" s="31" t="s">
        <v>2287</v>
      </c>
      <c r="C1004" s="32" t="s">
        <v>5698</v>
      </c>
    </row>
    <row r="1005" spans="1:3" x14ac:dyDescent="0.25">
      <c r="A1005" s="33" t="s">
        <v>7315</v>
      </c>
      <c r="B1005" s="34" t="s">
        <v>2287</v>
      </c>
      <c r="C1005" s="35" t="s">
        <v>5697</v>
      </c>
    </row>
    <row r="1006" spans="1:3" x14ac:dyDescent="0.25">
      <c r="A1006" s="30" t="s">
        <v>7315</v>
      </c>
      <c r="B1006" s="31" t="s">
        <v>2287</v>
      </c>
      <c r="C1006" s="32" t="s">
        <v>7539</v>
      </c>
    </row>
    <row r="1007" spans="1:3" x14ac:dyDescent="0.25">
      <c r="A1007" s="33" t="s">
        <v>7315</v>
      </c>
      <c r="B1007" s="34" t="s">
        <v>2287</v>
      </c>
      <c r="C1007" s="35" t="s">
        <v>7540</v>
      </c>
    </row>
    <row r="1008" spans="1:3" x14ac:dyDescent="0.25">
      <c r="A1008" s="30" t="s">
        <v>7315</v>
      </c>
      <c r="B1008" s="31" t="s">
        <v>2287</v>
      </c>
      <c r="C1008" s="32" t="s">
        <v>7541</v>
      </c>
    </row>
    <row r="1009" spans="1:3" x14ac:dyDescent="0.25">
      <c r="A1009" s="33" t="s">
        <v>7315</v>
      </c>
      <c r="B1009" s="34" t="s">
        <v>2287</v>
      </c>
      <c r="C1009" s="35" t="s">
        <v>7542</v>
      </c>
    </row>
    <row r="1010" spans="1:3" x14ac:dyDescent="0.25">
      <c r="A1010" s="30" t="s">
        <v>7315</v>
      </c>
      <c r="B1010" s="31" t="s">
        <v>2287</v>
      </c>
      <c r="C1010" s="32" t="s">
        <v>7543</v>
      </c>
    </row>
    <row r="1011" spans="1:3" x14ac:dyDescent="0.25">
      <c r="A1011" s="33" t="s">
        <v>7315</v>
      </c>
      <c r="B1011" s="34" t="s">
        <v>2287</v>
      </c>
      <c r="C1011" s="35" t="s">
        <v>7544</v>
      </c>
    </row>
    <row r="1012" spans="1:3" x14ac:dyDescent="0.25">
      <c r="A1012" s="30" t="s">
        <v>7315</v>
      </c>
      <c r="B1012" s="31" t="s">
        <v>2287</v>
      </c>
      <c r="C1012" s="32" t="s">
        <v>7545</v>
      </c>
    </row>
    <row r="1013" spans="1:3" x14ac:dyDescent="0.25">
      <c r="A1013" s="33" t="s">
        <v>7315</v>
      </c>
      <c r="B1013" s="34" t="s">
        <v>2287</v>
      </c>
      <c r="C1013" s="35" t="s">
        <v>7546</v>
      </c>
    </row>
    <row r="1014" spans="1:3" x14ac:dyDescent="0.25">
      <c r="A1014" s="30" t="s">
        <v>7315</v>
      </c>
      <c r="B1014" s="31" t="s">
        <v>2287</v>
      </c>
      <c r="C1014" s="32" t="s">
        <v>7547</v>
      </c>
    </row>
    <row r="1015" spans="1:3" x14ac:dyDescent="0.25">
      <c r="A1015" s="33" t="s">
        <v>7315</v>
      </c>
      <c r="B1015" s="34" t="s">
        <v>2287</v>
      </c>
      <c r="C1015" s="35" t="s">
        <v>7548</v>
      </c>
    </row>
    <row r="1016" spans="1:3" x14ac:dyDescent="0.25">
      <c r="A1016" s="30" t="s">
        <v>7315</v>
      </c>
      <c r="B1016" s="31" t="s">
        <v>2287</v>
      </c>
      <c r="C1016" s="32" t="s">
        <v>7549</v>
      </c>
    </row>
    <row r="1017" spans="1:3" x14ac:dyDescent="0.25">
      <c r="A1017" s="33" t="s">
        <v>7315</v>
      </c>
      <c r="B1017" s="34" t="s">
        <v>2287</v>
      </c>
      <c r="C1017" s="35" t="s">
        <v>7550</v>
      </c>
    </row>
    <row r="1018" spans="1:3" x14ac:dyDescent="0.25">
      <c r="A1018" s="30" t="s">
        <v>7316</v>
      </c>
      <c r="B1018" s="31" t="s">
        <v>2287</v>
      </c>
      <c r="C1018" s="32" t="s">
        <v>4534</v>
      </c>
    </row>
    <row r="1019" spans="1:3" x14ac:dyDescent="0.25">
      <c r="A1019" s="33" t="s">
        <v>7316</v>
      </c>
      <c r="B1019" s="34" t="s">
        <v>2287</v>
      </c>
      <c r="C1019" s="35" t="s">
        <v>5694</v>
      </c>
    </row>
    <row r="1020" spans="1:3" x14ac:dyDescent="0.25">
      <c r="A1020" s="30" t="s">
        <v>7316</v>
      </c>
      <c r="B1020" s="31" t="s">
        <v>2287</v>
      </c>
      <c r="C1020" s="32" t="s">
        <v>5696</v>
      </c>
    </row>
    <row r="1021" spans="1:3" x14ac:dyDescent="0.25">
      <c r="A1021" s="33" t="s">
        <v>7316</v>
      </c>
      <c r="B1021" s="34" t="s">
        <v>2287</v>
      </c>
      <c r="C1021" s="35" t="s">
        <v>7551</v>
      </c>
    </row>
    <row r="1022" spans="1:3" x14ac:dyDescent="0.25">
      <c r="A1022" s="30" t="s">
        <v>7316</v>
      </c>
      <c r="B1022" s="31" t="s">
        <v>2287</v>
      </c>
      <c r="C1022" s="32" t="s">
        <v>7552</v>
      </c>
    </row>
    <row r="1023" spans="1:3" x14ac:dyDescent="0.25">
      <c r="A1023" s="33" t="s">
        <v>7316</v>
      </c>
      <c r="B1023" s="34" t="s">
        <v>2287</v>
      </c>
      <c r="C1023" s="35" t="s">
        <v>7553</v>
      </c>
    </row>
    <row r="1024" spans="1:3" x14ac:dyDescent="0.25">
      <c r="A1024" s="30" t="s">
        <v>7316</v>
      </c>
      <c r="B1024" s="31" t="s">
        <v>2287</v>
      </c>
      <c r="C1024" s="32" t="s">
        <v>7554</v>
      </c>
    </row>
    <row r="1025" spans="1:3" x14ac:dyDescent="0.25">
      <c r="A1025" s="33" t="s">
        <v>7316</v>
      </c>
      <c r="B1025" s="34" t="s">
        <v>2287</v>
      </c>
      <c r="C1025" s="35" t="s">
        <v>7555</v>
      </c>
    </row>
    <row r="1026" spans="1:3" x14ac:dyDescent="0.25">
      <c r="A1026" s="30" t="s">
        <v>7316</v>
      </c>
      <c r="B1026" s="31" t="s">
        <v>2287</v>
      </c>
      <c r="C1026" s="32" t="s">
        <v>7556</v>
      </c>
    </row>
    <row r="1027" spans="1:3" x14ac:dyDescent="0.25">
      <c r="A1027" s="33" t="s">
        <v>7316</v>
      </c>
      <c r="B1027" s="34" t="s">
        <v>2287</v>
      </c>
      <c r="C1027" s="35" t="s">
        <v>7557</v>
      </c>
    </row>
    <row r="1028" spans="1:3" x14ac:dyDescent="0.25">
      <c r="A1028" s="30" t="s">
        <v>7317</v>
      </c>
      <c r="B1028" s="31" t="s">
        <v>2287</v>
      </c>
      <c r="C1028" s="32" t="s">
        <v>4536</v>
      </c>
    </row>
    <row r="1029" spans="1:3" x14ac:dyDescent="0.25">
      <c r="A1029" s="33" t="s">
        <v>7317</v>
      </c>
      <c r="B1029" s="34" t="s">
        <v>2287</v>
      </c>
      <c r="C1029" s="35" t="s">
        <v>7558</v>
      </c>
    </row>
    <row r="1030" spans="1:3" x14ac:dyDescent="0.25">
      <c r="A1030" s="24" t="s">
        <v>7317</v>
      </c>
      <c r="B1030" s="25" t="s">
        <v>2287</v>
      </c>
      <c r="C1030" s="26" t="s">
        <v>7537</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F7E93-007A-4953-BB4E-9A8F9D4773FD}">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9D479-2CEC-4F28-964F-9BB0D2BBDB9E}">
  <sheetPr codeName="Sheet20"/>
  <dimension ref="A1:B1005"/>
  <sheetViews>
    <sheetView workbookViewId="0"/>
  </sheetViews>
  <sheetFormatPr defaultRowHeight="15" x14ac:dyDescent="0.25"/>
  <cols>
    <col min="1" max="1" width="24.85546875" style="13" customWidth="1"/>
    <col min="2" max="2" width="100.7109375" style="1" customWidth="1"/>
  </cols>
  <sheetData>
    <row r="1" spans="1:2" x14ac:dyDescent="0.25">
      <c r="A1" s="13" t="s">
        <v>1987</v>
      </c>
      <c r="B1" s="1" t="s">
        <v>7120</v>
      </c>
    </row>
    <row r="2" spans="1:2" ht="45" x14ac:dyDescent="0.25">
      <c r="A2" s="13" t="s">
        <v>1</v>
      </c>
      <c r="B2" s="1" t="s">
        <v>7009</v>
      </c>
    </row>
    <row r="3" spans="1:2" ht="45" x14ac:dyDescent="0.25">
      <c r="A3" s="13" t="s">
        <v>6</v>
      </c>
      <c r="B3" s="1" t="s">
        <v>7009</v>
      </c>
    </row>
    <row r="4" spans="1:2" ht="45" x14ac:dyDescent="0.25">
      <c r="A4" s="13" t="s">
        <v>8</v>
      </c>
      <c r="B4" s="1" t="s">
        <v>7009</v>
      </c>
    </row>
    <row r="5" spans="1:2" ht="45" x14ac:dyDescent="0.25">
      <c r="A5" s="13" t="s">
        <v>9</v>
      </c>
      <c r="B5" s="1" t="s">
        <v>7009</v>
      </c>
    </row>
    <row r="6" spans="1:2" ht="45" x14ac:dyDescent="0.25">
      <c r="A6" s="13" t="s">
        <v>12</v>
      </c>
      <c r="B6" s="1" t="s">
        <v>7009</v>
      </c>
    </row>
    <row r="7" spans="1:2" ht="45" x14ac:dyDescent="0.25">
      <c r="A7" s="13" t="s">
        <v>13</v>
      </c>
      <c r="B7" s="1" t="s">
        <v>7009</v>
      </c>
    </row>
    <row r="8" spans="1:2" ht="45" x14ac:dyDescent="0.25">
      <c r="A8" s="13" t="s">
        <v>14</v>
      </c>
      <c r="B8" s="1" t="s">
        <v>7009</v>
      </c>
    </row>
    <row r="9" spans="1:2" ht="30" x14ac:dyDescent="0.25">
      <c r="A9" s="13" t="s">
        <v>15</v>
      </c>
      <c r="B9" s="1" t="s">
        <v>7010</v>
      </c>
    </row>
    <row r="10" spans="1:2" ht="30" x14ac:dyDescent="0.25">
      <c r="A10" s="13" t="s">
        <v>17</v>
      </c>
      <c r="B10" s="1" t="s">
        <v>7010</v>
      </c>
    </row>
    <row r="11" spans="1:2" ht="30" x14ac:dyDescent="0.25">
      <c r="A11" s="13" t="s">
        <v>18</v>
      </c>
      <c r="B11" s="1" t="s">
        <v>7010</v>
      </c>
    </row>
    <row r="12" spans="1:2" ht="30" x14ac:dyDescent="0.25">
      <c r="A12" s="13" t="s">
        <v>19</v>
      </c>
      <c r="B12" s="1" t="s">
        <v>7010</v>
      </c>
    </row>
    <row r="13" spans="1:2" ht="30" x14ac:dyDescent="0.25">
      <c r="A13" s="13" t="s">
        <v>20</v>
      </c>
      <c r="B13" s="1" t="s">
        <v>7010</v>
      </c>
    </row>
    <row r="14" spans="1:2" ht="30" x14ac:dyDescent="0.25">
      <c r="A14" s="13" t="s">
        <v>21</v>
      </c>
      <c r="B14" s="1" t="s">
        <v>7010</v>
      </c>
    </row>
    <row r="15" spans="1:2" ht="30" x14ac:dyDescent="0.25">
      <c r="A15" s="13" t="s">
        <v>22</v>
      </c>
      <c r="B15" s="1" t="s">
        <v>7010</v>
      </c>
    </row>
    <row r="16" spans="1:2" ht="30" x14ac:dyDescent="0.25">
      <c r="A16" s="13" t="s">
        <v>23</v>
      </c>
      <c r="B16" s="1" t="s">
        <v>7011</v>
      </c>
    </row>
    <row r="17" spans="1:2" ht="45" x14ac:dyDescent="0.25">
      <c r="A17" s="13" t="s">
        <v>25</v>
      </c>
      <c r="B17" s="1" t="s">
        <v>7009</v>
      </c>
    </row>
    <row r="18" spans="1:2" ht="45" x14ac:dyDescent="0.25">
      <c r="A18" s="13" t="s">
        <v>26</v>
      </c>
      <c r="B18" s="1" t="s">
        <v>7009</v>
      </c>
    </row>
    <row r="19" spans="1:2" ht="45" x14ac:dyDescent="0.25">
      <c r="A19" s="13" t="s">
        <v>27</v>
      </c>
      <c r="B19" s="1" t="s">
        <v>7009</v>
      </c>
    </row>
    <row r="20" spans="1:2" ht="45" x14ac:dyDescent="0.25">
      <c r="A20" s="13" t="s">
        <v>28</v>
      </c>
      <c r="B20" s="1" t="s">
        <v>7009</v>
      </c>
    </row>
    <row r="21" spans="1:2" ht="45" x14ac:dyDescent="0.25">
      <c r="A21" s="13" t="s">
        <v>29</v>
      </c>
      <c r="B21" s="1" t="s">
        <v>7009</v>
      </c>
    </row>
    <row r="22" spans="1:2" ht="45" x14ac:dyDescent="0.25">
      <c r="A22" s="13" t="s">
        <v>30</v>
      </c>
      <c r="B22" s="1" t="s">
        <v>7009</v>
      </c>
    </row>
    <row r="23" spans="1:2" ht="30" x14ac:dyDescent="0.25">
      <c r="A23" s="13" t="s">
        <v>31</v>
      </c>
      <c r="B23" s="1" t="s">
        <v>7012</v>
      </c>
    </row>
    <row r="24" spans="1:2" ht="30" x14ac:dyDescent="0.25">
      <c r="A24" s="13" t="s">
        <v>33</v>
      </c>
      <c r="B24" s="1" t="s">
        <v>7012</v>
      </c>
    </row>
    <row r="25" spans="1:2" ht="30" x14ac:dyDescent="0.25">
      <c r="A25" s="13" t="s">
        <v>34</v>
      </c>
      <c r="B25" s="1" t="s">
        <v>7012</v>
      </c>
    </row>
    <row r="26" spans="1:2" ht="30" x14ac:dyDescent="0.25">
      <c r="A26" s="13" t="s">
        <v>35</v>
      </c>
      <c r="B26" s="1" t="s">
        <v>7010</v>
      </c>
    </row>
    <row r="27" spans="1:2" ht="30" x14ac:dyDescent="0.25">
      <c r="A27" s="13" t="s">
        <v>36</v>
      </c>
      <c r="B27" s="1" t="s">
        <v>7010</v>
      </c>
    </row>
    <row r="28" spans="1:2" ht="30" x14ac:dyDescent="0.25">
      <c r="A28" s="13" t="s">
        <v>37</v>
      </c>
      <c r="B28" s="1" t="s">
        <v>7010</v>
      </c>
    </row>
    <row r="29" spans="1:2" ht="30" x14ac:dyDescent="0.25">
      <c r="A29" s="13" t="s">
        <v>38</v>
      </c>
      <c r="B29" s="1" t="s">
        <v>7010</v>
      </c>
    </row>
    <row r="30" spans="1:2" ht="30" x14ac:dyDescent="0.25">
      <c r="A30" s="13" t="s">
        <v>39</v>
      </c>
      <c r="B30" s="1" t="s">
        <v>7010</v>
      </c>
    </row>
    <row r="31" spans="1:2" ht="30" x14ac:dyDescent="0.25">
      <c r="A31" s="13" t="s">
        <v>40</v>
      </c>
      <c r="B31" s="1" t="s">
        <v>7010</v>
      </c>
    </row>
    <row r="32" spans="1:2" ht="30" x14ac:dyDescent="0.25">
      <c r="A32" s="13" t="s">
        <v>41</v>
      </c>
      <c r="B32" s="1" t="s">
        <v>7010</v>
      </c>
    </row>
    <row r="33" spans="1:2" ht="30" x14ac:dyDescent="0.25">
      <c r="A33" s="13" t="s">
        <v>43</v>
      </c>
      <c r="B33" s="1" t="s">
        <v>7010</v>
      </c>
    </row>
    <row r="34" spans="1:2" ht="30" x14ac:dyDescent="0.25">
      <c r="A34" s="13" t="s">
        <v>44</v>
      </c>
      <c r="B34" s="1" t="s">
        <v>7010</v>
      </c>
    </row>
    <row r="35" spans="1:2" ht="30" x14ac:dyDescent="0.25">
      <c r="A35" s="13" t="s">
        <v>45</v>
      </c>
      <c r="B35" s="1" t="s">
        <v>7013</v>
      </c>
    </row>
    <row r="36" spans="1:2" ht="45" x14ac:dyDescent="0.25">
      <c r="A36" s="13" t="s">
        <v>47</v>
      </c>
      <c r="B36" s="1" t="s">
        <v>7014</v>
      </c>
    </row>
    <row r="37" spans="1:2" ht="45" x14ac:dyDescent="0.25">
      <c r="A37" s="13" t="s">
        <v>49</v>
      </c>
      <c r="B37" s="1" t="s">
        <v>7015</v>
      </c>
    </row>
    <row r="38" spans="1:2" ht="45" x14ac:dyDescent="0.25">
      <c r="A38" s="13" t="s">
        <v>51</v>
      </c>
      <c r="B38" s="1" t="s">
        <v>7015</v>
      </c>
    </row>
    <row r="39" spans="1:2" ht="45" x14ac:dyDescent="0.25">
      <c r="A39" s="13" t="s">
        <v>53</v>
      </c>
      <c r="B39" s="1" t="s">
        <v>7015</v>
      </c>
    </row>
    <row r="40" spans="1:2" ht="45" x14ac:dyDescent="0.25">
      <c r="A40" s="13" t="s">
        <v>54</v>
      </c>
      <c r="B40" s="1" t="s">
        <v>7015</v>
      </c>
    </row>
    <row r="41" spans="1:2" ht="45" x14ac:dyDescent="0.25">
      <c r="A41" s="13" t="s">
        <v>55</v>
      </c>
      <c r="B41" s="1" t="s">
        <v>7015</v>
      </c>
    </row>
    <row r="42" spans="1:2" ht="45" x14ac:dyDescent="0.25">
      <c r="A42" s="13" t="s">
        <v>56</v>
      </c>
      <c r="B42" s="1" t="s">
        <v>7016</v>
      </c>
    </row>
    <row r="43" spans="1:2" ht="30" x14ac:dyDescent="0.25">
      <c r="A43" s="13" t="s">
        <v>58</v>
      </c>
      <c r="B43" s="1" t="s">
        <v>7017</v>
      </c>
    </row>
    <row r="44" spans="1:2" ht="30" x14ac:dyDescent="0.25">
      <c r="A44" s="13" t="s">
        <v>60</v>
      </c>
      <c r="B44" s="1" t="s">
        <v>7018</v>
      </c>
    </row>
    <row r="45" spans="1:2" ht="30" x14ac:dyDescent="0.25">
      <c r="A45" s="13" t="s">
        <v>62</v>
      </c>
      <c r="B45" s="1" t="s">
        <v>7018</v>
      </c>
    </row>
    <row r="46" spans="1:2" ht="45" x14ac:dyDescent="0.25">
      <c r="A46" s="13" t="s">
        <v>63</v>
      </c>
      <c r="B46" s="1" t="s">
        <v>7009</v>
      </c>
    </row>
    <row r="47" spans="1:2" ht="45" x14ac:dyDescent="0.25">
      <c r="A47" s="13" t="s">
        <v>64</v>
      </c>
      <c r="B47" s="1" t="s">
        <v>7009</v>
      </c>
    </row>
    <row r="48" spans="1:2" ht="30" x14ac:dyDescent="0.25">
      <c r="A48" s="13" t="s">
        <v>65</v>
      </c>
      <c r="B48" s="1" t="s">
        <v>7018</v>
      </c>
    </row>
    <row r="49" spans="1:2" ht="45" x14ac:dyDescent="0.25">
      <c r="A49" s="13" t="s">
        <v>66</v>
      </c>
      <c r="B49" s="1" t="s">
        <v>7019</v>
      </c>
    </row>
    <row r="50" spans="1:2" ht="30" x14ac:dyDescent="0.25">
      <c r="A50" s="13" t="s">
        <v>68</v>
      </c>
      <c r="B50" s="1" t="s">
        <v>7020</v>
      </c>
    </row>
    <row r="51" spans="1:2" ht="45" x14ac:dyDescent="0.25">
      <c r="A51" s="13" t="s">
        <v>70</v>
      </c>
      <c r="B51" s="1" t="s">
        <v>7009</v>
      </c>
    </row>
    <row r="52" spans="1:2" ht="45" x14ac:dyDescent="0.25">
      <c r="A52" s="13" t="s">
        <v>71</v>
      </c>
      <c r="B52" s="1" t="s">
        <v>7021</v>
      </c>
    </row>
    <row r="53" spans="1:2" ht="45" x14ac:dyDescent="0.25">
      <c r="A53" s="13" t="s">
        <v>72</v>
      </c>
      <c r="B53" s="1" t="s">
        <v>7021</v>
      </c>
    </row>
    <row r="54" spans="1:2" ht="75" x14ac:dyDescent="0.25">
      <c r="A54" s="13" t="s">
        <v>73</v>
      </c>
      <c r="B54" s="1" t="s">
        <v>7118</v>
      </c>
    </row>
    <row r="55" spans="1:2" x14ac:dyDescent="0.25">
      <c r="A55" s="13" t="s">
        <v>74</v>
      </c>
      <c r="B55" s="1" t="s">
        <v>7022</v>
      </c>
    </row>
    <row r="56" spans="1:2" ht="45" x14ac:dyDescent="0.25">
      <c r="A56" s="13" t="s">
        <v>77</v>
      </c>
      <c r="B56" s="1" t="s">
        <v>7023</v>
      </c>
    </row>
    <row r="57" spans="1:2" x14ac:dyDescent="0.25">
      <c r="A57" s="13" t="s">
        <v>79</v>
      </c>
      <c r="B57" s="1" t="s">
        <v>7022</v>
      </c>
    </row>
    <row r="58" spans="1:2" x14ac:dyDescent="0.25">
      <c r="A58" s="13" t="s">
        <v>80</v>
      </c>
      <c r="B58" s="1" t="s">
        <v>7024</v>
      </c>
    </row>
    <row r="59" spans="1:2" ht="45" x14ac:dyDescent="0.25">
      <c r="A59" s="13" t="s">
        <v>82</v>
      </c>
      <c r="B59" s="1" t="s">
        <v>7009</v>
      </c>
    </row>
    <row r="60" spans="1:2" ht="45" x14ac:dyDescent="0.25">
      <c r="A60" s="13" t="s">
        <v>85</v>
      </c>
      <c r="B60" s="1" t="s">
        <v>7009</v>
      </c>
    </row>
    <row r="61" spans="1:2" ht="45" x14ac:dyDescent="0.25">
      <c r="A61" s="13" t="s">
        <v>87</v>
      </c>
      <c r="B61" s="1" t="s">
        <v>7009</v>
      </c>
    </row>
    <row r="62" spans="1:2" ht="45" x14ac:dyDescent="0.25">
      <c r="A62" s="13" t="s">
        <v>88</v>
      </c>
      <c r="B62" s="1" t="s">
        <v>7009</v>
      </c>
    </row>
    <row r="63" spans="1:2" ht="30" x14ac:dyDescent="0.25">
      <c r="A63" s="13" t="s">
        <v>89</v>
      </c>
      <c r="B63" s="1" t="s">
        <v>7025</v>
      </c>
    </row>
    <row r="64" spans="1:2" ht="30" x14ac:dyDescent="0.25">
      <c r="A64" s="13" t="s">
        <v>91</v>
      </c>
      <c r="B64" s="1" t="s">
        <v>7025</v>
      </c>
    </row>
    <row r="65" spans="1:2" ht="30" x14ac:dyDescent="0.25">
      <c r="A65" s="13" t="s">
        <v>92</v>
      </c>
      <c r="B65" s="1" t="s">
        <v>7025</v>
      </c>
    </row>
    <row r="66" spans="1:2" ht="30" x14ac:dyDescent="0.25">
      <c r="A66" s="13" t="s">
        <v>93</v>
      </c>
      <c r="B66" s="1" t="s">
        <v>7026</v>
      </c>
    </row>
    <row r="67" spans="1:2" ht="30" x14ac:dyDescent="0.25">
      <c r="A67" s="13" t="s">
        <v>96</v>
      </c>
      <c r="B67" s="1" t="s">
        <v>7027</v>
      </c>
    </row>
    <row r="68" spans="1:2" ht="30" x14ac:dyDescent="0.25">
      <c r="A68" s="13" t="s">
        <v>98</v>
      </c>
      <c r="B68" s="1" t="s">
        <v>7027</v>
      </c>
    </row>
    <row r="69" spans="1:2" x14ac:dyDescent="0.25">
      <c r="A69" s="13" t="s">
        <v>100</v>
      </c>
      <c r="B69" s="1" t="s">
        <v>7028</v>
      </c>
    </row>
    <row r="70" spans="1:2" x14ac:dyDescent="0.25">
      <c r="A70" s="13" t="s">
        <v>102</v>
      </c>
      <c r="B70" s="1" t="s">
        <v>7028</v>
      </c>
    </row>
    <row r="71" spans="1:2" x14ac:dyDescent="0.25">
      <c r="A71" s="13" t="s">
        <v>104</v>
      </c>
      <c r="B71" s="1" t="s">
        <v>7028</v>
      </c>
    </row>
    <row r="72" spans="1:2" x14ac:dyDescent="0.25">
      <c r="A72" s="13" t="s">
        <v>105</v>
      </c>
      <c r="B72" s="1" t="s">
        <v>7028</v>
      </c>
    </row>
    <row r="73" spans="1:2" x14ac:dyDescent="0.25">
      <c r="A73" s="13" t="s">
        <v>106</v>
      </c>
      <c r="B73" s="1" t="s">
        <v>7028</v>
      </c>
    </row>
    <row r="74" spans="1:2" x14ac:dyDescent="0.25">
      <c r="A74" s="13" t="s">
        <v>107</v>
      </c>
      <c r="B74" s="1" t="s">
        <v>7028</v>
      </c>
    </row>
    <row r="75" spans="1:2" ht="45" x14ac:dyDescent="0.25">
      <c r="A75" s="13" t="s">
        <v>109</v>
      </c>
      <c r="B75" s="1" t="s">
        <v>7029</v>
      </c>
    </row>
    <row r="76" spans="1:2" ht="45" x14ac:dyDescent="0.25">
      <c r="A76" s="13" t="s">
        <v>111</v>
      </c>
      <c r="B76" s="1" t="s">
        <v>7029</v>
      </c>
    </row>
    <row r="77" spans="1:2" ht="45" x14ac:dyDescent="0.25">
      <c r="A77" s="13" t="s">
        <v>112</v>
      </c>
      <c r="B77" s="1" t="s">
        <v>7029</v>
      </c>
    </row>
    <row r="78" spans="1:2" ht="45" x14ac:dyDescent="0.25">
      <c r="A78" s="13" t="s">
        <v>113</v>
      </c>
      <c r="B78" s="1" t="s">
        <v>7029</v>
      </c>
    </row>
    <row r="79" spans="1:2" ht="45" x14ac:dyDescent="0.25">
      <c r="A79" s="13" t="s">
        <v>114</v>
      </c>
      <c r="B79" s="1" t="s">
        <v>7029</v>
      </c>
    </row>
    <row r="80" spans="1:2" ht="45" x14ac:dyDescent="0.25">
      <c r="A80" s="13" t="s">
        <v>115</v>
      </c>
      <c r="B80" s="1" t="s">
        <v>7029</v>
      </c>
    </row>
    <row r="81" spans="1:2" ht="45" x14ac:dyDescent="0.25">
      <c r="A81" s="13" t="s">
        <v>116</v>
      </c>
      <c r="B81" s="1" t="s">
        <v>7029</v>
      </c>
    </row>
    <row r="82" spans="1:2" ht="45" x14ac:dyDescent="0.25">
      <c r="A82" s="13" t="s">
        <v>117</v>
      </c>
      <c r="B82" s="1" t="s">
        <v>7029</v>
      </c>
    </row>
    <row r="83" spans="1:2" ht="45" x14ac:dyDescent="0.25">
      <c r="A83" s="13" t="s">
        <v>118</v>
      </c>
      <c r="B83" s="1" t="s">
        <v>7029</v>
      </c>
    </row>
    <row r="84" spans="1:2" ht="30" x14ac:dyDescent="0.25">
      <c r="A84" s="13" t="s">
        <v>119</v>
      </c>
      <c r="B84" s="1" t="s">
        <v>7030</v>
      </c>
    </row>
    <row r="85" spans="1:2" ht="30" x14ac:dyDescent="0.25">
      <c r="A85" s="13" t="s">
        <v>121</v>
      </c>
      <c r="B85" s="1" t="s">
        <v>7030</v>
      </c>
    </row>
    <row r="86" spans="1:2" ht="30" x14ac:dyDescent="0.25">
      <c r="A86" s="13" t="s">
        <v>123</v>
      </c>
      <c r="B86" s="1" t="s">
        <v>7030</v>
      </c>
    </row>
    <row r="87" spans="1:2" ht="30" x14ac:dyDescent="0.25">
      <c r="A87" s="13" t="s">
        <v>124</v>
      </c>
      <c r="B87" s="1" t="s">
        <v>7030</v>
      </c>
    </row>
    <row r="88" spans="1:2" ht="30" x14ac:dyDescent="0.25">
      <c r="A88" s="13" t="s">
        <v>125</v>
      </c>
      <c r="B88" s="1" t="s">
        <v>7030</v>
      </c>
    </row>
    <row r="89" spans="1:2" ht="30" x14ac:dyDescent="0.25">
      <c r="A89" s="13" t="s">
        <v>126</v>
      </c>
      <c r="B89" s="1" t="s">
        <v>7030</v>
      </c>
    </row>
    <row r="90" spans="1:2" ht="30" x14ac:dyDescent="0.25">
      <c r="A90" s="13" t="s">
        <v>127</v>
      </c>
      <c r="B90" s="1" t="s">
        <v>7030</v>
      </c>
    </row>
    <row r="91" spans="1:2" ht="30" x14ac:dyDescent="0.25">
      <c r="A91" s="13" t="s">
        <v>128</v>
      </c>
      <c r="B91" s="1" t="s">
        <v>7030</v>
      </c>
    </row>
    <row r="92" spans="1:2" ht="30" x14ac:dyDescent="0.25">
      <c r="A92" s="13" t="s">
        <v>129</v>
      </c>
      <c r="B92" s="1" t="s">
        <v>7030</v>
      </c>
    </row>
    <row r="93" spans="1:2" ht="30" x14ac:dyDescent="0.25">
      <c r="A93" s="13" t="s">
        <v>130</v>
      </c>
      <c r="B93" s="1" t="s">
        <v>7030</v>
      </c>
    </row>
    <row r="94" spans="1:2" ht="30" x14ac:dyDescent="0.25">
      <c r="A94" s="13" t="s">
        <v>131</v>
      </c>
      <c r="B94" s="1" t="s">
        <v>7030</v>
      </c>
    </row>
    <row r="95" spans="1:2" ht="30" x14ac:dyDescent="0.25">
      <c r="A95" s="13" t="s">
        <v>132</v>
      </c>
      <c r="B95" s="1" t="s">
        <v>7030</v>
      </c>
    </row>
    <row r="96" spans="1:2" ht="30" x14ac:dyDescent="0.25">
      <c r="A96" s="13" t="s">
        <v>133</v>
      </c>
      <c r="B96" s="1" t="s">
        <v>7030</v>
      </c>
    </row>
    <row r="97" spans="1:2" ht="45" x14ac:dyDescent="0.25">
      <c r="A97" s="13" t="s">
        <v>134</v>
      </c>
      <c r="B97" s="1" t="s">
        <v>7115</v>
      </c>
    </row>
    <row r="98" spans="1:2" ht="30" x14ac:dyDescent="0.25">
      <c r="A98" s="13" t="s">
        <v>136</v>
      </c>
      <c r="B98" s="1" t="s">
        <v>7031</v>
      </c>
    </row>
    <row r="99" spans="1:2" ht="30" x14ac:dyDescent="0.25">
      <c r="A99" s="13" t="s">
        <v>138</v>
      </c>
      <c r="B99" s="1" t="s">
        <v>7031</v>
      </c>
    </row>
    <row r="100" spans="1:2" ht="30" x14ac:dyDescent="0.25">
      <c r="A100" s="13" t="s">
        <v>139</v>
      </c>
      <c r="B100" s="1" t="s">
        <v>7031</v>
      </c>
    </row>
    <row r="101" spans="1:2" ht="30" x14ac:dyDescent="0.25">
      <c r="A101" s="13" t="s">
        <v>140</v>
      </c>
      <c r="B101" s="1" t="s">
        <v>7031</v>
      </c>
    </row>
    <row r="102" spans="1:2" ht="30" x14ac:dyDescent="0.25">
      <c r="A102" s="13" t="s">
        <v>141</v>
      </c>
      <c r="B102" s="1" t="s">
        <v>7031</v>
      </c>
    </row>
    <row r="103" spans="1:2" ht="30" x14ac:dyDescent="0.25">
      <c r="A103" s="13" t="s">
        <v>142</v>
      </c>
      <c r="B103" s="1" t="s">
        <v>7031</v>
      </c>
    </row>
    <row r="104" spans="1:2" ht="30" x14ac:dyDescent="0.25">
      <c r="A104" s="13" t="s">
        <v>143</v>
      </c>
      <c r="B104" s="1" t="s">
        <v>7031</v>
      </c>
    </row>
    <row r="105" spans="1:2" ht="30" x14ac:dyDescent="0.25">
      <c r="A105" s="13" t="s">
        <v>144</v>
      </c>
      <c r="B105" s="1" t="s">
        <v>7031</v>
      </c>
    </row>
    <row r="106" spans="1:2" ht="30" x14ac:dyDescent="0.25">
      <c r="A106" s="13" t="s">
        <v>145</v>
      </c>
      <c r="B106" s="1" t="s">
        <v>7031</v>
      </c>
    </row>
    <row r="107" spans="1:2" ht="30" x14ac:dyDescent="0.25">
      <c r="A107" s="13" t="s">
        <v>146</v>
      </c>
      <c r="B107" s="1" t="s">
        <v>7031</v>
      </c>
    </row>
    <row r="108" spans="1:2" ht="30" x14ac:dyDescent="0.25">
      <c r="A108" s="13" t="s">
        <v>147</v>
      </c>
      <c r="B108" s="1" t="s">
        <v>7031</v>
      </c>
    </row>
    <row r="109" spans="1:2" ht="30" x14ac:dyDescent="0.25">
      <c r="A109" s="13" t="s">
        <v>148</v>
      </c>
      <c r="B109" s="1" t="s">
        <v>7031</v>
      </c>
    </row>
    <row r="110" spans="1:2" ht="30" x14ac:dyDescent="0.25">
      <c r="A110" s="13" t="s">
        <v>149</v>
      </c>
      <c r="B110" s="1" t="s">
        <v>7031</v>
      </c>
    </row>
    <row r="111" spans="1:2" ht="30" x14ac:dyDescent="0.25">
      <c r="A111" s="13" t="s">
        <v>150</v>
      </c>
      <c r="B111" s="1" t="s">
        <v>7031</v>
      </c>
    </row>
    <row r="112" spans="1:2" ht="30" x14ac:dyDescent="0.25">
      <c r="A112" s="13" t="s">
        <v>151</v>
      </c>
      <c r="B112" s="1" t="s">
        <v>7032</v>
      </c>
    </row>
    <row r="113" spans="1:2" ht="45" x14ac:dyDescent="0.25">
      <c r="A113" s="13" t="s">
        <v>153</v>
      </c>
      <c r="B113" s="1" t="s">
        <v>7033</v>
      </c>
    </row>
    <row r="114" spans="1:2" ht="30" x14ac:dyDescent="0.25">
      <c r="A114" s="13" t="s">
        <v>155</v>
      </c>
      <c r="B114" s="1" t="s">
        <v>7034</v>
      </c>
    </row>
    <row r="115" spans="1:2" ht="30" x14ac:dyDescent="0.25">
      <c r="A115" s="13" t="s">
        <v>157</v>
      </c>
      <c r="B115" s="1" t="s">
        <v>7035</v>
      </c>
    </row>
    <row r="116" spans="1:2" ht="30" x14ac:dyDescent="0.25">
      <c r="A116" s="13" t="s">
        <v>159</v>
      </c>
      <c r="B116" s="1" t="s">
        <v>7035</v>
      </c>
    </row>
    <row r="117" spans="1:2" ht="30" x14ac:dyDescent="0.25">
      <c r="A117" s="13" t="s">
        <v>160</v>
      </c>
      <c r="B117" s="1" t="s">
        <v>7034</v>
      </c>
    </row>
    <row r="118" spans="1:2" ht="30" x14ac:dyDescent="0.25">
      <c r="A118" s="13" t="s">
        <v>161</v>
      </c>
      <c r="B118" s="1" t="s">
        <v>7035</v>
      </c>
    </row>
    <row r="119" spans="1:2" ht="30" x14ac:dyDescent="0.25">
      <c r="A119" s="13" t="s">
        <v>162</v>
      </c>
      <c r="B119" s="1" t="s">
        <v>7034</v>
      </c>
    </row>
    <row r="120" spans="1:2" ht="30" x14ac:dyDescent="0.25">
      <c r="A120" s="13" t="s">
        <v>164</v>
      </c>
      <c r="B120" s="1" t="s">
        <v>7034</v>
      </c>
    </row>
    <row r="121" spans="1:2" ht="60" x14ac:dyDescent="0.25">
      <c r="A121" s="13" t="s">
        <v>165</v>
      </c>
      <c r="B121" s="1" t="s">
        <v>7036</v>
      </c>
    </row>
    <row r="122" spans="1:2" ht="45" x14ac:dyDescent="0.25">
      <c r="A122" s="13" t="s">
        <v>167</v>
      </c>
      <c r="B122" s="1" t="s">
        <v>7115</v>
      </c>
    </row>
    <row r="123" spans="1:2" ht="30" x14ac:dyDescent="0.25">
      <c r="A123" s="13" t="s">
        <v>168</v>
      </c>
      <c r="B123" s="1" t="s">
        <v>7037</v>
      </c>
    </row>
    <row r="124" spans="1:2" ht="30" x14ac:dyDescent="0.25">
      <c r="A124" s="13" t="s">
        <v>170</v>
      </c>
      <c r="B124" s="1" t="s">
        <v>7038</v>
      </c>
    </row>
    <row r="125" spans="1:2" ht="45" x14ac:dyDescent="0.25">
      <c r="A125" s="13" t="s">
        <v>172</v>
      </c>
      <c r="B125" s="1" t="s">
        <v>7115</v>
      </c>
    </row>
    <row r="126" spans="1:2" ht="30" x14ac:dyDescent="0.25">
      <c r="A126" s="13" t="s">
        <v>173</v>
      </c>
      <c r="B126" s="1" t="s">
        <v>7039</v>
      </c>
    </row>
    <row r="127" spans="1:2" ht="30" x14ac:dyDescent="0.25">
      <c r="A127" s="13" t="s">
        <v>175</v>
      </c>
      <c r="B127" s="1" t="s">
        <v>7040</v>
      </c>
    </row>
    <row r="128" spans="1:2" ht="30" x14ac:dyDescent="0.25">
      <c r="A128" s="13" t="s">
        <v>177</v>
      </c>
      <c r="B128" s="1" t="s">
        <v>7040</v>
      </c>
    </row>
    <row r="129" spans="1:2" ht="30" x14ac:dyDescent="0.25">
      <c r="A129" s="13" t="s">
        <v>179</v>
      </c>
      <c r="B129" s="1" t="s">
        <v>7040</v>
      </c>
    </row>
    <row r="130" spans="1:2" ht="30" x14ac:dyDescent="0.25">
      <c r="A130" s="13" t="s">
        <v>180</v>
      </c>
      <c r="B130" s="1" t="s">
        <v>7041</v>
      </c>
    </row>
    <row r="131" spans="1:2" ht="30" x14ac:dyDescent="0.25">
      <c r="A131" s="13" t="s">
        <v>182</v>
      </c>
      <c r="B131" s="1" t="s">
        <v>7041</v>
      </c>
    </row>
    <row r="132" spans="1:2" ht="30" x14ac:dyDescent="0.25">
      <c r="A132" s="13" t="s">
        <v>183</v>
      </c>
      <c r="B132" s="1" t="s">
        <v>7041</v>
      </c>
    </row>
    <row r="133" spans="1:2" ht="30" x14ac:dyDescent="0.25">
      <c r="A133" s="13" t="s">
        <v>184</v>
      </c>
      <c r="B133" s="1" t="s">
        <v>7041</v>
      </c>
    </row>
    <row r="134" spans="1:2" x14ac:dyDescent="0.25">
      <c r="A134" s="13" t="s">
        <v>185</v>
      </c>
      <c r="B134" s="1" t="s">
        <v>7042</v>
      </c>
    </row>
    <row r="135" spans="1:2" ht="45" x14ac:dyDescent="0.25">
      <c r="A135" s="13" t="s">
        <v>187</v>
      </c>
      <c r="B135" s="1" t="s">
        <v>7043</v>
      </c>
    </row>
    <row r="136" spans="1:2" ht="30" x14ac:dyDescent="0.25">
      <c r="A136" s="13" t="s">
        <v>189</v>
      </c>
      <c r="B136" s="1" t="s">
        <v>7040</v>
      </c>
    </row>
    <row r="137" spans="1:2" ht="60" x14ac:dyDescent="0.25">
      <c r="A137" s="13" t="s">
        <v>190</v>
      </c>
      <c r="B137" s="1" t="s">
        <v>7044</v>
      </c>
    </row>
    <row r="138" spans="1:2" ht="30" x14ac:dyDescent="0.25">
      <c r="A138" s="13" t="s">
        <v>192</v>
      </c>
      <c r="B138" s="1" t="s">
        <v>7040</v>
      </c>
    </row>
    <row r="139" spans="1:2" ht="30" x14ac:dyDescent="0.25">
      <c r="A139" s="13" t="s">
        <v>193</v>
      </c>
      <c r="B139" s="1" t="s">
        <v>7040</v>
      </c>
    </row>
    <row r="140" spans="1:2" ht="30" x14ac:dyDescent="0.25">
      <c r="A140" s="13" t="s">
        <v>194</v>
      </c>
      <c r="B140" s="1" t="s">
        <v>7040</v>
      </c>
    </row>
    <row r="141" spans="1:2" ht="30" x14ac:dyDescent="0.25">
      <c r="A141" s="13" t="s">
        <v>195</v>
      </c>
      <c r="B141" s="1" t="s">
        <v>7040</v>
      </c>
    </row>
    <row r="142" spans="1:2" ht="30" x14ac:dyDescent="0.25">
      <c r="A142" s="13" t="s">
        <v>196</v>
      </c>
      <c r="B142" s="1" t="s">
        <v>7040</v>
      </c>
    </row>
    <row r="143" spans="1:2" ht="30" x14ac:dyDescent="0.25">
      <c r="A143" s="13" t="s">
        <v>197</v>
      </c>
      <c r="B143" s="1" t="s">
        <v>7040</v>
      </c>
    </row>
    <row r="144" spans="1:2" ht="30" x14ac:dyDescent="0.25">
      <c r="A144" s="13" t="s">
        <v>198</v>
      </c>
      <c r="B144" s="1" t="s">
        <v>7040</v>
      </c>
    </row>
    <row r="145" spans="1:2" ht="30" x14ac:dyDescent="0.25">
      <c r="A145" s="13" t="s">
        <v>199</v>
      </c>
      <c r="B145" s="1" t="s">
        <v>7040</v>
      </c>
    </row>
    <row r="146" spans="1:2" ht="30" x14ac:dyDescent="0.25">
      <c r="A146" s="13" t="s">
        <v>200</v>
      </c>
      <c r="B146" s="1" t="s">
        <v>7040</v>
      </c>
    </row>
    <row r="147" spans="1:2" ht="60" x14ac:dyDescent="0.25">
      <c r="A147" s="13" t="s">
        <v>201</v>
      </c>
      <c r="B147" s="1" t="s">
        <v>7044</v>
      </c>
    </row>
    <row r="148" spans="1:2" ht="60" x14ac:dyDescent="0.25">
      <c r="A148" s="13" t="s">
        <v>202</v>
      </c>
      <c r="B148" s="1" t="s">
        <v>7044</v>
      </c>
    </row>
    <row r="149" spans="1:2" ht="30" x14ac:dyDescent="0.25">
      <c r="A149" s="13" t="s">
        <v>203</v>
      </c>
      <c r="B149" s="1" t="s">
        <v>7040</v>
      </c>
    </row>
    <row r="150" spans="1:2" ht="30" x14ac:dyDescent="0.25">
      <c r="A150" s="13" t="s">
        <v>204</v>
      </c>
      <c r="B150" s="1" t="s">
        <v>7040</v>
      </c>
    </row>
    <row r="151" spans="1:2" ht="30" x14ac:dyDescent="0.25">
      <c r="A151" s="13" t="s">
        <v>205</v>
      </c>
      <c r="B151" s="1" t="s">
        <v>7040</v>
      </c>
    </row>
    <row r="152" spans="1:2" ht="30" x14ac:dyDescent="0.25">
      <c r="A152" s="13" t="s">
        <v>207</v>
      </c>
      <c r="B152" s="1" t="s">
        <v>7040</v>
      </c>
    </row>
    <row r="153" spans="1:2" ht="30" x14ac:dyDescent="0.25">
      <c r="A153" s="13" t="s">
        <v>208</v>
      </c>
      <c r="B153" s="1" t="s">
        <v>7040</v>
      </c>
    </row>
    <row r="154" spans="1:2" ht="60" x14ac:dyDescent="0.25">
      <c r="A154" s="13" t="s">
        <v>209</v>
      </c>
      <c r="B154" s="1" t="s">
        <v>7044</v>
      </c>
    </row>
    <row r="155" spans="1:2" ht="60" x14ac:dyDescent="0.25">
      <c r="A155" s="13" t="s">
        <v>210</v>
      </c>
      <c r="B155" s="1" t="s">
        <v>7044</v>
      </c>
    </row>
    <row r="156" spans="1:2" ht="60" x14ac:dyDescent="0.25">
      <c r="A156" s="13" t="s">
        <v>211</v>
      </c>
      <c r="B156" s="1" t="s">
        <v>7044</v>
      </c>
    </row>
    <row r="157" spans="1:2" ht="30" x14ac:dyDescent="0.25">
      <c r="A157" s="13" t="s">
        <v>212</v>
      </c>
      <c r="B157" s="1" t="s">
        <v>7040</v>
      </c>
    </row>
    <row r="158" spans="1:2" ht="30" x14ac:dyDescent="0.25">
      <c r="A158" s="13" t="s">
        <v>213</v>
      </c>
      <c r="B158" s="1" t="s">
        <v>7040</v>
      </c>
    </row>
    <row r="159" spans="1:2" ht="30" x14ac:dyDescent="0.25">
      <c r="A159" s="13" t="s">
        <v>214</v>
      </c>
      <c r="B159" s="1" t="s">
        <v>7040</v>
      </c>
    </row>
    <row r="160" spans="1:2" ht="60" x14ac:dyDescent="0.25">
      <c r="A160" s="13" t="s">
        <v>215</v>
      </c>
      <c r="B160" s="1" t="s">
        <v>7044</v>
      </c>
    </row>
    <row r="161" spans="1:2" ht="30" x14ac:dyDescent="0.25">
      <c r="A161" s="13" t="s">
        <v>216</v>
      </c>
      <c r="B161" s="1" t="s">
        <v>7040</v>
      </c>
    </row>
    <row r="162" spans="1:2" ht="30" x14ac:dyDescent="0.25">
      <c r="A162" s="13" t="s">
        <v>217</v>
      </c>
      <c r="B162" s="1" t="s">
        <v>7040</v>
      </c>
    </row>
    <row r="163" spans="1:2" ht="30" x14ac:dyDescent="0.25">
      <c r="A163" s="13" t="s">
        <v>218</v>
      </c>
      <c r="B163" s="1" t="s">
        <v>7045</v>
      </c>
    </row>
    <row r="164" spans="1:2" ht="30" x14ac:dyDescent="0.25">
      <c r="A164" s="13" t="s">
        <v>219</v>
      </c>
      <c r="B164" s="1" t="s">
        <v>7040</v>
      </c>
    </row>
    <row r="165" spans="1:2" ht="30" x14ac:dyDescent="0.25">
      <c r="A165" s="13" t="s">
        <v>220</v>
      </c>
      <c r="B165" s="1" t="s">
        <v>7040</v>
      </c>
    </row>
    <row r="166" spans="1:2" ht="30" x14ac:dyDescent="0.25">
      <c r="A166" s="13" t="s">
        <v>221</v>
      </c>
      <c r="B166" s="1" t="s">
        <v>7040</v>
      </c>
    </row>
    <row r="167" spans="1:2" ht="30" x14ac:dyDescent="0.25">
      <c r="A167" s="13" t="s">
        <v>222</v>
      </c>
      <c r="B167" s="1" t="s">
        <v>7040</v>
      </c>
    </row>
    <row r="168" spans="1:2" ht="30" x14ac:dyDescent="0.25">
      <c r="A168" s="13" t="s">
        <v>223</v>
      </c>
      <c r="B168" s="1" t="s">
        <v>7040</v>
      </c>
    </row>
    <row r="169" spans="1:2" ht="60" x14ac:dyDescent="0.25">
      <c r="A169" s="13" t="s">
        <v>224</v>
      </c>
      <c r="B169" s="1" t="s">
        <v>7044</v>
      </c>
    </row>
    <row r="170" spans="1:2" ht="30" x14ac:dyDescent="0.25">
      <c r="A170" s="13" t="s">
        <v>225</v>
      </c>
      <c r="B170" s="1" t="s">
        <v>7040</v>
      </c>
    </row>
    <row r="171" spans="1:2" ht="30" x14ac:dyDescent="0.25">
      <c r="A171" s="13" t="s">
        <v>226</v>
      </c>
      <c r="B171" s="1" t="s">
        <v>7040</v>
      </c>
    </row>
    <row r="172" spans="1:2" ht="30" x14ac:dyDescent="0.25">
      <c r="A172" s="13" t="s">
        <v>227</v>
      </c>
      <c r="B172" s="1" t="s">
        <v>7040</v>
      </c>
    </row>
    <row r="173" spans="1:2" ht="30" x14ac:dyDescent="0.25">
      <c r="A173" s="13" t="s">
        <v>228</v>
      </c>
      <c r="B173" s="1" t="s">
        <v>7040</v>
      </c>
    </row>
    <row r="174" spans="1:2" ht="30" x14ac:dyDescent="0.25">
      <c r="A174" s="13" t="s">
        <v>229</v>
      </c>
      <c r="B174" s="1" t="s">
        <v>7040</v>
      </c>
    </row>
    <row r="175" spans="1:2" ht="30" x14ac:dyDescent="0.25">
      <c r="A175" s="13" t="s">
        <v>230</v>
      </c>
      <c r="B175" s="1" t="s">
        <v>7040</v>
      </c>
    </row>
    <row r="176" spans="1:2" ht="30" x14ac:dyDescent="0.25">
      <c r="A176" s="13" t="s">
        <v>232</v>
      </c>
      <c r="B176" s="1" t="s">
        <v>7040</v>
      </c>
    </row>
    <row r="177" spans="1:2" ht="30" x14ac:dyDescent="0.25">
      <c r="A177" s="13" t="s">
        <v>233</v>
      </c>
      <c r="B177" s="1" t="s">
        <v>7040</v>
      </c>
    </row>
    <row r="178" spans="1:2" ht="30" x14ac:dyDescent="0.25">
      <c r="A178" s="13" t="s">
        <v>234</v>
      </c>
      <c r="B178" s="1" t="s">
        <v>7040</v>
      </c>
    </row>
    <row r="179" spans="1:2" ht="30" x14ac:dyDescent="0.25">
      <c r="A179" s="13" t="s">
        <v>235</v>
      </c>
      <c r="B179" s="1" t="s">
        <v>7040</v>
      </c>
    </row>
    <row r="180" spans="1:2" ht="30" x14ac:dyDescent="0.25">
      <c r="A180" s="13" t="s">
        <v>237</v>
      </c>
      <c r="B180" s="1" t="s">
        <v>7040</v>
      </c>
    </row>
    <row r="181" spans="1:2" ht="30" x14ac:dyDescent="0.25">
      <c r="A181" s="13" t="s">
        <v>238</v>
      </c>
      <c r="B181" s="1" t="s">
        <v>7040</v>
      </c>
    </row>
    <row r="182" spans="1:2" ht="30" x14ac:dyDescent="0.25">
      <c r="A182" s="13" t="s">
        <v>239</v>
      </c>
      <c r="B182" s="1" t="s">
        <v>7040</v>
      </c>
    </row>
    <row r="183" spans="1:2" ht="45" x14ac:dyDescent="0.25">
      <c r="A183" s="13" t="s">
        <v>240</v>
      </c>
      <c r="B183" s="1" t="s">
        <v>7046</v>
      </c>
    </row>
    <row r="184" spans="1:2" ht="45" x14ac:dyDescent="0.25">
      <c r="A184" s="13" t="s">
        <v>242</v>
      </c>
      <c r="B184" s="1" t="s">
        <v>7047</v>
      </c>
    </row>
    <row r="185" spans="1:2" ht="45" x14ac:dyDescent="0.25">
      <c r="A185" s="13" t="s">
        <v>244</v>
      </c>
      <c r="B185" s="1" t="s">
        <v>7047</v>
      </c>
    </row>
    <row r="186" spans="1:2" ht="45" x14ac:dyDescent="0.25">
      <c r="A186" s="13" t="s">
        <v>246</v>
      </c>
      <c r="B186" s="1" t="s">
        <v>7047</v>
      </c>
    </row>
    <row r="187" spans="1:2" ht="45" x14ac:dyDescent="0.25">
      <c r="A187" s="13" t="s">
        <v>247</v>
      </c>
      <c r="B187" s="1" t="s">
        <v>7047</v>
      </c>
    </row>
    <row r="188" spans="1:2" ht="30" x14ac:dyDescent="0.25">
      <c r="A188" s="13" t="s">
        <v>248</v>
      </c>
      <c r="B188" s="1" t="s">
        <v>7040</v>
      </c>
    </row>
    <row r="189" spans="1:2" ht="45" x14ac:dyDescent="0.25">
      <c r="A189" s="13" t="s">
        <v>249</v>
      </c>
      <c r="B189" s="1" t="s">
        <v>7015</v>
      </c>
    </row>
    <row r="190" spans="1:2" ht="45" x14ac:dyDescent="0.25">
      <c r="A190" s="13" t="s">
        <v>251</v>
      </c>
      <c r="B190" s="1" t="s">
        <v>7115</v>
      </c>
    </row>
    <row r="191" spans="1:2" ht="30" x14ac:dyDescent="0.25">
      <c r="A191" s="13" t="s">
        <v>252</v>
      </c>
      <c r="B191" s="1" t="s">
        <v>7040</v>
      </c>
    </row>
    <row r="192" spans="1:2" ht="30" x14ac:dyDescent="0.25">
      <c r="A192" s="13" t="s">
        <v>253</v>
      </c>
      <c r="B192" s="1" t="s">
        <v>7040</v>
      </c>
    </row>
    <row r="193" spans="1:2" ht="30" x14ac:dyDescent="0.25">
      <c r="A193" s="13" t="s">
        <v>254</v>
      </c>
      <c r="B193" s="1" t="s">
        <v>7040</v>
      </c>
    </row>
    <row r="194" spans="1:2" ht="30" x14ac:dyDescent="0.25">
      <c r="A194" s="13" t="s">
        <v>255</v>
      </c>
      <c r="B194" s="1" t="s">
        <v>7040</v>
      </c>
    </row>
    <row r="195" spans="1:2" ht="30" x14ac:dyDescent="0.25">
      <c r="A195" s="13" t="s">
        <v>256</v>
      </c>
      <c r="B195" s="1" t="s">
        <v>7040</v>
      </c>
    </row>
    <row r="196" spans="1:2" ht="45" x14ac:dyDescent="0.25">
      <c r="A196" s="13" t="s">
        <v>257</v>
      </c>
      <c r="B196" s="1" t="s">
        <v>7115</v>
      </c>
    </row>
    <row r="197" spans="1:2" ht="30" x14ac:dyDescent="0.25">
      <c r="A197" s="13" t="s">
        <v>259</v>
      </c>
      <c r="B197" s="1" t="s">
        <v>7039</v>
      </c>
    </row>
    <row r="198" spans="1:2" ht="30" x14ac:dyDescent="0.25">
      <c r="A198" s="13" t="s">
        <v>260</v>
      </c>
      <c r="B198" s="1" t="s">
        <v>7039</v>
      </c>
    </row>
    <row r="199" spans="1:2" ht="30" x14ac:dyDescent="0.25">
      <c r="A199" s="13" t="s">
        <v>261</v>
      </c>
      <c r="B199" s="1" t="s">
        <v>7039</v>
      </c>
    </row>
    <row r="200" spans="1:2" ht="30" x14ac:dyDescent="0.25">
      <c r="A200" s="13" t="s">
        <v>262</v>
      </c>
      <c r="B200" s="1" t="s">
        <v>7039</v>
      </c>
    </row>
    <row r="201" spans="1:2" ht="30" x14ac:dyDescent="0.25">
      <c r="A201" s="13" t="s">
        <v>263</v>
      </c>
      <c r="B201" s="1" t="s">
        <v>7039</v>
      </c>
    </row>
    <row r="202" spans="1:2" ht="30" x14ac:dyDescent="0.25">
      <c r="A202" s="13" t="s">
        <v>264</v>
      </c>
      <c r="B202" s="1" t="s">
        <v>7039</v>
      </c>
    </row>
    <row r="203" spans="1:2" ht="30" x14ac:dyDescent="0.25">
      <c r="A203" s="13" t="s">
        <v>265</v>
      </c>
      <c r="B203" s="1" t="s">
        <v>7039</v>
      </c>
    </row>
    <row r="204" spans="1:2" ht="45" x14ac:dyDescent="0.25">
      <c r="A204" s="13" t="s">
        <v>266</v>
      </c>
      <c r="B204" s="1" t="s">
        <v>7048</v>
      </c>
    </row>
    <row r="205" spans="1:2" ht="30" x14ac:dyDescent="0.25">
      <c r="A205" s="13" t="s">
        <v>268</v>
      </c>
      <c r="B205" s="1" t="s">
        <v>7116</v>
      </c>
    </row>
    <row r="206" spans="1:2" ht="30" x14ac:dyDescent="0.25">
      <c r="A206" s="13" t="s">
        <v>270</v>
      </c>
      <c r="B206" s="1" t="s">
        <v>7039</v>
      </c>
    </row>
    <row r="207" spans="1:2" ht="30" x14ac:dyDescent="0.25">
      <c r="A207" s="13" t="s">
        <v>271</v>
      </c>
      <c r="B207" s="1" t="s">
        <v>7039</v>
      </c>
    </row>
    <row r="208" spans="1:2" ht="30" x14ac:dyDescent="0.25">
      <c r="A208" s="13" t="s">
        <v>272</v>
      </c>
      <c r="B208" s="1" t="s">
        <v>7039</v>
      </c>
    </row>
    <row r="209" spans="1:2" ht="30" x14ac:dyDescent="0.25">
      <c r="A209" s="13" t="s">
        <v>273</v>
      </c>
      <c r="B209" s="1" t="s">
        <v>7040</v>
      </c>
    </row>
    <row r="210" spans="1:2" ht="30" x14ac:dyDescent="0.25">
      <c r="A210" s="13" t="s">
        <v>274</v>
      </c>
      <c r="B210" s="1" t="s">
        <v>7040</v>
      </c>
    </row>
    <row r="211" spans="1:2" ht="30" x14ac:dyDescent="0.25">
      <c r="A211" s="13" t="s">
        <v>275</v>
      </c>
      <c r="B211" s="1" t="s">
        <v>7040</v>
      </c>
    </row>
    <row r="212" spans="1:2" ht="30" x14ac:dyDescent="0.25">
      <c r="A212" s="13" t="s">
        <v>276</v>
      </c>
      <c r="B212" s="1" t="s">
        <v>7040</v>
      </c>
    </row>
    <row r="213" spans="1:2" ht="30" x14ac:dyDescent="0.25">
      <c r="A213" s="13" t="s">
        <v>277</v>
      </c>
      <c r="B213" s="1" t="s">
        <v>7040</v>
      </c>
    </row>
    <row r="214" spans="1:2" ht="30" x14ac:dyDescent="0.25">
      <c r="A214" s="13" t="s">
        <v>278</v>
      </c>
      <c r="B214" s="1" t="s">
        <v>7040</v>
      </c>
    </row>
    <row r="215" spans="1:2" x14ac:dyDescent="0.25">
      <c r="A215" s="13" t="s">
        <v>279</v>
      </c>
      <c r="B215" s="1" t="s">
        <v>7049</v>
      </c>
    </row>
    <row r="216" spans="1:2" ht="30" x14ac:dyDescent="0.25">
      <c r="A216" s="13" t="s">
        <v>281</v>
      </c>
      <c r="B216" s="1" t="s">
        <v>7050</v>
      </c>
    </row>
    <row r="217" spans="1:2" ht="30" x14ac:dyDescent="0.25">
      <c r="A217" s="13" t="s">
        <v>283</v>
      </c>
      <c r="B217" s="1" t="s">
        <v>7050</v>
      </c>
    </row>
    <row r="218" spans="1:2" ht="45" x14ac:dyDescent="0.25">
      <c r="A218" s="13" t="s">
        <v>284</v>
      </c>
      <c r="B218" s="1" t="s">
        <v>7051</v>
      </c>
    </row>
    <row r="219" spans="1:2" ht="30" x14ac:dyDescent="0.25">
      <c r="A219" s="13" t="s">
        <v>286</v>
      </c>
      <c r="B219" s="1" t="s">
        <v>7052</v>
      </c>
    </row>
    <row r="220" spans="1:2" ht="30" x14ac:dyDescent="0.25">
      <c r="A220" s="13" t="s">
        <v>288</v>
      </c>
      <c r="B220" s="1" t="s">
        <v>7052</v>
      </c>
    </row>
    <row r="221" spans="1:2" ht="30" x14ac:dyDescent="0.25">
      <c r="A221" s="13" t="s">
        <v>289</v>
      </c>
      <c r="B221" s="1" t="s">
        <v>7052</v>
      </c>
    </row>
    <row r="222" spans="1:2" ht="30" x14ac:dyDescent="0.25">
      <c r="A222" s="13" t="s">
        <v>290</v>
      </c>
      <c r="B222" s="1" t="s">
        <v>7052</v>
      </c>
    </row>
    <row r="223" spans="1:2" ht="30" x14ac:dyDescent="0.25">
      <c r="A223" s="13" t="s">
        <v>291</v>
      </c>
      <c r="B223" s="1" t="s">
        <v>7052</v>
      </c>
    </row>
    <row r="224" spans="1:2" ht="30" x14ac:dyDescent="0.25">
      <c r="A224" s="13" t="s">
        <v>292</v>
      </c>
      <c r="B224" s="1" t="s">
        <v>7052</v>
      </c>
    </row>
    <row r="225" spans="1:2" ht="30" x14ac:dyDescent="0.25">
      <c r="A225" s="13" t="s">
        <v>293</v>
      </c>
      <c r="B225" s="1" t="s">
        <v>7052</v>
      </c>
    </row>
    <row r="226" spans="1:2" ht="30" x14ac:dyDescent="0.25">
      <c r="A226" s="13" t="s">
        <v>294</v>
      </c>
      <c r="B226" s="1" t="s">
        <v>7052</v>
      </c>
    </row>
    <row r="227" spans="1:2" ht="30" x14ac:dyDescent="0.25">
      <c r="A227" s="13" t="s">
        <v>295</v>
      </c>
      <c r="B227" s="1" t="s">
        <v>7052</v>
      </c>
    </row>
    <row r="228" spans="1:2" ht="30" x14ac:dyDescent="0.25">
      <c r="A228" s="13" t="s">
        <v>296</v>
      </c>
      <c r="B228" s="1" t="s">
        <v>7052</v>
      </c>
    </row>
    <row r="229" spans="1:2" ht="30" x14ac:dyDescent="0.25">
      <c r="A229" s="13" t="s">
        <v>297</v>
      </c>
      <c r="B229" s="1" t="s">
        <v>7052</v>
      </c>
    </row>
    <row r="230" spans="1:2" ht="30" x14ac:dyDescent="0.25">
      <c r="A230" s="13" t="s">
        <v>298</v>
      </c>
      <c r="B230" s="1" t="s">
        <v>7052</v>
      </c>
    </row>
    <row r="231" spans="1:2" ht="30" x14ac:dyDescent="0.25">
      <c r="A231" s="13" t="s">
        <v>299</v>
      </c>
      <c r="B231" s="1" t="s">
        <v>7052</v>
      </c>
    </row>
    <row r="232" spans="1:2" ht="30" x14ac:dyDescent="0.25">
      <c r="A232" s="13" t="s">
        <v>300</v>
      </c>
      <c r="B232" s="1" t="s">
        <v>7052</v>
      </c>
    </row>
    <row r="233" spans="1:2" ht="30" x14ac:dyDescent="0.25">
      <c r="A233" s="13" t="s">
        <v>301</v>
      </c>
      <c r="B233" s="1" t="s">
        <v>7052</v>
      </c>
    </row>
    <row r="234" spans="1:2" ht="30" x14ac:dyDescent="0.25">
      <c r="A234" s="13" t="s">
        <v>302</v>
      </c>
      <c r="B234" s="1" t="s">
        <v>7052</v>
      </c>
    </row>
    <row r="235" spans="1:2" ht="30" x14ac:dyDescent="0.25">
      <c r="A235" s="13" t="s">
        <v>303</v>
      </c>
      <c r="B235" s="1" t="s">
        <v>7052</v>
      </c>
    </row>
    <row r="236" spans="1:2" ht="30" x14ac:dyDescent="0.25">
      <c r="A236" s="13" t="s">
        <v>304</v>
      </c>
      <c r="B236" s="1" t="s">
        <v>7052</v>
      </c>
    </row>
    <row r="237" spans="1:2" ht="30" x14ac:dyDescent="0.25">
      <c r="A237" s="13" t="s">
        <v>305</v>
      </c>
      <c r="B237" s="1" t="s">
        <v>7052</v>
      </c>
    </row>
    <row r="238" spans="1:2" ht="30" x14ac:dyDescent="0.25">
      <c r="A238" s="13" t="s">
        <v>306</v>
      </c>
      <c r="B238" s="1" t="s">
        <v>7052</v>
      </c>
    </row>
    <row r="239" spans="1:2" ht="30" x14ac:dyDescent="0.25">
      <c r="A239" s="13" t="s">
        <v>307</v>
      </c>
      <c r="B239" s="1" t="s">
        <v>7052</v>
      </c>
    </row>
    <row r="240" spans="1:2" ht="30" x14ac:dyDescent="0.25">
      <c r="A240" s="13" t="s">
        <v>308</v>
      </c>
      <c r="B240" s="1" t="s">
        <v>7052</v>
      </c>
    </row>
    <row r="241" spans="1:2" ht="30" x14ac:dyDescent="0.25">
      <c r="A241" s="13" t="s">
        <v>309</v>
      </c>
      <c r="B241" s="1" t="s">
        <v>7052</v>
      </c>
    </row>
    <row r="242" spans="1:2" ht="30" x14ac:dyDescent="0.25">
      <c r="A242" s="13" t="s">
        <v>310</v>
      </c>
      <c r="B242" s="1" t="s">
        <v>7052</v>
      </c>
    </row>
    <row r="243" spans="1:2" ht="30" x14ac:dyDescent="0.25">
      <c r="A243" s="13" t="s">
        <v>311</v>
      </c>
      <c r="B243" s="1" t="s">
        <v>7052</v>
      </c>
    </row>
    <row r="244" spans="1:2" ht="30" x14ac:dyDescent="0.25">
      <c r="A244" s="13" t="s">
        <v>312</v>
      </c>
      <c r="B244" s="1" t="s">
        <v>7052</v>
      </c>
    </row>
    <row r="245" spans="1:2" ht="30" x14ac:dyDescent="0.25">
      <c r="A245" s="13" t="s">
        <v>313</v>
      </c>
      <c r="B245" s="1" t="s">
        <v>7052</v>
      </c>
    </row>
    <row r="246" spans="1:2" ht="30" x14ac:dyDescent="0.25">
      <c r="A246" s="13" t="s">
        <v>314</v>
      </c>
      <c r="B246" s="1" t="s">
        <v>7052</v>
      </c>
    </row>
    <row r="247" spans="1:2" ht="30" x14ac:dyDescent="0.25">
      <c r="A247" s="13" t="s">
        <v>315</v>
      </c>
      <c r="B247" s="1" t="s">
        <v>7052</v>
      </c>
    </row>
    <row r="248" spans="1:2" ht="30" x14ac:dyDescent="0.25">
      <c r="A248" s="13" t="s">
        <v>316</v>
      </c>
      <c r="B248" s="1" t="s">
        <v>7053</v>
      </c>
    </row>
    <row r="249" spans="1:2" ht="30" x14ac:dyDescent="0.25">
      <c r="A249" s="13" t="s">
        <v>318</v>
      </c>
      <c r="B249" s="1" t="s">
        <v>7053</v>
      </c>
    </row>
    <row r="250" spans="1:2" ht="30" x14ac:dyDescent="0.25">
      <c r="A250" s="13" t="s">
        <v>319</v>
      </c>
      <c r="B250" s="1" t="s">
        <v>7053</v>
      </c>
    </row>
    <row r="251" spans="1:2" ht="30" x14ac:dyDescent="0.25">
      <c r="A251" s="13" t="s">
        <v>320</v>
      </c>
      <c r="B251" s="1" t="s">
        <v>7053</v>
      </c>
    </row>
    <row r="252" spans="1:2" ht="30" x14ac:dyDescent="0.25">
      <c r="A252" s="13" t="s">
        <v>321</v>
      </c>
      <c r="B252" s="1" t="s">
        <v>7053</v>
      </c>
    </row>
    <row r="253" spans="1:2" ht="30" x14ac:dyDescent="0.25">
      <c r="A253" s="13" t="s">
        <v>322</v>
      </c>
      <c r="B253" s="1" t="s">
        <v>7053</v>
      </c>
    </row>
    <row r="254" spans="1:2" ht="30" x14ac:dyDescent="0.25">
      <c r="A254" s="13" t="s">
        <v>323</v>
      </c>
      <c r="B254" s="1" t="s">
        <v>7053</v>
      </c>
    </row>
    <row r="255" spans="1:2" ht="30" x14ac:dyDescent="0.25">
      <c r="A255" s="13" t="s">
        <v>324</v>
      </c>
      <c r="B255" s="1" t="s">
        <v>7053</v>
      </c>
    </row>
    <row r="256" spans="1:2" ht="30" x14ac:dyDescent="0.25">
      <c r="A256" s="13" t="s">
        <v>325</v>
      </c>
      <c r="B256" s="1" t="s">
        <v>7053</v>
      </c>
    </row>
    <row r="257" spans="1:2" ht="30" x14ac:dyDescent="0.25">
      <c r="A257" s="13" t="s">
        <v>326</v>
      </c>
      <c r="B257" s="1" t="s">
        <v>7053</v>
      </c>
    </row>
    <row r="258" spans="1:2" ht="30" x14ac:dyDescent="0.25">
      <c r="A258" s="13" t="s">
        <v>327</v>
      </c>
      <c r="B258" s="1" t="s">
        <v>7053</v>
      </c>
    </row>
    <row r="259" spans="1:2" ht="30" x14ac:dyDescent="0.25">
      <c r="A259" s="13" t="s">
        <v>328</v>
      </c>
      <c r="B259" s="1" t="s">
        <v>7053</v>
      </c>
    </row>
    <row r="260" spans="1:2" ht="30" x14ac:dyDescent="0.25">
      <c r="A260" s="13" t="s">
        <v>329</v>
      </c>
      <c r="B260" s="1" t="s">
        <v>7053</v>
      </c>
    </row>
    <row r="261" spans="1:2" ht="30" x14ac:dyDescent="0.25">
      <c r="A261" s="13" t="s">
        <v>330</v>
      </c>
      <c r="B261" s="1" t="s">
        <v>7053</v>
      </c>
    </row>
    <row r="262" spans="1:2" ht="30" x14ac:dyDescent="0.25">
      <c r="A262" s="13" t="s">
        <v>331</v>
      </c>
      <c r="B262" s="1" t="s">
        <v>7054</v>
      </c>
    </row>
    <row r="263" spans="1:2" ht="30" x14ac:dyDescent="0.25">
      <c r="A263" s="13" t="s">
        <v>333</v>
      </c>
      <c r="B263" s="1" t="s">
        <v>7054</v>
      </c>
    </row>
    <row r="264" spans="1:2" ht="30" x14ac:dyDescent="0.25">
      <c r="A264" s="13" t="s">
        <v>334</v>
      </c>
      <c r="B264" s="1" t="s">
        <v>7054</v>
      </c>
    </row>
    <row r="265" spans="1:2" ht="30" x14ac:dyDescent="0.25">
      <c r="A265" s="13" t="s">
        <v>335</v>
      </c>
      <c r="B265" s="1" t="s">
        <v>7055</v>
      </c>
    </row>
    <row r="266" spans="1:2" ht="30" x14ac:dyDescent="0.25">
      <c r="A266" s="13" t="s">
        <v>337</v>
      </c>
      <c r="B266" s="1" t="s">
        <v>7055</v>
      </c>
    </row>
    <row r="267" spans="1:2" ht="30" x14ac:dyDescent="0.25">
      <c r="A267" s="13" t="s">
        <v>338</v>
      </c>
      <c r="B267" s="1" t="s">
        <v>7055</v>
      </c>
    </row>
    <row r="268" spans="1:2" ht="30" x14ac:dyDescent="0.25">
      <c r="A268" s="13" t="s">
        <v>339</v>
      </c>
      <c r="B268" s="1" t="s">
        <v>7055</v>
      </c>
    </row>
    <row r="269" spans="1:2" ht="30" x14ac:dyDescent="0.25">
      <c r="A269" s="13" t="s">
        <v>340</v>
      </c>
      <c r="B269" s="1" t="s">
        <v>7055</v>
      </c>
    </row>
    <row r="270" spans="1:2" ht="30" x14ac:dyDescent="0.25">
      <c r="A270" s="13" t="s">
        <v>341</v>
      </c>
      <c r="B270" s="1" t="s">
        <v>7055</v>
      </c>
    </row>
    <row r="271" spans="1:2" ht="60" x14ac:dyDescent="0.25">
      <c r="A271" s="13" t="s">
        <v>342</v>
      </c>
      <c r="B271" s="1" t="s">
        <v>7119</v>
      </c>
    </row>
    <row r="272" spans="1:2" ht="30" x14ac:dyDescent="0.25">
      <c r="A272" s="13" t="s">
        <v>343</v>
      </c>
      <c r="B272" s="1" t="s">
        <v>7056</v>
      </c>
    </row>
    <row r="273" spans="1:2" ht="30" x14ac:dyDescent="0.25">
      <c r="A273" s="13" t="s">
        <v>345</v>
      </c>
      <c r="B273" s="1" t="s">
        <v>7056</v>
      </c>
    </row>
    <row r="274" spans="1:2" ht="30" x14ac:dyDescent="0.25">
      <c r="A274" s="13" t="s">
        <v>346</v>
      </c>
      <c r="B274" s="1" t="s">
        <v>7057</v>
      </c>
    </row>
    <row r="275" spans="1:2" ht="30" x14ac:dyDescent="0.25">
      <c r="A275" s="13" t="s">
        <v>348</v>
      </c>
      <c r="B275" s="1" t="s">
        <v>7057</v>
      </c>
    </row>
    <row r="276" spans="1:2" ht="30" x14ac:dyDescent="0.25">
      <c r="A276" s="13" t="s">
        <v>349</v>
      </c>
      <c r="B276" s="1" t="s">
        <v>7057</v>
      </c>
    </row>
    <row r="277" spans="1:2" ht="30" x14ac:dyDescent="0.25">
      <c r="A277" s="13" t="s">
        <v>350</v>
      </c>
      <c r="B277" s="1" t="s">
        <v>7057</v>
      </c>
    </row>
    <row r="278" spans="1:2" ht="30" x14ac:dyDescent="0.25">
      <c r="A278" s="13" t="s">
        <v>351</v>
      </c>
      <c r="B278" s="1" t="s">
        <v>7057</v>
      </c>
    </row>
    <row r="279" spans="1:2" ht="30" x14ac:dyDescent="0.25">
      <c r="A279" s="13" t="s">
        <v>352</v>
      </c>
      <c r="B279" s="1" t="s">
        <v>7057</v>
      </c>
    </row>
    <row r="280" spans="1:2" ht="30" x14ac:dyDescent="0.25">
      <c r="A280" s="13" t="s">
        <v>353</v>
      </c>
      <c r="B280" s="1" t="s">
        <v>7057</v>
      </c>
    </row>
    <row r="281" spans="1:2" ht="30" x14ac:dyDescent="0.25">
      <c r="A281" s="13" t="s">
        <v>354</v>
      </c>
      <c r="B281" s="1" t="s">
        <v>7057</v>
      </c>
    </row>
    <row r="282" spans="1:2" ht="30" x14ac:dyDescent="0.25">
      <c r="A282" s="13" t="s">
        <v>355</v>
      </c>
      <c r="B282" s="1" t="s">
        <v>7057</v>
      </c>
    </row>
    <row r="283" spans="1:2" ht="30" x14ac:dyDescent="0.25">
      <c r="A283" s="13" t="s">
        <v>356</v>
      </c>
      <c r="B283" s="1" t="s">
        <v>7057</v>
      </c>
    </row>
    <row r="284" spans="1:2" ht="30" x14ac:dyDescent="0.25">
      <c r="A284" s="13" t="s">
        <v>357</v>
      </c>
      <c r="B284" s="1" t="s">
        <v>7057</v>
      </c>
    </row>
    <row r="285" spans="1:2" ht="30" x14ac:dyDescent="0.25">
      <c r="A285" s="13" t="s">
        <v>358</v>
      </c>
      <c r="B285" s="1" t="s">
        <v>7057</v>
      </c>
    </row>
    <row r="286" spans="1:2" ht="30" x14ac:dyDescent="0.25">
      <c r="A286" s="13" t="s">
        <v>359</v>
      </c>
      <c r="B286" s="1" t="s">
        <v>7057</v>
      </c>
    </row>
    <row r="287" spans="1:2" ht="30" x14ac:dyDescent="0.25">
      <c r="A287" s="13" t="s">
        <v>360</v>
      </c>
      <c r="B287" s="1" t="s">
        <v>7057</v>
      </c>
    </row>
    <row r="288" spans="1:2" ht="30" x14ac:dyDescent="0.25">
      <c r="A288" s="13" t="s">
        <v>361</v>
      </c>
      <c r="B288" s="1" t="s">
        <v>7057</v>
      </c>
    </row>
    <row r="289" spans="1:2" ht="30" x14ac:dyDescent="0.25">
      <c r="A289" s="13" t="s">
        <v>362</v>
      </c>
      <c r="B289" s="1" t="s">
        <v>7057</v>
      </c>
    </row>
    <row r="290" spans="1:2" ht="30" x14ac:dyDescent="0.25">
      <c r="A290" s="13" t="s">
        <v>363</v>
      </c>
      <c r="B290" s="1" t="s">
        <v>7057</v>
      </c>
    </row>
    <row r="291" spans="1:2" ht="30" x14ac:dyDescent="0.25">
      <c r="A291" s="13" t="s">
        <v>364</v>
      </c>
      <c r="B291" s="1" t="s">
        <v>7055</v>
      </c>
    </row>
    <row r="292" spans="1:2" ht="45" x14ac:dyDescent="0.25">
      <c r="A292" s="13" t="s">
        <v>365</v>
      </c>
      <c r="B292" s="1" t="s">
        <v>7058</v>
      </c>
    </row>
    <row r="293" spans="1:2" ht="45" x14ac:dyDescent="0.25">
      <c r="A293" s="13" t="s">
        <v>367</v>
      </c>
      <c r="B293" s="1" t="s">
        <v>7058</v>
      </c>
    </row>
    <row r="294" spans="1:2" ht="45" x14ac:dyDescent="0.25">
      <c r="A294" s="13" t="s">
        <v>368</v>
      </c>
      <c r="B294" s="1" t="s">
        <v>7058</v>
      </c>
    </row>
    <row r="295" spans="1:2" ht="45" x14ac:dyDescent="0.25">
      <c r="A295" s="13" t="s">
        <v>369</v>
      </c>
      <c r="B295" s="1" t="s">
        <v>7058</v>
      </c>
    </row>
    <row r="296" spans="1:2" ht="45" x14ac:dyDescent="0.25">
      <c r="A296" s="13" t="s">
        <v>370</v>
      </c>
      <c r="B296" s="1" t="s">
        <v>7058</v>
      </c>
    </row>
    <row r="297" spans="1:2" ht="45" x14ac:dyDescent="0.25">
      <c r="A297" s="13" t="s">
        <v>371</v>
      </c>
      <c r="B297" s="1" t="s">
        <v>7058</v>
      </c>
    </row>
    <row r="298" spans="1:2" ht="45" x14ac:dyDescent="0.25">
      <c r="A298" s="13" t="s">
        <v>372</v>
      </c>
      <c r="B298" s="1" t="s">
        <v>7058</v>
      </c>
    </row>
    <row r="299" spans="1:2" ht="45" x14ac:dyDescent="0.25">
      <c r="A299" s="13" t="s">
        <v>373</v>
      </c>
      <c r="B299" s="1" t="s">
        <v>7058</v>
      </c>
    </row>
    <row r="300" spans="1:2" ht="45" x14ac:dyDescent="0.25">
      <c r="A300" s="13" t="s">
        <v>374</v>
      </c>
      <c r="B300" s="1" t="s">
        <v>7058</v>
      </c>
    </row>
    <row r="301" spans="1:2" ht="45" x14ac:dyDescent="0.25">
      <c r="A301" s="13" t="s">
        <v>375</v>
      </c>
      <c r="B301" s="1" t="s">
        <v>7058</v>
      </c>
    </row>
    <row r="302" spans="1:2" ht="45" x14ac:dyDescent="0.25">
      <c r="A302" s="13" t="s">
        <v>376</v>
      </c>
      <c r="B302" s="1" t="s">
        <v>7058</v>
      </c>
    </row>
    <row r="303" spans="1:2" ht="45" x14ac:dyDescent="0.25">
      <c r="A303" s="13" t="s">
        <v>377</v>
      </c>
      <c r="B303" s="1" t="s">
        <v>7058</v>
      </c>
    </row>
    <row r="304" spans="1:2" ht="30" x14ac:dyDescent="0.25">
      <c r="A304" s="13" t="s">
        <v>378</v>
      </c>
      <c r="B304" s="1" t="s">
        <v>7059</v>
      </c>
    </row>
    <row r="305" spans="1:2" ht="30" x14ac:dyDescent="0.25">
      <c r="A305" s="13" t="s">
        <v>380</v>
      </c>
      <c r="B305" s="1" t="s">
        <v>7059</v>
      </c>
    </row>
    <row r="306" spans="1:2" ht="30" x14ac:dyDescent="0.25">
      <c r="A306" s="13" t="s">
        <v>381</v>
      </c>
      <c r="B306" s="1" t="s">
        <v>7059</v>
      </c>
    </row>
    <row r="307" spans="1:2" ht="30" x14ac:dyDescent="0.25">
      <c r="A307" s="13" t="s">
        <v>382</v>
      </c>
      <c r="B307" s="1" t="s">
        <v>7059</v>
      </c>
    </row>
    <row r="308" spans="1:2" ht="30" x14ac:dyDescent="0.25">
      <c r="A308" s="13" t="s">
        <v>383</v>
      </c>
      <c r="B308" s="1" t="s">
        <v>7059</v>
      </c>
    </row>
    <row r="309" spans="1:2" ht="30" x14ac:dyDescent="0.25">
      <c r="A309" s="13" t="s">
        <v>384</v>
      </c>
      <c r="B309" s="1" t="s">
        <v>7059</v>
      </c>
    </row>
    <row r="310" spans="1:2" ht="30" x14ac:dyDescent="0.25">
      <c r="A310" s="13" t="s">
        <v>385</v>
      </c>
      <c r="B310" s="1" t="s">
        <v>7059</v>
      </c>
    </row>
    <row r="311" spans="1:2" ht="30" x14ac:dyDescent="0.25">
      <c r="A311" s="13" t="s">
        <v>386</v>
      </c>
      <c r="B311" s="1" t="s">
        <v>7059</v>
      </c>
    </row>
    <row r="312" spans="1:2" ht="30" x14ac:dyDescent="0.25">
      <c r="A312" s="13" t="s">
        <v>387</v>
      </c>
      <c r="B312" s="1" t="s">
        <v>7059</v>
      </c>
    </row>
    <row r="313" spans="1:2" ht="30" x14ac:dyDescent="0.25">
      <c r="A313" s="13" t="s">
        <v>388</v>
      </c>
      <c r="B313" s="1" t="s">
        <v>7059</v>
      </c>
    </row>
    <row r="314" spans="1:2" ht="30" x14ac:dyDescent="0.25">
      <c r="A314" s="13" t="s">
        <v>389</v>
      </c>
      <c r="B314" s="1" t="s">
        <v>7059</v>
      </c>
    </row>
    <row r="315" spans="1:2" ht="30" x14ac:dyDescent="0.25">
      <c r="A315" s="13" t="s">
        <v>390</v>
      </c>
      <c r="B315" s="1" t="s">
        <v>7059</v>
      </c>
    </row>
    <row r="316" spans="1:2" ht="30" x14ac:dyDescent="0.25">
      <c r="A316" s="13" t="s">
        <v>391</v>
      </c>
      <c r="B316" s="1" t="s">
        <v>7059</v>
      </c>
    </row>
    <row r="317" spans="1:2" ht="30" x14ac:dyDescent="0.25">
      <c r="A317" s="13" t="s">
        <v>392</v>
      </c>
      <c r="B317" s="1" t="s">
        <v>7059</v>
      </c>
    </row>
    <row r="318" spans="1:2" ht="30" x14ac:dyDescent="0.25">
      <c r="A318" s="13" t="s">
        <v>393</v>
      </c>
      <c r="B318" s="1" t="s">
        <v>7059</v>
      </c>
    </row>
    <row r="319" spans="1:2" ht="30" x14ac:dyDescent="0.25">
      <c r="A319" s="13" t="s">
        <v>394</v>
      </c>
      <c r="B319" s="1" t="s">
        <v>7059</v>
      </c>
    </row>
    <row r="320" spans="1:2" ht="30" x14ac:dyDescent="0.25">
      <c r="A320" s="13" t="s">
        <v>395</v>
      </c>
      <c r="B320" s="1" t="s">
        <v>7059</v>
      </c>
    </row>
    <row r="321" spans="1:2" ht="30" x14ac:dyDescent="0.25">
      <c r="A321" s="13" t="s">
        <v>396</v>
      </c>
      <c r="B321" s="1" t="s">
        <v>7059</v>
      </c>
    </row>
    <row r="322" spans="1:2" ht="30" x14ac:dyDescent="0.25">
      <c r="A322" s="13" t="s">
        <v>397</v>
      </c>
      <c r="B322" s="1" t="s">
        <v>7059</v>
      </c>
    </row>
    <row r="323" spans="1:2" ht="30" x14ac:dyDescent="0.25">
      <c r="A323" s="13" t="s">
        <v>398</v>
      </c>
      <c r="B323" s="1" t="s">
        <v>7059</v>
      </c>
    </row>
    <row r="324" spans="1:2" ht="30" x14ac:dyDescent="0.25">
      <c r="A324" s="13" t="s">
        <v>399</v>
      </c>
      <c r="B324" s="1" t="s">
        <v>7059</v>
      </c>
    </row>
    <row r="325" spans="1:2" ht="30" x14ac:dyDescent="0.25">
      <c r="A325" s="13" t="s">
        <v>400</v>
      </c>
      <c r="B325" s="1" t="s">
        <v>7059</v>
      </c>
    </row>
    <row r="326" spans="1:2" ht="30" x14ac:dyDescent="0.25">
      <c r="A326" s="13" t="s">
        <v>401</v>
      </c>
      <c r="B326" s="1" t="s">
        <v>7059</v>
      </c>
    </row>
    <row r="327" spans="1:2" ht="30" x14ac:dyDescent="0.25">
      <c r="A327" s="13" t="s">
        <v>402</v>
      </c>
      <c r="B327" s="1" t="s">
        <v>7059</v>
      </c>
    </row>
    <row r="328" spans="1:2" ht="30" x14ac:dyDescent="0.25">
      <c r="A328" s="13" t="s">
        <v>403</v>
      </c>
      <c r="B328" s="1" t="s">
        <v>7059</v>
      </c>
    </row>
    <row r="329" spans="1:2" ht="30" x14ac:dyDescent="0.25">
      <c r="A329" s="13" t="s">
        <v>404</v>
      </c>
      <c r="B329" s="1" t="s">
        <v>7059</v>
      </c>
    </row>
    <row r="330" spans="1:2" ht="30" x14ac:dyDescent="0.25">
      <c r="A330" s="13" t="s">
        <v>405</v>
      </c>
      <c r="B330" s="1" t="s">
        <v>7059</v>
      </c>
    </row>
    <row r="331" spans="1:2" ht="30" x14ac:dyDescent="0.25">
      <c r="A331" s="13" t="s">
        <v>406</v>
      </c>
      <c r="B331" s="1" t="s">
        <v>7059</v>
      </c>
    </row>
    <row r="332" spans="1:2" ht="30" x14ac:dyDescent="0.25">
      <c r="A332" s="13" t="s">
        <v>407</v>
      </c>
      <c r="B332" s="1" t="s">
        <v>7059</v>
      </c>
    </row>
    <row r="333" spans="1:2" ht="30" x14ac:dyDescent="0.25">
      <c r="A333" s="13" t="s">
        <v>408</v>
      </c>
      <c r="B333" s="1" t="s">
        <v>7060</v>
      </c>
    </row>
    <row r="334" spans="1:2" ht="30" x14ac:dyDescent="0.25">
      <c r="A334" s="13" t="s">
        <v>410</v>
      </c>
      <c r="B334" s="1" t="s">
        <v>7060</v>
      </c>
    </row>
    <row r="335" spans="1:2" ht="30" x14ac:dyDescent="0.25">
      <c r="A335" s="13" t="s">
        <v>411</v>
      </c>
      <c r="B335" s="1" t="s">
        <v>7060</v>
      </c>
    </row>
    <row r="336" spans="1:2" ht="30" x14ac:dyDescent="0.25">
      <c r="A336" s="13" t="s">
        <v>412</v>
      </c>
      <c r="B336" s="1" t="s">
        <v>7060</v>
      </c>
    </row>
    <row r="337" spans="1:2" ht="30" x14ac:dyDescent="0.25">
      <c r="A337" s="13" t="s">
        <v>413</v>
      </c>
      <c r="B337" s="1" t="s">
        <v>7060</v>
      </c>
    </row>
    <row r="338" spans="1:2" ht="30" x14ac:dyDescent="0.25">
      <c r="A338" s="13" t="s">
        <v>414</v>
      </c>
      <c r="B338" s="1" t="s">
        <v>7060</v>
      </c>
    </row>
    <row r="339" spans="1:2" ht="30" x14ac:dyDescent="0.25">
      <c r="A339" s="13" t="s">
        <v>415</v>
      </c>
      <c r="B339" s="1" t="s">
        <v>7061</v>
      </c>
    </row>
    <row r="340" spans="1:2" ht="30" x14ac:dyDescent="0.25">
      <c r="A340" s="13" t="s">
        <v>417</v>
      </c>
      <c r="B340" s="1" t="s">
        <v>7061</v>
      </c>
    </row>
    <row r="341" spans="1:2" ht="30" x14ac:dyDescent="0.25">
      <c r="A341" s="13" t="s">
        <v>418</v>
      </c>
      <c r="B341" s="1" t="s">
        <v>7062</v>
      </c>
    </row>
    <row r="342" spans="1:2" ht="30" x14ac:dyDescent="0.25">
      <c r="A342" s="13" t="s">
        <v>420</v>
      </c>
      <c r="B342" s="1" t="s">
        <v>7062</v>
      </c>
    </row>
    <row r="343" spans="1:2" ht="30" x14ac:dyDescent="0.25">
      <c r="A343" s="13" t="s">
        <v>421</v>
      </c>
      <c r="B343" s="1" t="s">
        <v>7063</v>
      </c>
    </row>
    <row r="344" spans="1:2" ht="30" x14ac:dyDescent="0.25">
      <c r="A344" s="13" t="s">
        <v>423</v>
      </c>
      <c r="B344" s="1" t="s">
        <v>7064</v>
      </c>
    </row>
    <row r="345" spans="1:2" ht="30" x14ac:dyDescent="0.25">
      <c r="A345" s="13" t="s">
        <v>425</v>
      </c>
      <c r="B345" s="1" t="s">
        <v>7064</v>
      </c>
    </row>
    <row r="346" spans="1:2" ht="30" x14ac:dyDescent="0.25">
      <c r="A346" s="13" t="s">
        <v>426</v>
      </c>
      <c r="B346" s="1" t="s">
        <v>7064</v>
      </c>
    </row>
    <row r="347" spans="1:2" ht="30" x14ac:dyDescent="0.25">
      <c r="A347" s="13" t="s">
        <v>427</v>
      </c>
      <c r="B347" s="1" t="s">
        <v>7064</v>
      </c>
    </row>
    <row r="348" spans="1:2" ht="30" x14ac:dyDescent="0.25">
      <c r="A348" s="13" t="s">
        <v>428</v>
      </c>
      <c r="B348" s="1" t="s">
        <v>7064</v>
      </c>
    </row>
    <row r="349" spans="1:2" ht="30" x14ac:dyDescent="0.25">
      <c r="A349" s="13" t="s">
        <v>429</v>
      </c>
      <c r="B349" s="1" t="s">
        <v>7064</v>
      </c>
    </row>
    <row r="350" spans="1:2" ht="30" x14ac:dyDescent="0.25">
      <c r="A350" s="13" t="s">
        <v>430</v>
      </c>
      <c r="B350" s="1" t="s">
        <v>7065</v>
      </c>
    </row>
    <row r="351" spans="1:2" ht="30" x14ac:dyDescent="0.25">
      <c r="A351" s="13" t="s">
        <v>432</v>
      </c>
      <c r="B351" s="1" t="s">
        <v>7065</v>
      </c>
    </row>
    <row r="352" spans="1:2" ht="30" x14ac:dyDescent="0.25">
      <c r="A352" s="13" t="s">
        <v>433</v>
      </c>
      <c r="B352" s="1" t="s">
        <v>7066</v>
      </c>
    </row>
    <row r="353" spans="1:2" ht="30" x14ac:dyDescent="0.25">
      <c r="A353" s="13" t="s">
        <v>435</v>
      </c>
      <c r="B353" s="1" t="s">
        <v>7066</v>
      </c>
    </row>
    <row r="354" spans="1:2" ht="45" x14ac:dyDescent="0.25">
      <c r="A354" s="13" t="s">
        <v>436</v>
      </c>
      <c r="B354" s="1" t="s">
        <v>7067</v>
      </c>
    </row>
    <row r="355" spans="1:2" ht="30" x14ac:dyDescent="0.25">
      <c r="A355" s="13" t="s">
        <v>438</v>
      </c>
      <c r="B355" s="1" t="s">
        <v>7068</v>
      </c>
    </row>
    <row r="356" spans="1:2" ht="30" x14ac:dyDescent="0.25">
      <c r="A356" s="13" t="s">
        <v>440</v>
      </c>
      <c r="B356" s="1" t="s">
        <v>7068</v>
      </c>
    </row>
    <row r="357" spans="1:2" ht="45" x14ac:dyDescent="0.25">
      <c r="A357" s="13" t="s">
        <v>441</v>
      </c>
      <c r="B357" s="1" t="s">
        <v>7069</v>
      </c>
    </row>
    <row r="358" spans="1:2" ht="45" x14ac:dyDescent="0.25">
      <c r="A358" s="13" t="s">
        <v>443</v>
      </c>
      <c r="B358" s="1" t="s">
        <v>7069</v>
      </c>
    </row>
    <row r="359" spans="1:2" ht="45" x14ac:dyDescent="0.25">
      <c r="A359" s="13" t="s">
        <v>445</v>
      </c>
      <c r="B359" s="1" t="s">
        <v>7067</v>
      </c>
    </row>
    <row r="360" spans="1:2" ht="30" x14ac:dyDescent="0.25">
      <c r="A360" s="13" t="s">
        <v>447</v>
      </c>
      <c r="B360" s="1" t="s">
        <v>7070</v>
      </c>
    </row>
    <row r="361" spans="1:2" ht="45" x14ac:dyDescent="0.25">
      <c r="A361" s="13" t="s">
        <v>449</v>
      </c>
      <c r="B361" s="1" t="s">
        <v>7067</v>
      </c>
    </row>
    <row r="362" spans="1:2" ht="30" x14ac:dyDescent="0.25">
      <c r="A362" s="13" t="s">
        <v>450</v>
      </c>
      <c r="B362" s="1" t="s">
        <v>7070</v>
      </c>
    </row>
    <row r="363" spans="1:2" ht="45" x14ac:dyDescent="0.25">
      <c r="A363" s="13" t="s">
        <v>451</v>
      </c>
      <c r="B363" s="1" t="s">
        <v>7067</v>
      </c>
    </row>
    <row r="364" spans="1:2" ht="45" x14ac:dyDescent="0.25">
      <c r="A364" s="13" t="s">
        <v>452</v>
      </c>
      <c r="B364" s="1" t="s">
        <v>7067</v>
      </c>
    </row>
    <row r="365" spans="1:2" ht="45" x14ac:dyDescent="0.25">
      <c r="A365" s="13" t="s">
        <v>453</v>
      </c>
      <c r="B365" s="1" t="s">
        <v>7067</v>
      </c>
    </row>
    <row r="366" spans="1:2" ht="30" x14ac:dyDescent="0.25">
      <c r="A366" s="13" t="s">
        <v>454</v>
      </c>
      <c r="B366" s="1" t="s">
        <v>7068</v>
      </c>
    </row>
    <row r="367" spans="1:2" ht="30" x14ac:dyDescent="0.25">
      <c r="A367" s="13" t="s">
        <v>455</v>
      </c>
      <c r="B367" s="1" t="s">
        <v>7071</v>
      </c>
    </row>
    <row r="368" spans="1:2" ht="30" x14ac:dyDescent="0.25">
      <c r="A368" s="13" t="s">
        <v>457</v>
      </c>
      <c r="B368" s="1" t="s">
        <v>7071</v>
      </c>
    </row>
    <row r="369" spans="1:2" ht="30" x14ac:dyDescent="0.25">
      <c r="A369" s="13" t="s">
        <v>458</v>
      </c>
      <c r="B369" s="1" t="s">
        <v>7071</v>
      </c>
    </row>
    <row r="370" spans="1:2" ht="30" x14ac:dyDescent="0.25">
      <c r="A370" s="13" t="s">
        <v>460</v>
      </c>
      <c r="B370" s="1" t="s">
        <v>7071</v>
      </c>
    </row>
    <row r="371" spans="1:2" ht="30" x14ac:dyDescent="0.25">
      <c r="A371" s="13" t="s">
        <v>461</v>
      </c>
      <c r="B371" s="1" t="s">
        <v>7071</v>
      </c>
    </row>
    <row r="372" spans="1:2" ht="30" x14ac:dyDescent="0.25">
      <c r="A372" s="13" t="s">
        <v>462</v>
      </c>
      <c r="B372" s="1" t="s">
        <v>7071</v>
      </c>
    </row>
    <row r="373" spans="1:2" ht="45" x14ac:dyDescent="0.25">
      <c r="A373" s="13" t="s">
        <v>463</v>
      </c>
      <c r="B373" s="1" t="s">
        <v>7072</v>
      </c>
    </row>
    <row r="374" spans="1:2" ht="75" x14ac:dyDescent="0.25">
      <c r="A374" s="13" t="s">
        <v>465</v>
      </c>
      <c r="B374" s="1" t="s">
        <v>7073</v>
      </c>
    </row>
    <row r="375" spans="1:2" ht="75" x14ac:dyDescent="0.25">
      <c r="A375" s="13" t="s">
        <v>467</v>
      </c>
      <c r="B375" s="1" t="s">
        <v>7073</v>
      </c>
    </row>
    <row r="376" spans="1:2" ht="30" x14ac:dyDescent="0.25">
      <c r="A376" s="13" t="s">
        <v>468</v>
      </c>
      <c r="B376" s="1" t="s">
        <v>7074</v>
      </c>
    </row>
    <row r="377" spans="1:2" ht="30" x14ac:dyDescent="0.25">
      <c r="A377" s="13" t="s">
        <v>470</v>
      </c>
      <c r="B377" s="1" t="s">
        <v>7074</v>
      </c>
    </row>
    <row r="378" spans="1:2" ht="30" x14ac:dyDescent="0.25">
      <c r="A378" s="13" t="s">
        <v>471</v>
      </c>
      <c r="B378" s="1" t="s">
        <v>7074</v>
      </c>
    </row>
    <row r="379" spans="1:2" ht="30" x14ac:dyDescent="0.25">
      <c r="A379" s="13" t="s">
        <v>472</v>
      </c>
      <c r="B379" s="1" t="s">
        <v>7038</v>
      </c>
    </row>
    <row r="380" spans="1:2" ht="45" x14ac:dyDescent="0.25">
      <c r="A380" s="13" t="s">
        <v>473</v>
      </c>
      <c r="B380" s="1" t="s">
        <v>7075</v>
      </c>
    </row>
    <row r="381" spans="1:2" ht="45" x14ac:dyDescent="0.25">
      <c r="A381" s="13" t="s">
        <v>475</v>
      </c>
      <c r="B381" s="1" t="s">
        <v>7075</v>
      </c>
    </row>
    <row r="382" spans="1:2" ht="45" x14ac:dyDescent="0.25">
      <c r="A382" s="13" t="s">
        <v>476</v>
      </c>
      <c r="B382" s="1" t="s">
        <v>7076</v>
      </c>
    </row>
    <row r="383" spans="1:2" ht="45" x14ac:dyDescent="0.25">
      <c r="A383" s="13" t="s">
        <v>478</v>
      </c>
      <c r="B383" s="1" t="s">
        <v>7076</v>
      </c>
    </row>
    <row r="384" spans="1:2" ht="45" x14ac:dyDescent="0.25">
      <c r="A384" s="13" t="s">
        <v>479</v>
      </c>
      <c r="B384" s="1" t="s">
        <v>7076</v>
      </c>
    </row>
    <row r="385" spans="1:2" ht="45" x14ac:dyDescent="0.25">
      <c r="A385" s="13" t="s">
        <v>480</v>
      </c>
      <c r="B385" s="1" t="s">
        <v>7076</v>
      </c>
    </row>
    <row r="386" spans="1:2" ht="45" x14ac:dyDescent="0.25">
      <c r="A386" s="13" t="s">
        <v>481</v>
      </c>
      <c r="B386" s="1" t="s">
        <v>7076</v>
      </c>
    </row>
    <row r="387" spans="1:2" ht="45" x14ac:dyDescent="0.25">
      <c r="A387" s="13" t="s">
        <v>482</v>
      </c>
      <c r="B387" s="1" t="s">
        <v>7076</v>
      </c>
    </row>
    <row r="388" spans="1:2" ht="45" x14ac:dyDescent="0.25">
      <c r="A388" s="13" t="s">
        <v>483</v>
      </c>
      <c r="B388" s="1" t="s">
        <v>7076</v>
      </c>
    </row>
    <row r="389" spans="1:2" ht="45" x14ac:dyDescent="0.25">
      <c r="A389" s="13" t="s">
        <v>485</v>
      </c>
      <c r="B389" s="1" t="s">
        <v>7076</v>
      </c>
    </row>
    <row r="390" spans="1:2" ht="45" x14ac:dyDescent="0.25">
      <c r="A390" s="13" t="s">
        <v>486</v>
      </c>
      <c r="B390" s="1" t="s">
        <v>7076</v>
      </c>
    </row>
    <row r="391" spans="1:2" ht="45" x14ac:dyDescent="0.25">
      <c r="A391" s="13" t="s">
        <v>487</v>
      </c>
      <c r="B391" s="1" t="s">
        <v>7076</v>
      </c>
    </row>
    <row r="392" spans="1:2" ht="45" x14ac:dyDescent="0.25">
      <c r="A392" s="13" t="s">
        <v>488</v>
      </c>
      <c r="B392" s="1" t="s">
        <v>7076</v>
      </c>
    </row>
    <row r="393" spans="1:2" ht="45" x14ac:dyDescent="0.25">
      <c r="A393" s="13" t="s">
        <v>489</v>
      </c>
      <c r="B393" s="1" t="s">
        <v>7076</v>
      </c>
    </row>
    <row r="394" spans="1:2" ht="45" x14ac:dyDescent="0.25">
      <c r="A394" s="13" t="s">
        <v>490</v>
      </c>
      <c r="B394" s="1" t="s">
        <v>7076</v>
      </c>
    </row>
    <row r="395" spans="1:2" ht="45" x14ac:dyDescent="0.25">
      <c r="A395" s="13" t="s">
        <v>491</v>
      </c>
      <c r="B395" s="1" t="s">
        <v>7076</v>
      </c>
    </row>
    <row r="396" spans="1:2" ht="45" x14ac:dyDescent="0.25">
      <c r="A396" s="13" t="s">
        <v>492</v>
      </c>
      <c r="B396" s="1" t="s">
        <v>7076</v>
      </c>
    </row>
    <row r="397" spans="1:2" ht="45" x14ac:dyDescent="0.25">
      <c r="A397" s="13" t="s">
        <v>493</v>
      </c>
      <c r="B397" s="1" t="s">
        <v>7076</v>
      </c>
    </row>
    <row r="398" spans="1:2" ht="45" x14ac:dyDescent="0.25">
      <c r="A398" s="13" t="s">
        <v>494</v>
      </c>
      <c r="B398" s="1" t="s">
        <v>7076</v>
      </c>
    </row>
    <row r="399" spans="1:2" ht="45" x14ac:dyDescent="0.25">
      <c r="A399" s="13" t="s">
        <v>495</v>
      </c>
      <c r="B399" s="1" t="s">
        <v>7076</v>
      </c>
    </row>
    <row r="400" spans="1:2" ht="30" x14ac:dyDescent="0.25">
      <c r="A400" s="13" t="s">
        <v>497</v>
      </c>
      <c r="B400" s="1" t="s">
        <v>7077</v>
      </c>
    </row>
    <row r="401" spans="1:2" ht="30" x14ac:dyDescent="0.25">
      <c r="A401" s="13" t="s">
        <v>499</v>
      </c>
      <c r="B401" s="1" t="s">
        <v>7077</v>
      </c>
    </row>
    <row r="402" spans="1:2" ht="30" x14ac:dyDescent="0.25">
      <c r="A402" s="13" t="s">
        <v>500</v>
      </c>
      <c r="B402" s="1" t="s">
        <v>7077</v>
      </c>
    </row>
    <row r="403" spans="1:2" ht="30" x14ac:dyDescent="0.25">
      <c r="A403" s="13" t="s">
        <v>501</v>
      </c>
      <c r="B403" s="1" t="s">
        <v>7077</v>
      </c>
    </row>
    <row r="404" spans="1:2" ht="30" x14ac:dyDescent="0.25">
      <c r="A404" s="13" t="s">
        <v>502</v>
      </c>
      <c r="B404" s="1" t="s">
        <v>7077</v>
      </c>
    </row>
    <row r="405" spans="1:2" ht="30" x14ac:dyDescent="0.25">
      <c r="A405" s="13" t="s">
        <v>503</v>
      </c>
      <c r="B405" s="1" t="s">
        <v>7077</v>
      </c>
    </row>
    <row r="406" spans="1:2" ht="30" x14ac:dyDescent="0.25">
      <c r="A406" s="13" t="s">
        <v>504</v>
      </c>
      <c r="B406" s="1" t="s">
        <v>7077</v>
      </c>
    </row>
    <row r="407" spans="1:2" ht="30" x14ac:dyDescent="0.25">
      <c r="A407" s="13" t="s">
        <v>505</v>
      </c>
      <c r="B407" s="1" t="s">
        <v>7077</v>
      </c>
    </row>
    <row r="408" spans="1:2" ht="30" x14ac:dyDescent="0.25">
      <c r="A408" s="13" t="s">
        <v>506</v>
      </c>
      <c r="B408" s="1" t="s">
        <v>7077</v>
      </c>
    </row>
    <row r="409" spans="1:2" ht="30" x14ac:dyDescent="0.25">
      <c r="A409" s="13" t="s">
        <v>507</v>
      </c>
      <c r="B409" s="1" t="s">
        <v>7077</v>
      </c>
    </row>
    <row r="410" spans="1:2" ht="30" x14ac:dyDescent="0.25">
      <c r="A410" s="13" t="s">
        <v>508</v>
      </c>
      <c r="B410" s="1" t="s">
        <v>7077</v>
      </c>
    </row>
    <row r="411" spans="1:2" ht="30" x14ac:dyDescent="0.25">
      <c r="A411" s="13" t="s">
        <v>509</v>
      </c>
      <c r="B411" s="1" t="s">
        <v>7077</v>
      </c>
    </row>
    <row r="412" spans="1:2" ht="45" x14ac:dyDescent="0.25">
      <c r="A412" s="13" t="s">
        <v>510</v>
      </c>
      <c r="B412" s="1" t="s">
        <v>7078</v>
      </c>
    </row>
    <row r="413" spans="1:2" ht="45" x14ac:dyDescent="0.25">
      <c r="A413" s="13" t="s">
        <v>512</v>
      </c>
      <c r="B413" s="1" t="s">
        <v>7078</v>
      </c>
    </row>
    <row r="414" spans="1:2" ht="30" x14ac:dyDescent="0.25">
      <c r="A414" s="13" t="s">
        <v>513</v>
      </c>
      <c r="B414" s="1" t="s">
        <v>7079</v>
      </c>
    </row>
    <row r="415" spans="1:2" ht="45" x14ac:dyDescent="0.25">
      <c r="A415" s="13" t="s">
        <v>515</v>
      </c>
      <c r="B415" s="1" t="s">
        <v>7078</v>
      </c>
    </row>
    <row r="416" spans="1:2" ht="45" x14ac:dyDescent="0.25">
      <c r="A416" s="13" t="s">
        <v>516</v>
      </c>
      <c r="B416" s="1" t="s">
        <v>7078</v>
      </c>
    </row>
    <row r="417" spans="1:2" ht="45" x14ac:dyDescent="0.25">
      <c r="A417" s="13" t="s">
        <v>517</v>
      </c>
      <c r="B417" s="1" t="s">
        <v>7078</v>
      </c>
    </row>
    <row r="418" spans="1:2" ht="45" x14ac:dyDescent="0.25">
      <c r="A418" s="13" t="s">
        <v>518</v>
      </c>
      <c r="B418" s="1" t="s">
        <v>7078</v>
      </c>
    </row>
    <row r="419" spans="1:2" ht="45" x14ac:dyDescent="0.25">
      <c r="A419" s="13" t="s">
        <v>519</v>
      </c>
      <c r="B419" s="1" t="s">
        <v>7078</v>
      </c>
    </row>
    <row r="420" spans="1:2" ht="45" x14ac:dyDescent="0.25">
      <c r="A420" s="13" t="s">
        <v>520</v>
      </c>
      <c r="B420" s="1" t="s">
        <v>7078</v>
      </c>
    </row>
    <row r="421" spans="1:2" ht="45" x14ac:dyDescent="0.25">
      <c r="A421" s="13" t="s">
        <v>521</v>
      </c>
      <c r="B421" s="1" t="s">
        <v>7078</v>
      </c>
    </row>
    <row r="422" spans="1:2" ht="45" x14ac:dyDescent="0.25">
      <c r="A422" s="13" t="s">
        <v>522</v>
      </c>
      <c r="B422" s="1" t="s">
        <v>7078</v>
      </c>
    </row>
    <row r="423" spans="1:2" ht="45" x14ac:dyDescent="0.25">
      <c r="A423" s="13" t="s">
        <v>523</v>
      </c>
      <c r="B423" s="1" t="s">
        <v>7078</v>
      </c>
    </row>
    <row r="424" spans="1:2" ht="45" x14ac:dyDescent="0.25">
      <c r="A424" s="13" t="s">
        <v>524</v>
      </c>
      <c r="B424" s="1" t="s">
        <v>7078</v>
      </c>
    </row>
    <row r="425" spans="1:2" ht="45" x14ac:dyDescent="0.25">
      <c r="A425" s="13" t="s">
        <v>526</v>
      </c>
      <c r="B425" s="1" t="s">
        <v>7078</v>
      </c>
    </row>
    <row r="426" spans="1:2" ht="45" x14ac:dyDescent="0.25">
      <c r="A426" s="13" t="s">
        <v>527</v>
      </c>
      <c r="B426" s="1" t="s">
        <v>7078</v>
      </c>
    </row>
    <row r="427" spans="1:2" ht="45" x14ac:dyDescent="0.25">
      <c r="A427" s="13" t="s">
        <v>528</v>
      </c>
      <c r="B427" s="1" t="s">
        <v>7078</v>
      </c>
    </row>
    <row r="428" spans="1:2" ht="45" x14ac:dyDescent="0.25">
      <c r="A428" s="13" t="s">
        <v>529</v>
      </c>
      <c r="B428" s="1" t="s">
        <v>7078</v>
      </c>
    </row>
    <row r="429" spans="1:2" ht="45" x14ac:dyDescent="0.25">
      <c r="A429" s="13" t="s">
        <v>530</v>
      </c>
      <c r="B429" s="1" t="s">
        <v>7078</v>
      </c>
    </row>
    <row r="430" spans="1:2" ht="45" x14ac:dyDescent="0.25">
      <c r="A430" s="13" t="s">
        <v>531</v>
      </c>
      <c r="B430" s="1" t="s">
        <v>7078</v>
      </c>
    </row>
    <row r="431" spans="1:2" ht="45" x14ac:dyDescent="0.25">
      <c r="A431" s="13" t="s">
        <v>532</v>
      </c>
      <c r="B431" s="1" t="s">
        <v>7078</v>
      </c>
    </row>
    <row r="432" spans="1:2" ht="45" x14ac:dyDescent="0.25">
      <c r="A432" s="13" t="s">
        <v>533</v>
      </c>
      <c r="B432" s="1" t="s">
        <v>7078</v>
      </c>
    </row>
    <row r="433" spans="1:2" ht="45" x14ac:dyDescent="0.25">
      <c r="A433" s="13" t="s">
        <v>535</v>
      </c>
      <c r="B433" s="1" t="s">
        <v>7078</v>
      </c>
    </row>
    <row r="434" spans="1:2" ht="45" x14ac:dyDescent="0.25">
      <c r="A434" s="13" t="s">
        <v>536</v>
      </c>
      <c r="B434" s="1" t="s">
        <v>7078</v>
      </c>
    </row>
    <row r="435" spans="1:2" ht="45" x14ac:dyDescent="0.25">
      <c r="A435" s="13" t="s">
        <v>537</v>
      </c>
      <c r="B435" s="1" t="s">
        <v>7078</v>
      </c>
    </row>
    <row r="436" spans="1:2" ht="45" x14ac:dyDescent="0.25">
      <c r="A436" s="13" t="s">
        <v>538</v>
      </c>
      <c r="B436" s="1" t="s">
        <v>7078</v>
      </c>
    </row>
    <row r="437" spans="1:2" ht="45" x14ac:dyDescent="0.25">
      <c r="A437" s="13" t="s">
        <v>540</v>
      </c>
      <c r="B437" s="1" t="s">
        <v>7078</v>
      </c>
    </row>
    <row r="438" spans="1:2" ht="45" x14ac:dyDescent="0.25">
      <c r="A438" s="13" t="s">
        <v>541</v>
      </c>
      <c r="B438" s="1" t="s">
        <v>7078</v>
      </c>
    </row>
    <row r="439" spans="1:2" ht="30" x14ac:dyDescent="0.25">
      <c r="A439" s="13" t="s">
        <v>542</v>
      </c>
      <c r="B439" s="1" t="s">
        <v>7077</v>
      </c>
    </row>
    <row r="440" spans="1:2" ht="30" x14ac:dyDescent="0.25">
      <c r="A440" s="13" t="s">
        <v>543</v>
      </c>
      <c r="B440" s="1" t="s">
        <v>7077</v>
      </c>
    </row>
    <row r="441" spans="1:2" ht="30" x14ac:dyDescent="0.25">
      <c r="A441" s="13" t="s">
        <v>544</v>
      </c>
      <c r="B441" s="1" t="s">
        <v>7077</v>
      </c>
    </row>
    <row r="442" spans="1:2" ht="45" x14ac:dyDescent="0.25">
      <c r="A442" s="13" t="s">
        <v>545</v>
      </c>
      <c r="B442" s="1" t="s">
        <v>7080</v>
      </c>
    </row>
    <row r="443" spans="1:2" ht="45" x14ac:dyDescent="0.25">
      <c r="A443" s="13" t="s">
        <v>547</v>
      </c>
      <c r="B443" s="1" t="s">
        <v>7115</v>
      </c>
    </row>
    <row r="444" spans="1:2" ht="45" x14ac:dyDescent="0.25">
      <c r="A444" s="13" t="s">
        <v>548</v>
      </c>
      <c r="B444" s="1" t="s">
        <v>7080</v>
      </c>
    </row>
    <row r="445" spans="1:2" ht="45" x14ac:dyDescent="0.25">
      <c r="A445" s="13" t="s">
        <v>549</v>
      </c>
      <c r="B445" s="1" t="s">
        <v>7080</v>
      </c>
    </row>
    <row r="446" spans="1:2" ht="45" x14ac:dyDescent="0.25">
      <c r="A446" s="13" t="s">
        <v>550</v>
      </c>
      <c r="B446" s="1" t="s">
        <v>7080</v>
      </c>
    </row>
    <row r="447" spans="1:2" ht="45" x14ac:dyDescent="0.25">
      <c r="A447" s="13" t="s">
        <v>551</v>
      </c>
      <c r="B447" s="1" t="s">
        <v>7080</v>
      </c>
    </row>
    <row r="448" spans="1:2" ht="45" x14ac:dyDescent="0.25">
      <c r="A448" s="13" t="s">
        <v>552</v>
      </c>
      <c r="B448" s="1" t="s">
        <v>7080</v>
      </c>
    </row>
    <row r="449" spans="1:2" ht="45" x14ac:dyDescent="0.25">
      <c r="A449" s="13" t="s">
        <v>553</v>
      </c>
      <c r="B449" s="1" t="s">
        <v>7080</v>
      </c>
    </row>
    <row r="450" spans="1:2" ht="45" x14ac:dyDescent="0.25">
      <c r="A450" s="13" t="s">
        <v>554</v>
      </c>
      <c r="B450" s="1" t="s">
        <v>7080</v>
      </c>
    </row>
    <row r="451" spans="1:2" ht="45" x14ac:dyDescent="0.25">
      <c r="A451" s="13" t="s">
        <v>555</v>
      </c>
      <c r="B451" s="1" t="s">
        <v>7080</v>
      </c>
    </row>
    <row r="452" spans="1:2" ht="45" x14ac:dyDescent="0.25">
      <c r="A452" s="13" t="s">
        <v>556</v>
      </c>
      <c r="B452" s="1" t="s">
        <v>7080</v>
      </c>
    </row>
    <row r="453" spans="1:2" ht="45" x14ac:dyDescent="0.25">
      <c r="A453" s="13" t="s">
        <v>557</v>
      </c>
      <c r="B453" s="1" t="s">
        <v>7080</v>
      </c>
    </row>
    <row r="454" spans="1:2" ht="45" x14ac:dyDescent="0.25">
      <c r="A454" s="13" t="s">
        <v>558</v>
      </c>
      <c r="B454" s="1" t="s">
        <v>7080</v>
      </c>
    </row>
    <row r="455" spans="1:2" ht="45" x14ac:dyDescent="0.25">
      <c r="A455" s="13" t="s">
        <v>559</v>
      </c>
      <c r="B455" s="1" t="s">
        <v>7080</v>
      </c>
    </row>
    <row r="456" spans="1:2" ht="45" x14ac:dyDescent="0.25">
      <c r="A456" s="13" t="s">
        <v>560</v>
      </c>
      <c r="B456" s="1" t="s">
        <v>7080</v>
      </c>
    </row>
    <row r="457" spans="1:2" ht="30" x14ac:dyDescent="0.25">
      <c r="A457" s="13" t="s">
        <v>562</v>
      </c>
      <c r="B457" s="1" t="s">
        <v>7081</v>
      </c>
    </row>
    <row r="458" spans="1:2" ht="45" x14ac:dyDescent="0.25">
      <c r="A458" s="13" t="s">
        <v>564</v>
      </c>
      <c r="B458" s="1" t="s">
        <v>7115</v>
      </c>
    </row>
    <row r="459" spans="1:2" ht="45" x14ac:dyDescent="0.25">
      <c r="A459" s="13" t="s">
        <v>565</v>
      </c>
      <c r="B459" s="1" t="s">
        <v>7115</v>
      </c>
    </row>
    <row r="460" spans="1:2" ht="45" x14ac:dyDescent="0.25">
      <c r="A460" s="13" t="s">
        <v>566</v>
      </c>
      <c r="B460" s="1" t="s">
        <v>7115</v>
      </c>
    </row>
    <row r="461" spans="1:2" ht="45" x14ac:dyDescent="0.25">
      <c r="A461" s="13" t="s">
        <v>567</v>
      </c>
      <c r="B461" s="1" t="s">
        <v>7115</v>
      </c>
    </row>
    <row r="462" spans="1:2" ht="45" x14ac:dyDescent="0.25">
      <c r="A462" s="13" t="s">
        <v>568</v>
      </c>
      <c r="B462" s="1" t="s">
        <v>7115</v>
      </c>
    </row>
    <row r="463" spans="1:2" ht="45" x14ac:dyDescent="0.25">
      <c r="A463" s="13" t="s">
        <v>569</v>
      </c>
      <c r="B463" s="1" t="s">
        <v>7115</v>
      </c>
    </row>
    <row r="464" spans="1:2" ht="45" x14ac:dyDescent="0.25">
      <c r="A464" s="13" t="s">
        <v>570</v>
      </c>
      <c r="B464" s="1" t="s">
        <v>7115</v>
      </c>
    </row>
    <row r="465" spans="1:2" ht="45" x14ac:dyDescent="0.25">
      <c r="A465" s="13" t="s">
        <v>571</v>
      </c>
      <c r="B465" s="1" t="s">
        <v>7115</v>
      </c>
    </row>
    <row r="466" spans="1:2" ht="45" x14ac:dyDescent="0.25">
      <c r="A466" s="13" t="s">
        <v>572</v>
      </c>
      <c r="B466" s="1" t="s">
        <v>7115</v>
      </c>
    </row>
    <row r="467" spans="1:2" ht="45" x14ac:dyDescent="0.25">
      <c r="A467" s="13" t="s">
        <v>573</v>
      </c>
      <c r="B467" s="1" t="s">
        <v>7115</v>
      </c>
    </row>
    <row r="468" spans="1:2" ht="45" x14ac:dyDescent="0.25">
      <c r="A468" s="13" t="s">
        <v>574</v>
      </c>
      <c r="B468" s="1" t="s">
        <v>7115</v>
      </c>
    </row>
    <row r="469" spans="1:2" ht="45" x14ac:dyDescent="0.25">
      <c r="A469" s="13" t="s">
        <v>575</v>
      </c>
      <c r="B469" s="1" t="s">
        <v>7115</v>
      </c>
    </row>
    <row r="470" spans="1:2" ht="45" x14ac:dyDescent="0.25">
      <c r="A470" s="13" t="s">
        <v>576</v>
      </c>
      <c r="B470" s="1" t="s">
        <v>7115</v>
      </c>
    </row>
    <row r="471" spans="1:2" ht="45" x14ac:dyDescent="0.25">
      <c r="A471" s="13" t="s">
        <v>577</v>
      </c>
      <c r="B471" s="1" t="s">
        <v>7115</v>
      </c>
    </row>
    <row r="472" spans="1:2" ht="45" x14ac:dyDescent="0.25">
      <c r="A472" s="13" t="s">
        <v>578</v>
      </c>
      <c r="B472" s="1" t="s">
        <v>7115</v>
      </c>
    </row>
    <row r="473" spans="1:2" ht="45" x14ac:dyDescent="0.25">
      <c r="A473" s="13" t="s">
        <v>579</v>
      </c>
      <c r="B473" s="1" t="s">
        <v>7115</v>
      </c>
    </row>
    <row r="474" spans="1:2" ht="75" x14ac:dyDescent="0.25">
      <c r="A474" s="13" t="s">
        <v>580</v>
      </c>
      <c r="B474" s="1" t="s">
        <v>7117</v>
      </c>
    </row>
    <row r="475" spans="1:2" ht="45" x14ac:dyDescent="0.25">
      <c r="A475" s="13" t="s">
        <v>582</v>
      </c>
      <c r="B475" s="1" t="s">
        <v>7115</v>
      </c>
    </row>
    <row r="476" spans="1:2" ht="45" x14ac:dyDescent="0.25">
      <c r="A476" s="13" t="s">
        <v>584</v>
      </c>
      <c r="B476" s="1" t="s">
        <v>7115</v>
      </c>
    </row>
    <row r="477" spans="1:2" ht="45" x14ac:dyDescent="0.25">
      <c r="A477" s="13" t="s">
        <v>585</v>
      </c>
      <c r="B477" s="1" t="s">
        <v>7115</v>
      </c>
    </row>
    <row r="478" spans="1:2" ht="45" x14ac:dyDescent="0.25">
      <c r="A478" s="13" t="s">
        <v>586</v>
      </c>
      <c r="B478" s="1" t="s">
        <v>7115</v>
      </c>
    </row>
    <row r="479" spans="1:2" ht="45" x14ac:dyDescent="0.25">
      <c r="A479" s="13" t="s">
        <v>587</v>
      </c>
      <c r="B479" s="1" t="s">
        <v>7115</v>
      </c>
    </row>
    <row r="480" spans="1:2" ht="45" x14ac:dyDescent="0.25">
      <c r="A480" s="13" t="s">
        <v>588</v>
      </c>
      <c r="B480" s="1" t="s">
        <v>7115</v>
      </c>
    </row>
    <row r="481" spans="1:2" ht="45" x14ac:dyDescent="0.25">
      <c r="A481" s="13" t="s">
        <v>589</v>
      </c>
      <c r="B481" s="1" t="s">
        <v>7115</v>
      </c>
    </row>
    <row r="482" spans="1:2" ht="45" x14ac:dyDescent="0.25">
      <c r="A482" s="13" t="s">
        <v>590</v>
      </c>
      <c r="B482" s="1" t="s">
        <v>7115</v>
      </c>
    </row>
    <row r="483" spans="1:2" ht="45" x14ac:dyDescent="0.25">
      <c r="A483" s="13" t="s">
        <v>591</v>
      </c>
      <c r="B483" s="1" t="s">
        <v>7115</v>
      </c>
    </row>
    <row r="484" spans="1:2" ht="45" x14ac:dyDescent="0.25">
      <c r="A484" s="13" t="s">
        <v>592</v>
      </c>
      <c r="B484" s="1" t="s">
        <v>7115</v>
      </c>
    </row>
    <row r="485" spans="1:2" ht="45" x14ac:dyDescent="0.25">
      <c r="A485" s="13" t="s">
        <v>593</v>
      </c>
      <c r="B485" s="1" t="s">
        <v>7115</v>
      </c>
    </row>
    <row r="486" spans="1:2" ht="45" x14ac:dyDescent="0.25">
      <c r="A486" s="13" t="s">
        <v>594</v>
      </c>
      <c r="B486" s="1" t="s">
        <v>7115</v>
      </c>
    </row>
    <row r="487" spans="1:2" ht="45" x14ac:dyDescent="0.25">
      <c r="A487" s="13" t="s">
        <v>595</v>
      </c>
      <c r="B487" s="1" t="s">
        <v>7115</v>
      </c>
    </row>
    <row r="488" spans="1:2" ht="45" x14ac:dyDescent="0.25">
      <c r="A488" s="13" t="s">
        <v>596</v>
      </c>
      <c r="B488" s="1" t="s">
        <v>7115</v>
      </c>
    </row>
    <row r="489" spans="1:2" ht="45" x14ac:dyDescent="0.25">
      <c r="A489" s="13" t="s">
        <v>597</v>
      </c>
      <c r="B489" s="1" t="s">
        <v>7115</v>
      </c>
    </row>
    <row r="490" spans="1:2" x14ac:dyDescent="0.25">
      <c r="A490" s="13" t="s">
        <v>598</v>
      </c>
      <c r="B490" s="1" t="s">
        <v>7082</v>
      </c>
    </row>
    <row r="491" spans="1:2" ht="45" x14ac:dyDescent="0.25">
      <c r="A491" s="13" t="s">
        <v>601</v>
      </c>
      <c r="B491" s="1" t="s">
        <v>7083</v>
      </c>
    </row>
    <row r="492" spans="1:2" ht="45" x14ac:dyDescent="0.25">
      <c r="A492" s="13" t="s">
        <v>603</v>
      </c>
      <c r="B492" s="1" t="s">
        <v>7083</v>
      </c>
    </row>
    <row r="493" spans="1:2" ht="45" x14ac:dyDescent="0.25">
      <c r="A493" s="13" t="s">
        <v>604</v>
      </c>
      <c r="B493" s="1" t="s">
        <v>7083</v>
      </c>
    </row>
    <row r="494" spans="1:2" ht="45" x14ac:dyDescent="0.25">
      <c r="A494" s="13" t="s">
        <v>605</v>
      </c>
      <c r="B494" s="1" t="s">
        <v>7083</v>
      </c>
    </row>
    <row r="495" spans="1:2" ht="45" x14ac:dyDescent="0.25">
      <c r="A495" s="13" t="s">
        <v>606</v>
      </c>
      <c r="B495" s="1" t="s">
        <v>7083</v>
      </c>
    </row>
    <row r="496" spans="1:2" ht="45" x14ac:dyDescent="0.25">
      <c r="A496" s="13" t="s">
        <v>607</v>
      </c>
      <c r="B496" s="1" t="s">
        <v>7083</v>
      </c>
    </row>
    <row r="497" spans="1:2" ht="45" x14ac:dyDescent="0.25">
      <c r="A497" s="13" t="s">
        <v>608</v>
      </c>
      <c r="B497" s="1" t="s">
        <v>7083</v>
      </c>
    </row>
    <row r="498" spans="1:2" ht="45" x14ac:dyDescent="0.25">
      <c r="A498" s="13" t="s">
        <v>609</v>
      </c>
      <c r="B498" s="1" t="s">
        <v>7083</v>
      </c>
    </row>
    <row r="499" spans="1:2" ht="45" x14ac:dyDescent="0.25">
      <c r="A499" s="13" t="s">
        <v>611</v>
      </c>
      <c r="B499" s="1" t="s">
        <v>7083</v>
      </c>
    </row>
    <row r="500" spans="1:2" ht="45" x14ac:dyDescent="0.25">
      <c r="A500" s="13" t="s">
        <v>612</v>
      </c>
      <c r="B500" s="1" t="s">
        <v>7083</v>
      </c>
    </row>
    <row r="501" spans="1:2" ht="45" x14ac:dyDescent="0.25">
      <c r="A501" s="13" t="s">
        <v>613</v>
      </c>
      <c r="B501" s="1" t="s">
        <v>7083</v>
      </c>
    </row>
    <row r="502" spans="1:2" ht="45" x14ac:dyDescent="0.25">
      <c r="A502" s="13" t="s">
        <v>614</v>
      </c>
      <c r="B502" s="1" t="s">
        <v>7083</v>
      </c>
    </row>
    <row r="503" spans="1:2" ht="45" x14ac:dyDescent="0.25">
      <c r="A503" s="13" t="s">
        <v>615</v>
      </c>
      <c r="B503" s="1" t="s">
        <v>7009</v>
      </c>
    </row>
    <row r="504" spans="1:2" ht="30" x14ac:dyDescent="0.25">
      <c r="A504" s="13" t="s">
        <v>616</v>
      </c>
      <c r="B504" s="1" t="s">
        <v>7081</v>
      </c>
    </row>
    <row r="505" spans="1:2" ht="30" x14ac:dyDescent="0.25">
      <c r="A505" s="13" t="s">
        <v>617</v>
      </c>
      <c r="B505" s="1" t="s">
        <v>7081</v>
      </c>
    </row>
    <row r="506" spans="1:2" ht="30" x14ac:dyDescent="0.25">
      <c r="A506" s="13" t="s">
        <v>618</v>
      </c>
      <c r="B506" s="1" t="s">
        <v>7081</v>
      </c>
    </row>
    <row r="507" spans="1:2" ht="30" x14ac:dyDescent="0.25">
      <c r="A507" s="13" t="s">
        <v>620</v>
      </c>
      <c r="B507" s="1" t="s">
        <v>7081</v>
      </c>
    </row>
    <row r="508" spans="1:2" ht="30" x14ac:dyDescent="0.25">
      <c r="A508" s="13" t="s">
        <v>621</v>
      </c>
      <c r="B508" s="1" t="s">
        <v>7081</v>
      </c>
    </row>
    <row r="509" spans="1:2" ht="30" x14ac:dyDescent="0.25">
      <c r="A509" s="13" t="s">
        <v>623</v>
      </c>
      <c r="B509" s="1" t="s">
        <v>7081</v>
      </c>
    </row>
    <row r="510" spans="1:2" ht="30" x14ac:dyDescent="0.25">
      <c r="A510" s="13" t="s">
        <v>624</v>
      </c>
      <c r="B510" s="1" t="s">
        <v>7081</v>
      </c>
    </row>
    <row r="511" spans="1:2" ht="30" x14ac:dyDescent="0.25">
      <c r="A511" s="13" t="s">
        <v>625</v>
      </c>
      <c r="B511" s="1" t="s">
        <v>7081</v>
      </c>
    </row>
    <row r="512" spans="1:2" ht="30" x14ac:dyDescent="0.25">
      <c r="A512" s="13" t="s">
        <v>626</v>
      </c>
      <c r="B512" s="1" t="s">
        <v>7081</v>
      </c>
    </row>
    <row r="513" spans="1:2" ht="30" x14ac:dyDescent="0.25">
      <c r="A513" s="13" t="s">
        <v>627</v>
      </c>
      <c r="B513" s="1" t="s">
        <v>7081</v>
      </c>
    </row>
    <row r="514" spans="1:2" ht="30" x14ac:dyDescent="0.25">
      <c r="A514" s="13" t="s">
        <v>628</v>
      </c>
      <c r="B514" s="1" t="s">
        <v>7081</v>
      </c>
    </row>
    <row r="515" spans="1:2" ht="30" x14ac:dyDescent="0.25">
      <c r="A515" s="13" t="s">
        <v>629</v>
      </c>
      <c r="B515" s="1" t="s">
        <v>7081</v>
      </c>
    </row>
    <row r="516" spans="1:2" ht="30" x14ac:dyDescent="0.25">
      <c r="A516" s="13" t="s">
        <v>630</v>
      </c>
      <c r="B516" s="1" t="s">
        <v>7081</v>
      </c>
    </row>
    <row r="517" spans="1:2" ht="30" x14ac:dyDescent="0.25">
      <c r="A517" s="13" t="s">
        <v>631</v>
      </c>
      <c r="B517" s="1" t="s">
        <v>7081</v>
      </c>
    </row>
    <row r="518" spans="1:2" ht="30" x14ac:dyDescent="0.25">
      <c r="A518" s="13" t="s">
        <v>632</v>
      </c>
      <c r="B518" s="1" t="s">
        <v>7081</v>
      </c>
    </row>
    <row r="519" spans="1:2" ht="30" x14ac:dyDescent="0.25">
      <c r="A519" s="13" t="s">
        <v>633</v>
      </c>
      <c r="B519" s="1" t="s">
        <v>7081</v>
      </c>
    </row>
    <row r="520" spans="1:2" ht="30" x14ac:dyDescent="0.25">
      <c r="A520" s="13" t="s">
        <v>634</v>
      </c>
      <c r="B520" s="1" t="s">
        <v>7081</v>
      </c>
    </row>
    <row r="521" spans="1:2" ht="30" x14ac:dyDescent="0.25">
      <c r="A521" s="13" t="s">
        <v>635</v>
      </c>
      <c r="B521" s="1" t="s">
        <v>7081</v>
      </c>
    </row>
    <row r="522" spans="1:2" ht="30" x14ac:dyDescent="0.25">
      <c r="A522" s="13" t="s">
        <v>636</v>
      </c>
      <c r="B522" s="1" t="s">
        <v>7081</v>
      </c>
    </row>
    <row r="523" spans="1:2" ht="30" x14ac:dyDescent="0.25">
      <c r="A523" s="13" t="s">
        <v>637</v>
      </c>
      <c r="B523" s="1" t="s">
        <v>7081</v>
      </c>
    </row>
    <row r="524" spans="1:2" ht="30" x14ac:dyDescent="0.25">
      <c r="A524" s="13" t="s">
        <v>638</v>
      </c>
      <c r="B524" s="1" t="s">
        <v>7081</v>
      </c>
    </row>
    <row r="525" spans="1:2" ht="30" x14ac:dyDescent="0.25">
      <c r="A525" s="13" t="s">
        <v>639</v>
      </c>
      <c r="B525" s="1" t="s">
        <v>7081</v>
      </c>
    </row>
    <row r="526" spans="1:2" ht="30" x14ac:dyDescent="0.25">
      <c r="A526" s="13" t="s">
        <v>640</v>
      </c>
      <c r="B526" s="1" t="s">
        <v>7081</v>
      </c>
    </row>
    <row r="527" spans="1:2" ht="30" x14ac:dyDescent="0.25">
      <c r="A527" s="13" t="s">
        <v>641</v>
      </c>
      <c r="B527" s="1" t="s">
        <v>7081</v>
      </c>
    </row>
    <row r="528" spans="1:2" ht="30" x14ac:dyDescent="0.25">
      <c r="A528" s="13" t="s">
        <v>642</v>
      </c>
      <c r="B528" s="1" t="s">
        <v>7084</v>
      </c>
    </row>
    <row r="529" spans="1:2" ht="30" x14ac:dyDescent="0.25">
      <c r="A529" s="13" t="s">
        <v>644</v>
      </c>
      <c r="B529" s="1" t="s">
        <v>7081</v>
      </c>
    </row>
    <row r="530" spans="1:2" ht="30" x14ac:dyDescent="0.25">
      <c r="A530" s="13" t="s">
        <v>645</v>
      </c>
      <c r="B530" s="1" t="s">
        <v>7081</v>
      </c>
    </row>
    <row r="531" spans="1:2" ht="30" x14ac:dyDescent="0.25">
      <c r="A531" s="13" t="s">
        <v>646</v>
      </c>
      <c r="B531" s="1" t="s">
        <v>7081</v>
      </c>
    </row>
    <row r="532" spans="1:2" ht="30" x14ac:dyDescent="0.25">
      <c r="A532" s="13" t="s">
        <v>647</v>
      </c>
      <c r="B532" s="1" t="s">
        <v>7084</v>
      </c>
    </row>
    <row r="533" spans="1:2" ht="30" x14ac:dyDescent="0.25">
      <c r="A533" s="13" t="s">
        <v>648</v>
      </c>
      <c r="B533" s="1" t="s">
        <v>7081</v>
      </c>
    </row>
    <row r="534" spans="1:2" ht="30" x14ac:dyDescent="0.25">
      <c r="A534" s="13" t="s">
        <v>649</v>
      </c>
      <c r="B534" s="1" t="s">
        <v>7081</v>
      </c>
    </row>
    <row r="535" spans="1:2" ht="30" x14ac:dyDescent="0.25">
      <c r="A535" s="13" t="s">
        <v>650</v>
      </c>
      <c r="B535" s="1" t="s">
        <v>7081</v>
      </c>
    </row>
    <row r="536" spans="1:2" ht="30" x14ac:dyDescent="0.25">
      <c r="A536" s="13" t="s">
        <v>651</v>
      </c>
      <c r="B536" s="1" t="s">
        <v>7081</v>
      </c>
    </row>
    <row r="537" spans="1:2" ht="30" x14ac:dyDescent="0.25">
      <c r="A537" s="13" t="s">
        <v>652</v>
      </c>
      <c r="B537" s="1" t="s">
        <v>7081</v>
      </c>
    </row>
    <row r="538" spans="1:2" ht="30" x14ac:dyDescent="0.25">
      <c r="A538" s="13" t="s">
        <v>653</v>
      </c>
      <c r="B538" s="1" t="s">
        <v>7081</v>
      </c>
    </row>
    <row r="539" spans="1:2" ht="30" x14ac:dyDescent="0.25">
      <c r="A539" s="13" t="s">
        <v>654</v>
      </c>
      <c r="B539" s="1" t="s">
        <v>7081</v>
      </c>
    </row>
    <row r="540" spans="1:2" ht="30" x14ac:dyDescent="0.25">
      <c r="A540" s="13" t="s">
        <v>655</v>
      </c>
      <c r="B540" s="1" t="s">
        <v>7081</v>
      </c>
    </row>
    <row r="541" spans="1:2" ht="30" x14ac:dyDescent="0.25">
      <c r="A541" s="13" t="s">
        <v>656</v>
      </c>
      <c r="B541" s="1" t="s">
        <v>7081</v>
      </c>
    </row>
    <row r="542" spans="1:2" ht="45" x14ac:dyDescent="0.25">
      <c r="A542" s="13" t="s">
        <v>657</v>
      </c>
      <c r="B542" s="1" t="s">
        <v>7085</v>
      </c>
    </row>
    <row r="543" spans="1:2" ht="30" x14ac:dyDescent="0.25">
      <c r="A543" s="13" t="s">
        <v>659</v>
      </c>
      <c r="B543" s="1" t="s">
        <v>7081</v>
      </c>
    </row>
    <row r="544" spans="1:2" ht="30" x14ac:dyDescent="0.25">
      <c r="A544" s="13" t="s">
        <v>660</v>
      </c>
      <c r="B544" s="1" t="s">
        <v>7081</v>
      </c>
    </row>
    <row r="545" spans="1:2" ht="30" x14ac:dyDescent="0.25">
      <c r="A545" s="13" t="s">
        <v>661</v>
      </c>
      <c r="B545" s="1" t="s">
        <v>7081</v>
      </c>
    </row>
    <row r="546" spans="1:2" ht="30" x14ac:dyDescent="0.25">
      <c r="A546" s="13" t="s">
        <v>662</v>
      </c>
      <c r="B546" s="1" t="s">
        <v>7081</v>
      </c>
    </row>
    <row r="547" spans="1:2" ht="30" x14ac:dyDescent="0.25">
      <c r="A547" s="13" t="s">
        <v>663</v>
      </c>
      <c r="B547" s="1" t="s">
        <v>7081</v>
      </c>
    </row>
    <row r="548" spans="1:2" ht="30" x14ac:dyDescent="0.25">
      <c r="A548" s="13" t="s">
        <v>664</v>
      </c>
      <c r="B548" s="1" t="s">
        <v>7081</v>
      </c>
    </row>
    <row r="549" spans="1:2" ht="30" x14ac:dyDescent="0.25">
      <c r="A549" s="13" t="s">
        <v>665</v>
      </c>
      <c r="B549" s="1" t="s">
        <v>7081</v>
      </c>
    </row>
    <row r="550" spans="1:2" ht="30" x14ac:dyDescent="0.25">
      <c r="A550" s="13" t="s">
        <v>666</v>
      </c>
      <c r="B550" s="1" t="s">
        <v>7081</v>
      </c>
    </row>
    <row r="551" spans="1:2" ht="30" x14ac:dyDescent="0.25">
      <c r="A551" s="13" t="s">
        <v>667</v>
      </c>
      <c r="B551" s="1" t="s">
        <v>7081</v>
      </c>
    </row>
    <row r="552" spans="1:2" ht="30" x14ac:dyDescent="0.25">
      <c r="A552" s="13" t="s">
        <v>668</v>
      </c>
      <c r="B552" s="1" t="s">
        <v>7081</v>
      </c>
    </row>
    <row r="553" spans="1:2" ht="30" x14ac:dyDescent="0.25">
      <c r="A553" s="13" t="s">
        <v>669</v>
      </c>
      <c r="B553" s="1" t="s">
        <v>7084</v>
      </c>
    </row>
    <row r="554" spans="1:2" ht="30" x14ac:dyDescent="0.25">
      <c r="A554" s="13" t="s">
        <v>670</v>
      </c>
      <c r="B554" s="1" t="s">
        <v>7081</v>
      </c>
    </row>
    <row r="555" spans="1:2" ht="30" x14ac:dyDescent="0.25">
      <c r="A555" s="13" t="s">
        <v>671</v>
      </c>
      <c r="B555" s="1" t="s">
        <v>7081</v>
      </c>
    </row>
    <row r="556" spans="1:2" ht="30" x14ac:dyDescent="0.25">
      <c r="A556" s="13" t="s">
        <v>672</v>
      </c>
      <c r="B556" s="1" t="s">
        <v>7081</v>
      </c>
    </row>
    <row r="557" spans="1:2" ht="30" x14ac:dyDescent="0.25">
      <c r="A557" s="13" t="s">
        <v>673</v>
      </c>
      <c r="B557" s="1" t="s">
        <v>7081</v>
      </c>
    </row>
    <row r="558" spans="1:2" ht="30" x14ac:dyDescent="0.25">
      <c r="A558" s="13" t="s">
        <v>674</v>
      </c>
      <c r="B558" s="1" t="s">
        <v>7084</v>
      </c>
    </row>
    <row r="559" spans="1:2" ht="45" x14ac:dyDescent="0.25">
      <c r="A559" s="13" t="s">
        <v>675</v>
      </c>
      <c r="B559" s="1" t="s">
        <v>7085</v>
      </c>
    </row>
    <row r="560" spans="1:2" ht="45" x14ac:dyDescent="0.25">
      <c r="A560" s="13" t="s">
        <v>677</v>
      </c>
      <c r="B560" s="1" t="s">
        <v>7085</v>
      </c>
    </row>
    <row r="561" spans="1:2" ht="45" x14ac:dyDescent="0.25">
      <c r="A561" s="13" t="s">
        <v>679</v>
      </c>
      <c r="B561" s="1" t="s">
        <v>7085</v>
      </c>
    </row>
    <row r="562" spans="1:2" ht="45" x14ac:dyDescent="0.25">
      <c r="A562" s="13" t="s">
        <v>681</v>
      </c>
      <c r="B562" s="1" t="s">
        <v>7085</v>
      </c>
    </row>
    <row r="563" spans="1:2" ht="45" x14ac:dyDescent="0.25">
      <c r="A563" s="13" t="s">
        <v>683</v>
      </c>
      <c r="B563" s="1" t="s">
        <v>7085</v>
      </c>
    </row>
    <row r="564" spans="1:2" ht="45" x14ac:dyDescent="0.25">
      <c r="A564" s="13" t="s">
        <v>685</v>
      </c>
      <c r="B564" s="1" t="s">
        <v>7085</v>
      </c>
    </row>
    <row r="565" spans="1:2" ht="30" x14ac:dyDescent="0.25">
      <c r="A565" s="13" t="s">
        <v>687</v>
      </c>
      <c r="B565" s="1" t="s">
        <v>7086</v>
      </c>
    </row>
    <row r="566" spans="1:2" ht="30" x14ac:dyDescent="0.25">
      <c r="A566" s="13" t="s">
        <v>689</v>
      </c>
      <c r="B566" s="1" t="s">
        <v>7086</v>
      </c>
    </row>
    <row r="567" spans="1:2" ht="30" x14ac:dyDescent="0.25">
      <c r="A567" s="13" t="s">
        <v>690</v>
      </c>
      <c r="B567" s="1" t="s">
        <v>7086</v>
      </c>
    </row>
    <row r="568" spans="1:2" ht="30" x14ac:dyDescent="0.25">
      <c r="A568" s="13" t="s">
        <v>691</v>
      </c>
      <c r="B568" s="1" t="s">
        <v>7086</v>
      </c>
    </row>
    <row r="569" spans="1:2" ht="30" x14ac:dyDescent="0.25">
      <c r="A569" s="13" t="s">
        <v>693</v>
      </c>
      <c r="B569" s="1" t="s">
        <v>7086</v>
      </c>
    </row>
    <row r="570" spans="1:2" ht="30" x14ac:dyDescent="0.25">
      <c r="A570" s="13" t="s">
        <v>695</v>
      </c>
      <c r="B570" s="1" t="s">
        <v>7086</v>
      </c>
    </row>
    <row r="571" spans="1:2" ht="30" x14ac:dyDescent="0.25">
      <c r="A571" s="13" t="s">
        <v>696</v>
      </c>
      <c r="B571" s="1" t="s">
        <v>7086</v>
      </c>
    </row>
    <row r="572" spans="1:2" ht="30" x14ac:dyDescent="0.25">
      <c r="A572" s="13" t="s">
        <v>697</v>
      </c>
      <c r="B572" s="1" t="s">
        <v>7081</v>
      </c>
    </row>
    <row r="573" spans="1:2" ht="30" x14ac:dyDescent="0.25">
      <c r="A573" s="13" t="s">
        <v>698</v>
      </c>
      <c r="B573" s="1" t="s">
        <v>7086</v>
      </c>
    </row>
    <row r="574" spans="1:2" ht="30" x14ac:dyDescent="0.25">
      <c r="A574" s="13" t="s">
        <v>699</v>
      </c>
      <c r="B574" s="1" t="s">
        <v>7081</v>
      </c>
    </row>
    <row r="575" spans="1:2" ht="30" x14ac:dyDescent="0.25">
      <c r="A575" s="13" t="s">
        <v>700</v>
      </c>
      <c r="B575" s="1" t="s">
        <v>7086</v>
      </c>
    </row>
    <row r="576" spans="1:2" ht="30" x14ac:dyDescent="0.25">
      <c r="A576" s="13" t="s">
        <v>701</v>
      </c>
      <c r="B576" s="1" t="s">
        <v>7086</v>
      </c>
    </row>
    <row r="577" spans="1:2" ht="30" x14ac:dyDescent="0.25">
      <c r="A577" s="13" t="s">
        <v>702</v>
      </c>
      <c r="B577" s="1" t="s">
        <v>7086</v>
      </c>
    </row>
    <row r="578" spans="1:2" ht="30" x14ac:dyDescent="0.25">
      <c r="A578" s="13" t="s">
        <v>703</v>
      </c>
      <c r="B578" s="1" t="s">
        <v>7086</v>
      </c>
    </row>
    <row r="579" spans="1:2" ht="30" x14ac:dyDescent="0.25">
      <c r="A579" s="13" t="s">
        <v>704</v>
      </c>
      <c r="B579" s="1" t="s">
        <v>7086</v>
      </c>
    </row>
    <row r="580" spans="1:2" ht="30" x14ac:dyDescent="0.25">
      <c r="A580" s="13" t="s">
        <v>705</v>
      </c>
      <c r="B580" s="1" t="s">
        <v>7086</v>
      </c>
    </row>
    <row r="581" spans="1:2" ht="30" x14ac:dyDescent="0.25">
      <c r="A581" s="13" t="s">
        <v>706</v>
      </c>
      <c r="B581" s="1" t="s">
        <v>7086</v>
      </c>
    </row>
    <row r="582" spans="1:2" ht="30" x14ac:dyDescent="0.25">
      <c r="A582" s="13" t="s">
        <v>707</v>
      </c>
      <c r="B582" s="1" t="s">
        <v>7086</v>
      </c>
    </row>
    <row r="583" spans="1:2" ht="30" x14ac:dyDescent="0.25">
      <c r="A583" s="13" t="s">
        <v>708</v>
      </c>
      <c r="B583" s="1" t="s">
        <v>7086</v>
      </c>
    </row>
    <row r="584" spans="1:2" ht="30" x14ac:dyDescent="0.25">
      <c r="A584" s="13" t="s">
        <v>709</v>
      </c>
      <c r="B584" s="1" t="s">
        <v>7086</v>
      </c>
    </row>
    <row r="585" spans="1:2" ht="30" x14ac:dyDescent="0.25">
      <c r="A585" s="13" t="s">
        <v>710</v>
      </c>
      <c r="B585" s="1" t="s">
        <v>7086</v>
      </c>
    </row>
    <row r="586" spans="1:2" ht="30" x14ac:dyDescent="0.25">
      <c r="A586" s="13" t="s">
        <v>711</v>
      </c>
      <c r="B586" s="1" t="s">
        <v>7086</v>
      </c>
    </row>
    <row r="587" spans="1:2" ht="30" x14ac:dyDescent="0.25">
      <c r="A587" s="13" t="s">
        <v>712</v>
      </c>
      <c r="B587" s="1" t="s">
        <v>7086</v>
      </c>
    </row>
    <row r="588" spans="1:2" ht="30" x14ac:dyDescent="0.25">
      <c r="A588" s="13" t="s">
        <v>713</v>
      </c>
      <c r="B588" s="1" t="s">
        <v>7081</v>
      </c>
    </row>
    <row r="589" spans="1:2" ht="30" x14ac:dyDescent="0.25">
      <c r="A589" s="13" t="s">
        <v>714</v>
      </c>
      <c r="B589" s="1" t="s">
        <v>7086</v>
      </c>
    </row>
    <row r="590" spans="1:2" ht="30" x14ac:dyDescent="0.25">
      <c r="A590" s="13" t="s">
        <v>715</v>
      </c>
      <c r="B590" s="1" t="s">
        <v>7086</v>
      </c>
    </row>
    <row r="591" spans="1:2" ht="30" x14ac:dyDescent="0.25">
      <c r="A591" s="13" t="s">
        <v>716</v>
      </c>
      <c r="B591" s="1" t="s">
        <v>7081</v>
      </c>
    </row>
    <row r="592" spans="1:2" ht="30" x14ac:dyDescent="0.25">
      <c r="A592" s="13" t="s">
        <v>717</v>
      </c>
      <c r="B592" s="1" t="s">
        <v>7081</v>
      </c>
    </row>
    <row r="593" spans="1:2" ht="30" x14ac:dyDescent="0.25">
      <c r="A593" s="13" t="s">
        <v>718</v>
      </c>
      <c r="B593" s="1" t="s">
        <v>7081</v>
      </c>
    </row>
    <row r="594" spans="1:2" ht="30" x14ac:dyDescent="0.25">
      <c r="A594" s="13" t="s">
        <v>719</v>
      </c>
      <c r="B594" s="1" t="s">
        <v>7081</v>
      </c>
    </row>
    <row r="595" spans="1:2" ht="30" x14ac:dyDescent="0.25">
      <c r="A595" s="13" t="s">
        <v>720</v>
      </c>
      <c r="B595" s="1" t="s">
        <v>7081</v>
      </c>
    </row>
    <row r="596" spans="1:2" ht="30" x14ac:dyDescent="0.25">
      <c r="A596" s="13" t="s">
        <v>721</v>
      </c>
      <c r="B596" s="1" t="s">
        <v>7081</v>
      </c>
    </row>
    <row r="597" spans="1:2" ht="30" x14ac:dyDescent="0.25">
      <c r="A597" s="13" t="s">
        <v>722</v>
      </c>
      <c r="B597" s="1" t="s">
        <v>7086</v>
      </c>
    </row>
    <row r="598" spans="1:2" ht="30" x14ac:dyDescent="0.25">
      <c r="A598" s="13" t="s">
        <v>723</v>
      </c>
      <c r="B598" s="1" t="s">
        <v>7086</v>
      </c>
    </row>
    <row r="599" spans="1:2" ht="30" x14ac:dyDescent="0.25">
      <c r="A599" s="13" t="s">
        <v>724</v>
      </c>
      <c r="B599" s="1" t="s">
        <v>7084</v>
      </c>
    </row>
    <row r="600" spans="1:2" ht="30" x14ac:dyDescent="0.25">
      <c r="A600" s="13" t="s">
        <v>725</v>
      </c>
      <c r="B600" s="1" t="s">
        <v>7081</v>
      </c>
    </row>
    <row r="601" spans="1:2" ht="30" x14ac:dyDescent="0.25">
      <c r="A601" s="13" t="s">
        <v>726</v>
      </c>
      <c r="B601" s="1" t="s">
        <v>7081</v>
      </c>
    </row>
    <row r="602" spans="1:2" ht="30" x14ac:dyDescent="0.25">
      <c r="A602" s="13" t="s">
        <v>727</v>
      </c>
      <c r="B602" s="1" t="s">
        <v>7081</v>
      </c>
    </row>
    <row r="603" spans="1:2" ht="30" x14ac:dyDescent="0.25">
      <c r="A603" s="13" t="s">
        <v>728</v>
      </c>
      <c r="B603" s="1" t="s">
        <v>7081</v>
      </c>
    </row>
    <row r="604" spans="1:2" ht="30" x14ac:dyDescent="0.25">
      <c r="A604" s="13" t="s">
        <v>729</v>
      </c>
      <c r="B604" s="1" t="s">
        <v>7081</v>
      </c>
    </row>
    <row r="605" spans="1:2" ht="30" x14ac:dyDescent="0.25">
      <c r="A605" s="13" t="s">
        <v>730</v>
      </c>
      <c r="B605" s="1" t="s">
        <v>7081</v>
      </c>
    </row>
    <row r="606" spans="1:2" ht="30" x14ac:dyDescent="0.25">
      <c r="A606" s="13" t="s">
        <v>731</v>
      </c>
      <c r="B606" s="1" t="s">
        <v>7081</v>
      </c>
    </row>
    <row r="607" spans="1:2" ht="30" x14ac:dyDescent="0.25">
      <c r="A607" s="13" t="s">
        <v>732</v>
      </c>
      <c r="B607" s="1" t="s">
        <v>7081</v>
      </c>
    </row>
    <row r="608" spans="1:2" ht="30" x14ac:dyDescent="0.25">
      <c r="A608" s="13" t="s">
        <v>733</v>
      </c>
      <c r="B608" s="1" t="s">
        <v>7081</v>
      </c>
    </row>
    <row r="609" spans="1:2" ht="30" x14ac:dyDescent="0.25">
      <c r="A609" s="13" t="s">
        <v>734</v>
      </c>
      <c r="B609" s="1" t="s">
        <v>7084</v>
      </c>
    </row>
    <row r="610" spans="1:2" ht="30" x14ac:dyDescent="0.25">
      <c r="A610" s="13" t="s">
        <v>735</v>
      </c>
      <c r="B610" s="1" t="s">
        <v>7084</v>
      </c>
    </row>
    <row r="611" spans="1:2" ht="30" x14ac:dyDescent="0.25">
      <c r="A611" s="13" t="s">
        <v>736</v>
      </c>
      <c r="B611" s="1" t="s">
        <v>7084</v>
      </c>
    </row>
    <row r="612" spans="1:2" ht="30" x14ac:dyDescent="0.25">
      <c r="A612" s="13" t="s">
        <v>737</v>
      </c>
      <c r="B612" s="1" t="s">
        <v>7084</v>
      </c>
    </row>
    <row r="613" spans="1:2" ht="30" x14ac:dyDescent="0.25">
      <c r="A613" s="13" t="s">
        <v>738</v>
      </c>
      <c r="B613" s="1" t="s">
        <v>7081</v>
      </c>
    </row>
    <row r="614" spans="1:2" ht="30" x14ac:dyDescent="0.25">
      <c r="A614" s="13" t="s">
        <v>739</v>
      </c>
      <c r="B614" s="1" t="s">
        <v>7084</v>
      </c>
    </row>
    <row r="615" spans="1:2" ht="30" x14ac:dyDescent="0.25">
      <c r="A615" s="13" t="s">
        <v>740</v>
      </c>
      <c r="B615" s="1" t="s">
        <v>7081</v>
      </c>
    </row>
    <row r="616" spans="1:2" ht="30" x14ac:dyDescent="0.25">
      <c r="A616" s="13" t="s">
        <v>741</v>
      </c>
      <c r="B616" s="1" t="s">
        <v>7081</v>
      </c>
    </row>
    <row r="617" spans="1:2" ht="30" x14ac:dyDescent="0.25">
      <c r="A617" s="13" t="s">
        <v>742</v>
      </c>
      <c r="B617" s="1" t="s">
        <v>7081</v>
      </c>
    </row>
    <row r="618" spans="1:2" ht="30" x14ac:dyDescent="0.25">
      <c r="A618" s="13" t="s">
        <v>743</v>
      </c>
      <c r="B618" s="1" t="s">
        <v>7081</v>
      </c>
    </row>
    <row r="619" spans="1:2" ht="30" x14ac:dyDescent="0.25">
      <c r="A619" s="13" t="s">
        <v>744</v>
      </c>
      <c r="B619" s="1" t="s">
        <v>7081</v>
      </c>
    </row>
    <row r="620" spans="1:2" ht="30" x14ac:dyDescent="0.25">
      <c r="A620" s="13" t="s">
        <v>745</v>
      </c>
      <c r="B620" s="1" t="s">
        <v>7081</v>
      </c>
    </row>
    <row r="621" spans="1:2" ht="30" x14ac:dyDescent="0.25">
      <c r="A621" s="13" t="s">
        <v>746</v>
      </c>
      <c r="B621" s="1" t="s">
        <v>7081</v>
      </c>
    </row>
    <row r="622" spans="1:2" ht="30" x14ac:dyDescent="0.25">
      <c r="A622" s="13" t="s">
        <v>747</v>
      </c>
      <c r="B622" s="1" t="s">
        <v>7084</v>
      </c>
    </row>
    <row r="623" spans="1:2" ht="30" x14ac:dyDescent="0.25">
      <c r="A623" s="13" t="s">
        <v>748</v>
      </c>
      <c r="B623" s="1" t="s">
        <v>7084</v>
      </c>
    </row>
    <row r="624" spans="1:2" ht="30" x14ac:dyDescent="0.25">
      <c r="A624" s="13" t="s">
        <v>749</v>
      </c>
      <c r="B624" s="1" t="s">
        <v>7084</v>
      </c>
    </row>
    <row r="625" spans="1:2" ht="30" x14ac:dyDescent="0.25">
      <c r="A625" s="13" t="s">
        <v>751</v>
      </c>
      <c r="B625" s="1" t="s">
        <v>7084</v>
      </c>
    </row>
    <row r="626" spans="1:2" ht="30" x14ac:dyDescent="0.25">
      <c r="A626" s="13" t="s">
        <v>752</v>
      </c>
      <c r="B626" s="1" t="s">
        <v>7084</v>
      </c>
    </row>
    <row r="627" spans="1:2" ht="30" x14ac:dyDescent="0.25">
      <c r="A627" s="13" t="s">
        <v>753</v>
      </c>
      <c r="B627" s="1" t="s">
        <v>7084</v>
      </c>
    </row>
    <row r="628" spans="1:2" ht="30" x14ac:dyDescent="0.25">
      <c r="A628" s="13" t="s">
        <v>754</v>
      </c>
      <c r="B628" s="1" t="s">
        <v>7084</v>
      </c>
    </row>
    <row r="629" spans="1:2" ht="30" x14ac:dyDescent="0.25">
      <c r="A629" s="13" t="s">
        <v>755</v>
      </c>
      <c r="B629" s="1" t="s">
        <v>7084</v>
      </c>
    </row>
    <row r="630" spans="1:2" ht="30" x14ac:dyDescent="0.25">
      <c r="A630" s="13" t="s">
        <v>756</v>
      </c>
      <c r="B630" s="1" t="s">
        <v>7084</v>
      </c>
    </row>
    <row r="631" spans="1:2" ht="30" x14ac:dyDescent="0.25">
      <c r="A631" s="13" t="s">
        <v>757</v>
      </c>
      <c r="B631" s="1" t="s">
        <v>7084</v>
      </c>
    </row>
    <row r="632" spans="1:2" ht="30" x14ac:dyDescent="0.25">
      <c r="A632" s="13" t="s">
        <v>758</v>
      </c>
      <c r="B632" s="1" t="s">
        <v>7081</v>
      </c>
    </row>
    <row r="633" spans="1:2" ht="30" x14ac:dyDescent="0.25">
      <c r="A633" s="13" t="s">
        <v>759</v>
      </c>
      <c r="B633" s="1" t="s">
        <v>7087</v>
      </c>
    </row>
    <row r="634" spans="1:2" ht="30" x14ac:dyDescent="0.25">
      <c r="A634" s="13" t="s">
        <v>761</v>
      </c>
      <c r="B634" s="1" t="s">
        <v>7087</v>
      </c>
    </row>
    <row r="635" spans="1:2" ht="30" x14ac:dyDescent="0.25">
      <c r="A635" s="13" t="s">
        <v>762</v>
      </c>
      <c r="B635" s="1" t="s">
        <v>7084</v>
      </c>
    </row>
    <row r="636" spans="1:2" ht="30" x14ac:dyDescent="0.25">
      <c r="A636" s="13" t="s">
        <v>763</v>
      </c>
      <c r="B636" s="1" t="s">
        <v>7081</v>
      </c>
    </row>
    <row r="637" spans="1:2" ht="30" x14ac:dyDescent="0.25">
      <c r="A637" s="13" t="s">
        <v>764</v>
      </c>
      <c r="B637" s="1" t="s">
        <v>7081</v>
      </c>
    </row>
    <row r="638" spans="1:2" ht="30" x14ac:dyDescent="0.25">
      <c r="A638" s="13" t="s">
        <v>765</v>
      </c>
      <c r="B638" s="1" t="s">
        <v>7084</v>
      </c>
    </row>
    <row r="639" spans="1:2" ht="30" x14ac:dyDescent="0.25">
      <c r="A639" s="13" t="s">
        <v>766</v>
      </c>
      <c r="B639" s="1" t="s">
        <v>7084</v>
      </c>
    </row>
    <row r="640" spans="1:2" ht="30" x14ac:dyDescent="0.25">
      <c r="A640" s="13" t="s">
        <v>767</v>
      </c>
      <c r="B640" s="1" t="s">
        <v>7081</v>
      </c>
    </row>
    <row r="641" spans="1:2" ht="30" x14ac:dyDescent="0.25">
      <c r="A641" s="13" t="s">
        <v>768</v>
      </c>
      <c r="B641" s="1" t="s">
        <v>7081</v>
      </c>
    </row>
    <row r="642" spans="1:2" ht="30" x14ac:dyDescent="0.25">
      <c r="A642" s="13" t="s">
        <v>769</v>
      </c>
      <c r="B642" s="1" t="s">
        <v>7084</v>
      </c>
    </row>
    <row r="643" spans="1:2" ht="30" x14ac:dyDescent="0.25">
      <c r="A643" s="13" t="s">
        <v>770</v>
      </c>
      <c r="B643" s="1" t="s">
        <v>7084</v>
      </c>
    </row>
    <row r="644" spans="1:2" ht="30" x14ac:dyDescent="0.25">
      <c r="A644" s="13" t="s">
        <v>771</v>
      </c>
      <c r="B644" s="1" t="s">
        <v>7081</v>
      </c>
    </row>
    <row r="645" spans="1:2" ht="30" x14ac:dyDescent="0.25">
      <c r="A645" s="13" t="s">
        <v>772</v>
      </c>
      <c r="B645" s="1" t="s">
        <v>7081</v>
      </c>
    </row>
    <row r="646" spans="1:2" ht="30" x14ac:dyDescent="0.25">
      <c r="A646" s="13" t="s">
        <v>773</v>
      </c>
      <c r="B646" s="1" t="s">
        <v>7081</v>
      </c>
    </row>
    <row r="647" spans="1:2" ht="30" x14ac:dyDescent="0.25">
      <c r="A647" s="13" t="s">
        <v>774</v>
      </c>
      <c r="B647" s="1" t="s">
        <v>7081</v>
      </c>
    </row>
    <row r="648" spans="1:2" ht="30" x14ac:dyDescent="0.25">
      <c r="A648" s="13" t="s">
        <v>775</v>
      </c>
      <c r="B648" s="1" t="s">
        <v>7081</v>
      </c>
    </row>
    <row r="649" spans="1:2" ht="30" x14ac:dyDescent="0.25">
      <c r="A649" s="13" t="s">
        <v>776</v>
      </c>
      <c r="B649" s="1" t="s">
        <v>7081</v>
      </c>
    </row>
    <row r="650" spans="1:2" ht="30" x14ac:dyDescent="0.25">
      <c r="A650" s="13" t="s">
        <v>1240</v>
      </c>
      <c r="B650" s="1" t="s">
        <v>7088</v>
      </c>
    </row>
    <row r="651" spans="1:2" ht="30" x14ac:dyDescent="0.25">
      <c r="A651" s="13" t="s">
        <v>1242</v>
      </c>
      <c r="B651" s="1" t="s">
        <v>7089</v>
      </c>
    </row>
    <row r="652" spans="1:2" ht="30" x14ac:dyDescent="0.25">
      <c r="A652" s="13" t="s">
        <v>1244</v>
      </c>
      <c r="B652" s="1" t="s">
        <v>7089</v>
      </c>
    </row>
    <row r="653" spans="1:2" ht="30" x14ac:dyDescent="0.25">
      <c r="A653" s="13" t="s">
        <v>1245</v>
      </c>
      <c r="B653" s="1" t="s">
        <v>7089</v>
      </c>
    </row>
    <row r="654" spans="1:2" x14ac:dyDescent="0.25">
      <c r="A654" s="13" t="s">
        <v>1246</v>
      </c>
      <c r="B654" s="1" t="s">
        <v>7090</v>
      </c>
    </row>
    <row r="655" spans="1:2" x14ac:dyDescent="0.25">
      <c r="A655" s="13" t="s">
        <v>1248</v>
      </c>
      <c r="B655" s="1" t="s">
        <v>7090</v>
      </c>
    </row>
    <row r="656" spans="1:2" x14ac:dyDescent="0.25">
      <c r="A656" s="13" t="s">
        <v>1249</v>
      </c>
      <c r="B656" s="1" t="s">
        <v>7090</v>
      </c>
    </row>
    <row r="657" spans="1:2" ht="30" x14ac:dyDescent="0.25">
      <c r="A657" s="13" t="s">
        <v>777</v>
      </c>
      <c r="B657" s="1" t="s">
        <v>7091</v>
      </c>
    </row>
    <row r="658" spans="1:2" ht="30" x14ac:dyDescent="0.25">
      <c r="A658" s="13" t="s">
        <v>779</v>
      </c>
      <c r="B658" s="1" t="s">
        <v>7091</v>
      </c>
    </row>
    <row r="659" spans="1:2" ht="30" x14ac:dyDescent="0.25">
      <c r="A659" s="13" t="s">
        <v>780</v>
      </c>
      <c r="B659" s="1" t="s">
        <v>7091</v>
      </c>
    </row>
    <row r="660" spans="1:2" ht="30" x14ac:dyDescent="0.25">
      <c r="A660" s="13" t="s">
        <v>781</v>
      </c>
      <c r="B660" s="1" t="s">
        <v>7091</v>
      </c>
    </row>
    <row r="661" spans="1:2" ht="30" x14ac:dyDescent="0.25">
      <c r="A661" s="13" t="s">
        <v>782</v>
      </c>
      <c r="B661" s="1" t="s">
        <v>7091</v>
      </c>
    </row>
    <row r="662" spans="1:2" ht="30" x14ac:dyDescent="0.25">
      <c r="A662" s="13" t="s">
        <v>783</v>
      </c>
      <c r="B662" s="1" t="s">
        <v>7091</v>
      </c>
    </row>
    <row r="663" spans="1:2" ht="30" x14ac:dyDescent="0.25">
      <c r="A663" s="13" t="s">
        <v>784</v>
      </c>
      <c r="B663" s="1" t="s">
        <v>7091</v>
      </c>
    </row>
    <row r="664" spans="1:2" ht="30" x14ac:dyDescent="0.25">
      <c r="A664" s="13" t="s">
        <v>785</v>
      </c>
      <c r="B664" s="1" t="s">
        <v>7091</v>
      </c>
    </row>
    <row r="665" spans="1:2" ht="30" x14ac:dyDescent="0.25">
      <c r="A665" s="13" t="s">
        <v>786</v>
      </c>
      <c r="B665" s="1" t="s">
        <v>7091</v>
      </c>
    </row>
    <row r="666" spans="1:2" ht="30" x14ac:dyDescent="0.25">
      <c r="A666" s="13" t="s">
        <v>787</v>
      </c>
      <c r="B666" s="1" t="s">
        <v>7091</v>
      </c>
    </row>
    <row r="667" spans="1:2" ht="30" x14ac:dyDescent="0.25">
      <c r="A667" s="13" t="s">
        <v>788</v>
      </c>
      <c r="B667" s="1" t="s">
        <v>7091</v>
      </c>
    </row>
    <row r="668" spans="1:2" ht="30" x14ac:dyDescent="0.25">
      <c r="A668" s="13" t="s">
        <v>789</v>
      </c>
      <c r="B668" s="1" t="s">
        <v>7091</v>
      </c>
    </row>
    <row r="669" spans="1:2" ht="30" x14ac:dyDescent="0.25">
      <c r="A669" s="13" t="s">
        <v>790</v>
      </c>
      <c r="B669" s="1" t="s">
        <v>7091</v>
      </c>
    </row>
    <row r="670" spans="1:2" ht="30" x14ac:dyDescent="0.25">
      <c r="A670" s="13" t="s">
        <v>791</v>
      </c>
      <c r="B670" s="1" t="s">
        <v>7091</v>
      </c>
    </row>
    <row r="671" spans="1:2" ht="30" x14ac:dyDescent="0.25">
      <c r="A671" s="13" t="s">
        <v>792</v>
      </c>
      <c r="B671" s="1" t="s">
        <v>7091</v>
      </c>
    </row>
    <row r="672" spans="1:2" ht="30" x14ac:dyDescent="0.25">
      <c r="A672" s="13" t="s">
        <v>793</v>
      </c>
      <c r="B672" s="1" t="s">
        <v>7091</v>
      </c>
    </row>
    <row r="673" spans="1:2" ht="30" x14ac:dyDescent="0.25">
      <c r="A673" s="13" t="s">
        <v>794</v>
      </c>
      <c r="B673" s="1" t="s">
        <v>7091</v>
      </c>
    </row>
    <row r="674" spans="1:2" ht="30" x14ac:dyDescent="0.25">
      <c r="A674" s="13" t="s">
        <v>795</v>
      </c>
      <c r="B674" s="1" t="s">
        <v>7091</v>
      </c>
    </row>
    <row r="675" spans="1:2" ht="30" x14ac:dyDescent="0.25">
      <c r="A675" s="13" t="s">
        <v>796</v>
      </c>
      <c r="B675" s="1" t="s">
        <v>7091</v>
      </c>
    </row>
    <row r="676" spans="1:2" ht="30" x14ac:dyDescent="0.25">
      <c r="A676" s="13" t="s">
        <v>797</v>
      </c>
      <c r="B676" s="1" t="s">
        <v>7091</v>
      </c>
    </row>
    <row r="677" spans="1:2" ht="30" x14ac:dyDescent="0.25">
      <c r="A677" s="13" t="s">
        <v>798</v>
      </c>
      <c r="B677" s="1" t="s">
        <v>7091</v>
      </c>
    </row>
    <row r="678" spans="1:2" ht="30" x14ac:dyDescent="0.25">
      <c r="A678" s="13" t="s">
        <v>799</v>
      </c>
      <c r="B678" s="1" t="s">
        <v>7091</v>
      </c>
    </row>
    <row r="679" spans="1:2" ht="30" x14ac:dyDescent="0.25">
      <c r="A679" s="13" t="s">
        <v>800</v>
      </c>
      <c r="B679" s="1" t="s">
        <v>7091</v>
      </c>
    </row>
    <row r="680" spans="1:2" ht="30" x14ac:dyDescent="0.25">
      <c r="A680" s="13" t="s">
        <v>801</v>
      </c>
      <c r="B680" s="1" t="s">
        <v>7091</v>
      </c>
    </row>
    <row r="681" spans="1:2" ht="30" x14ac:dyDescent="0.25">
      <c r="A681" s="13" t="s">
        <v>802</v>
      </c>
      <c r="B681" s="1" t="s">
        <v>7091</v>
      </c>
    </row>
    <row r="682" spans="1:2" ht="30" x14ac:dyDescent="0.25">
      <c r="A682" s="13" t="s">
        <v>803</v>
      </c>
      <c r="B682" s="1" t="s">
        <v>7091</v>
      </c>
    </row>
    <row r="683" spans="1:2" ht="30" x14ac:dyDescent="0.25">
      <c r="A683" s="13" t="s">
        <v>804</v>
      </c>
      <c r="B683" s="1" t="s">
        <v>7091</v>
      </c>
    </row>
    <row r="684" spans="1:2" ht="30" x14ac:dyDescent="0.25">
      <c r="A684" s="13" t="s">
        <v>805</v>
      </c>
      <c r="B684" s="1" t="s">
        <v>7092</v>
      </c>
    </row>
    <row r="685" spans="1:2" ht="30" x14ac:dyDescent="0.25">
      <c r="A685" s="13" t="s">
        <v>807</v>
      </c>
      <c r="B685" s="1" t="s">
        <v>7092</v>
      </c>
    </row>
    <row r="686" spans="1:2" ht="30" x14ac:dyDescent="0.25">
      <c r="A686" s="13" t="s">
        <v>808</v>
      </c>
      <c r="B686" s="1" t="s">
        <v>7092</v>
      </c>
    </row>
    <row r="687" spans="1:2" ht="30" x14ac:dyDescent="0.25">
      <c r="A687" s="13" t="s">
        <v>809</v>
      </c>
      <c r="B687" s="1" t="s">
        <v>7092</v>
      </c>
    </row>
    <row r="688" spans="1:2" ht="30" x14ac:dyDescent="0.25">
      <c r="A688" s="13" t="s">
        <v>810</v>
      </c>
      <c r="B688" s="1" t="s">
        <v>7092</v>
      </c>
    </row>
    <row r="689" spans="1:2" ht="30" x14ac:dyDescent="0.25">
      <c r="A689" s="13" t="s">
        <v>812</v>
      </c>
      <c r="B689" s="1" t="s">
        <v>7093</v>
      </c>
    </row>
    <row r="690" spans="1:2" ht="30" x14ac:dyDescent="0.25">
      <c r="A690" s="13" t="s">
        <v>814</v>
      </c>
      <c r="B690" s="1" t="s">
        <v>7093</v>
      </c>
    </row>
    <row r="691" spans="1:2" ht="30" x14ac:dyDescent="0.25">
      <c r="A691" s="13" t="s">
        <v>815</v>
      </c>
      <c r="B691" s="1" t="s">
        <v>7093</v>
      </c>
    </row>
    <row r="692" spans="1:2" ht="30" x14ac:dyDescent="0.25">
      <c r="A692" s="13" t="s">
        <v>816</v>
      </c>
      <c r="B692" s="1" t="s">
        <v>7093</v>
      </c>
    </row>
    <row r="693" spans="1:2" ht="30" x14ac:dyDescent="0.25">
      <c r="A693" s="13" t="s">
        <v>817</v>
      </c>
      <c r="B693" s="1" t="s">
        <v>7093</v>
      </c>
    </row>
    <row r="694" spans="1:2" ht="30" x14ac:dyDescent="0.25">
      <c r="A694" s="13" t="s">
        <v>818</v>
      </c>
      <c r="B694" s="1" t="s">
        <v>7093</v>
      </c>
    </row>
    <row r="695" spans="1:2" ht="30" x14ac:dyDescent="0.25">
      <c r="A695" s="13" t="s">
        <v>819</v>
      </c>
      <c r="B695" s="1" t="s">
        <v>7094</v>
      </c>
    </row>
    <row r="696" spans="1:2" ht="45" x14ac:dyDescent="0.25">
      <c r="A696" s="13" t="s">
        <v>821</v>
      </c>
      <c r="B696" s="1" t="s">
        <v>7095</v>
      </c>
    </row>
    <row r="697" spans="1:2" ht="45" x14ac:dyDescent="0.25">
      <c r="A697" s="13" t="s">
        <v>823</v>
      </c>
      <c r="B697" s="1" t="s">
        <v>7095</v>
      </c>
    </row>
    <row r="698" spans="1:2" ht="45" x14ac:dyDescent="0.25">
      <c r="A698" s="13" t="s">
        <v>825</v>
      </c>
      <c r="B698" s="1" t="s">
        <v>7095</v>
      </c>
    </row>
    <row r="699" spans="1:2" ht="45" x14ac:dyDescent="0.25">
      <c r="A699" s="13" t="s">
        <v>826</v>
      </c>
      <c r="B699" s="1" t="s">
        <v>7096</v>
      </c>
    </row>
    <row r="700" spans="1:2" ht="45" x14ac:dyDescent="0.25">
      <c r="A700" s="13" t="s">
        <v>828</v>
      </c>
      <c r="B700" s="1" t="s">
        <v>7096</v>
      </c>
    </row>
    <row r="701" spans="1:2" ht="45" x14ac:dyDescent="0.25">
      <c r="A701" s="13" t="s">
        <v>829</v>
      </c>
      <c r="B701" s="1" t="s">
        <v>7096</v>
      </c>
    </row>
    <row r="702" spans="1:2" ht="45" x14ac:dyDescent="0.25">
      <c r="A702" s="13" t="s">
        <v>830</v>
      </c>
      <c r="B702" s="1" t="s">
        <v>7096</v>
      </c>
    </row>
    <row r="703" spans="1:2" ht="45" x14ac:dyDescent="0.25">
      <c r="A703" s="13" t="s">
        <v>831</v>
      </c>
      <c r="B703" s="1" t="s">
        <v>7096</v>
      </c>
    </row>
    <row r="704" spans="1:2" ht="45" x14ac:dyDescent="0.25">
      <c r="A704" s="13" t="s">
        <v>832</v>
      </c>
      <c r="B704" s="1" t="s">
        <v>7096</v>
      </c>
    </row>
    <row r="705" spans="1:2" ht="45" x14ac:dyDescent="0.25">
      <c r="A705" s="13" t="s">
        <v>833</v>
      </c>
      <c r="B705" s="1" t="s">
        <v>7096</v>
      </c>
    </row>
    <row r="706" spans="1:2" ht="45" x14ac:dyDescent="0.25">
      <c r="A706" s="13" t="s">
        <v>834</v>
      </c>
      <c r="B706" s="1" t="s">
        <v>7096</v>
      </c>
    </row>
    <row r="707" spans="1:2" ht="45" x14ac:dyDescent="0.25">
      <c r="A707" s="13" t="s">
        <v>835</v>
      </c>
      <c r="B707" s="1" t="s">
        <v>7096</v>
      </c>
    </row>
    <row r="708" spans="1:2" ht="45" x14ac:dyDescent="0.25">
      <c r="A708" s="13" t="s">
        <v>836</v>
      </c>
      <c r="B708" s="1" t="s">
        <v>7096</v>
      </c>
    </row>
    <row r="709" spans="1:2" ht="45" x14ac:dyDescent="0.25">
      <c r="A709" s="13" t="s">
        <v>838</v>
      </c>
      <c r="B709" s="1" t="s">
        <v>7096</v>
      </c>
    </row>
    <row r="710" spans="1:2" ht="45" x14ac:dyDescent="0.25">
      <c r="A710" s="13" t="s">
        <v>839</v>
      </c>
      <c r="B710" s="1" t="s">
        <v>7096</v>
      </c>
    </row>
    <row r="711" spans="1:2" ht="45" x14ac:dyDescent="0.25">
      <c r="A711" s="13" t="s">
        <v>840</v>
      </c>
      <c r="B711" s="1" t="s">
        <v>7096</v>
      </c>
    </row>
    <row r="712" spans="1:2" ht="45" x14ac:dyDescent="0.25">
      <c r="A712" s="13" t="s">
        <v>841</v>
      </c>
      <c r="B712" s="1" t="s">
        <v>7096</v>
      </c>
    </row>
    <row r="713" spans="1:2" ht="45" x14ac:dyDescent="0.25">
      <c r="A713" s="13" t="s">
        <v>842</v>
      </c>
      <c r="B713" s="1" t="s">
        <v>7096</v>
      </c>
    </row>
    <row r="714" spans="1:2" ht="45" x14ac:dyDescent="0.25">
      <c r="A714" s="13" t="s">
        <v>843</v>
      </c>
      <c r="B714" s="1" t="s">
        <v>7096</v>
      </c>
    </row>
    <row r="715" spans="1:2" ht="45" x14ac:dyDescent="0.25">
      <c r="A715" s="13" t="s">
        <v>844</v>
      </c>
      <c r="B715" s="1" t="s">
        <v>7096</v>
      </c>
    </row>
    <row r="716" spans="1:2" ht="45" x14ac:dyDescent="0.25">
      <c r="A716" s="13" t="s">
        <v>845</v>
      </c>
      <c r="B716" s="1" t="s">
        <v>7096</v>
      </c>
    </row>
    <row r="717" spans="1:2" ht="45" x14ac:dyDescent="0.25">
      <c r="A717" s="13" t="s">
        <v>846</v>
      </c>
      <c r="B717" s="1" t="s">
        <v>7096</v>
      </c>
    </row>
    <row r="718" spans="1:2" ht="45" x14ac:dyDescent="0.25">
      <c r="A718" s="13" t="s">
        <v>847</v>
      </c>
      <c r="B718" s="1" t="s">
        <v>7096</v>
      </c>
    </row>
    <row r="719" spans="1:2" ht="45" x14ac:dyDescent="0.25">
      <c r="A719" s="13" t="s">
        <v>848</v>
      </c>
      <c r="B719" s="1" t="s">
        <v>7096</v>
      </c>
    </row>
    <row r="720" spans="1:2" ht="45" x14ac:dyDescent="0.25">
      <c r="A720" s="13" t="s">
        <v>849</v>
      </c>
      <c r="B720" s="1" t="s">
        <v>7096</v>
      </c>
    </row>
    <row r="721" spans="1:2" ht="45" x14ac:dyDescent="0.25">
      <c r="A721" s="13" t="s">
        <v>850</v>
      </c>
      <c r="B721" s="1" t="s">
        <v>7096</v>
      </c>
    </row>
    <row r="722" spans="1:2" ht="45" x14ac:dyDescent="0.25">
      <c r="A722" s="13" t="s">
        <v>851</v>
      </c>
      <c r="B722" s="1" t="s">
        <v>7096</v>
      </c>
    </row>
    <row r="723" spans="1:2" ht="45" x14ac:dyDescent="0.25">
      <c r="A723" s="13" t="s">
        <v>852</v>
      </c>
      <c r="B723" s="1" t="s">
        <v>7096</v>
      </c>
    </row>
    <row r="724" spans="1:2" ht="45" x14ac:dyDescent="0.25">
      <c r="A724" s="13" t="s">
        <v>853</v>
      </c>
      <c r="B724" s="1" t="s">
        <v>7096</v>
      </c>
    </row>
    <row r="725" spans="1:2" ht="45" x14ac:dyDescent="0.25">
      <c r="A725" s="13" t="s">
        <v>854</v>
      </c>
      <c r="B725" s="1" t="s">
        <v>7096</v>
      </c>
    </row>
    <row r="726" spans="1:2" ht="45" x14ac:dyDescent="0.25">
      <c r="A726" s="13" t="s">
        <v>855</v>
      </c>
      <c r="B726" s="1" t="s">
        <v>7096</v>
      </c>
    </row>
    <row r="727" spans="1:2" ht="45" x14ac:dyDescent="0.25">
      <c r="A727" s="13" t="s">
        <v>856</v>
      </c>
      <c r="B727" s="1" t="s">
        <v>7096</v>
      </c>
    </row>
    <row r="728" spans="1:2" ht="45" x14ac:dyDescent="0.25">
      <c r="A728" s="13" t="s">
        <v>857</v>
      </c>
      <c r="B728" s="1" t="s">
        <v>7096</v>
      </c>
    </row>
    <row r="729" spans="1:2" ht="45" x14ac:dyDescent="0.25">
      <c r="A729" s="13" t="s">
        <v>858</v>
      </c>
      <c r="B729" s="1" t="s">
        <v>7097</v>
      </c>
    </row>
    <row r="730" spans="1:2" ht="45" x14ac:dyDescent="0.25">
      <c r="A730" s="13" t="s">
        <v>860</v>
      </c>
      <c r="B730" s="1" t="s">
        <v>7097</v>
      </c>
    </row>
    <row r="731" spans="1:2" ht="45" x14ac:dyDescent="0.25">
      <c r="A731" s="13" t="s">
        <v>861</v>
      </c>
      <c r="B731" s="1" t="s">
        <v>7097</v>
      </c>
    </row>
    <row r="732" spans="1:2" ht="45" x14ac:dyDescent="0.25">
      <c r="A732" s="13" t="s">
        <v>862</v>
      </c>
      <c r="B732" s="1" t="s">
        <v>7097</v>
      </c>
    </row>
    <row r="733" spans="1:2" ht="45" x14ac:dyDescent="0.25">
      <c r="A733" s="13" t="s">
        <v>863</v>
      </c>
      <c r="B733" s="1" t="s">
        <v>7097</v>
      </c>
    </row>
    <row r="734" spans="1:2" ht="45" x14ac:dyDescent="0.25">
      <c r="A734" s="13" t="s">
        <v>864</v>
      </c>
      <c r="B734" s="1" t="s">
        <v>7098</v>
      </c>
    </row>
    <row r="735" spans="1:2" ht="45" x14ac:dyDescent="0.25">
      <c r="A735" s="13" t="s">
        <v>866</v>
      </c>
      <c r="B735" s="1" t="s">
        <v>7098</v>
      </c>
    </row>
    <row r="736" spans="1:2" ht="45" x14ac:dyDescent="0.25">
      <c r="A736" s="13" t="s">
        <v>867</v>
      </c>
      <c r="B736" s="1" t="s">
        <v>7098</v>
      </c>
    </row>
    <row r="737" spans="1:2" ht="45" x14ac:dyDescent="0.25">
      <c r="A737" s="13" t="s">
        <v>868</v>
      </c>
      <c r="B737" s="1" t="s">
        <v>7098</v>
      </c>
    </row>
    <row r="738" spans="1:2" ht="45" x14ac:dyDescent="0.25">
      <c r="A738" s="13" t="s">
        <v>869</v>
      </c>
      <c r="B738" s="1" t="s">
        <v>7098</v>
      </c>
    </row>
    <row r="739" spans="1:2" ht="45" x14ac:dyDescent="0.25">
      <c r="A739" s="13" t="s">
        <v>870</v>
      </c>
      <c r="B739" s="1" t="s">
        <v>7098</v>
      </c>
    </row>
    <row r="740" spans="1:2" ht="45" x14ac:dyDescent="0.25">
      <c r="A740" s="13" t="s">
        <v>871</v>
      </c>
      <c r="B740" s="1" t="s">
        <v>7098</v>
      </c>
    </row>
    <row r="741" spans="1:2" ht="45" x14ac:dyDescent="0.25">
      <c r="A741" s="13" t="s">
        <v>872</v>
      </c>
      <c r="B741" s="1" t="s">
        <v>7098</v>
      </c>
    </row>
    <row r="742" spans="1:2" ht="45" x14ac:dyDescent="0.25">
      <c r="A742" s="13" t="s">
        <v>873</v>
      </c>
      <c r="B742" s="1" t="s">
        <v>7098</v>
      </c>
    </row>
    <row r="743" spans="1:2" ht="45" x14ac:dyDescent="0.25">
      <c r="A743" s="13" t="s">
        <v>874</v>
      </c>
      <c r="B743" s="1" t="s">
        <v>7099</v>
      </c>
    </row>
    <row r="744" spans="1:2" ht="45" x14ac:dyDescent="0.25">
      <c r="A744" s="13" t="s">
        <v>876</v>
      </c>
      <c r="B744" s="1" t="s">
        <v>7099</v>
      </c>
    </row>
    <row r="745" spans="1:2" ht="45" x14ac:dyDescent="0.25">
      <c r="A745" s="13" t="s">
        <v>877</v>
      </c>
      <c r="B745" s="1" t="s">
        <v>7099</v>
      </c>
    </row>
    <row r="746" spans="1:2" ht="45" x14ac:dyDescent="0.25">
      <c r="A746" s="13" t="s">
        <v>878</v>
      </c>
      <c r="B746" s="1" t="s">
        <v>7099</v>
      </c>
    </row>
    <row r="747" spans="1:2" ht="45" x14ac:dyDescent="0.25">
      <c r="A747" s="13" t="s">
        <v>879</v>
      </c>
      <c r="B747" s="1" t="s">
        <v>7099</v>
      </c>
    </row>
    <row r="748" spans="1:2" ht="45" x14ac:dyDescent="0.25">
      <c r="A748" s="13" t="s">
        <v>880</v>
      </c>
      <c r="B748" s="1" t="s">
        <v>7099</v>
      </c>
    </row>
    <row r="749" spans="1:2" ht="45" x14ac:dyDescent="0.25">
      <c r="A749" s="13" t="s">
        <v>881</v>
      </c>
      <c r="B749" s="1" t="s">
        <v>7099</v>
      </c>
    </row>
    <row r="750" spans="1:2" ht="45" x14ac:dyDescent="0.25">
      <c r="A750" s="13" t="s">
        <v>882</v>
      </c>
      <c r="B750" s="1" t="s">
        <v>7099</v>
      </c>
    </row>
    <row r="751" spans="1:2" ht="45" x14ac:dyDescent="0.25">
      <c r="A751" s="13" t="s">
        <v>883</v>
      </c>
      <c r="B751" s="1" t="s">
        <v>7099</v>
      </c>
    </row>
    <row r="752" spans="1:2" ht="45" x14ac:dyDescent="0.25">
      <c r="A752" s="13" t="s">
        <v>884</v>
      </c>
      <c r="B752" s="1" t="s">
        <v>7099</v>
      </c>
    </row>
    <row r="753" spans="1:2" ht="45" x14ac:dyDescent="0.25">
      <c r="A753" s="13" t="s">
        <v>885</v>
      </c>
      <c r="B753" s="1" t="s">
        <v>7099</v>
      </c>
    </row>
    <row r="754" spans="1:2" ht="45" x14ac:dyDescent="0.25">
      <c r="A754" s="13" t="s">
        <v>887</v>
      </c>
      <c r="B754" s="1" t="s">
        <v>7099</v>
      </c>
    </row>
    <row r="755" spans="1:2" ht="45" x14ac:dyDescent="0.25">
      <c r="A755" s="13" t="s">
        <v>888</v>
      </c>
      <c r="B755" s="1" t="s">
        <v>7099</v>
      </c>
    </row>
    <row r="756" spans="1:2" ht="45" x14ac:dyDescent="0.25">
      <c r="A756" s="13" t="s">
        <v>889</v>
      </c>
      <c r="B756" s="1" t="s">
        <v>7099</v>
      </c>
    </row>
    <row r="757" spans="1:2" ht="45" x14ac:dyDescent="0.25">
      <c r="A757" s="13" t="s">
        <v>890</v>
      </c>
      <c r="B757" s="1" t="s">
        <v>7100</v>
      </c>
    </row>
    <row r="758" spans="1:2" ht="45" x14ac:dyDescent="0.25">
      <c r="A758" s="13" t="s">
        <v>892</v>
      </c>
      <c r="B758" s="1" t="s">
        <v>7100</v>
      </c>
    </row>
    <row r="759" spans="1:2" ht="45" x14ac:dyDescent="0.25">
      <c r="A759" s="13" t="s">
        <v>893</v>
      </c>
      <c r="B759" s="1" t="s">
        <v>7100</v>
      </c>
    </row>
    <row r="760" spans="1:2" ht="45" x14ac:dyDescent="0.25">
      <c r="A760" s="13" t="s">
        <v>894</v>
      </c>
      <c r="B760" s="1" t="s">
        <v>7100</v>
      </c>
    </row>
    <row r="761" spans="1:2" ht="45" x14ac:dyDescent="0.25">
      <c r="A761" s="13" t="s">
        <v>895</v>
      </c>
      <c r="B761" s="1" t="s">
        <v>7100</v>
      </c>
    </row>
    <row r="762" spans="1:2" ht="45" x14ac:dyDescent="0.25">
      <c r="A762" s="13" t="s">
        <v>896</v>
      </c>
      <c r="B762" s="1" t="s">
        <v>7100</v>
      </c>
    </row>
    <row r="763" spans="1:2" ht="45" x14ac:dyDescent="0.25">
      <c r="A763" s="13" t="s">
        <v>897</v>
      </c>
      <c r="B763" s="1" t="s">
        <v>7100</v>
      </c>
    </row>
    <row r="764" spans="1:2" ht="45" x14ac:dyDescent="0.25">
      <c r="A764" s="13" t="s">
        <v>898</v>
      </c>
      <c r="B764" s="1" t="s">
        <v>7100</v>
      </c>
    </row>
    <row r="765" spans="1:2" ht="45" x14ac:dyDescent="0.25">
      <c r="A765" s="13" t="s">
        <v>899</v>
      </c>
      <c r="B765" s="1" t="s">
        <v>7100</v>
      </c>
    </row>
    <row r="766" spans="1:2" ht="45" x14ac:dyDescent="0.25">
      <c r="A766" s="13" t="s">
        <v>900</v>
      </c>
      <c r="B766" s="1" t="s">
        <v>7100</v>
      </c>
    </row>
    <row r="767" spans="1:2" ht="45" x14ac:dyDescent="0.25">
      <c r="A767" s="13" t="s">
        <v>901</v>
      </c>
      <c r="B767" s="1" t="s">
        <v>7100</v>
      </c>
    </row>
    <row r="768" spans="1:2" ht="45" x14ac:dyDescent="0.25">
      <c r="A768" s="13" t="s">
        <v>902</v>
      </c>
      <c r="B768" s="1" t="s">
        <v>7100</v>
      </c>
    </row>
    <row r="769" spans="1:2" ht="45" x14ac:dyDescent="0.25">
      <c r="A769" s="13" t="s">
        <v>903</v>
      </c>
      <c r="B769" s="1" t="s">
        <v>7100</v>
      </c>
    </row>
    <row r="770" spans="1:2" ht="45" x14ac:dyDescent="0.25">
      <c r="A770" s="13" t="s">
        <v>904</v>
      </c>
      <c r="B770" s="1" t="s">
        <v>7100</v>
      </c>
    </row>
    <row r="771" spans="1:2" ht="45" x14ac:dyDescent="0.25">
      <c r="A771" s="13" t="s">
        <v>905</v>
      </c>
      <c r="B771" s="1" t="s">
        <v>7100</v>
      </c>
    </row>
    <row r="772" spans="1:2" ht="45" x14ac:dyDescent="0.25">
      <c r="A772" s="13" t="s">
        <v>906</v>
      </c>
      <c r="B772" s="1" t="s">
        <v>7100</v>
      </c>
    </row>
    <row r="773" spans="1:2" ht="45" x14ac:dyDescent="0.25">
      <c r="A773" s="13" t="s">
        <v>907</v>
      </c>
      <c r="B773" s="1" t="s">
        <v>7100</v>
      </c>
    </row>
    <row r="774" spans="1:2" ht="45" x14ac:dyDescent="0.25">
      <c r="A774" s="13" t="s">
        <v>908</v>
      </c>
      <c r="B774" s="1" t="s">
        <v>7100</v>
      </c>
    </row>
    <row r="775" spans="1:2" ht="45" x14ac:dyDescent="0.25">
      <c r="A775" s="13" t="s">
        <v>909</v>
      </c>
      <c r="B775" s="1" t="s">
        <v>7100</v>
      </c>
    </row>
    <row r="776" spans="1:2" ht="45" x14ac:dyDescent="0.25">
      <c r="A776" s="13" t="s">
        <v>910</v>
      </c>
      <c r="B776" s="1" t="s">
        <v>7100</v>
      </c>
    </row>
    <row r="777" spans="1:2" ht="45" x14ac:dyDescent="0.25">
      <c r="A777" s="13" t="s">
        <v>911</v>
      </c>
      <c r="B777" s="1" t="s">
        <v>7100</v>
      </c>
    </row>
    <row r="778" spans="1:2" ht="45" x14ac:dyDescent="0.25">
      <c r="A778" s="13" t="s">
        <v>912</v>
      </c>
      <c r="B778" s="1" t="s">
        <v>7100</v>
      </c>
    </row>
    <row r="779" spans="1:2" ht="45" x14ac:dyDescent="0.25">
      <c r="A779" s="13" t="s">
        <v>913</v>
      </c>
      <c r="B779" s="1" t="s">
        <v>7100</v>
      </c>
    </row>
    <row r="780" spans="1:2" ht="45" x14ac:dyDescent="0.25">
      <c r="A780" s="13" t="s">
        <v>914</v>
      </c>
      <c r="B780" s="1" t="s">
        <v>7100</v>
      </c>
    </row>
    <row r="781" spans="1:2" ht="45" x14ac:dyDescent="0.25">
      <c r="A781" s="13" t="s">
        <v>915</v>
      </c>
      <c r="B781" s="1" t="s">
        <v>7100</v>
      </c>
    </row>
    <row r="782" spans="1:2" ht="45" x14ac:dyDescent="0.25">
      <c r="A782" s="13" t="s">
        <v>916</v>
      </c>
      <c r="B782" s="1" t="s">
        <v>7100</v>
      </c>
    </row>
    <row r="783" spans="1:2" ht="45" x14ac:dyDescent="0.25">
      <c r="A783" s="13" t="s">
        <v>917</v>
      </c>
      <c r="B783" s="1" t="s">
        <v>7100</v>
      </c>
    </row>
    <row r="784" spans="1:2" ht="45" x14ac:dyDescent="0.25">
      <c r="A784" s="13" t="s">
        <v>918</v>
      </c>
      <c r="B784" s="1" t="s">
        <v>7100</v>
      </c>
    </row>
    <row r="785" spans="1:2" ht="45" x14ac:dyDescent="0.25">
      <c r="A785" s="13" t="s">
        <v>919</v>
      </c>
      <c r="B785" s="1" t="s">
        <v>7101</v>
      </c>
    </row>
    <row r="786" spans="1:2" ht="45" x14ac:dyDescent="0.25">
      <c r="A786" s="13" t="s">
        <v>921</v>
      </c>
      <c r="B786" s="1" t="s">
        <v>7101</v>
      </c>
    </row>
    <row r="787" spans="1:2" ht="45" x14ac:dyDescent="0.25">
      <c r="A787" s="13" t="s">
        <v>922</v>
      </c>
      <c r="B787" s="1" t="s">
        <v>7101</v>
      </c>
    </row>
    <row r="788" spans="1:2" ht="45" x14ac:dyDescent="0.25">
      <c r="A788" s="13" t="s">
        <v>923</v>
      </c>
      <c r="B788" s="1" t="s">
        <v>7101</v>
      </c>
    </row>
    <row r="789" spans="1:2" ht="45" x14ac:dyDescent="0.25">
      <c r="A789" s="13" t="s">
        <v>924</v>
      </c>
      <c r="B789" s="1" t="s">
        <v>7101</v>
      </c>
    </row>
    <row r="790" spans="1:2" ht="45" x14ac:dyDescent="0.25">
      <c r="A790" s="13" t="s">
        <v>925</v>
      </c>
      <c r="B790" s="1" t="s">
        <v>7101</v>
      </c>
    </row>
    <row r="791" spans="1:2" ht="45" x14ac:dyDescent="0.25">
      <c r="A791" s="13" t="s">
        <v>926</v>
      </c>
      <c r="B791" s="1" t="s">
        <v>7101</v>
      </c>
    </row>
    <row r="792" spans="1:2" ht="45" x14ac:dyDescent="0.25">
      <c r="A792" s="13" t="s">
        <v>927</v>
      </c>
      <c r="B792" s="1" t="s">
        <v>7101</v>
      </c>
    </row>
    <row r="793" spans="1:2" ht="45" x14ac:dyDescent="0.25">
      <c r="A793" s="13" t="s">
        <v>928</v>
      </c>
      <c r="B793" s="1" t="s">
        <v>7101</v>
      </c>
    </row>
    <row r="794" spans="1:2" ht="45" x14ac:dyDescent="0.25">
      <c r="A794" s="13" t="s">
        <v>929</v>
      </c>
      <c r="B794" s="1" t="s">
        <v>7101</v>
      </c>
    </row>
    <row r="795" spans="1:2" ht="45" x14ac:dyDescent="0.25">
      <c r="A795" s="13" t="s">
        <v>930</v>
      </c>
      <c r="B795" s="1" t="s">
        <v>7101</v>
      </c>
    </row>
    <row r="796" spans="1:2" ht="45" x14ac:dyDescent="0.25">
      <c r="A796" s="13" t="s">
        <v>931</v>
      </c>
      <c r="B796" s="1" t="s">
        <v>7101</v>
      </c>
    </row>
    <row r="797" spans="1:2" ht="45" x14ac:dyDescent="0.25">
      <c r="A797" s="13" t="s">
        <v>932</v>
      </c>
      <c r="B797" s="1" t="s">
        <v>7101</v>
      </c>
    </row>
    <row r="798" spans="1:2" ht="45" x14ac:dyDescent="0.25">
      <c r="A798" s="13" t="s">
        <v>933</v>
      </c>
      <c r="B798" s="1" t="s">
        <v>7101</v>
      </c>
    </row>
    <row r="799" spans="1:2" ht="45" x14ac:dyDescent="0.25">
      <c r="A799" s="13" t="s">
        <v>934</v>
      </c>
      <c r="B799" s="1" t="s">
        <v>7101</v>
      </c>
    </row>
    <row r="800" spans="1:2" ht="45" x14ac:dyDescent="0.25">
      <c r="A800" s="13" t="s">
        <v>935</v>
      </c>
      <c r="B800" s="1" t="s">
        <v>7101</v>
      </c>
    </row>
    <row r="801" spans="1:2" ht="45" x14ac:dyDescent="0.25">
      <c r="A801" s="13" t="s">
        <v>936</v>
      </c>
      <c r="B801" s="1" t="s">
        <v>7101</v>
      </c>
    </row>
    <row r="802" spans="1:2" ht="45" x14ac:dyDescent="0.25">
      <c r="A802" s="13" t="s">
        <v>937</v>
      </c>
      <c r="B802" s="1" t="s">
        <v>7101</v>
      </c>
    </row>
    <row r="803" spans="1:2" ht="45" x14ac:dyDescent="0.25">
      <c r="A803" s="13" t="s">
        <v>938</v>
      </c>
      <c r="B803" s="1" t="s">
        <v>7101</v>
      </c>
    </row>
    <row r="804" spans="1:2" ht="45" x14ac:dyDescent="0.25">
      <c r="A804" s="13" t="s">
        <v>939</v>
      </c>
      <c r="B804" s="1" t="s">
        <v>7101</v>
      </c>
    </row>
    <row r="805" spans="1:2" ht="45" x14ac:dyDescent="0.25">
      <c r="A805" s="13" t="s">
        <v>940</v>
      </c>
      <c r="B805" s="1" t="s">
        <v>7101</v>
      </c>
    </row>
    <row r="806" spans="1:2" ht="45" x14ac:dyDescent="0.25">
      <c r="A806" s="13" t="s">
        <v>941</v>
      </c>
      <c r="B806" s="1" t="s">
        <v>7101</v>
      </c>
    </row>
    <row r="807" spans="1:2" ht="45" x14ac:dyDescent="0.25">
      <c r="A807" s="13" t="s">
        <v>942</v>
      </c>
      <c r="B807" s="1" t="s">
        <v>7101</v>
      </c>
    </row>
    <row r="808" spans="1:2" ht="45" x14ac:dyDescent="0.25">
      <c r="A808" s="13" t="s">
        <v>943</v>
      </c>
      <c r="B808" s="1" t="s">
        <v>7101</v>
      </c>
    </row>
    <row r="809" spans="1:2" ht="45" x14ac:dyDescent="0.25">
      <c r="A809" s="13" t="s">
        <v>944</v>
      </c>
      <c r="B809" s="1" t="s">
        <v>7101</v>
      </c>
    </row>
    <row r="810" spans="1:2" ht="45" x14ac:dyDescent="0.25">
      <c r="A810" s="13" t="s">
        <v>945</v>
      </c>
      <c r="B810" s="1" t="s">
        <v>7101</v>
      </c>
    </row>
    <row r="811" spans="1:2" ht="45" x14ac:dyDescent="0.25">
      <c r="A811" s="13" t="s">
        <v>946</v>
      </c>
      <c r="B811" s="1" t="s">
        <v>7101</v>
      </c>
    </row>
    <row r="812" spans="1:2" ht="45" x14ac:dyDescent="0.25">
      <c r="A812" s="13" t="s">
        <v>948</v>
      </c>
      <c r="B812" s="1" t="s">
        <v>7101</v>
      </c>
    </row>
    <row r="813" spans="1:2" ht="45" x14ac:dyDescent="0.25">
      <c r="A813" s="13" t="s">
        <v>949</v>
      </c>
      <c r="B813" s="1" t="s">
        <v>7101</v>
      </c>
    </row>
    <row r="814" spans="1:2" ht="45" x14ac:dyDescent="0.25">
      <c r="A814" s="13" t="s">
        <v>950</v>
      </c>
      <c r="B814" s="1" t="s">
        <v>7101</v>
      </c>
    </row>
    <row r="815" spans="1:2" ht="45" x14ac:dyDescent="0.25">
      <c r="A815" s="13" t="s">
        <v>951</v>
      </c>
      <c r="B815" s="1" t="s">
        <v>7101</v>
      </c>
    </row>
    <row r="816" spans="1:2" ht="45" x14ac:dyDescent="0.25">
      <c r="A816" s="13" t="s">
        <v>952</v>
      </c>
      <c r="B816" s="1" t="s">
        <v>7101</v>
      </c>
    </row>
    <row r="817" spans="1:2" ht="45" x14ac:dyDescent="0.25">
      <c r="A817" s="13" t="s">
        <v>953</v>
      </c>
      <c r="B817" s="1" t="s">
        <v>7101</v>
      </c>
    </row>
    <row r="818" spans="1:2" ht="45" x14ac:dyDescent="0.25">
      <c r="A818" s="13" t="s">
        <v>954</v>
      </c>
      <c r="B818" s="1" t="s">
        <v>7101</v>
      </c>
    </row>
    <row r="819" spans="1:2" ht="45" x14ac:dyDescent="0.25">
      <c r="A819" s="13" t="s">
        <v>955</v>
      </c>
      <c r="B819" s="1" t="s">
        <v>7102</v>
      </c>
    </row>
    <row r="820" spans="1:2" ht="45" x14ac:dyDescent="0.25">
      <c r="A820" s="13" t="s">
        <v>957</v>
      </c>
      <c r="B820" s="1" t="s">
        <v>7102</v>
      </c>
    </row>
    <row r="821" spans="1:2" ht="45" x14ac:dyDescent="0.25">
      <c r="A821" s="13" t="s">
        <v>958</v>
      </c>
      <c r="B821" s="1" t="s">
        <v>7102</v>
      </c>
    </row>
    <row r="822" spans="1:2" ht="45" x14ac:dyDescent="0.25">
      <c r="A822" s="13" t="s">
        <v>959</v>
      </c>
      <c r="B822" s="1" t="s">
        <v>7102</v>
      </c>
    </row>
    <row r="823" spans="1:2" ht="45" x14ac:dyDescent="0.25">
      <c r="A823" s="13" t="s">
        <v>960</v>
      </c>
      <c r="B823" s="1" t="s">
        <v>7102</v>
      </c>
    </row>
    <row r="824" spans="1:2" ht="45" x14ac:dyDescent="0.25">
      <c r="A824" s="13" t="s">
        <v>961</v>
      </c>
      <c r="B824" s="1" t="s">
        <v>7102</v>
      </c>
    </row>
    <row r="825" spans="1:2" ht="45" x14ac:dyDescent="0.25">
      <c r="A825" s="13" t="s">
        <v>962</v>
      </c>
      <c r="B825" s="1" t="s">
        <v>7102</v>
      </c>
    </row>
    <row r="826" spans="1:2" ht="45" x14ac:dyDescent="0.25">
      <c r="A826" s="13" t="s">
        <v>963</v>
      </c>
      <c r="B826" s="1" t="s">
        <v>7102</v>
      </c>
    </row>
    <row r="827" spans="1:2" ht="45" x14ac:dyDescent="0.25">
      <c r="A827" s="13" t="s">
        <v>964</v>
      </c>
      <c r="B827" s="1" t="s">
        <v>7102</v>
      </c>
    </row>
    <row r="828" spans="1:2" ht="45" x14ac:dyDescent="0.25">
      <c r="A828" s="13" t="s">
        <v>965</v>
      </c>
      <c r="B828" s="1" t="s">
        <v>7102</v>
      </c>
    </row>
    <row r="829" spans="1:2" ht="45" x14ac:dyDescent="0.25">
      <c r="A829" s="13" t="s">
        <v>966</v>
      </c>
      <c r="B829" s="1" t="s">
        <v>7102</v>
      </c>
    </row>
    <row r="830" spans="1:2" ht="45" x14ac:dyDescent="0.25">
      <c r="A830" s="13" t="s">
        <v>967</v>
      </c>
      <c r="B830" s="1" t="s">
        <v>7102</v>
      </c>
    </row>
    <row r="831" spans="1:2" ht="45" x14ac:dyDescent="0.25">
      <c r="A831" s="13" t="s">
        <v>968</v>
      </c>
      <c r="B831" s="1" t="s">
        <v>7103</v>
      </c>
    </row>
    <row r="832" spans="1:2" ht="45" x14ac:dyDescent="0.25">
      <c r="A832" s="13" t="s">
        <v>970</v>
      </c>
      <c r="B832" s="1" t="s">
        <v>7103</v>
      </c>
    </row>
    <row r="833" spans="1:2" ht="45" x14ac:dyDescent="0.25">
      <c r="A833" s="13" t="s">
        <v>971</v>
      </c>
      <c r="B833" s="1" t="s">
        <v>7103</v>
      </c>
    </row>
    <row r="834" spans="1:2" ht="45" x14ac:dyDescent="0.25">
      <c r="A834" s="13" t="s">
        <v>972</v>
      </c>
      <c r="B834" s="1" t="s">
        <v>7103</v>
      </c>
    </row>
    <row r="835" spans="1:2" ht="45" x14ac:dyDescent="0.25">
      <c r="A835" s="13" t="s">
        <v>973</v>
      </c>
      <c r="B835" s="1" t="s">
        <v>7103</v>
      </c>
    </row>
    <row r="836" spans="1:2" ht="45" x14ac:dyDescent="0.25">
      <c r="A836" s="13" t="s">
        <v>974</v>
      </c>
      <c r="B836" s="1" t="s">
        <v>7103</v>
      </c>
    </row>
    <row r="837" spans="1:2" ht="45" x14ac:dyDescent="0.25">
      <c r="A837" s="13" t="s">
        <v>975</v>
      </c>
      <c r="B837" s="1" t="s">
        <v>7103</v>
      </c>
    </row>
    <row r="838" spans="1:2" ht="45" x14ac:dyDescent="0.25">
      <c r="A838" s="13" t="s">
        <v>976</v>
      </c>
      <c r="B838" s="1" t="s">
        <v>7103</v>
      </c>
    </row>
    <row r="839" spans="1:2" ht="45" x14ac:dyDescent="0.25">
      <c r="A839" s="13" t="s">
        <v>977</v>
      </c>
      <c r="B839" s="1" t="s">
        <v>7103</v>
      </c>
    </row>
    <row r="840" spans="1:2" ht="45" x14ac:dyDescent="0.25">
      <c r="A840" s="13" t="s">
        <v>978</v>
      </c>
      <c r="B840" s="1" t="s">
        <v>7103</v>
      </c>
    </row>
    <row r="841" spans="1:2" ht="45" x14ac:dyDescent="0.25">
      <c r="A841" s="13" t="s">
        <v>979</v>
      </c>
      <c r="B841" s="1" t="s">
        <v>7103</v>
      </c>
    </row>
    <row r="842" spans="1:2" ht="45" x14ac:dyDescent="0.25">
      <c r="A842" s="13" t="s">
        <v>980</v>
      </c>
      <c r="B842" s="1" t="s">
        <v>7103</v>
      </c>
    </row>
    <row r="843" spans="1:2" ht="45" x14ac:dyDescent="0.25">
      <c r="A843" s="13" t="s">
        <v>981</v>
      </c>
      <c r="B843" s="1" t="s">
        <v>7103</v>
      </c>
    </row>
    <row r="844" spans="1:2" ht="45" x14ac:dyDescent="0.25">
      <c r="A844" s="13" t="s">
        <v>982</v>
      </c>
      <c r="B844" s="1" t="s">
        <v>7103</v>
      </c>
    </row>
    <row r="845" spans="1:2" ht="45" x14ac:dyDescent="0.25">
      <c r="A845" s="13" t="s">
        <v>983</v>
      </c>
      <c r="B845" s="1" t="s">
        <v>7103</v>
      </c>
    </row>
    <row r="846" spans="1:2" ht="45" x14ac:dyDescent="0.25">
      <c r="A846" s="13" t="s">
        <v>984</v>
      </c>
      <c r="B846" s="1" t="s">
        <v>7103</v>
      </c>
    </row>
    <row r="847" spans="1:2" ht="45" x14ac:dyDescent="0.25">
      <c r="A847" s="13" t="s">
        <v>985</v>
      </c>
      <c r="B847" s="1" t="s">
        <v>7103</v>
      </c>
    </row>
    <row r="848" spans="1:2" ht="45" x14ac:dyDescent="0.25">
      <c r="A848" s="13" t="s">
        <v>986</v>
      </c>
      <c r="B848" s="1" t="s">
        <v>7103</v>
      </c>
    </row>
    <row r="849" spans="1:2" ht="45" x14ac:dyDescent="0.25">
      <c r="A849" s="13" t="s">
        <v>987</v>
      </c>
      <c r="B849" s="1" t="s">
        <v>7103</v>
      </c>
    </row>
    <row r="850" spans="1:2" ht="45" x14ac:dyDescent="0.25">
      <c r="A850" s="13" t="s">
        <v>988</v>
      </c>
      <c r="B850" s="1" t="s">
        <v>7103</v>
      </c>
    </row>
    <row r="851" spans="1:2" ht="45" x14ac:dyDescent="0.25">
      <c r="A851" s="13" t="s">
        <v>989</v>
      </c>
      <c r="B851" s="1" t="s">
        <v>7103</v>
      </c>
    </row>
    <row r="852" spans="1:2" ht="45" x14ac:dyDescent="0.25">
      <c r="A852" s="13" t="s">
        <v>990</v>
      </c>
      <c r="B852" s="1" t="s">
        <v>7103</v>
      </c>
    </row>
    <row r="853" spans="1:2" ht="45" x14ac:dyDescent="0.25">
      <c r="A853" s="13" t="s">
        <v>991</v>
      </c>
      <c r="B853" s="1" t="s">
        <v>7103</v>
      </c>
    </row>
    <row r="854" spans="1:2" ht="45" x14ac:dyDescent="0.25">
      <c r="A854" s="13" t="s">
        <v>992</v>
      </c>
      <c r="B854" s="1" t="s">
        <v>7103</v>
      </c>
    </row>
    <row r="855" spans="1:2" ht="30" x14ac:dyDescent="0.25">
      <c r="A855" s="13" t="s">
        <v>993</v>
      </c>
      <c r="B855" s="1" t="s">
        <v>7104</v>
      </c>
    </row>
    <row r="856" spans="1:2" ht="30" x14ac:dyDescent="0.25">
      <c r="A856" s="13" t="s">
        <v>995</v>
      </c>
      <c r="B856" s="1" t="s">
        <v>7104</v>
      </c>
    </row>
    <row r="857" spans="1:2" ht="30" x14ac:dyDescent="0.25">
      <c r="A857" s="13" t="s">
        <v>996</v>
      </c>
      <c r="B857" s="1" t="s">
        <v>7104</v>
      </c>
    </row>
    <row r="858" spans="1:2" ht="30" x14ac:dyDescent="0.25">
      <c r="A858" s="13" t="s">
        <v>997</v>
      </c>
      <c r="B858" s="1" t="s">
        <v>7104</v>
      </c>
    </row>
    <row r="859" spans="1:2" ht="30" x14ac:dyDescent="0.25">
      <c r="A859" s="13" t="s">
        <v>998</v>
      </c>
      <c r="B859" s="1" t="s">
        <v>7104</v>
      </c>
    </row>
    <row r="860" spans="1:2" ht="30" x14ac:dyDescent="0.25">
      <c r="A860" s="13" t="s">
        <v>999</v>
      </c>
      <c r="B860" s="1" t="s">
        <v>7104</v>
      </c>
    </row>
    <row r="861" spans="1:2" ht="30" x14ac:dyDescent="0.25">
      <c r="A861" s="13" t="s">
        <v>1000</v>
      </c>
      <c r="B861" s="1" t="s">
        <v>7104</v>
      </c>
    </row>
    <row r="862" spans="1:2" ht="30" x14ac:dyDescent="0.25">
      <c r="A862" s="13" t="s">
        <v>1001</v>
      </c>
      <c r="B862" s="1" t="s">
        <v>7104</v>
      </c>
    </row>
    <row r="863" spans="1:2" ht="30" x14ac:dyDescent="0.25">
      <c r="A863" s="13" t="s">
        <v>1002</v>
      </c>
      <c r="B863" s="1" t="s">
        <v>7104</v>
      </c>
    </row>
    <row r="864" spans="1:2" ht="30" x14ac:dyDescent="0.25">
      <c r="A864" s="13" t="s">
        <v>1003</v>
      </c>
      <c r="B864" s="1" t="s">
        <v>7104</v>
      </c>
    </row>
    <row r="865" spans="1:2" ht="30" x14ac:dyDescent="0.25">
      <c r="A865" s="13" t="s">
        <v>1004</v>
      </c>
      <c r="B865" s="1" t="s">
        <v>7104</v>
      </c>
    </row>
    <row r="866" spans="1:2" ht="30" x14ac:dyDescent="0.25">
      <c r="A866" s="13" t="s">
        <v>1005</v>
      </c>
      <c r="B866" s="1" t="s">
        <v>7104</v>
      </c>
    </row>
    <row r="867" spans="1:2" ht="30" x14ac:dyDescent="0.25">
      <c r="A867" s="13" t="s">
        <v>1006</v>
      </c>
      <c r="B867" s="1" t="s">
        <v>7104</v>
      </c>
    </row>
    <row r="868" spans="1:2" ht="30" x14ac:dyDescent="0.25">
      <c r="A868" s="13" t="s">
        <v>1007</v>
      </c>
      <c r="B868" s="1" t="s">
        <v>7104</v>
      </c>
    </row>
    <row r="869" spans="1:2" ht="30" x14ac:dyDescent="0.25">
      <c r="A869" s="13" t="s">
        <v>1009</v>
      </c>
      <c r="B869" s="1" t="s">
        <v>7104</v>
      </c>
    </row>
    <row r="870" spans="1:2" ht="30" x14ac:dyDescent="0.25">
      <c r="A870" s="13" t="s">
        <v>1010</v>
      </c>
      <c r="B870" s="1" t="s">
        <v>7104</v>
      </c>
    </row>
    <row r="871" spans="1:2" ht="30" x14ac:dyDescent="0.25">
      <c r="A871" s="13" t="s">
        <v>1011</v>
      </c>
      <c r="B871" s="1" t="s">
        <v>7104</v>
      </c>
    </row>
    <row r="872" spans="1:2" ht="30" x14ac:dyDescent="0.25">
      <c r="A872" s="13" t="s">
        <v>1013</v>
      </c>
      <c r="B872" s="1" t="s">
        <v>7104</v>
      </c>
    </row>
    <row r="873" spans="1:2" ht="30" x14ac:dyDescent="0.25">
      <c r="A873" s="13" t="s">
        <v>1014</v>
      </c>
      <c r="B873" s="1" t="s">
        <v>7105</v>
      </c>
    </row>
    <row r="874" spans="1:2" ht="30" x14ac:dyDescent="0.25">
      <c r="A874" s="13" t="s">
        <v>1016</v>
      </c>
      <c r="B874" s="1" t="s">
        <v>7105</v>
      </c>
    </row>
    <row r="875" spans="1:2" ht="30" x14ac:dyDescent="0.25">
      <c r="A875" s="13" t="s">
        <v>1017</v>
      </c>
      <c r="B875" s="1" t="s">
        <v>7105</v>
      </c>
    </row>
    <row r="876" spans="1:2" ht="30" x14ac:dyDescent="0.25">
      <c r="A876" s="13" t="s">
        <v>1018</v>
      </c>
      <c r="B876" s="1" t="s">
        <v>7105</v>
      </c>
    </row>
    <row r="877" spans="1:2" ht="30" x14ac:dyDescent="0.25">
      <c r="A877" s="13" t="s">
        <v>1019</v>
      </c>
      <c r="B877" s="1" t="s">
        <v>7105</v>
      </c>
    </row>
    <row r="878" spans="1:2" ht="30" x14ac:dyDescent="0.25">
      <c r="A878" s="13" t="s">
        <v>1020</v>
      </c>
      <c r="B878" s="1" t="s">
        <v>7105</v>
      </c>
    </row>
    <row r="879" spans="1:2" ht="30" x14ac:dyDescent="0.25">
      <c r="A879" s="13" t="s">
        <v>1021</v>
      </c>
      <c r="B879" s="1" t="s">
        <v>7105</v>
      </c>
    </row>
    <row r="880" spans="1:2" ht="30" x14ac:dyDescent="0.25">
      <c r="A880" s="13" t="s">
        <v>1022</v>
      </c>
      <c r="B880" s="1" t="s">
        <v>7105</v>
      </c>
    </row>
    <row r="881" spans="1:2" ht="30" x14ac:dyDescent="0.25">
      <c r="A881" s="13" t="s">
        <v>1023</v>
      </c>
      <c r="B881" s="1" t="s">
        <v>7106</v>
      </c>
    </row>
    <row r="882" spans="1:2" ht="30" x14ac:dyDescent="0.25">
      <c r="A882" s="13" t="s">
        <v>1025</v>
      </c>
      <c r="B882" s="1" t="s">
        <v>7106</v>
      </c>
    </row>
    <row r="883" spans="1:2" ht="30" x14ac:dyDescent="0.25">
      <c r="A883" s="13" t="s">
        <v>1026</v>
      </c>
      <c r="B883" s="1" t="s">
        <v>7106</v>
      </c>
    </row>
    <row r="884" spans="1:2" ht="30" x14ac:dyDescent="0.25">
      <c r="A884" s="13" t="s">
        <v>1027</v>
      </c>
      <c r="B884" s="1" t="s">
        <v>7106</v>
      </c>
    </row>
    <row r="885" spans="1:2" ht="30" x14ac:dyDescent="0.25">
      <c r="A885" s="13" t="s">
        <v>1028</v>
      </c>
      <c r="B885" s="1" t="s">
        <v>7106</v>
      </c>
    </row>
    <row r="886" spans="1:2" ht="30" x14ac:dyDescent="0.25">
      <c r="A886" s="13" t="s">
        <v>1029</v>
      </c>
      <c r="B886" s="1" t="s">
        <v>7106</v>
      </c>
    </row>
    <row r="887" spans="1:2" ht="30" x14ac:dyDescent="0.25">
      <c r="A887" s="13" t="s">
        <v>1030</v>
      </c>
      <c r="B887" s="1" t="s">
        <v>7106</v>
      </c>
    </row>
    <row r="888" spans="1:2" ht="30" x14ac:dyDescent="0.25">
      <c r="A888" s="13" t="s">
        <v>1031</v>
      </c>
      <c r="B888" s="1" t="s">
        <v>7106</v>
      </c>
    </row>
    <row r="889" spans="1:2" ht="30" x14ac:dyDescent="0.25">
      <c r="A889" s="13" t="s">
        <v>1032</v>
      </c>
      <c r="B889" s="1" t="s">
        <v>7107</v>
      </c>
    </row>
    <row r="890" spans="1:2" ht="30" x14ac:dyDescent="0.25">
      <c r="A890" s="13" t="s">
        <v>1034</v>
      </c>
      <c r="B890" s="1" t="s">
        <v>7107</v>
      </c>
    </row>
    <row r="891" spans="1:2" ht="30" x14ac:dyDescent="0.25">
      <c r="A891" s="13" t="s">
        <v>1036</v>
      </c>
      <c r="B891" s="1" t="s">
        <v>7108</v>
      </c>
    </row>
    <row r="892" spans="1:2" ht="45" x14ac:dyDescent="0.25">
      <c r="A892" s="13" t="s">
        <v>1038</v>
      </c>
      <c r="B892" s="1" t="s">
        <v>7109</v>
      </c>
    </row>
    <row r="893" spans="1:2" ht="45" x14ac:dyDescent="0.25">
      <c r="A893" s="13" t="s">
        <v>1040</v>
      </c>
      <c r="B893" s="1" t="s">
        <v>7109</v>
      </c>
    </row>
    <row r="894" spans="1:2" ht="45" x14ac:dyDescent="0.25">
      <c r="A894" s="13" t="s">
        <v>1041</v>
      </c>
      <c r="B894" s="1" t="s">
        <v>7109</v>
      </c>
    </row>
    <row r="895" spans="1:2" ht="45" x14ac:dyDescent="0.25">
      <c r="A895" s="13" t="s">
        <v>1042</v>
      </c>
      <c r="B895" s="1" t="s">
        <v>7109</v>
      </c>
    </row>
    <row r="896" spans="1:2" ht="45" x14ac:dyDescent="0.25">
      <c r="A896" s="13" t="s">
        <v>1043</v>
      </c>
      <c r="B896" s="1" t="s">
        <v>7109</v>
      </c>
    </row>
    <row r="897" spans="1:2" ht="45" x14ac:dyDescent="0.25">
      <c r="A897" s="13" t="s">
        <v>1044</v>
      </c>
      <c r="B897" s="1" t="s">
        <v>7109</v>
      </c>
    </row>
    <row r="898" spans="1:2" ht="45" x14ac:dyDescent="0.25">
      <c r="A898" s="13" t="s">
        <v>1045</v>
      </c>
      <c r="B898" s="1" t="s">
        <v>7109</v>
      </c>
    </row>
    <row r="899" spans="1:2" ht="45" x14ac:dyDescent="0.25">
      <c r="A899" s="13" t="s">
        <v>1046</v>
      </c>
      <c r="B899" s="1" t="s">
        <v>7109</v>
      </c>
    </row>
    <row r="900" spans="1:2" ht="45" x14ac:dyDescent="0.25">
      <c r="A900" s="13" t="s">
        <v>1047</v>
      </c>
      <c r="B900" s="1" t="s">
        <v>7109</v>
      </c>
    </row>
    <row r="901" spans="1:2" ht="45" x14ac:dyDescent="0.25">
      <c r="A901" s="13" t="s">
        <v>1048</v>
      </c>
      <c r="B901" s="1" t="s">
        <v>7109</v>
      </c>
    </row>
    <row r="902" spans="1:2" ht="45" x14ac:dyDescent="0.25">
      <c r="A902" s="13" t="s">
        <v>1049</v>
      </c>
      <c r="B902" s="1" t="s">
        <v>7109</v>
      </c>
    </row>
    <row r="903" spans="1:2" ht="45" x14ac:dyDescent="0.25">
      <c r="A903" s="13" t="s">
        <v>1050</v>
      </c>
      <c r="B903" s="1" t="s">
        <v>7109</v>
      </c>
    </row>
    <row r="904" spans="1:2" ht="30" x14ac:dyDescent="0.25">
      <c r="A904" s="13" t="s">
        <v>1051</v>
      </c>
      <c r="B904" s="1" t="s">
        <v>7110</v>
      </c>
    </row>
    <row r="905" spans="1:2" ht="30" x14ac:dyDescent="0.25">
      <c r="A905" s="13" t="s">
        <v>1053</v>
      </c>
      <c r="B905" s="1" t="s">
        <v>7110</v>
      </c>
    </row>
    <row r="906" spans="1:2" ht="30" x14ac:dyDescent="0.25">
      <c r="A906" s="13" t="s">
        <v>1054</v>
      </c>
      <c r="B906" s="1" t="s">
        <v>7110</v>
      </c>
    </row>
    <row r="907" spans="1:2" ht="30" x14ac:dyDescent="0.25">
      <c r="A907" s="13" t="s">
        <v>1055</v>
      </c>
      <c r="B907" s="1" t="s">
        <v>7110</v>
      </c>
    </row>
    <row r="908" spans="1:2" ht="30" x14ac:dyDescent="0.25">
      <c r="A908" s="13" t="s">
        <v>1056</v>
      </c>
      <c r="B908" s="1" t="s">
        <v>7110</v>
      </c>
    </row>
    <row r="909" spans="1:2" ht="30" x14ac:dyDescent="0.25">
      <c r="A909" s="13" t="s">
        <v>1057</v>
      </c>
      <c r="B909" s="1" t="s">
        <v>7110</v>
      </c>
    </row>
    <row r="910" spans="1:2" ht="30" x14ac:dyDescent="0.25">
      <c r="A910" s="13" t="s">
        <v>1058</v>
      </c>
      <c r="B910" s="1" t="s">
        <v>7110</v>
      </c>
    </row>
    <row r="911" spans="1:2" ht="30" x14ac:dyDescent="0.25">
      <c r="A911" s="13" t="s">
        <v>1059</v>
      </c>
      <c r="B911" s="1" t="s">
        <v>7110</v>
      </c>
    </row>
    <row r="912" spans="1:2" ht="30" x14ac:dyDescent="0.25">
      <c r="A912" s="13" t="s">
        <v>1060</v>
      </c>
      <c r="B912" s="1" t="s">
        <v>7110</v>
      </c>
    </row>
    <row r="913" spans="1:2" ht="30" x14ac:dyDescent="0.25">
      <c r="A913" s="13" t="s">
        <v>1061</v>
      </c>
      <c r="B913" s="1" t="s">
        <v>7110</v>
      </c>
    </row>
    <row r="914" spans="1:2" ht="45" x14ac:dyDescent="0.25">
      <c r="A914" s="13" t="s">
        <v>1062</v>
      </c>
      <c r="B914" s="1" t="s">
        <v>7111</v>
      </c>
    </row>
    <row r="915" spans="1:2" ht="45" x14ac:dyDescent="0.25">
      <c r="A915" s="13" t="s">
        <v>1064</v>
      </c>
      <c r="B915" s="1" t="s">
        <v>7112</v>
      </c>
    </row>
    <row r="916" spans="1:2" ht="45" x14ac:dyDescent="0.25">
      <c r="A916" s="13" t="s">
        <v>1066</v>
      </c>
      <c r="B916" s="1" t="s">
        <v>7112</v>
      </c>
    </row>
    <row r="917" spans="1:2" ht="45" x14ac:dyDescent="0.25">
      <c r="A917" s="13" t="s">
        <v>1067</v>
      </c>
      <c r="B917" s="1" t="s">
        <v>7112</v>
      </c>
    </row>
    <row r="918" spans="1:2" ht="45" x14ac:dyDescent="0.25">
      <c r="A918" s="13" t="s">
        <v>1068</v>
      </c>
      <c r="B918" s="1" t="s">
        <v>7112</v>
      </c>
    </row>
    <row r="919" spans="1:2" ht="45" x14ac:dyDescent="0.25">
      <c r="A919" s="13" t="s">
        <v>1069</v>
      </c>
      <c r="B919" s="1" t="s">
        <v>7112</v>
      </c>
    </row>
    <row r="920" spans="1:2" ht="45" x14ac:dyDescent="0.25">
      <c r="A920" s="13" t="s">
        <v>1070</v>
      </c>
      <c r="B920" s="1" t="s">
        <v>7112</v>
      </c>
    </row>
    <row r="921" spans="1:2" ht="45" x14ac:dyDescent="0.25">
      <c r="A921" s="13" t="s">
        <v>1071</v>
      </c>
      <c r="B921" s="1" t="s">
        <v>7112</v>
      </c>
    </row>
    <row r="922" spans="1:2" ht="45" x14ac:dyDescent="0.25">
      <c r="A922" s="13" t="s">
        <v>1072</v>
      </c>
      <c r="B922" s="1" t="s">
        <v>7112</v>
      </c>
    </row>
    <row r="923" spans="1:2" ht="45" x14ac:dyDescent="0.25">
      <c r="A923" s="13" t="s">
        <v>1073</v>
      </c>
      <c r="B923" s="1" t="s">
        <v>7112</v>
      </c>
    </row>
    <row r="924" spans="1:2" ht="45" x14ac:dyDescent="0.25">
      <c r="A924" s="13" t="s">
        <v>1074</v>
      </c>
      <c r="B924" s="1" t="s">
        <v>7112</v>
      </c>
    </row>
    <row r="925" spans="1:2" ht="45" x14ac:dyDescent="0.25">
      <c r="A925" s="13" t="s">
        <v>1075</v>
      </c>
      <c r="B925" s="1" t="s">
        <v>7112</v>
      </c>
    </row>
    <row r="926" spans="1:2" ht="45" x14ac:dyDescent="0.25">
      <c r="A926" s="13" t="s">
        <v>1076</v>
      </c>
      <c r="B926" s="1" t="s">
        <v>7112</v>
      </c>
    </row>
    <row r="927" spans="1:2" ht="45" x14ac:dyDescent="0.25">
      <c r="A927" s="13" t="s">
        <v>1077</v>
      </c>
      <c r="B927" s="1" t="s">
        <v>7112</v>
      </c>
    </row>
    <row r="928" spans="1:2" ht="45" x14ac:dyDescent="0.25">
      <c r="A928" s="13" t="s">
        <v>1078</v>
      </c>
      <c r="B928" s="1" t="s">
        <v>7112</v>
      </c>
    </row>
    <row r="929" spans="1:2" ht="45" x14ac:dyDescent="0.25">
      <c r="A929" s="13" t="s">
        <v>1079</v>
      </c>
      <c r="B929" s="1" t="s">
        <v>7112</v>
      </c>
    </row>
    <row r="930" spans="1:2" ht="45" x14ac:dyDescent="0.25">
      <c r="A930" s="13" t="s">
        <v>1080</v>
      </c>
      <c r="B930" s="1" t="s">
        <v>7112</v>
      </c>
    </row>
    <row r="931" spans="1:2" ht="45" x14ac:dyDescent="0.25">
      <c r="A931" s="13" t="s">
        <v>1081</v>
      </c>
      <c r="B931" s="1" t="s">
        <v>7112</v>
      </c>
    </row>
    <row r="932" spans="1:2" ht="45" x14ac:dyDescent="0.25">
      <c r="A932" s="13" t="s">
        <v>1082</v>
      </c>
      <c r="B932" s="1" t="s">
        <v>7112</v>
      </c>
    </row>
    <row r="933" spans="1:2" ht="45" x14ac:dyDescent="0.25">
      <c r="A933" s="13" t="s">
        <v>1083</v>
      </c>
      <c r="B933" s="1" t="s">
        <v>7112</v>
      </c>
    </row>
    <row r="934" spans="1:2" ht="45" x14ac:dyDescent="0.25">
      <c r="A934" s="13" t="s">
        <v>1084</v>
      </c>
      <c r="B934" s="1" t="s">
        <v>7112</v>
      </c>
    </row>
    <row r="935" spans="1:2" ht="45" x14ac:dyDescent="0.25">
      <c r="A935" s="13" t="s">
        <v>1085</v>
      </c>
      <c r="B935" s="1" t="s">
        <v>7112</v>
      </c>
    </row>
    <row r="936" spans="1:2" ht="45" x14ac:dyDescent="0.25">
      <c r="A936" s="13" t="s">
        <v>1086</v>
      </c>
      <c r="B936" s="1" t="s">
        <v>7112</v>
      </c>
    </row>
    <row r="937" spans="1:2" ht="45" x14ac:dyDescent="0.25">
      <c r="A937" s="13" t="s">
        <v>1087</v>
      </c>
      <c r="B937" s="1" t="s">
        <v>7112</v>
      </c>
    </row>
    <row r="938" spans="1:2" ht="45" x14ac:dyDescent="0.25">
      <c r="A938" s="13" t="s">
        <v>1088</v>
      </c>
      <c r="B938" s="1" t="s">
        <v>7112</v>
      </c>
    </row>
    <row r="939" spans="1:2" ht="45" x14ac:dyDescent="0.25">
      <c r="A939" s="13" t="s">
        <v>1090</v>
      </c>
      <c r="B939" s="1" t="s">
        <v>7112</v>
      </c>
    </row>
    <row r="940" spans="1:2" ht="45" x14ac:dyDescent="0.25">
      <c r="A940" s="13" t="s">
        <v>1091</v>
      </c>
      <c r="B940" s="1" t="s">
        <v>7112</v>
      </c>
    </row>
    <row r="941" spans="1:2" ht="45" x14ac:dyDescent="0.25">
      <c r="A941" s="13" t="s">
        <v>1092</v>
      </c>
      <c r="B941" s="1" t="s">
        <v>7112</v>
      </c>
    </row>
    <row r="942" spans="1:2" ht="45" x14ac:dyDescent="0.25">
      <c r="A942" s="13" t="s">
        <v>1093</v>
      </c>
      <c r="B942" s="1" t="s">
        <v>7112</v>
      </c>
    </row>
    <row r="943" spans="1:2" ht="45" x14ac:dyDescent="0.25">
      <c r="A943" s="13" t="s">
        <v>1094</v>
      </c>
      <c r="B943" s="1" t="s">
        <v>7112</v>
      </c>
    </row>
    <row r="944" spans="1:2" ht="45" x14ac:dyDescent="0.25">
      <c r="A944" s="13" t="s">
        <v>1095</v>
      </c>
      <c r="B944" s="1" t="s">
        <v>7112</v>
      </c>
    </row>
    <row r="945" spans="1:2" ht="45" x14ac:dyDescent="0.25">
      <c r="A945" s="13" t="s">
        <v>1096</v>
      </c>
      <c r="B945" s="1" t="s">
        <v>7112</v>
      </c>
    </row>
    <row r="946" spans="1:2" ht="45" x14ac:dyDescent="0.25">
      <c r="A946" s="13" t="s">
        <v>1097</v>
      </c>
      <c r="B946" s="1" t="s">
        <v>7112</v>
      </c>
    </row>
    <row r="947" spans="1:2" ht="45" x14ac:dyDescent="0.25">
      <c r="A947" s="13" t="s">
        <v>1098</v>
      </c>
      <c r="B947" s="1" t="s">
        <v>7112</v>
      </c>
    </row>
    <row r="948" spans="1:2" ht="45" x14ac:dyDescent="0.25">
      <c r="A948" s="13" t="s">
        <v>1099</v>
      </c>
      <c r="B948" s="1" t="s">
        <v>7112</v>
      </c>
    </row>
    <row r="949" spans="1:2" ht="45" x14ac:dyDescent="0.25">
      <c r="A949" s="13" t="s">
        <v>1100</v>
      </c>
      <c r="B949" s="1" t="s">
        <v>7112</v>
      </c>
    </row>
    <row r="950" spans="1:2" ht="45" x14ac:dyDescent="0.25">
      <c r="A950" s="13" t="s">
        <v>1101</v>
      </c>
      <c r="B950" s="1" t="s">
        <v>7112</v>
      </c>
    </row>
    <row r="951" spans="1:2" ht="45" x14ac:dyDescent="0.25">
      <c r="A951" s="13" t="s">
        <v>1102</v>
      </c>
      <c r="B951" s="1" t="s">
        <v>7112</v>
      </c>
    </row>
    <row r="952" spans="1:2" ht="45" x14ac:dyDescent="0.25">
      <c r="A952" s="13" t="s">
        <v>1103</v>
      </c>
      <c r="B952" s="1" t="s">
        <v>7112</v>
      </c>
    </row>
    <row r="953" spans="1:2" ht="45" x14ac:dyDescent="0.25">
      <c r="A953" s="13" t="s">
        <v>1104</v>
      </c>
      <c r="B953" s="1" t="s">
        <v>7112</v>
      </c>
    </row>
    <row r="954" spans="1:2" ht="45" x14ac:dyDescent="0.25">
      <c r="A954" s="13" t="s">
        <v>1105</v>
      </c>
      <c r="B954" s="1" t="s">
        <v>7112</v>
      </c>
    </row>
    <row r="955" spans="1:2" ht="45" x14ac:dyDescent="0.25">
      <c r="A955" s="13" t="s">
        <v>1106</v>
      </c>
      <c r="B955" s="1" t="s">
        <v>7112</v>
      </c>
    </row>
    <row r="956" spans="1:2" ht="45" x14ac:dyDescent="0.25">
      <c r="A956" s="13" t="s">
        <v>1107</v>
      </c>
      <c r="B956" s="1" t="s">
        <v>7112</v>
      </c>
    </row>
    <row r="957" spans="1:2" ht="45" x14ac:dyDescent="0.25">
      <c r="A957" s="13" t="s">
        <v>1108</v>
      </c>
      <c r="B957" s="1" t="s">
        <v>7112</v>
      </c>
    </row>
    <row r="958" spans="1:2" ht="45" x14ac:dyDescent="0.25">
      <c r="A958" s="13" t="s">
        <v>1109</v>
      </c>
      <c r="B958" s="1" t="s">
        <v>7112</v>
      </c>
    </row>
    <row r="959" spans="1:2" ht="45" x14ac:dyDescent="0.25">
      <c r="A959" s="13" t="s">
        <v>1110</v>
      </c>
      <c r="B959" s="1" t="s">
        <v>7112</v>
      </c>
    </row>
    <row r="960" spans="1:2" ht="45" x14ac:dyDescent="0.25">
      <c r="A960" s="13" t="s">
        <v>1111</v>
      </c>
      <c r="B960" s="1" t="s">
        <v>7112</v>
      </c>
    </row>
    <row r="961" spans="1:2" ht="45" x14ac:dyDescent="0.25">
      <c r="A961" s="13" t="s">
        <v>1112</v>
      </c>
      <c r="B961" s="1" t="s">
        <v>7112</v>
      </c>
    </row>
    <row r="962" spans="1:2" ht="45" x14ac:dyDescent="0.25">
      <c r="A962" s="13" t="s">
        <v>1113</v>
      </c>
      <c r="B962" s="1" t="s">
        <v>7112</v>
      </c>
    </row>
    <row r="963" spans="1:2" ht="45" x14ac:dyDescent="0.25">
      <c r="A963" s="13" t="s">
        <v>1114</v>
      </c>
      <c r="B963" s="1" t="s">
        <v>7112</v>
      </c>
    </row>
    <row r="964" spans="1:2" ht="45" x14ac:dyDescent="0.25">
      <c r="A964" s="13" t="s">
        <v>1115</v>
      </c>
      <c r="B964" s="1" t="s">
        <v>7112</v>
      </c>
    </row>
    <row r="965" spans="1:2" ht="45" x14ac:dyDescent="0.25">
      <c r="A965" s="13" t="s">
        <v>1116</v>
      </c>
      <c r="B965" s="1" t="s">
        <v>7112</v>
      </c>
    </row>
    <row r="966" spans="1:2" ht="45" x14ac:dyDescent="0.25">
      <c r="A966" s="13" t="s">
        <v>1117</v>
      </c>
      <c r="B966" s="1" t="s">
        <v>7112</v>
      </c>
    </row>
    <row r="967" spans="1:2" ht="45" x14ac:dyDescent="0.25">
      <c r="A967" s="13" t="s">
        <v>1118</v>
      </c>
      <c r="B967" s="1" t="s">
        <v>7112</v>
      </c>
    </row>
    <row r="968" spans="1:2" ht="45" x14ac:dyDescent="0.25">
      <c r="A968" s="13" t="s">
        <v>1119</v>
      </c>
      <c r="B968" s="1" t="s">
        <v>7112</v>
      </c>
    </row>
    <row r="969" spans="1:2" ht="45" x14ac:dyDescent="0.25">
      <c r="A969" s="13" t="s">
        <v>1120</v>
      </c>
      <c r="B969" s="1" t="s">
        <v>7112</v>
      </c>
    </row>
    <row r="970" spans="1:2" ht="45" x14ac:dyDescent="0.25">
      <c r="A970" s="13" t="s">
        <v>1121</v>
      </c>
      <c r="B970" s="1" t="s">
        <v>7112</v>
      </c>
    </row>
    <row r="971" spans="1:2" ht="45" x14ac:dyDescent="0.25">
      <c r="A971" s="13" t="s">
        <v>1122</v>
      </c>
      <c r="B971" s="1" t="s">
        <v>7112</v>
      </c>
    </row>
    <row r="972" spans="1:2" ht="45" x14ac:dyDescent="0.25">
      <c r="A972" s="13" t="s">
        <v>1123</v>
      </c>
      <c r="B972" s="1" t="s">
        <v>7112</v>
      </c>
    </row>
    <row r="973" spans="1:2" ht="45" x14ac:dyDescent="0.25">
      <c r="A973" s="13" t="s">
        <v>1124</v>
      </c>
      <c r="B973" s="1" t="s">
        <v>7112</v>
      </c>
    </row>
    <row r="974" spans="1:2" ht="45" x14ac:dyDescent="0.25">
      <c r="A974" s="13" t="s">
        <v>1125</v>
      </c>
      <c r="B974" s="1" t="s">
        <v>7112</v>
      </c>
    </row>
    <row r="975" spans="1:2" ht="45" x14ac:dyDescent="0.25">
      <c r="A975" s="13" t="s">
        <v>1126</v>
      </c>
      <c r="B975" s="1" t="s">
        <v>7112</v>
      </c>
    </row>
    <row r="976" spans="1:2" ht="45" x14ac:dyDescent="0.25">
      <c r="A976" s="13" t="s">
        <v>1127</v>
      </c>
      <c r="B976" s="1" t="s">
        <v>7112</v>
      </c>
    </row>
    <row r="977" spans="1:2" ht="30" x14ac:dyDescent="0.25">
      <c r="A977" s="13" t="s">
        <v>1128</v>
      </c>
      <c r="B977" s="1" t="s">
        <v>7113</v>
      </c>
    </row>
    <row r="978" spans="1:2" ht="30" x14ac:dyDescent="0.25">
      <c r="A978" s="13" t="s">
        <v>1130</v>
      </c>
      <c r="B978" s="1" t="s">
        <v>7113</v>
      </c>
    </row>
    <row r="979" spans="1:2" ht="30" x14ac:dyDescent="0.25">
      <c r="A979" s="13" t="s">
        <v>1132</v>
      </c>
      <c r="B979" s="1" t="s">
        <v>7113</v>
      </c>
    </row>
    <row r="980" spans="1:2" ht="30" x14ac:dyDescent="0.25">
      <c r="A980" s="13" t="s">
        <v>1133</v>
      </c>
      <c r="B980" s="1" t="s">
        <v>7113</v>
      </c>
    </row>
    <row r="981" spans="1:2" ht="30" x14ac:dyDescent="0.25">
      <c r="A981" s="13" t="s">
        <v>1134</v>
      </c>
      <c r="B981" s="1" t="s">
        <v>7113</v>
      </c>
    </row>
    <row r="982" spans="1:2" ht="30" x14ac:dyDescent="0.25">
      <c r="A982" s="13" t="s">
        <v>1135</v>
      </c>
      <c r="B982" s="1" t="s">
        <v>7113</v>
      </c>
    </row>
    <row r="983" spans="1:2" ht="30" x14ac:dyDescent="0.25">
      <c r="A983" s="13" t="s">
        <v>1136</v>
      </c>
      <c r="B983" s="1" t="s">
        <v>7114</v>
      </c>
    </row>
    <row r="984" spans="1:2" ht="30" x14ac:dyDescent="0.25">
      <c r="A984" s="13" t="s">
        <v>1138</v>
      </c>
      <c r="B984" s="1" t="s">
        <v>7114</v>
      </c>
    </row>
    <row r="985" spans="1:2" ht="30" x14ac:dyDescent="0.25">
      <c r="A985" s="13" t="s">
        <v>1139</v>
      </c>
      <c r="B985" s="1" t="s">
        <v>7114</v>
      </c>
    </row>
    <row r="986" spans="1:2" ht="30" x14ac:dyDescent="0.25">
      <c r="A986" s="13" t="s">
        <v>1140</v>
      </c>
      <c r="B986" s="1" t="s">
        <v>7114</v>
      </c>
    </row>
    <row r="987" spans="1:2" ht="30" x14ac:dyDescent="0.25">
      <c r="A987" s="13" t="s">
        <v>1141</v>
      </c>
      <c r="B987" s="1" t="s">
        <v>7114</v>
      </c>
    </row>
    <row r="988" spans="1:2" ht="30" x14ac:dyDescent="0.25">
      <c r="A988" s="13" t="s">
        <v>1142</v>
      </c>
      <c r="B988" s="1" t="s">
        <v>7114</v>
      </c>
    </row>
    <row r="989" spans="1:2" ht="30" x14ac:dyDescent="0.25">
      <c r="A989" s="13" t="s">
        <v>1143</v>
      </c>
      <c r="B989" s="1" t="s">
        <v>7114</v>
      </c>
    </row>
    <row r="990" spans="1:2" ht="30" x14ac:dyDescent="0.25">
      <c r="A990" s="13" t="s">
        <v>1144</v>
      </c>
      <c r="B990" s="1" t="s">
        <v>7114</v>
      </c>
    </row>
    <row r="991" spans="1:2" ht="30" x14ac:dyDescent="0.25">
      <c r="A991" s="13" t="s">
        <v>1145</v>
      </c>
      <c r="B991" s="1" t="s">
        <v>7114</v>
      </c>
    </row>
    <row r="992" spans="1:2" ht="30" x14ac:dyDescent="0.25">
      <c r="A992" s="13" t="s">
        <v>1146</v>
      </c>
      <c r="B992" s="1" t="s">
        <v>7114</v>
      </c>
    </row>
    <row r="993" spans="1:2" ht="30" x14ac:dyDescent="0.25">
      <c r="A993" s="13" t="s">
        <v>1147</v>
      </c>
      <c r="B993" s="1" t="s">
        <v>7114</v>
      </c>
    </row>
    <row r="994" spans="1:2" ht="30" x14ac:dyDescent="0.25">
      <c r="A994" s="13" t="s">
        <v>1148</v>
      </c>
      <c r="B994" s="1" t="s">
        <v>7114</v>
      </c>
    </row>
    <row r="995" spans="1:2" ht="30" x14ac:dyDescent="0.25">
      <c r="A995" s="13" t="s">
        <v>1149</v>
      </c>
      <c r="B995" s="1" t="s">
        <v>7114</v>
      </c>
    </row>
    <row r="996" spans="1:2" ht="30" x14ac:dyDescent="0.25">
      <c r="A996" s="13" t="s">
        <v>1150</v>
      </c>
      <c r="B996" s="1" t="s">
        <v>7114</v>
      </c>
    </row>
    <row r="997" spans="1:2" ht="30" x14ac:dyDescent="0.25">
      <c r="A997" s="13" t="s">
        <v>1151</v>
      </c>
      <c r="B997" s="1" t="s">
        <v>7114</v>
      </c>
    </row>
    <row r="998" spans="1:2" ht="30" x14ac:dyDescent="0.25">
      <c r="A998" s="13" t="s">
        <v>1152</v>
      </c>
      <c r="B998" s="1" t="s">
        <v>7114</v>
      </c>
    </row>
    <row r="999" spans="1:2" ht="30" x14ac:dyDescent="0.25">
      <c r="A999" s="13" t="s">
        <v>1153</v>
      </c>
      <c r="B999" s="1" t="s">
        <v>7114</v>
      </c>
    </row>
    <row r="1000" spans="1:2" ht="30" x14ac:dyDescent="0.25">
      <c r="A1000" s="13" t="s">
        <v>1154</v>
      </c>
      <c r="B1000" s="1" t="s">
        <v>7114</v>
      </c>
    </row>
    <row r="1001" spans="1:2" ht="30" x14ac:dyDescent="0.25">
      <c r="A1001" s="13" t="s">
        <v>1155</v>
      </c>
      <c r="B1001" s="1" t="s">
        <v>7114</v>
      </c>
    </row>
    <row r="1002" spans="1:2" ht="30" x14ac:dyDescent="0.25">
      <c r="A1002" s="13" t="s">
        <v>1156</v>
      </c>
      <c r="B1002" s="1" t="s">
        <v>7114</v>
      </c>
    </row>
    <row r="1003" spans="1:2" ht="30" x14ac:dyDescent="0.25">
      <c r="A1003" s="13" t="s">
        <v>1157</v>
      </c>
      <c r="B1003" s="1" t="s">
        <v>7114</v>
      </c>
    </row>
    <row r="1004" spans="1:2" ht="30" x14ac:dyDescent="0.25">
      <c r="A1004" s="13" t="s">
        <v>1158</v>
      </c>
      <c r="B1004" s="1" t="s">
        <v>7114</v>
      </c>
    </row>
    <row r="1005" spans="1:2" ht="30" x14ac:dyDescent="0.25">
      <c r="A1005" s="13" t="s">
        <v>1159</v>
      </c>
      <c r="B1005" s="1" t="s">
        <v>7114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F5392-6A99-4191-8A78-D60847075FA9}">
  <sheetPr codeName="Sheet17"/>
  <dimension ref="A1:D1053"/>
  <sheetViews>
    <sheetView topLeftCell="A1036" workbookViewId="0">
      <selection activeCell="A1053" sqref="A1053:D1053"/>
    </sheetView>
  </sheetViews>
  <sheetFormatPr defaultRowHeight="15" x14ac:dyDescent="0.25"/>
  <cols>
    <col min="1" max="2" width="15.140625" style="15" bestFit="1" customWidth="1"/>
    <col min="3" max="4" width="81.140625" style="15" bestFit="1" customWidth="1"/>
    <col min="5" max="16384" width="9.140625" style="15"/>
  </cols>
  <sheetData>
    <row r="1" spans="1:4" x14ac:dyDescent="0.25">
      <c r="A1" s="15" t="s">
        <v>0</v>
      </c>
      <c r="B1" s="15" t="s">
        <v>1160</v>
      </c>
      <c r="C1" s="15" t="s">
        <v>1279</v>
      </c>
      <c r="D1" s="15" t="s">
        <v>6267</v>
      </c>
    </row>
    <row r="2" spans="1:4" ht="45" x14ac:dyDescent="0.25">
      <c r="A2" s="17" t="s">
        <v>1</v>
      </c>
      <c r="B2" s="17" t="s">
        <v>1161</v>
      </c>
      <c r="C2" s="17" t="s">
        <v>1280</v>
      </c>
      <c r="D2" s="17" t="str">
        <f t="shared" ref="D2:D65" si="0">CONCATENATE(B2, " : ", C2)</f>
        <v>R000032 : opening and providing for the administration of Community tariff quotas bound in GATT and certain other Community tariff quotas and establishingdetailed rules for adjustingthe quotas, and repealingCouncil Regulation (EC) No 1808/95</v>
      </c>
    </row>
    <row r="3" spans="1:4" ht="45" x14ac:dyDescent="0.25">
      <c r="A3" s="17" t="s">
        <v>6</v>
      </c>
      <c r="B3" s="17" t="s">
        <v>1161</v>
      </c>
      <c r="C3" s="17" t="s">
        <v>1280</v>
      </c>
      <c r="D3" s="17" t="str">
        <f t="shared" si="0"/>
        <v>R000032 : opening and providing for the administration of Community tariff quotas bound in GATT and certain other Community tariff quotas and establishingdetailed rules for adjustingthe quotas, and repealingCouncil Regulation (EC) No 1808/95</v>
      </c>
    </row>
    <row r="4" spans="1:4" ht="45" x14ac:dyDescent="0.25">
      <c r="A4" s="17" t="s">
        <v>8</v>
      </c>
      <c r="B4" s="17" t="s">
        <v>1161</v>
      </c>
      <c r="C4" s="17" t="s">
        <v>1280</v>
      </c>
      <c r="D4" s="17" t="str">
        <f t="shared" si="0"/>
        <v>R000032 : opening and providing for the administration of Community tariff quotas bound in GATT and certain other Community tariff quotas and establishingdetailed rules for adjustingthe quotas, and repealingCouncil Regulation (EC) No 1808/95</v>
      </c>
    </row>
    <row r="5" spans="1:4" ht="45" x14ac:dyDescent="0.25">
      <c r="A5" s="17" t="s">
        <v>9</v>
      </c>
      <c r="B5" s="17" t="s">
        <v>1161</v>
      </c>
      <c r="C5" s="17" t="s">
        <v>1280</v>
      </c>
      <c r="D5" s="17" t="str">
        <f t="shared" si="0"/>
        <v>R000032 : opening and providing for the administration of Community tariff quotas bound in GATT and certain other Community tariff quotas and establishingdetailed rules for adjustingthe quotas, and repealingCouncil Regulation (EC) No 1808/95</v>
      </c>
    </row>
    <row r="6" spans="1:4" ht="45" x14ac:dyDescent="0.25">
      <c r="A6" s="17" t="s">
        <v>12</v>
      </c>
      <c r="B6" s="17" t="s">
        <v>1161</v>
      </c>
      <c r="C6" s="17" t="s">
        <v>1280</v>
      </c>
      <c r="D6" s="17" t="str">
        <f t="shared" si="0"/>
        <v>R000032 : opening and providing for the administration of Community tariff quotas bound in GATT and certain other Community tariff quotas and establishingdetailed rules for adjustingthe quotas, and repealingCouncil Regulation (EC) No 1808/95</v>
      </c>
    </row>
    <row r="7" spans="1:4" ht="45" x14ac:dyDescent="0.25">
      <c r="A7" s="17" t="s">
        <v>13</v>
      </c>
      <c r="B7" s="17" t="s">
        <v>1161</v>
      </c>
      <c r="C7" s="17" t="s">
        <v>1280</v>
      </c>
      <c r="D7" s="17" t="str">
        <f t="shared" si="0"/>
        <v>R000032 : opening and providing for the administration of Community tariff quotas bound in GATT and certain other Community tariff quotas and establishingdetailed rules for adjustingthe quotas, and repealingCouncil Regulation (EC) No 1808/95</v>
      </c>
    </row>
    <row r="8" spans="1:4" ht="45" x14ac:dyDescent="0.25">
      <c r="A8" s="17" t="s">
        <v>14</v>
      </c>
      <c r="B8" s="17" t="s">
        <v>1161</v>
      </c>
      <c r="C8" s="17" t="s">
        <v>1280</v>
      </c>
      <c r="D8" s="17" t="str">
        <f t="shared" si="0"/>
        <v>R000032 : opening and providing for the administration of Community tariff quotas bound in GATT and certain other Community tariff quotas and establishingdetailed rules for adjustingthe quotas, and repealingCouncil Regulation (EC) No 1808/95</v>
      </c>
    </row>
    <row r="9" spans="1:4" ht="45" x14ac:dyDescent="0.25">
      <c r="A9" s="17" t="s">
        <v>15</v>
      </c>
      <c r="B9" s="17" t="s">
        <v>1162</v>
      </c>
      <c r="C9" s="17" t="s">
        <v>1281</v>
      </c>
      <c r="D9" s="17" t="str">
        <f t="shared" si="0"/>
        <v>R961831 : opening and providing for the administration of Community tariff quotas bound under GAIT for certain fruit and vegetables and processed fruit and vegetable products from 1996</v>
      </c>
    </row>
    <row r="10" spans="1:4" ht="45" x14ac:dyDescent="0.25">
      <c r="A10" s="17" t="s">
        <v>17</v>
      </c>
      <c r="B10" s="17" t="s">
        <v>1162</v>
      </c>
      <c r="C10" s="17" t="s">
        <v>1281</v>
      </c>
      <c r="D10" s="17" t="str">
        <f t="shared" si="0"/>
        <v>R961831 : opening and providing for the administration of Community tariff quotas bound under GAIT for certain fruit and vegetables and processed fruit and vegetable products from 1996</v>
      </c>
    </row>
    <row r="11" spans="1:4" ht="45" x14ac:dyDescent="0.25">
      <c r="A11" s="17" t="s">
        <v>18</v>
      </c>
      <c r="B11" s="17" t="s">
        <v>1162</v>
      </c>
      <c r="C11" s="17" t="s">
        <v>1281</v>
      </c>
      <c r="D11" s="17" t="str">
        <f t="shared" si="0"/>
        <v>R961831 : opening and providing for the administration of Community tariff quotas bound under GAIT for certain fruit and vegetables and processed fruit and vegetable products from 1996</v>
      </c>
    </row>
    <row r="12" spans="1:4" ht="45" x14ac:dyDescent="0.25">
      <c r="A12" s="17" t="s">
        <v>19</v>
      </c>
      <c r="B12" s="17" t="s">
        <v>1162</v>
      </c>
      <c r="C12" s="17" t="s">
        <v>1281</v>
      </c>
      <c r="D12" s="17" t="str">
        <f t="shared" si="0"/>
        <v>R961831 : opening and providing for the administration of Community tariff quotas bound under GAIT for certain fruit and vegetables and processed fruit and vegetable products from 1996</v>
      </c>
    </row>
    <row r="13" spans="1:4" ht="45" x14ac:dyDescent="0.25">
      <c r="A13" s="17" t="s">
        <v>20</v>
      </c>
      <c r="B13" s="17" t="s">
        <v>1162</v>
      </c>
      <c r="C13" s="17" t="s">
        <v>1281</v>
      </c>
      <c r="D13" s="17" t="str">
        <f t="shared" si="0"/>
        <v>R961831 : opening and providing for the administration of Community tariff quotas bound under GAIT for certain fruit and vegetables and processed fruit and vegetable products from 1996</v>
      </c>
    </row>
    <row r="14" spans="1:4" ht="45" x14ac:dyDescent="0.25">
      <c r="A14" s="17" t="s">
        <v>21</v>
      </c>
      <c r="B14" s="17" t="s">
        <v>1162</v>
      </c>
      <c r="C14" s="17" t="s">
        <v>1281</v>
      </c>
      <c r="D14" s="17" t="str">
        <f t="shared" si="0"/>
        <v>R961831 : opening and providing for the administration of Community tariff quotas bound under GAIT for certain fruit and vegetables and processed fruit and vegetable products from 1996</v>
      </c>
    </row>
    <row r="15" spans="1:4" ht="45" x14ac:dyDescent="0.25">
      <c r="A15" s="17" t="s">
        <v>22</v>
      </c>
      <c r="B15" s="17" t="s">
        <v>1162</v>
      </c>
      <c r="C15" s="17" t="s">
        <v>1281</v>
      </c>
      <c r="D15" s="17" t="str">
        <f t="shared" si="0"/>
        <v>R961831 : opening and providing for the administration of Community tariff quotas bound under GAIT for certain fruit and vegetables and processed fruit and vegetable products from 1996</v>
      </c>
    </row>
    <row r="16" spans="1:4" ht="30" x14ac:dyDescent="0.25">
      <c r="A16" s="17" t="s">
        <v>23</v>
      </c>
      <c r="B16" s="17" t="s">
        <v>1163</v>
      </c>
      <c r="C16" s="17" t="s">
        <v>1282</v>
      </c>
      <c r="D16" s="17" t="str">
        <f t="shared" si="0"/>
        <v>R042094 : opening and providing for the administration of a tariff quota of 10 000 tonnes of oat grains otherwise worked falling within CN code 1104 22 98</v>
      </c>
    </row>
    <row r="17" spans="1:4" ht="45" x14ac:dyDescent="0.25">
      <c r="A17" s="17" t="s">
        <v>25</v>
      </c>
      <c r="B17" s="17" t="s">
        <v>1161</v>
      </c>
      <c r="C17" s="17" t="s">
        <v>1280</v>
      </c>
      <c r="D17" s="17" t="str">
        <f t="shared" si="0"/>
        <v>R000032 : opening and providing for the administration of Community tariff quotas bound in GATT and certain other Community tariff quotas and establishingdetailed rules for adjustingthe quotas, and repealingCouncil Regulation (EC) No 1808/95</v>
      </c>
    </row>
    <row r="18" spans="1:4" ht="45" x14ac:dyDescent="0.25">
      <c r="A18" s="17" t="s">
        <v>26</v>
      </c>
      <c r="B18" s="17" t="s">
        <v>1161</v>
      </c>
      <c r="C18" s="17" t="s">
        <v>1280</v>
      </c>
      <c r="D18" s="17" t="str">
        <f t="shared" si="0"/>
        <v>R000032 : opening and providing for the administration of Community tariff quotas bound in GATT and certain other Community tariff quotas and establishingdetailed rules for adjustingthe quotas, and repealingCouncil Regulation (EC) No 1808/95</v>
      </c>
    </row>
    <row r="19" spans="1:4" ht="45" x14ac:dyDescent="0.25">
      <c r="A19" s="17" t="s">
        <v>27</v>
      </c>
      <c r="B19" s="17" t="s">
        <v>1161</v>
      </c>
      <c r="C19" s="17" t="s">
        <v>1280</v>
      </c>
      <c r="D19" s="17" t="str">
        <f t="shared" si="0"/>
        <v>R000032 : opening and providing for the administration of Community tariff quotas bound in GATT and certain other Community tariff quotas and establishingdetailed rules for adjustingthe quotas, and repealingCouncil Regulation (EC) No 1808/95</v>
      </c>
    </row>
    <row r="20" spans="1:4" ht="45" x14ac:dyDescent="0.25">
      <c r="A20" s="17" t="s">
        <v>28</v>
      </c>
      <c r="B20" s="17" t="s">
        <v>1161</v>
      </c>
      <c r="C20" s="17" t="s">
        <v>1280</v>
      </c>
      <c r="D20" s="17" t="str">
        <f t="shared" si="0"/>
        <v>R000032 : opening and providing for the administration of Community tariff quotas bound in GATT and certain other Community tariff quotas and establishingdetailed rules for adjustingthe quotas, and repealingCouncil Regulation (EC) No 1808/95</v>
      </c>
    </row>
    <row r="21" spans="1:4" ht="45" x14ac:dyDescent="0.25">
      <c r="A21" s="17" t="s">
        <v>29</v>
      </c>
      <c r="B21" s="17" t="s">
        <v>1161</v>
      </c>
      <c r="C21" s="17" t="s">
        <v>1280</v>
      </c>
      <c r="D21" s="17" t="str">
        <f t="shared" si="0"/>
        <v>R000032 : opening and providing for the administration of Community tariff quotas bound in GATT and certain other Community tariff quotas and establishingdetailed rules for adjustingthe quotas, and repealingCouncil Regulation (EC) No 1808/95</v>
      </c>
    </row>
    <row r="22" spans="1:4" ht="45" x14ac:dyDescent="0.25">
      <c r="A22" s="17" t="s">
        <v>30</v>
      </c>
      <c r="B22" s="17" t="s">
        <v>1161</v>
      </c>
      <c r="C22" s="17" t="s">
        <v>1280</v>
      </c>
      <c r="D22" s="17" t="str">
        <f t="shared" si="0"/>
        <v>R000032 : opening and providing for the administration of Community tariff quotas bound in GATT and certain other Community tariff quotas and establishingdetailed rules for adjustingthe quotas, and repealingCouncil Regulation (EC) No 1808/95</v>
      </c>
    </row>
    <row r="23" spans="1:4" ht="45" x14ac:dyDescent="0.25">
      <c r="A23" s="17" t="s">
        <v>31</v>
      </c>
      <c r="B23" s="17" t="s">
        <v>1164</v>
      </c>
      <c r="C23" s="17" t="s">
        <v>1283</v>
      </c>
      <c r="D23" s="17" t="str">
        <f t="shared" si="0"/>
        <v>R150050 : amending Annex I to Council Regulation (EC) No 32/2000 as regards the introduction of new tariff quotas of the Union bound in GATT for chocolate, sugar confectionery and biscuits</v>
      </c>
    </row>
    <row r="24" spans="1:4" ht="45" x14ac:dyDescent="0.25">
      <c r="A24" s="17" t="s">
        <v>33</v>
      </c>
      <c r="B24" s="17" t="s">
        <v>1164</v>
      </c>
      <c r="C24" s="17" t="s">
        <v>1283</v>
      </c>
      <c r="D24" s="17" t="str">
        <f t="shared" si="0"/>
        <v>R150050 : amending Annex I to Council Regulation (EC) No 32/2000 as regards the introduction of new tariff quotas of the Union bound in GATT for chocolate, sugar confectionery and biscuits</v>
      </c>
    </row>
    <row r="25" spans="1:4" ht="45" x14ac:dyDescent="0.25">
      <c r="A25" s="17" t="s">
        <v>34</v>
      </c>
      <c r="B25" s="17" t="s">
        <v>1164</v>
      </c>
      <c r="C25" s="17" t="s">
        <v>1283</v>
      </c>
      <c r="D25" s="17" t="str">
        <f t="shared" si="0"/>
        <v>R150050 : amending Annex I to Council Regulation (EC) No 32/2000 as regards the introduction of new tariff quotas of the Union bound in GATT for chocolate, sugar confectionery and biscuits</v>
      </c>
    </row>
    <row r="26" spans="1:4" ht="45" x14ac:dyDescent="0.25">
      <c r="A26" s="17" t="s">
        <v>35</v>
      </c>
      <c r="B26" s="17" t="s">
        <v>1162</v>
      </c>
      <c r="C26" s="17" t="s">
        <v>1281</v>
      </c>
      <c r="D26" s="17" t="str">
        <f t="shared" si="0"/>
        <v>R961831 : opening and providing for the administration of Community tariff quotas bound under GAIT for certain fruit and vegetables and processed fruit and vegetable products from 1996</v>
      </c>
    </row>
    <row r="27" spans="1:4" ht="45" x14ac:dyDescent="0.25">
      <c r="A27" s="17" t="s">
        <v>36</v>
      </c>
      <c r="B27" s="17" t="s">
        <v>1162</v>
      </c>
      <c r="C27" s="17" t="s">
        <v>1281</v>
      </c>
      <c r="D27" s="17" t="str">
        <f t="shared" si="0"/>
        <v>R961831 : opening and providing for the administration of Community tariff quotas bound under GAIT for certain fruit and vegetables and processed fruit and vegetable products from 1996</v>
      </c>
    </row>
    <row r="28" spans="1:4" ht="45" x14ac:dyDescent="0.25">
      <c r="A28" s="17" t="s">
        <v>37</v>
      </c>
      <c r="B28" s="17" t="s">
        <v>1162</v>
      </c>
      <c r="C28" s="17" t="s">
        <v>1281</v>
      </c>
      <c r="D28" s="17" t="str">
        <f t="shared" si="0"/>
        <v>R961831 : opening and providing for the administration of Community tariff quotas bound under GAIT for certain fruit and vegetables and processed fruit and vegetable products from 1996</v>
      </c>
    </row>
    <row r="29" spans="1:4" ht="45" x14ac:dyDescent="0.25">
      <c r="A29" s="17" t="s">
        <v>38</v>
      </c>
      <c r="B29" s="17" t="s">
        <v>1162</v>
      </c>
      <c r="C29" s="17" t="s">
        <v>1281</v>
      </c>
      <c r="D29" s="17" t="str">
        <f t="shared" si="0"/>
        <v>R961831 : opening and providing for the administration of Community tariff quotas bound under GAIT for certain fruit and vegetables and processed fruit and vegetable products from 1996</v>
      </c>
    </row>
    <row r="30" spans="1:4" ht="45" x14ac:dyDescent="0.25">
      <c r="A30" s="17" t="s">
        <v>39</v>
      </c>
      <c r="B30" s="17" t="s">
        <v>1162</v>
      </c>
      <c r="C30" s="17" t="s">
        <v>1281</v>
      </c>
      <c r="D30" s="17" t="str">
        <f t="shared" si="0"/>
        <v>R961831 : opening and providing for the administration of Community tariff quotas bound under GAIT for certain fruit and vegetables and processed fruit and vegetable products from 1996</v>
      </c>
    </row>
    <row r="31" spans="1:4" ht="45" x14ac:dyDescent="0.25">
      <c r="A31" s="17" t="s">
        <v>40</v>
      </c>
      <c r="B31" s="17" t="s">
        <v>1162</v>
      </c>
      <c r="C31" s="17" t="s">
        <v>1281</v>
      </c>
      <c r="D31" s="17" t="str">
        <f t="shared" si="0"/>
        <v>R961831 : opening and providing for the administration of Community tariff quotas bound under GAIT for certain fruit and vegetables and processed fruit and vegetable products from 1996</v>
      </c>
    </row>
    <row r="32" spans="1:4" ht="45" x14ac:dyDescent="0.25">
      <c r="A32" s="17" t="s">
        <v>41</v>
      </c>
      <c r="B32" s="17" t="s">
        <v>1162</v>
      </c>
      <c r="C32" s="17" t="s">
        <v>1281</v>
      </c>
      <c r="D32" s="17" t="str">
        <f t="shared" si="0"/>
        <v>R961831 : opening and providing for the administration of Community tariff quotas bound under GAIT for certain fruit and vegetables and processed fruit and vegetable products from 1996</v>
      </c>
    </row>
    <row r="33" spans="1:4" ht="45" x14ac:dyDescent="0.25">
      <c r="A33" s="17" t="s">
        <v>43</v>
      </c>
      <c r="B33" s="17" t="s">
        <v>1162</v>
      </c>
      <c r="C33" s="17" t="s">
        <v>1281</v>
      </c>
      <c r="D33" s="17" t="str">
        <f t="shared" si="0"/>
        <v>R961831 : opening and providing for the administration of Community tariff quotas bound under GAIT for certain fruit and vegetables and processed fruit and vegetable products from 1996</v>
      </c>
    </row>
    <row r="34" spans="1:4" ht="45" x14ac:dyDescent="0.25">
      <c r="A34" s="17" t="s">
        <v>44</v>
      </c>
      <c r="B34" s="17" t="s">
        <v>1162</v>
      </c>
      <c r="C34" s="17" t="s">
        <v>1281</v>
      </c>
      <c r="D34" s="17" t="str">
        <f t="shared" si="0"/>
        <v>R961831 : opening and providing for the administration of Community tariff quotas bound under GAIT for certain fruit and vegetables and processed fruit and vegetable products from 1996</v>
      </c>
    </row>
    <row r="35" spans="1:4" ht="30" x14ac:dyDescent="0.25">
      <c r="A35" s="17" t="s">
        <v>45</v>
      </c>
      <c r="B35" s="17" t="s">
        <v>1165</v>
      </c>
      <c r="C35" s="17" t="s">
        <v>1284</v>
      </c>
      <c r="D35" s="17" t="str">
        <f t="shared" si="0"/>
        <v>R031472 : opening and providing for the management of a Community tariff quota for grape juice and must as from the 2003/2004 marketing year</v>
      </c>
    </row>
    <row r="36" spans="1:4" ht="60" x14ac:dyDescent="0.25">
      <c r="A36" s="17" t="s">
        <v>47</v>
      </c>
      <c r="B36" s="17" t="s">
        <v>1166</v>
      </c>
      <c r="C36" s="17" t="s">
        <v>1285</v>
      </c>
      <c r="D36" s="17" t="str">
        <f t="shared" si="0"/>
        <v>R070880 : amending Regulation (EC) No 2133/2001 opening and providing for the administration of certain Community tariff quotas and tariff ceilings in the cereals sector as regards a Community tariff quota for certain preparations of a kind used in animal feeding falling within CN code 2309 90</v>
      </c>
    </row>
    <row r="37" spans="1:4" ht="60" x14ac:dyDescent="0.25">
      <c r="A37" s="17" t="s">
        <v>49</v>
      </c>
      <c r="B37" s="17" t="s">
        <v>1167</v>
      </c>
      <c r="C37" s="17" t="s">
        <v>1286</v>
      </c>
      <c r="D37" s="17" t="str">
        <f t="shared" si="0"/>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row>
    <row r="38" spans="1:4" ht="60" x14ac:dyDescent="0.25">
      <c r="A38" s="17" t="s">
        <v>51</v>
      </c>
      <c r="B38" s="17" t="s">
        <v>1167</v>
      </c>
      <c r="C38" s="17" t="s">
        <v>1286</v>
      </c>
      <c r="D38" s="17" t="str">
        <f t="shared" si="0"/>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row>
    <row r="39" spans="1:4" ht="60" x14ac:dyDescent="0.25">
      <c r="A39" s="17" t="s">
        <v>53</v>
      </c>
      <c r="B39" s="17" t="s">
        <v>1167</v>
      </c>
      <c r="C39" s="17" t="s">
        <v>1286</v>
      </c>
      <c r="D39" s="17" t="str">
        <f t="shared" si="0"/>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row>
    <row r="40" spans="1:4" ht="60" x14ac:dyDescent="0.25">
      <c r="A40" s="17" t="s">
        <v>54</v>
      </c>
      <c r="B40" s="17" t="s">
        <v>1167</v>
      </c>
      <c r="C40" s="17" t="s">
        <v>1286</v>
      </c>
      <c r="D40" s="17" t="str">
        <f t="shared" si="0"/>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row>
    <row r="41" spans="1:4" ht="60" x14ac:dyDescent="0.25">
      <c r="A41" s="17" t="s">
        <v>55</v>
      </c>
      <c r="B41" s="17" t="s">
        <v>1167</v>
      </c>
      <c r="C41" s="17" t="s">
        <v>1286</v>
      </c>
      <c r="D41" s="17" t="str">
        <f t="shared" si="0"/>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row>
    <row r="42" spans="1:4" ht="45" x14ac:dyDescent="0.25">
      <c r="A42" s="17" t="s">
        <v>56</v>
      </c>
      <c r="B42" s="17" t="s">
        <v>1168</v>
      </c>
      <c r="C42" s="17" t="s">
        <v>1287</v>
      </c>
      <c r="D42" s="17" t="str">
        <f t="shared" si="0"/>
        <v>R111253 : amending Regulations (EC) No 2305/2003, (EC) No 969/2006, (EC) No 1067/2008 and (EC) No 1064/2009 opening and providing for the administration of EU tariff quotas for cereal imports from third countries</v>
      </c>
    </row>
    <row r="43" spans="1:4" ht="30" x14ac:dyDescent="0.25">
      <c r="A43" s="17" t="s">
        <v>58</v>
      </c>
      <c r="B43" s="17" t="s">
        <v>1169</v>
      </c>
      <c r="C43" s="17" t="s">
        <v>1288</v>
      </c>
      <c r="D43" s="17" t="str">
        <f t="shared" si="0"/>
        <v>R111273 : opening and providing for the administration of certain tariff quotas for imports of rice and broken rice</v>
      </c>
    </row>
    <row r="44" spans="1:4" ht="30" x14ac:dyDescent="0.25">
      <c r="A44" s="17" t="s">
        <v>60</v>
      </c>
      <c r="B44" s="17" t="s">
        <v>1170</v>
      </c>
      <c r="C44" s="17" t="s">
        <v>1289</v>
      </c>
      <c r="D44" s="17" t="str">
        <f t="shared" si="0"/>
        <v>R060928 : amending Council Regulation (EC) No 32/2000 as regards certain new Community tariff quotas bound in GATT</v>
      </c>
    </row>
    <row r="45" spans="1:4" ht="30" x14ac:dyDescent="0.25">
      <c r="A45" s="17" t="s">
        <v>62</v>
      </c>
      <c r="B45" s="17" t="s">
        <v>1170</v>
      </c>
      <c r="C45" s="17" t="s">
        <v>1289</v>
      </c>
      <c r="D45" s="17" t="str">
        <f t="shared" si="0"/>
        <v>R060928 : amending Council Regulation (EC) No 32/2000 as regards certain new Community tariff quotas bound in GATT</v>
      </c>
    </row>
    <row r="46" spans="1:4" ht="45" x14ac:dyDescent="0.25">
      <c r="A46" s="17" t="s">
        <v>63</v>
      </c>
      <c r="B46" s="17" t="s">
        <v>1161</v>
      </c>
      <c r="C46" s="17" t="s">
        <v>1280</v>
      </c>
      <c r="D46" s="17" t="str">
        <f t="shared" si="0"/>
        <v>R000032 : opening and providing for the administration of Community tariff quotas bound in GATT and certain other Community tariff quotas and establishingdetailed rules for adjustingthe quotas, and repealingCouncil Regulation (EC) No 1808/95</v>
      </c>
    </row>
    <row r="47" spans="1:4" ht="45" x14ac:dyDescent="0.25">
      <c r="A47" s="17" t="s">
        <v>64</v>
      </c>
      <c r="B47" s="17" t="s">
        <v>1161</v>
      </c>
      <c r="C47" s="17" t="s">
        <v>1280</v>
      </c>
      <c r="D47" s="17" t="str">
        <f t="shared" si="0"/>
        <v>R000032 : opening and providing for the administration of Community tariff quotas bound in GATT and certain other Community tariff quotas and establishingdetailed rules for adjustingthe quotas, and repealingCouncil Regulation (EC) No 1808/95</v>
      </c>
    </row>
    <row r="48" spans="1:4" ht="30" x14ac:dyDescent="0.25">
      <c r="A48" s="17" t="s">
        <v>65</v>
      </c>
      <c r="B48" s="17" t="s">
        <v>1170</v>
      </c>
      <c r="C48" s="17" t="s">
        <v>1289</v>
      </c>
      <c r="D48" s="17" t="str">
        <f t="shared" si="0"/>
        <v>R060928 : amending Council Regulation (EC) No 32/2000 as regards certain new Community tariff quotas bound in GATT</v>
      </c>
    </row>
    <row r="49" spans="1:4" ht="60" x14ac:dyDescent="0.25">
      <c r="A49" s="17" t="s">
        <v>66</v>
      </c>
      <c r="B49" s="17" t="s">
        <v>1171</v>
      </c>
      <c r="C49" s="17" t="s">
        <v>1290</v>
      </c>
      <c r="D49" s="17" t="str">
        <f t="shared" si="0"/>
        <v>R060899 : amending Regulation (EC) No 2133/2001 opening and providing for the administration of certain Community tariff quotas and tariff ceilings in the cereals sector as regards the opening of a Community tariff quota for certain dog or cat food falling within CN code 2309 10</v>
      </c>
    </row>
    <row r="50" spans="1:4" ht="30" x14ac:dyDescent="0.25">
      <c r="A50" s="17" t="s">
        <v>68</v>
      </c>
      <c r="B50" s="17" t="s">
        <v>1172</v>
      </c>
      <c r="C50" s="17" t="s">
        <v>1291</v>
      </c>
      <c r="D50" s="17" t="str">
        <f t="shared" si="0"/>
        <v>R060937 : opening and providing for the administration of a Community tariff quota of corn gluten originating in the United States of America</v>
      </c>
    </row>
    <row r="51" spans="1:4" ht="45" x14ac:dyDescent="0.25">
      <c r="A51" s="17" t="s">
        <v>70</v>
      </c>
      <c r="B51" s="17" t="s">
        <v>1161</v>
      </c>
      <c r="C51" s="17" t="s">
        <v>1280</v>
      </c>
      <c r="D51" s="17" t="str">
        <f t="shared" si="0"/>
        <v>R000032 : opening and providing for the administration of Community tariff quotas bound in GATT and certain other Community tariff quotas and establishingdetailed rules for adjustingthe quotas, and repealingCouncil Regulation (EC) No 1808/95</v>
      </c>
    </row>
    <row r="52" spans="1:4" ht="45" x14ac:dyDescent="0.25">
      <c r="A52" s="17" t="s">
        <v>71</v>
      </c>
      <c r="B52" s="17" t="s">
        <v>1173</v>
      </c>
      <c r="C52" s="17" t="s">
        <v>1292</v>
      </c>
      <c r="D52" s="17" t="str">
        <f t="shared" si="0"/>
        <v>R060973 : amending Regulation (EC) No 1831/96 opening and providing for the administration of Community tariff quotas bound under GATT for certain fruit and vegetables and processed fruit and vegetable products from 1996</v>
      </c>
    </row>
    <row r="53" spans="1:4" ht="45" x14ac:dyDescent="0.25">
      <c r="A53" s="17" t="s">
        <v>72</v>
      </c>
      <c r="B53" s="17" t="s">
        <v>1173</v>
      </c>
      <c r="C53" s="17" t="s">
        <v>1292</v>
      </c>
      <c r="D53" s="17" t="str">
        <f t="shared" si="0"/>
        <v>R060973 : amending Regulation (EC) No 1831/96 opening and providing for the administration of Community tariff quotas bound under GATT for certain fruit and vegetables and processed fruit and vegetable products from 1996</v>
      </c>
    </row>
    <row r="54" spans="1:4" ht="45" x14ac:dyDescent="0.25">
      <c r="A54" s="17" t="s">
        <v>73</v>
      </c>
      <c r="B54" s="17" t="s">
        <v>1173</v>
      </c>
      <c r="C54" s="17" t="s">
        <v>1292</v>
      </c>
      <c r="D54" s="17" t="str">
        <f t="shared" si="0"/>
        <v>R060973 : amending Regulation (EC) No 1831/96 opening and providing for the administration of Community tariff quotas bound under GATT for certain fruit and vegetables and processed fruit and vegetable products from 1996</v>
      </c>
    </row>
    <row r="55" spans="1:4" ht="30" x14ac:dyDescent="0.25">
      <c r="A55" s="17" t="s">
        <v>73</v>
      </c>
      <c r="B55" s="17" t="s">
        <v>1207</v>
      </c>
      <c r="C55" s="17" t="s">
        <v>1293</v>
      </c>
      <c r="D55" s="17" t="str">
        <f t="shared" si="0"/>
        <v>R120812 : amending Council Regulation (EC) No 747/2001 as regards tariff quotas of the Union for certain agricultural and processed agricultural products originating in Morocco</v>
      </c>
    </row>
    <row r="56" spans="1:4" ht="30" x14ac:dyDescent="0.25">
      <c r="A56" s="17" t="s">
        <v>74</v>
      </c>
      <c r="B56" s="17" t="s">
        <v>1174</v>
      </c>
      <c r="C56" s="17" t="s">
        <v>1294</v>
      </c>
      <c r="D56" s="17" t="str">
        <f t="shared" si="0"/>
        <v>R070218 : opening and providing for the administration of Community tariff quotas for wines</v>
      </c>
    </row>
    <row r="57" spans="1:4" ht="45" x14ac:dyDescent="0.25">
      <c r="A57" s="17" t="s">
        <v>77</v>
      </c>
      <c r="B57" s="17" t="s">
        <v>1175</v>
      </c>
      <c r="C57" s="17" t="s">
        <v>1295</v>
      </c>
      <c r="D57" s="17" t="str">
        <f t="shared" si="0"/>
        <v>R130624 : amending Annex I to Council Regulation (EC) No 32/2000 as regards a new tariff quota of the Union bound in GATT for food preparations not elsewhere specified or included, allocated to the United States of America</v>
      </c>
    </row>
    <row r="58" spans="1:4" ht="30" x14ac:dyDescent="0.25">
      <c r="A58" s="17" t="s">
        <v>79</v>
      </c>
      <c r="B58" s="17" t="s">
        <v>1174</v>
      </c>
      <c r="C58" s="17" t="s">
        <v>1294</v>
      </c>
      <c r="D58" s="17" t="str">
        <f t="shared" si="0"/>
        <v>R070218 : opening and providing for the administration of Community tariff quotas for wines</v>
      </c>
    </row>
    <row r="59" spans="1:4" x14ac:dyDescent="0.25">
      <c r="A59" s="17" t="s">
        <v>80</v>
      </c>
      <c r="B59" s="17" t="s">
        <v>1176</v>
      </c>
      <c r="C59" s="17" t="s">
        <v>1296</v>
      </c>
      <c r="D59" s="17" t="str">
        <f t="shared" si="0"/>
        <v>R071518 : opening and providing for the administration of a tariff quota for vermouth</v>
      </c>
    </row>
    <row r="60" spans="1:4" ht="45" x14ac:dyDescent="0.25">
      <c r="A60" s="17" t="s">
        <v>82</v>
      </c>
      <c r="B60" s="17" t="s">
        <v>1161</v>
      </c>
      <c r="C60" s="17" t="s">
        <v>1280</v>
      </c>
      <c r="D60" s="17" t="str">
        <f t="shared" si="0"/>
        <v>R000032 : opening and providing for the administration of Community tariff quotas bound in GATT and certain other Community tariff quotas and establishingdetailed rules for adjustingthe quotas, and repealingCouncil Regulation (EC) No 1808/95</v>
      </c>
    </row>
    <row r="61" spans="1:4" ht="45" x14ac:dyDescent="0.25">
      <c r="A61" s="17" t="s">
        <v>85</v>
      </c>
      <c r="B61" s="17" t="s">
        <v>1161</v>
      </c>
      <c r="C61" s="17" t="s">
        <v>1280</v>
      </c>
      <c r="D61" s="17" t="str">
        <f t="shared" si="0"/>
        <v>R000032 : opening and providing for the administration of Community tariff quotas bound in GATT and certain other Community tariff quotas and establishingdetailed rules for adjustingthe quotas, and repealingCouncil Regulation (EC) No 1808/95</v>
      </c>
    </row>
    <row r="62" spans="1:4" ht="45" x14ac:dyDescent="0.25">
      <c r="A62" s="17" t="s">
        <v>87</v>
      </c>
      <c r="B62" s="17" t="s">
        <v>1161</v>
      </c>
      <c r="C62" s="17" t="s">
        <v>1280</v>
      </c>
      <c r="D62" s="17" t="str">
        <f t="shared" si="0"/>
        <v>R000032 : opening and providing for the administration of Community tariff quotas bound in GATT and certain other Community tariff quotas and establishingdetailed rules for adjustingthe quotas, and repealingCouncil Regulation (EC) No 1808/95</v>
      </c>
    </row>
    <row r="63" spans="1:4" ht="45" x14ac:dyDescent="0.25">
      <c r="A63" s="17" t="s">
        <v>88</v>
      </c>
      <c r="B63" s="17" t="s">
        <v>1161</v>
      </c>
      <c r="C63" s="17" t="s">
        <v>1280</v>
      </c>
      <c r="D63" s="17" t="str">
        <f t="shared" si="0"/>
        <v>R000032 : opening and providing for the administration of Community tariff quotas bound in GATT and certain other Community tariff quotas and establishingdetailed rules for adjustingthe quotas, and repealingCouncil Regulation (EC) No 1808/95</v>
      </c>
    </row>
    <row r="64" spans="1:4" ht="30" x14ac:dyDescent="0.25">
      <c r="A64" s="17" t="s">
        <v>89</v>
      </c>
      <c r="B64" s="17" t="s">
        <v>1177</v>
      </c>
      <c r="C64" s="17" t="s">
        <v>1297</v>
      </c>
      <c r="D64" s="17" t="str">
        <f t="shared" si="0"/>
        <v>R131215 : amending Council Regulation (EC) No 32/2000 as regards the extension of the Union???s tariff quotas for jute and coconut-fibre products</v>
      </c>
    </row>
    <row r="65" spans="1:4" ht="30" x14ac:dyDescent="0.25">
      <c r="A65" s="17" t="s">
        <v>91</v>
      </c>
      <c r="B65" s="17" t="s">
        <v>1177</v>
      </c>
      <c r="C65" s="17" t="s">
        <v>1297</v>
      </c>
      <c r="D65" s="17" t="str">
        <f t="shared" si="0"/>
        <v>R131215 : amending Council Regulation (EC) No 32/2000 as regards the extension of the Union???s tariff quotas for jute and coconut-fibre products</v>
      </c>
    </row>
    <row r="66" spans="1:4" ht="30" x14ac:dyDescent="0.25">
      <c r="A66" s="17" t="s">
        <v>92</v>
      </c>
      <c r="B66" s="17" t="s">
        <v>1177</v>
      </c>
      <c r="C66" s="17" t="s">
        <v>1297</v>
      </c>
      <c r="D66" s="17" t="str">
        <f t="shared" ref="D66:D129" si="1">CONCATENATE(B66, " : ", C66)</f>
        <v>R131215 : amending Council Regulation (EC) No 32/2000 as regards the extension of the Union???s tariff quotas for jute and coconut-fibre products</v>
      </c>
    </row>
    <row r="67" spans="1:4" ht="30" x14ac:dyDescent="0.25">
      <c r="A67" s="17" t="s">
        <v>93</v>
      </c>
      <c r="B67" s="17" t="s">
        <v>1178</v>
      </c>
      <c r="C67" s="17" t="s">
        <v>1298</v>
      </c>
      <c r="D67" s="17" t="str">
        <f t="shared" si="1"/>
        <v>R090437 : opening and providing for the administration of a Community import tariff quota for young male bovine animals for fattening</v>
      </c>
    </row>
    <row r="68" spans="1:4" ht="30" x14ac:dyDescent="0.25">
      <c r="A68" s="17" t="s">
        <v>96</v>
      </c>
      <c r="B68" s="17" t="s">
        <v>1179</v>
      </c>
      <c r="C68" s="17" t="s">
        <v>1299</v>
      </c>
      <c r="D68" s="17" t="str">
        <f t="shared" si="1"/>
        <v>R090438 : opening and providing for the administration of Community tariff quotas for bulls, cows and heifers other than for slaughter of certain Alpine and mountain breeds</v>
      </c>
    </row>
    <row r="69" spans="1:4" ht="30" x14ac:dyDescent="0.25">
      <c r="A69" s="17" t="s">
        <v>98</v>
      </c>
      <c r="B69" s="17" t="s">
        <v>1179</v>
      </c>
      <c r="C69" s="17" t="s">
        <v>1299</v>
      </c>
      <c r="D69" s="17" t="str">
        <f t="shared" si="1"/>
        <v>R090438 : opening and providing for the administration of Community tariff quotas for bulls, cows and heifers other than for slaughter of certain Alpine and mountain breeds</v>
      </c>
    </row>
    <row r="70" spans="1:4" ht="30" x14ac:dyDescent="0.25">
      <c r="A70" s="17" t="s">
        <v>100</v>
      </c>
      <c r="B70" s="17" t="s">
        <v>1180</v>
      </c>
      <c r="C70" s="17" t="s">
        <v>1300</v>
      </c>
      <c r="D70" s="17" t="str">
        <f t="shared" si="1"/>
        <v>R090442 : opening and providing for the administration of Community tariff quotas in the pigmeat sector</v>
      </c>
    </row>
    <row r="71" spans="1:4" ht="30" x14ac:dyDescent="0.25">
      <c r="A71" s="17" t="s">
        <v>102</v>
      </c>
      <c r="B71" s="17" t="s">
        <v>1180</v>
      </c>
      <c r="C71" s="17" t="s">
        <v>1300</v>
      </c>
      <c r="D71" s="17" t="str">
        <f t="shared" si="1"/>
        <v>R090442 : opening and providing for the administration of Community tariff quotas in the pigmeat sector</v>
      </c>
    </row>
    <row r="72" spans="1:4" ht="30" x14ac:dyDescent="0.25">
      <c r="A72" s="17" t="s">
        <v>104</v>
      </c>
      <c r="B72" s="17" t="s">
        <v>1180</v>
      </c>
      <c r="C72" s="17" t="s">
        <v>1300</v>
      </c>
      <c r="D72" s="17" t="str">
        <f t="shared" si="1"/>
        <v>R090442 : opening and providing for the administration of Community tariff quotas in the pigmeat sector</v>
      </c>
    </row>
    <row r="73" spans="1:4" ht="30" x14ac:dyDescent="0.25">
      <c r="A73" s="17" t="s">
        <v>105</v>
      </c>
      <c r="B73" s="17" t="s">
        <v>1180</v>
      </c>
      <c r="C73" s="17" t="s">
        <v>1300</v>
      </c>
      <c r="D73" s="17" t="str">
        <f t="shared" si="1"/>
        <v>R090442 : opening and providing for the administration of Community tariff quotas in the pigmeat sector</v>
      </c>
    </row>
    <row r="74" spans="1:4" ht="30" x14ac:dyDescent="0.25">
      <c r="A74" s="17" t="s">
        <v>106</v>
      </c>
      <c r="B74" s="17" t="s">
        <v>1180</v>
      </c>
      <c r="C74" s="17" t="s">
        <v>1300</v>
      </c>
      <c r="D74" s="17" t="str">
        <f t="shared" si="1"/>
        <v>R090442 : opening and providing for the administration of Community tariff quotas in the pigmeat sector</v>
      </c>
    </row>
    <row r="75" spans="1:4" ht="30" x14ac:dyDescent="0.25">
      <c r="A75" s="17" t="s">
        <v>107</v>
      </c>
      <c r="B75" s="17" t="s">
        <v>1180</v>
      </c>
      <c r="C75" s="17" t="s">
        <v>1300</v>
      </c>
      <c r="D75" s="17" t="str">
        <f t="shared" si="1"/>
        <v>R090442 : opening and providing for the administration of Community tariff quotas in the pigmeat sector</v>
      </c>
    </row>
    <row r="76" spans="1:4" ht="45" x14ac:dyDescent="0.25">
      <c r="A76" s="17" t="s">
        <v>109</v>
      </c>
      <c r="B76" s="17" t="s">
        <v>1181</v>
      </c>
      <c r="C76" s="17" t="s">
        <v>1301</v>
      </c>
      <c r="D76"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77" spans="1:4" ht="45" x14ac:dyDescent="0.25">
      <c r="A77" s="17" t="s">
        <v>111</v>
      </c>
      <c r="B77" s="17" t="s">
        <v>1181</v>
      </c>
      <c r="C77" s="17" t="s">
        <v>1301</v>
      </c>
      <c r="D77"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78" spans="1:4" ht="45" x14ac:dyDescent="0.25">
      <c r="A78" s="17" t="s">
        <v>112</v>
      </c>
      <c r="B78" s="17" t="s">
        <v>1181</v>
      </c>
      <c r="C78" s="17" t="s">
        <v>1301</v>
      </c>
      <c r="D78"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79" spans="1:4" ht="45" x14ac:dyDescent="0.25">
      <c r="A79" s="17" t="s">
        <v>113</v>
      </c>
      <c r="B79" s="17" t="s">
        <v>1181</v>
      </c>
      <c r="C79" s="17" t="s">
        <v>1301</v>
      </c>
      <c r="D79"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80" spans="1:4" ht="45" x14ac:dyDescent="0.25">
      <c r="A80" s="17" t="s">
        <v>114</v>
      </c>
      <c r="B80" s="17" t="s">
        <v>1181</v>
      </c>
      <c r="C80" s="17" t="s">
        <v>1301</v>
      </c>
      <c r="D80"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81" spans="1:4" ht="45" x14ac:dyDescent="0.25">
      <c r="A81" s="17" t="s">
        <v>115</v>
      </c>
      <c r="B81" s="17" t="s">
        <v>1181</v>
      </c>
      <c r="C81" s="17" t="s">
        <v>1301</v>
      </c>
      <c r="D81"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82" spans="1:4" ht="45" x14ac:dyDescent="0.25">
      <c r="A82" s="17" t="s">
        <v>116</v>
      </c>
      <c r="B82" s="17" t="s">
        <v>1181</v>
      </c>
      <c r="C82" s="17" t="s">
        <v>1301</v>
      </c>
      <c r="D82"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83" spans="1:4" ht="45" x14ac:dyDescent="0.25">
      <c r="A83" s="17" t="s">
        <v>117</v>
      </c>
      <c r="B83" s="17" t="s">
        <v>1181</v>
      </c>
      <c r="C83" s="17" t="s">
        <v>1301</v>
      </c>
      <c r="D83"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84" spans="1:4" ht="45" x14ac:dyDescent="0.25">
      <c r="A84" s="17" t="s">
        <v>118</v>
      </c>
      <c r="B84" s="17" t="s">
        <v>1181</v>
      </c>
      <c r="C84" s="17" t="s">
        <v>1301</v>
      </c>
      <c r="D84" s="17" t="str">
        <f t="shared" si="1"/>
        <v>R101085 : opening and providing for the administration of certain annual tariff quotas for importing sweet potatoes, manioc, manioc starch and other products falling within CN codes 0714 90 11 and 0714 90 19 and amending Regulation (EU) No 1000/2010</v>
      </c>
    </row>
    <row r="85" spans="1:4" ht="30" x14ac:dyDescent="0.25">
      <c r="A85" s="17" t="s">
        <v>119</v>
      </c>
      <c r="B85" s="17" t="s">
        <v>1182</v>
      </c>
      <c r="C85" s="17" t="s">
        <v>1302</v>
      </c>
      <c r="D85" s="17" t="str">
        <f t="shared" si="1"/>
        <v>R061712 : amending Council Regulation (EC) No 747/2001 as regards Community tariff quotas for certain agricultural products originating in Turkey</v>
      </c>
    </row>
    <row r="86" spans="1:4" ht="30" x14ac:dyDescent="0.25">
      <c r="A86" s="17" t="s">
        <v>121</v>
      </c>
      <c r="B86" s="17" t="s">
        <v>1182</v>
      </c>
      <c r="C86" s="17" t="s">
        <v>1302</v>
      </c>
      <c r="D86" s="17" t="str">
        <f t="shared" si="1"/>
        <v>R061712 : amending Council Regulation (EC) No 747/2001 as regards Community tariff quotas for certain agricultural products originating in Turkey</v>
      </c>
    </row>
    <row r="87" spans="1:4" ht="30" x14ac:dyDescent="0.25">
      <c r="A87" s="17" t="s">
        <v>123</v>
      </c>
      <c r="B87" s="17" t="s">
        <v>1182</v>
      </c>
      <c r="C87" s="17" t="s">
        <v>1302</v>
      </c>
      <c r="D87" s="17" t="str">
        <f t="shared" si="1"/>
        <v>R061712 : amending Council Regulation (EC) No 747/2001 as regards Community tariff quotas for certain agricultural products originating in Turkey</v>
      </c>
    </row>
    <row r="88" spans="1:4" ht="30" x14ac:dyDescent="0.25">
      <c r="A88" s="17" t="s">
        <v>124</v>
      </c>
      <c r="B88" s="17" t="s">
        <v>1182</v>
      </c>
      <c r="C88" s="17" t="s">
        <v>1302</v>
      </c>
      <c r="D88" s="17" t="str">
        <f t="shared" si="1"/>
        <v>R061712 : amending Council Regulation (EC) No 747/2001 as regards Community tariff quotas for certain agricultural products originating in Turkey</v>
      </c>
    </row>
    <row r="89" spans="1:4" ht="30" x14ac:dyDescent="0.25">
      <c r="A89" s="17" t="s">
        <v>125</v>
      </c>
      <c r="B89" s="17" t="s">
        <v>1182</v>
      </c>
      <c r="C89" s="17" t="s">
        <v>1302</v>
      </c>
      <c r="D89" s="17" t="str">
        <f t="shared" si="1"/>
        <v>R061712 : amending Council Regulation (EC) No 747/2001 as regards Community tariff quotas for certain agricultural products originating in Turkey</v>
      </c>
    </row>
    <row r="90" spans="1:4" ht="30" x14ac:dyDescent="0.25">
      <c r="A90" s="17" t="s">
        <v>126</v>
      </c>
      <c r="B90" s="17" t="s">
        <v>1182</v>
      </c>
      <c r="C90" s="17" t="s">
        <v>1302</v>
      </c>
      <c r="D90" s="17" t="str">
        <f t="shared" si="1"/>
        <v>R061712 : amending Council Regulation (EC) No 747/2001 as regards Community tariff quotas for certain agricultural products originating in Turkey</v>
      </c>
    </row>
    <row r="91" spans="1:4" ht="30" x14ac:dyDescent="0.25">
      <c r="A91" s="17" t="s">
        <v>127</v>
      </c>
      <c r="B91" s="17" t="s">
        <v>1182</v>
      </c>
      <c r="C91" s="17" t="s">
        <v>1302</v>
      </c>
      <c r="D91" s="17" t="str">
        <f t="shared" si="1"/>
        <v>R061712 : amending Council Regulation (EC) No 747/2001 as regards Community tariff quotas for certain agricultural products originating in Turkey</v>
      </c>
    </row>
    <row r="92" spans="1:4" ht="30" x14ac:dyDescent="0.25">
      <c r="A92" s="17" t="s">
        <v>128</v>
      </c>
      <c r="B92" s="17" t="s">
        <v>1182</v>
      </c>
      <c r="C92" s="17" t="s">
        <v>1302</v>
      </c>
      <c r="D92" s="17" t="str">
        <f t="shared" si="1"/>
        <v>R061712 : amending Council Regulation (EC) No 747/2001 as regards Community tariff quotas for certain agricultural products originating in Turkey</v>
      </c>
    </row>
    <row r="93" spans="1:4" ht="30" x14ac:dyDescent="0.25">
      <c r="A93" s="17" t="s">
        <v>129</v>
      </c>
      <c r="B93" s="17" t="s">
        <v>1182</v>
      </c>
      <c r="C93" s="17" t="s">
        <v>1302</v>
      </c>
      <c r="D93" s="17" t="str">
        <f t="shared" si="1"/>
        <v>R061712 : amending Council Regulation (EC) No 747/2001 as regards Community tariff quotas for certain agricultural products originating in Turkey</v>
      </c>
    </row>
    <row r="94" spans="1:4" ht="30" x14ac:dyDescent="0.25">
      <c r="A94" s="17" t="s">
        <v>130</v>
      </c>
      <c r="B94" s="17" t="s">
        <v>1182</v>
      </c>
      <c r="C94" s="17" t="s">
        <v>1302</v>
      </c>
      <c r="D94" s="17" t="str">
        <f t="shared" si="1"/>
        <v>R061712 : amending Council Regulation (EC) No 747/2001 as regards Community tariff quotas for certain agricultural products originating in Turkey</v>
      </c>
    </row>
    <row r="95" spans="1:4" ht="30" x14ac:dyDescent="0.25">
      <c r="A95" s="17" t="s">
        <v>131</v>
      </c>
      <c r="B95" s="17" t="s">
        <v>1182</v>
      </c>
      <c r="C95" s="17" t="s">
        <v>1302</v>
      </c>
      <c r="D95" s="17" t="str">
        <f t="shared" si="1"/>
        <v>R061712 : amending Council Regulation (EC) No 747/2001 as regards Community tariff quotas for certain agricultural products originating in Turkey</v>
      </c>
    </row>
    <row r="96" spans="1:4" ht="30" x14ac:dyDescent="0.25">
      <c r="A96" s="17" t="s">
        <v>132</v>
      </c>
      <c r="B96" s="17" t="s">
        <v>1182</v>
      </c>
      <c r="C96" s="17" t="s">
        <v>1302</v>
      </c>
      <c r="D96" s="17" t="str">
        <f t="shared" si="1"/>
        <v>R061712 : amending Council Regulation (EC) No 747/2001 as regards Community tariff quotas for certain agricultural products originating in Turkey</v>
      </c>
    </row>
    <row r="97" spans="1:4" ht="30" x14ac:dyDescent="0.25">
      <c r="A97" s="17" t="s">
        <v>133</v>
      </c>
      <c r="B97" s="17" t="s">
        <v>1182</v>
      </c>
      <c r="C97" s="17" t="s">
        <v>1302</v>
      </c>
      <c r="D97" s="17" t="str">
        <f t="shared" si="1"/>
        <v>R061712 : amending Council Regulation (EC) No 747/2001 as regards Community tariff quotas for certain agricultural products originating in Turkey</v>
      </c>
    </row>
    <row r="98" spans="1:4" x14ac:dyDescent="0.25">
      <c r="A98" s="17" t="s">
        <v>134</v>
      </c>
      <c r="B98" s="17" t="s">
        <v>1275</v>
      </c>
      <c r="C98" s="17" t="s">
        <v>1303</v>
      </c>
      <c r="D98" s="17" t="str">
        <f t="shared" si="1"/>
        <v>R111354 : opening annual Union tariff quotas for sheep, goats, sheepmeat and goatmeat</v>
      </c>
    </row>
    <row r="99" spans="1:4" ht="30" x14ac:dyDescent="0.25">
      <c r="A99" s="17" t="s">
        <v>134</v>
      </c>
      <c r="B99" s="17" t="s">
        <v>1183</v>
      </c>
      <c r="C99" s="17" t="s">
        <v>1304</v>
      </c>
      <c r="D99" s="17" t="str">
        <f t="shared" si="1"/>
        <v>R180562 : amending Implementing Regulation (EU) No 1354/2011 opening annual Union tariff quotas for sheep, goats, sheepmeat and goatmeat</v>
      </c>
    </row>
    <row r="100" spans="1:4" ht="45" x14ac:dyDescent="0.25">
      <c r="A100" s="17" t="s">
        <v>136</v>
      </c>
      <c r="B100" s="17" t="s">
        <v>1184</v>
      </c>
      <c r="C100" s="17" t="s">
        <v>1305</v>
      </c>
      <c r="D100" s="17" t="str">
        <f t="shared" si="1"/>
        <v>R070816 : opening annual tariff quotas for the importation from Turkey of certain goods resulting from the processing of agricultural products covered by Council Regulation (EC) No 3448/93</v>
      </c>
    </row>
    <row r="101" spans="1:4" ht="45" x14ac:dyDescent="0.25">
      <c r="A101" s="17" t="s">
        <v>138</v>
      </c>
      <c r="B101" s="17" t="s">
        <v>1184</v>
      </c>
      <c r="C101" s="17" t="s">
        <v>1305</v>
      </c>
      <c r="D101" s="17" t="str">
        <f t="shared" si="1"/>
        <v>R070816 : opening annual tariff quotas for the importation from Turkey of certain goods resulting from the processing of agricultural products covered by Council Regulation (EC) No 3448/93</v>
      </c>
    </row>
    <row r="102" spans="1:4" ht="45" x14ac:dyDescent="0.25">
      <c r="A102" s="17" t="s">
        <v>139</v>
      </c>
      <c r="B102" s="17" t="s">
        <v>1184</v>
      </c>
      <c r="C102" s="17" t="s">
        <v>1305</v>
      </c>
      <c r="D102" s="17" t="str">
        <f t="shared" si="1"/>
        <v>R070816 : opening annual tariff quotas for the importation from Turkey of certain goods resulting from the processing of agricultural products covered by Council Regulation (EC) No 3448/93</v>
      </c>
    </row>
    <row r="103" spans="1:4" ht="45" x14ac:dyDescent="0.25">
      <c r="A103" s="17" t="s">
        <v>140</v>
      </c>
      <c r="B103" s="17" t="s">
        <v>1184</v>
      </c>
      <c r="C103" s="17" t="s">
        <v>1305</v>
      </c>
      <c r="D103" s="17" t="str">
        <f t="shared" si="1"/>
        <v>R070816 : opening annual tariff quotas for the importation from Turkey of certain goods resulting from the processing of agricultural products covered by Council Regulation (EC) No 3448/93</v>
      </c>
    </row>
    <row r="104" spans="1:4" ht="45" x14ac:dyDescent="0.25">
      <c r="A104" s="17" t="s">
        <v>141</v>
      </c>
      <c r="B104" s="17" t="s">
        <v>1184</v>
      </c>
      <c r="C104" s="17" t="s">
        <v>1305</v>
      </c>
      <c r="D104" s="17" t="str">
        <f t="shared" si="1"/>
        <v>R070816 : opening annual tariff quotas for the importation from Turkey of certain goods resulting from the processing of agricultural products covered by Council Regulation (EC) No 3448/93</v>
      </c>
    </row>
    <row r="105" spans="1:4" ht="45" x14ac:dyDescent="0.25">
      <c r="A105" s="17" t="s">
        <v>142</v>
      </c>
      <c r="B105" s="17" t="s">
        <v>1184</v>
      </c>
      <c r="C105" s="17" t="s">
        <v>1305</v>
      </c>
      <c r="D105" s="17" t="str">
        <f t="shared" si="1"/>
        <v>R070816 : opening annual tariff quotas for the importation from Turkey of certain goods resulting from the processing of agricultural products covered by Council Regulation (EC) No 3448/93</v>
      </c>
    </row>
    <row r="106" spans="1:4" ht="45" x14ac:dyDescent="0.25">
      <c r="A106" s="17" t="s">
        <v>143</v>
      </c>
      <c r="B106" s="17" t="s">
        <v>1184</v>
      </c>
      <c r="C106" s="17" t="s">
        <v>1305</v>
      </c>
      <c r="D106" s="17" t="str">
        <f t="shared" si="1"/>
        <v>R070816 : opening annual tariff quotas for the importation from Turkey of certain goods resulting from the processing of agricultural products covered by Council Regulation (EC) No 3448/93</v>
      </c>
    </row>
    <row r="107" spans="1:4" ht="45" x14ac:dyDescent="0.25">
      <c r="A107" s="17" t="s">
        <v>144</v>
      </c>
      <c r="B107" s="17" t="s">
        <v>1184</v>
      </c>
      <c r="C107" s="17" t="s">
        <v>1305</v>
      </c>
      <c r="D107" s="17" t="str">
        <f t="shared" si="1"/>
        <v>R070816 : opening annual tariff quotas for the importation from Turkey of certain goods resulting from the processing of agricultural products covered by Council Regulation (EC) No 3448/93</v>
      </c>
    </row>
    <row r="108" spans="1:4" ht="45" x14ac:dyDescent="0.25">
      <c r="A108" s="17" t="s">
        <v>145</v>
      </c>
      <c r="B108" s="17" t="s">
        <v>1184</v>
      </c>
      <c r="C108" s="17" t="s">
        <v>1305</v>
      </c>
      <c r="D108" s="17" t="str">
        <f t="shared" si="1"/>
        <v>R070816 : opening annual tariff quotas for the importation from Turkey of certain goods resulting from the processing of agricultural products covered by Council Regulation (EC) No 3448/93</v>
      </c>
    </row>
    <row r="109" spans="1:4" ht="45" x14ac:dyDescent="0.25">
      <c r="A109" s="17" t="s">
        <v>146</v>
      </c>
      <c r="B109" s="17" t="s">
        <v>1184</v>
      </c>
      <c r="C109" s="17" t="s">
        <v>1305</v>
      </c>
      <c r="D109" s="17" t="str">
        <f t="shared" si="1"/>
        <v>R070816 : opening annual tariff quotas for the importation from Turkey of certain goods resulting from the processing of agricultural products covered by Council Regulation (EC) No 3448/93</v>
      </c>
    </row>
    <row r="110" spans="1:4" ht="45" x14ac:dyDescent="0.25">
      <c r="A110" s="17" t="s">
        <v>147</v>
      </c>
      <c r="B110" s="17" t="s">
        <v>1184</v>
      </c>
      <c r="C110" s="17" t="s">
        <v>1305</v>
      </c>
      <c r="D110" s="17" t="str">
        <f t="shared" si="1"/>
        <v>R070816 : opening annual tariff quotas for the importation from Turkey of certain goods resulting from the processing of agricultural products covered by Council Regulation (EC) No 3448/93</v>
      </c>
    </row>
    <row r="111" spans="1:4" ht="45" x14ac:dyDescent="0.25">
      <c r="A111" s="17" t="s">
        <v>148</v>
      </c>
      <c r="B111" s="17" t="s">
        <v>1184</v>
      </c>
      <c r="C111" s="17" t="s">
        <v>1305</v>
      </c>
      <c r="D111" s="17" t="str">
        <f t="shared" si="1"/>
        <v>R070816 : opening annual tariff quotas for the importation from Turkey of certain goods resulting from the processing of agricultural products covered by Council Regulation (EC) No 3448/93</v>
      </c>
    </row>
    <row r="112" spans="1:4" ht="45" x14ac:dyDescent="0.25">
      <c r="A112" s="17" t="s">
        <v>149</v>
      </c>
      <c r="B112" s="17" t="s">
        <v>1184</v>
      </c>
      <c r="C112" s="17" t="s">
        <v>1305</v>
      </c>
      <c r="D112" s="17" t="str">
        <f t="shared" si="1"/>
        <v>R070816 : opening annual tariff quotas for the importation from Turkey of certain goods resulting from the processing of agricultural products covered by Council Regulation (EC) No 3448/93</v>
      </c>
    </row>
    <row r="113" spans="1:4" ht="45" x14ac:dyDescent="0.25">
      <c r="A113" s="17" t="s">
        <v>150</v>
      </c>
      <c r="B113" s="17" t="s">
        <v>1184</v>
      </c>
      <c r="C113" s="17" t="s">
        <v>1305</v>
      </c>
      <c r="D113" s="17" t="str">
        <f t="shared" si="1"/>
        <v>R070816 : opening annual tariff quotas for the importation from Turkey of certain goods resulting from the processing of agricultural products covered by Council Regulation (EC) No 3448/93</v>
      </c>
    </row>
    <row r="114" spans="1:4" ht="45" x14ac:dyDescent="0.25">
      <c r="A114" s="17" t="s">
        <v>151</v>
      </c>
      <c r="B114" s="17" t="s">
        <v>1185</v>
      </c>
      <c r="C114" s="17" t="s">
        <v>1306</v>
      </c>
      <c r="D114" s="17" t="str">
        <f t="shared" si="1"/>
        <v>R141335 : amending Regulation (EC) No 2535/2001 laying down detailed rules for applying Council Regulation (EC) No 1255/1999 as regards the import arrangements for milk and milk products and opening tariff quotas</v>
      </c>
    </row>
    <row r="115" spans="1:4" ht="45" x14ac:dyDescent="0.25">
      <c r="A115" s="17" t="s">
        <v>153</v>
      </c>
      <c r="B115" s="17" t="s">
        <v>1186</v>
      </c>
      <c r="C115" s="17" t="s">
        <v>1307</v>
      </c>
      <c r="D115" s="17" t="str">
        <f t="shared" si="1"/>
        <v>R090933 : laying down detailed rules for the application of Council Regulation (EC) No 779/98 as regards opening and providing for the administration of certain quotas for imports into the Community of poultrymeat products originating in Turkey</v>
      </c>
    </row>
    <row r="116" spans="1:4" ht="45" x14ac:dyDescent="0.25">
      <c r="A116" s="17" t="s">
        <v>155</v>
      </c>
      <c r="B116" s="17" t="s">
        <v>1187</v>
      </c>
      <c r="C116" s="17" t="s">
        <v>1308</v>
      </c>
      <c r="D116" s="17" t="str">
        <f t="shared" si="1"/>
        <v>R992471 : amending Council Regulation (EC) No 669/97 opening and providing for the administration of Community tariff quotas for certain fish and fishery products originating in the Faroe Islands</v>
      </c>
    </row>
    <row r="117" spans="1:4" ht="45" x14ac:dyDescent="0.25">
      <c r="A117" s="17" t="s">
        <v>157</v>
      </c>
      <c r="B117" s="17" t="s">
        <v>1188</v>
      </c>
      <c r="C117" s="17" t="s">
        <v>1309</v>
      </c>
      <c r="D117" s="17" t="str">
        <f t="shared" si="1"/>
        <v>R090054 : amending Council Regulation (EC) No 669/97 as regards the opening and management of Community tariff quotas for certain fish and fishery products originating in the Faroe Islands</v>
      </c>
    </row>
    <row r="118" spans="1:4" ht="45" x14ac:dyDescent="0.25">
      <c r="A118" s="17" t="s">
        <v>159</v>
      </c>
      <c r="B118" s="17" t="s">
        <v>1188</v>
      </c>
      <c r="C118" s="17" t="s">
        <v>1309</v>
      </c>
      <c r="D118" s="17" t="str">
        <f t="shared" si="1"/>
        <v>R090054 : amending Council Regulation (EC) No 669/97 as regards the opening and management of Community tariff quotas for certain fish and fishery products originating in the Faroe Islands</v>
      </c>
    </row>
    <row r="119" spans="1:4" ht="45" x14ac:dyDescent="0.25">
      <c r="A119" s="17" t="s">
        <v>160</v>
      </c>
      <c r="B119" s="17" t="s">
        <v>1187</v>
      </c>
      <c r="C119" s="17" t="s">
        <v>1308</v>
      </c>
      <c r="D119" s="17" t="str">
        <f t="shared" si="1"/>
        <v>R992471 : amending Council Regulation (EC) No 669/97 opening and providing for the administration of Community tariff quotas for certain fish and fishery products originating in the Faroe Islands</v>
      </c>
    </row>
    <row r="120" spans="1:4" ht="45" x14ac:dyDescent="0.25">
      <c r="A120" s="17" t="s">
        <v>161</v>
      </c>
      <c r="B120" s="17" t="s">
        <v>1188</v>
      </c>
      <c r="C120" s="17" t="s">
        <v>1309</v>
      </c>
      <c r="D120" s="17" t="str">
        <f t="shared" si="1"/>
        <v>R090054 : amending Council Regulation (EC) No 669/97 as regards the opening and management of Community tariff quotas for certain fish and fishery products originating in the Faroe Islands</v>
      </c>
    </row>
    <row r="121" spans="1:4" ht="45" x14ac:dyDescent="0.25">
      <c r="A121" s="17" t="s">
        <v>162</v>
      </c>
      <c r="B121" s="17" t="s">
        <v>1187</v>
      </c>
      <c r="C121" s="17" t="s">
        <v>1308</v>
      </c>
      <c r="D121" s="17" t="str">
        <f t="shared" si="1"/>
        <v>R992471 : amending Council Regulation (EC) No 669/97 opening and providing for the administration of Community tariff quotas for certain fish and fishery products originating in the Faroe Islands</v>
      </c>
    </row>
    <row r="122" spans="1:4" ht="45" x14ac:dyDescent="0.25">
      <c r="A122" s="17" t="s">
        <v>164</v>
      </c>
      <c r="B122" s="17" t="s">
        <v>1187</v>
      </c>
      <c r="C122" s="17" t="s">
        <v>1308</v>
      </c>
      <c r="D122" s="17" t="str">
        <f t="shared" si="1"/>
        <v>R992471 : amending Council Regulation (EC) No 669/97 opening and providing for the administration of Community tariff quotas for certain fish and fishery products originating in the Faroe Islands</v>
      </c>
    </row>
    <row r="123" spans="1:4" ht="60" x14ac:dyDescent="0.25">
      <c r="A123" s="17" t="s">
        <v>165</v>
      </c>
      <c r="B123" s="17" t="s">
        <v>1189</v>
      </c>
      <c r="C123" s="17" t="s">
        <v>1310</v>
      </c>
      <c r="D123" s="17" t="str">
        <f t="shared" si="1"/>
        <v>R071381 : amending Regulation (EC) No 2133/2001 opening and providing for the administration of certain Community tariff quotas and tariff ceilings in the cereals sector as regards an increase in the tariff quota concessions from the Community for the Faeroese fish feed falling under CN codes ex 2309 90 10, ex 2309 90 31 and ex 2309 90 41</v>
      </c>
    </row>
    <row r="124" spans="1:4" x14ac:dyDescent="0.25">
      <c r="A124" s="17" t="s">
        <v>167</v>
      </c>
      <c r="B124" s="17" t="s">
        <v>1275</v>
      </c>
      <c r="C124" s="17" t="s">
        <v>1303</v>
      </c>
      <c r="D124" s="17" t="str">
        <f t="shared" si="1"/>
        <v>R111354 : opening annual Union tariff quotas for sheep, goats, sheepmeat and goatmeat</v>
      </c>
    </row>
    <row r="125" spans="1:4" ht="30" x14ac:dyDescent="0.25">
      <c r="A125" s="17" t="s">
        <v>167</v>
      </c>
      <c r="B125" s="17" t="s">
        <v>1183</v>
      </c>
      <c r="C125" s="17" t="s">
        <v>1304</v>
      </c>
      <c r="D125" s="17" t="str">
        <f t="shared" si="1"/>
        <v>R180562 : amending Implementing Regulation (EU) No 1354/2011 opening annual Union tariff quotas for sheep, goats, sheepmeat and goatmeat</v>
      </c>
    </row>
    <row r="126" spans="1:4" ht="30" x14ac:dyDescent="0.25">
      <c r="A126" s="17" t="s">
        <v>168</v>
      </c>
      <c r="B126" s="17" t="s">
        <v>1190</v>
      </c>
      <c r="C126" s="17" t="s">
        <v>1311</v>
      </c>
      <c r="D126" s="17" t="str">
        <f t="shared" si="1"/>
        <v>D140461 : on a temporary derogation from Council Decision 2013/755/EU, as regards the rules of origin for prepared and preserved shrimps and prawns from Greenland</v>
      </c>
    </row>
    <row r="127" spans="1:4" ht="30" x14ac:dyDescent="0.25">
      <c r="A127" s="17" t="s">
        <v>170</v>
      </c>
      <c r="B127" s="17" t="s">
        <v>1191</v>
      </c>
      <c r="C127" s="17" t="s">
        <v>1312</v>
      </c>
      <c r="D127" s="17" t="str">
        <f t="shared" si="1"/>
        <v>R020660 : opening and providing for the management of tariff quotas for certain fisheries products from Greenland and Saint Pierre and Miquelon</v>
      </c>
    </row>
    <row r="128" spans="1:4" x14ac:dyDescent="0.25">
      <c r="A128" s="17" t="s">
        <v>172</v>
      </c>
      <c r="B128" s="17" t="s">
        <v>1275</v>
      </c>
      <c r="C128" s="17" t="s">
        <v>1303</v>
      </c>
      <c r="D128" s="17" t="str">
        <f t="shared" si="1"/>
        <v>R111354 : opening annual Union tariff quotas for sheep, goats, sheepmeat and goatmeat</v>
      </c>
    </row>
    <row r="129" spans="1:4" ht="30" x14ac:dyDescent="0.25">
      <c r="A129" s="17" t="s">
        <v>172</v>
      </c>
      <c r="B129" s="17" t="s">
        <v>1183</v>
      </c>
      <c r="C129" s="17" t="s">
        <v>1304</v>
      </c>
      <c r="D129" s="17" t="str">
        <f t="shared" si="1"/>
        <v>R180562 : amending Implementing Regulation (EU) No 1354/2011 opening annual Union tariff quotas for sheep, goats, sheepmeat and goatmeat</v>
      </c>
    </row>
    <row r="130" spans="1:4" ht="30" x14ac:dyDescent="0.25">
      <c r="A130" s="17" t="s">
        <v>173</v>
      </c>
      <c r="B130" s="17" t="s">
        <v>1192</v>
      </c>
      <c r="C130" s="17" t="s">
        <v>1313</v>
      </c>
      <c r="D130" s="17" t="str">
        <f t="shared" ref="D130:D193" si="2">CONCATENATE(B130, " : ", C130)</f>
        <v>R161219 : amending Council Regulation (EC) No 499/96 as regards Union tariff quotas for certain fish and fishery products originating in Iceland</v>
      </c>
    </row>
    <row r="131" spans="1:4" ht="30" x14ac:dyDescent="0.25">
      <c r="A131" s="17" t="s">
        <v>175</v>
      </c>
      <c r="B131" s="17" t="s">
        <v>1193</v>
      </c>
      <c r="C131" s="17" t="s">
        <v>1314</v>
      </c>
      <c r="D131" s="17" t="str">
        <f t="shared" si="2"/>
        <v>R161422 : amending Council Regulation (EC) No 992/95 as regards Union tariff quotas for certain agricultural and fishery products originating in Norway</v>
      </c>
    </row>
    <row r="132" spans="1:4" ht="30" x14ac:dyDescent="0.25">
      <c r="A132" s="17" t="s">
        <v>177</v>
      </c>
      <c r="B132" s="17" t="s">
        <v>1193</v>
      </c>
      <c r="C132" s="17" t="s">
        <v>1314</v>
      </c>
      <c r="D132" s="17" t="str">
        <f t="shared" si="2"/>
        <v>R161422 : amending Council Regulation (EC) No 992/95 as regards Union tariff quotas for certain agricultural and fishery products originating in Norway</v>
      </c>
    </row>
    <row r="133" spans="1:4" ht="30" x14ac:dyDescent="0.25">
      <c r="A133" s="17" t="s">
        <v>179</v>
      </c>
      <c r="B133" s="17" t="s">
        <v>1193</v>
      </c>
      <c r="C133" s="17" t="s">
        <v>1314</v>
      </c>
      <c r="D133" s="17" t="str">
        <f t="shared" si="2"/>
        <v>R161422 : amending Council Regulation (EC) No 992/95 as regards Union tariff quotas for certain agricultural and fishery products originating in Norway</v>
      </c>
    </row>
    <row r="134" spans="1:4" ht="30" x14ac:dyDescent="0.25">
      <c r="A134" s="17" t="s">
        <v>180</v>
      </c>
      <c r="B134" s="17" t="s">
        <v>1194</v>
      </c>
      <c r="C134" s="17" t="s">
        <v>1315</v>
      </c>
      <c r="D134" s="17" t="str">
        <f t="shared" si="2"/>
        <v>R060847 : opening and providing for the administration of Community tariff quotas for certain prepared or preserved fish</v>
      </c>
    </row>
    <row r="135" spans="1:4" ht="30" x14ac:dyDescent="0.25">
      <c r="A135" s="17" t="s">
        <v>182</v>
      </c>
      <c r="B135" s="17" t="s">
        <v>1194</v>
      </c>
      <c r="C135" s="17" t="s">
        <v>1315</v>
      </c>
      <c r="D135" s="17" t="str">
        <f t="shared" si="2"/>
        <v>R060847 : opening and providing for the administration of Community tariff quotas for certain prepared or preserved fish</v>
      </c>
    </row>
    <row r="136" spans="1:4" ht="30" x14ac:dyDescent="0.25">
      <c r="A136" s="17" t="s">
        <v>183</v>
      </c>
      <c r="B136" s="17" t="s">
        <v>1194</v>
      </c>
      <c r="C136" s="17" t="s">
        <v>1315</v>
      </c>
      <c r="D136" s="17" t="str">
        <f t="shared" si="2"/>
        <v>R060847 : opening and providing for the administration of Community tariff quotas for certain prepared or preserved fish</v>
      </c>
    </row>
    <row r="137" spans="1:4" ht="30" x14ac:dyDescent="0.25">
      <c r="A137" s="17" t="s">
        <v>184</v>
      </c>
      <c r="B137" s="17" t="s">
        <v>1194</v>
      </c>
      <c r="C137" s="17" t="s">
        <v>1315</v>
      </c>
      <c r="D137" s="17" t="str">
        <f t="shared" si="2"/>
        <v>R060847 : opening and providing for the administration of Community tariff quotas for certain prepared or preserved fish</v>
      </c>
    </row>
    <row r="138" spans="1:4" ht="30" x14ac:dyDescent="0.25">
      <c r="A138" s="17" t="s">
        <v>185</v>
      </c>
      <c r="B138" s="17" t="s">
        <v>1195</v>
      </c>
      <c r="C138" s="17" t="s">
        <v>1316</v>
      </c>
      <c r="D138" s="17" t="str">
        <f t="shared" si="2"/>
        <v>R071475 : opening a Community tariff quota from 2008 for manioc originating from Thailand</v>
      </c>
    </row>
    <row r="139" spans="1:4" ht="45" x14ac:dyDescent="0.25">
      <c r="A139" s="17" t="s">
        <v>187</v>
      </c>
      <c r="B139" s="17" t="s">
        <v>1196</v>
      </c>
      <c r="C139" s="17" t="s">
        <v>1317</v>
      </c>
      <c r="D139" s="17" t="str">
        <f t="shared" si="2"/>
        <v>R172310 : opening a tariff quota for the year 2018 for the import into the Union of certain goods originating in Norway resulting from the processing of agricultural products covered by Regulation (EU) No 510/2014 of the European Parliament and of the Council</v>
      </c>
    </row>
    <row r="140" spans="1:4" ht="30" x14ac:dyDescent="0.25">
      <c r="A140" s="17" t="s">
        <v>189</v>
      </c>
      <c r="B140" s="17" t="s">
        <v>1193</v>
      </c>
      <c r="C140" s="17" t="s">
        <v>1314</v>
      </c>
      <c r="D140" s="17" t="str">
        <f t="shared" si="2"/>
        <v>R161422 : amending Council Regulation (EC) No 992/95 as regards Union tariff quotas for certain agricultural and fishery products originating in Norway</v>
      </c>
    </row>
    <row r="141" spans="1:4" ht="30" x14ac:dyDescent="0.25">
      <c r="A141" s="17" t="s">
        <v>190</v>
      </c>
      <c r="B141" s="17" t="s">
        <v>1193</v>
      </c>
      <c r="C141" s="17" t="s">
        <v>1314</v>
      </c>
      <c r="D141" s="17" t="str">
        <f t="shared" si="2"/>
        <v>R161422 : amending Council Regulation (EC) No 992/95 as regards Union tariff quotas for certain agricultural and fishery products originating in Norway</v>
      </c>
    </row>
    <row r="142" spans="1:4" ht="45" x14ac:dyDescent="0.25">
      <c r="A142" s="17" t="s">
        <v>190</v>
      </c>
      <c r="B142" s="17" t="s">
        <v>1197</v>
      </c>
      <c r="C142" s="17" t="s">
        <v>1318</v>
      </c>
      <c r="D142" s="17" t="str">
        <f t="shared" si="2"/>
        <v>R953061 : amending Regulation (EC) No 992/95 opening and providing for the administration of Community tariff quotas for certain agricultural and fishery products originating in Norway</v>
      </c>
    </row>
    <row r="143" spans="1:4" ht="30" x14ac:dyDescent="0.25">
      <c r="A143" s="17" t="s">
        <v>192</v>
      </c>
      <c r="B143" s="17" t="s">
        <v>1193</v>
      </c>
      <c r="C143" s="17" t="s">
        <v>1314</v>
      </c>
      <c r="D143" s="17" t="str">
        <f t="shared" si="2"/>
        <v>R161422 : amending Council Regulation (EC) No 992/95 as regards Union tariff quotas for certain agricultural and fishery products originating in Norway</v>
      </c>
    </row>
    <row r="144" spans="1:4" ht="30" x14ac:dyDescent="0.25">
      <c r="A144" s="17" t="s">
        <v>193</v>
      </c>
      <c r="B144" s="17" t="s">
        <v>1193</v>
      </c>
      <c r="C144" s="17" t="s">
        <v>1314</v>
      </c>
      <c r="D144" s="17" t="str">
        <f t="shared" si="2"/>
        <v>R161422 : amending Council Regulation (EC) No 992/95 as regards Union tariff quotas for certain agricultural and fishery products originating in Norway</v>
      </c>
    </row>
    <row r="145" spans="1:4" ht="30" x14ac:dyDescent="0.25">
      <c r="A145" s="17" t="s">
        <v>194</v>
      </c>
      <c r="B145" s="17" t="s">
        <v>1193</v>
      </c>
      <c r="C145" s="17" t="s">
        <v>1314</v>
      </c>
      <c r="D145" s="17" t="str">
        <f t="shared" si="2"/>
        <v>R161422 : amending Council Regulation (EC) No 992/95 as regards Union tariff quotas for certain agricultural and fishery products originating in Norway</v>
      </c>
    </row>
    <row r="146" spans="1:4" ht="30" x14ac:dyDescent="0.25">
      <c r="A146" s="17" t="s">
        <v>195</v>
      </c>
      <c r="B146" s="17" t="s">
        <v>1193</v>
      </c>
      <c r="C146" s="17" t="s">
        <v>1314</v>
      </c>
      <c r="D146" s="17" t="str">
        <f t="shared" si="2"/>
        <v>R161422 : amending Council Regulation (EC) No 992/95 as regards Union tariff quotas for certain agricultural and fishery products originating in Norway</v>
      </c>
    </row>
    <row r="147" spans="1:4" ht="30" x14ac:dyDescent="0.25">
      <c r="A147" s="17" t="s">
        <v>196</v>
      </c>
      <c r="B147" s="17" t="s">
        <v>1193</v>
      </c>
      <c r="C147" s="17" t="s">
        <v>1314</v>
      </c>
      <c r="D147" s="17" t="str">
        <f t="shared" si="2"/>
        <v>R161422 : amending Council Regulation (EC) No 992/95 as regards Union tariff quotas for certain agricultural and fishery products originating in Norway</v>
      </c>
    </row>
    <row r="148" spans="1:4" ht="30" x14ac:dyDescent="0.25">
      <c r="A148" s="17" t="s">
        <v>197</v>
      </c>
      <c r="B148" s="17" t="s">
        <v>1193</v>
      </c>
      <c r="C148" s="17" t="s">
        <v>1314</v>
      </c>
      <c r="D148" s="17" t="str">
        <f t="shared" si="2"/>
        <v>R161422 : amending Council Regulation (EC) No 992/95 as regards Union tariff quotas for certain agricultural and fishery products originating in Norway</v>
      </c>
    </row>
    <row r="149" spans="1:4" ht="30" x14ac:dyDescent="0.25">
      <c r="A149" s="17" t="s">
        <v>198</v>
      </c>
      <c r="B149" s="17" t="s">
        <v>1193</v>
      </c>
      <c r="C149" s="17" t="s">
        <v>1314</v>
      </c>
      <c r="D149" s="17" t="str">
        <f t="shared" si="2"/>
        <v>R161422 : amending Council Regulation (EC) No 992/95 as regards Union tariff quotas for certain agricultural and fishery products originating in Norway</v>
      </c>
    </row>
    <row r="150" spans="1:4" ht="30" x14ac:dyDescent="0.25">
      <c r="A150" s="17" t="s">
        <v>199</v>
      </c>
      <c r="B150" s="17" t="s">
        <v>1193</v>
      </c>
      <c r="C150" s="17" t="s">
        <v>1314</v>
      </c>
      <c r="D150" s="17" t="str">
        <f t="shared" si="2"/>
        <v>R161422 : amending Council Regulation (EC) No 992/95 as regards Union tariff quotas for certain agricultural and fishery products originating in Norway</v>
      </c>
    </row>
    <row r="151" spans="1:4" ht="30" x14ac:dyDescent="0.25">
      <c r="A151" s="17" t="s">
        <v>200</v>
      </c>
      <c r="B151" s="17" t="s">
        <v>1193</v>
      </c>
      <c r="C151" s="17" t="s">
        <v>1314</v>
      </c>
      <c r="D151" s="17" t="str">
        <f t="shared" si="2"/>
        <v>R161422 : amending Council Regulation (EC) No 992/95 as regards Union tariff quotas for certain agricultural and fishery products originating in Norway</v>
      </c>
    </row>
    <row r="152" spans="1:4" ht="30" x14ac:dyDescent="0.25">
      <c r="A152" s="17" t="s">
        <v>201</v>
      </c>
      <c r="B152" s="17" t="s">
        <v>1193</v>
      </c>
      <c r="C152" s="17" t="s">
        <v>1314</v>
      </c>
      <c r="D152" s="17" t="str">
        <f t="shared" si="2"/>
        <v>R161422 : amending Council Regulation (EC) No 992/95 as regards Union tariff quotas for certain agricultural and fishery products originating in Norway</v>
      </c>
    </row>
    <row r="153" spans="1:4" ht="45" x14ac:dyDescent="0.25">
      <c r="A153" s="17" t="s">
        <v>201</v>
      </c>
      <c r="B153" s="17" t="s">
        <v>1197</v>
      </c>
      <c r="C153" s="17" t="s">
        <v>1318</v>
      </c>
      <c r="D153" s="17" t="str">
        <f t="shared" si="2"/>
        <v>R953061 : amending Regulation (EC) No 992/95 opening and providing for the administration of Community tariff quotas for certain agricultural and fishery products originating in Norway</v>
      </c>
    </row>
    <row r="154" spans="1:4" ht="30" x14ac:dyDescent="0.25">
      <c r="A154" s="17" t="s">
        <v>202</v>
      </c>
      <c r="B154" s="17" t="s">
        <v>1193</v>
      </c>
      <c r="C154" s="17" t="s">
        <v>1314</v>
      </c>
      <c r="D154" s="17" t="str">
        <f t="shared" si="2"/>
        <v>R161422 : amending Council Regulation (EC) No 992/95 as regards Union tariff quotas for certain agricultural and fishery products originating in Norway</v>
      </c>
    </row>
    <row r="155" spans="1:4" ht="45" x14ac:dyDescent="0.25">
      <c r="A155" s="17" t="s">
        <v>202</v>
      </c>
      <c r="B155" s="17" t="s">
        <v>1197</v>
      </c>
      <c r="C155" s="17" t="s">
        <v>1318</v>
      </c>
      <c r="D155" s="17" t="str">
        <f t="shared" si="2"/>
        <v>R953061 : amending Regulation (EC) No 992/95 opening and providing for the administration of Community tariff quotas for certain agricultural and fishery products originating in Norway</v>
      </c>
    </row>
    <row r="156" spans="1:4" ht="30" x14ac:dyDescent="0.25">
      <c r="A156" s="17" t="s">
        <v>203</v>
      </c>
      <c r="B156" s="17" t="s">
        <v>1193</v>
      </c>
      <c r="C156" s="17" t="s">
        <v>1314</v>
      </c>
      <c r="D156" s="17" t="str">
        <f t="shared" si="2"/>
        <v>R161422 : amending Council Regulation (EC) No 992/95 as regards Union tariff quotas for certain agricultural and fishery products originating in Norway</v>
      </c>
    </row>
    <row r="157" spans="1:4" ht="30" x14ac:dyDescent="0.25">
      <c r="A157" s="17" t="s">
        <v>204</v>
      </c>
      <c r="B157" s="17" t="s">
        <v>1193</v>
      </c>
      <c r="C157" s="17" t="s">
        <v>1314</v>
      </c>
      <c r="D157" s="17" t="str">
        <f t="shared" si="2"/>
        <v>R161422 : amending Council Regulation (EC) No 992/95 as regards Union tariff quotas for certain agricultural and fishery products originating in Norway</v>
      </c>
    </row>
    <row r="158" spans="1:4" ht="30" x14ac:dyDescent="0.25">
      <c r="A158" s="17" t="s">
        <v>205</v>
      </c>
      <c r="B158" s="17" t="s">
        <v>1193</v>
      </c>
      <c r="C158" s="17" t="s">
        <v>1314</v>
      </c>
      <c r="D158" s="17" t="str">
        <f t="shared" si="2"/>
        <v>R161422 : amending Council Regulation (EC) No 992/95 as regards Union tariff quotas for certain agricultural and fishery products originating in Norway</v>
      </c>
    </row>
    <row r="159" spans="1:4" ht="30" x14ac:dyDescent="0.25">
      <c r="A159" s="17" t="s">
        <v>207</v>
      </c>
      <c r="B159" s="17" t="s">
        <v>1193</v>
      </c>
      <c r="C159" s="17" t="s">
        <v>1314</v>
      </c>
      <c r="D159" s="17" t="str">
        <f t="shared" si="2"/>
        <v>R161422 : amending Council Regulation (EC) No 992/95 as regards Union tariff quotas for certain agricultural and fishery products originating in Norway</v>
      </c>
    </row>
    <row r="160" spans="1:4" ht="30" x14ac:dyDescent="0.25">
      <c r="A160" s="17" t="s">
        <v>208</v>
      </c>
      <c r="B160" s="17" t="s">
        <v>1193</v>
      </c>
      <c r="C160" s="17" t="s">
        <v>1314</v>
      </c>
      <c r="D160" s="17" t="str">
        <f t="shared" si="2"/>
        <v>R161422 : amending Council Regulation (EC) No 992/95 as regards Union tariff quotas for certain agricultural and fishery products originating in Norway</v>
      </c>
    </row>
    <row r="161" spans="1:4" ht="30" x14ac:dyDescent="0.25">
      <c r="A161" s="17" t="s">
        <v>209</v>
      </c>
      <c r="B161" s="17" t="s">
        <v>1193</v>
      </c>
      <c r="C161" s="17" t="s">
        <v>1314</v>
      </c>
      <c r="D161" s="17" t="str">
        <f t="shared" si="2"/>
        <v>R161422 : amending Council Regulation (EC) No 992/95 as regards Union tariff quotas for certain agricultural and fishery products originating in Norway</v>
      </c>
    </row>
    <row r="162" spans="1:4" ht="45" x14ac:dyDescent="0.25">
      <c r="A162" s="17" t="s">
        <v>209</v>
      </c>
      <c r="B162" s="17" t="s">
        <v>1197</v>
      </c>
      <c r="C162" s="17" t="s">
        <v>1318</v>
      </c>
      <c r="D162" s="17" t="str">
        <f t="shared" si="2"/>
        <v>R953061 : amending Regulation (EC) No 992/95 opening and providing for the administration of Community tariff quotas for certain agricultural and fishery products originating in Norway</v>
      </c>
    </row>
    <row r="163" spans="1:4" ht="30" x14ac:dyDescent="0.25">
      <c r="A163" s="17" t="s">
        <v>210</v>
      </c>
      <c r="B163" s="17" t="s">
        <v>1193</v>
      </c>
      <c r="C163" s="17" t="s">
        <v>1314</v>
      </c>
      <c r="D163" s="17" t="str">
        <f t="shared" si="2"/>
        <v>R161422 : amending Council Regulation (EC) No 992/95 as regards Union tariff quotas for certain agricultural and fishery products originating in Norway</v>
      </c>
    </row>
    <row r="164" spans="1:4" ht="45" x14ac:dyDescent="0.25">
      <c r="A164" s="17" t="s">
        <v>210</v>
      </c>
      <c r="B164" s="17" t="s">
        <v>1197</v>
      </c>
      <c r="C164" s="17" t="s">
        <v>1318</v>
      </c>
      <c r="D164" s="17" t="str">
        <f t="shared" si="2"/>
        <v>R953061 : amending Regulation (EC) No 992/95 opening and providing for the administration of Community tariff quotas for certain agricultural and fishery products originating in Norway</v>
      </c>
    </row>
    <row r="165" spans="1:4" ht="30" x14ac:dyDescent="0.25">
      <c r="A165" s="17" t="s">
        <v>211</v>
      </c>
      <c r="B165" s="17" t="s">
        <v>1193</v>
      </c>
      <c r="C165" s="17" t="s">
        <v>1314</v>
      </c>
      <c r="D165" s="17" t="str">
        <f t="shared" si="2"/>
        <v>R161422 : amending Council Regulation (EC) No 992/95 as regards Union tariff quotas for certain agricultural and fishery products originating in Norway</v>
      </c>
    </row>
    <row r="166" spans="1:4" ht="45" x14ac:dyDescent="0.25">
      <c r="A166" s="17" t="s">
        <v>211</v>
      </c>
      <c r="B166" s="17" t="s">
        <v>1197</v>
      </c>
      <c r="C166" s="17" t="s">
        <v>1318</v>
      </c>
      <c r="D166" s="17" t="str">
        <f t="shared" si="2"/>
        <v>R953061 : amending Regulation (EC) No 992/95 opening and providing for the administration of Community tariff quotas for certain agricultural and fishery products originating in Norway</v>
      </c>
    </row>
    <row r="167" spans="1:4" ht="30" x14ac:dyDescent="0.25">
      <c r="A167" s="17" t="s">
        <v>212</v>
      </c>
      <c r="B167" s="17" t="s">
        <v>1193</v>
      </c>
      <c r="C167" s="17" t="s">
        <v>1314</v>
      </c>
      <c r="D167" s="17" t="str">
        <f t="shared" si="2"/>
        <v>R161422 : amending Council Regulation (EC) No 992/95 as regards Union tariff quotas for certain agricultural and fishery products originating in Norway</v>
      </c>
    </row>
    <row r="168" spans="1:4" ht="30" x14ac:dyDescent="0.25">
      <c r="A168" s="17" t="s">
        <v>213</v>
      </c>
      <c r="B168" s="17" t="s">
        <v>1193</v>
      </c>
      <c r="C168" s="17" t="s">
        <v>1314</v>
      </c>
      <c r="D168" s="17" t="str">
        <f t="shared" si="2"/>
        <v>R161422 : amending Council Regulation (EC) No 992/95 as regards Union tariff quotas for certain agricultural and fishery products originating in Norway</v>
      </c>
    </row>
    <row r="169" spans="1:4" ht="30" x14ac:dyDescent="0.25">
      <c r="A169" s="17" t="s">
        <v>214</v>
      </c>
      <c r="B169" s="17" t="s">
        <v>1193</v>
      </c>
      <c r="C169" s="17" t="s">
        <v>1314</v>
      </c>
      <c r="D169" s="17" t="str">
        <f t="shared" si="2"/>
        <v>R161422 : amending Council Regulation (EC) No 992/95 as regards Union tariff quotas for certain agricultural and fishery products originating in Norway</v>
      </c>
    </row>
    <row r="170" spans="1:4" ht="30" x14ac:dyDescent="0.25">
      <c r="A170" s="17" t="s">
        <v>215</v>
      </c>
      <c r="B170" s="17" t="s">
        <v>1193</v>
      </c>
      <c r="C170" s="17" t="s">
        <v>1314</v>
      </c>
      <c r="D170" s="17" t="str">
        <f t="shared" si="2"/>
        <v>R161422 : amending Council Regulation (EC) No 992/95 as regards Union tariff quotas for certain agricultural and fishery products originating in Norway</v>
      </c>
    </row>
    <row r="171" spans="1:4" ht="45" x14ac:dyDescent="0.25">
      <c r="A171" s="17" t="s">
        <v>215</v>
      </c>
      <c r="B171" s="17" t="s">
        <v>1197</v>
      </c>
      <c r="C171" s="17" t="s">
        <v>1318</v>
      </c>
      <c r="D171" s="17" t="str">
        <f t="shared" si="2"/>
        <v>R953061 : amending Regulation (EC) No 992/95 opening and providing for the administration of Community tariff quotas for certain agricultural and fishery products originating in Norway</v>
      </c>
    </row>
    <row r="172" spans="1:4" ht="30" x14ac:dyDescent="0.25">
      <c r="A172" s="17" t="s">
        <v>216</v>
      </c>
      <c r="B172" s="17" t="s">
        <v>1193</v>
      </c>
      <c r="C172" s="17" t="s">
        <v>1314</v>
      </c>
      <c r="D172" s="17" t="str">
        <f t="shared" si="2"/>
        <v>R161422 : amending Council Regulation (EC) No 992/95 as regards Union tariff quotas for certain agricultural and fishery products originating in Norway</v>
      </c>
    </row>
    <row r="173" spans="1:4" ht="30" x14ac:dyDescent="0.25">
      <c r="A173" s="17" t="s">
        <v>217</v>
      </c>
      <c r="B173" s="17" t="s">
        <v>1193</v>
      </c>
      <c r="C173" s="17" t="s">
        <v>1314</v>
      </c>
      <c r="D173" s="17" t="str">
        <f t="shared" si="2"/>
        <v>R161422 : amending Council Regulation (EC) No 992/95 as regards Union tariff quotas for certain agricultural and fishery products originating in Norway</v>
      </c>
    </row>
    <row r="174" spans="1:4" ht="45" x14ac:dyDescent="0.25">
      <c r="A174" s="17" t="s">
        <v>218</v>
      </c>
      <c r="B174" s="17" t="s">
        <v>1197</v>
      </c>
      <c r="C174" s="17" t="s">
        <v>1318</v>
      </c>
      <c r="D174" s="17" t="str">
        <f t="shared" si="2"/>
        <v>R953061 : amending Regulation (EC) No 992/95 opening and providing for the administration of Community tariff quotas for certain agricultural and fishery products originating in Norway</v>
      </c>
    </row>
    <row r="175" spans="1:4" ht="30" x14ac:dyDescent="0.25">
      <c r="A175" s="17" t="s">
        <v>219</v>
      </c>
      <c r="B175" s="17" t="s">
        <v>1193</v>
      </c>
      <c r="C175" s="17" t="s">
        <v>1314</v>
      </c>
      <c r="D175" s="17" t="str">
        <f t="shared" si="2"/>
        <v>R161422 : amending Council Regulation (EC) No 992/95 as regards Union tariff quotas for certain agricultural and fishery products originating in Norway</v>
      </c>
    </row>
    <row r="176" spans="1:4" ht="30" x14ac:dyDescent="0.25">
      <c r="A176" s="17" t="s">
        <v>220</v>
      </c>
      <c r="B176" s="17" t="s">
        <v>1193</v>
      </c>
      <c r="C176" s="17" t="s">
        <v>1314</v>
      </c>
      <c r="D176" s="17" t="str">
        <f t="shared" si="2"/>
        <v>R161422 : amending Council Regulation (EC) No 992/95 as regards Union tariff quotas for certain agricultural and fishery products originating in Norway</v>
      </c>
    </row>
    <row r="177" spans="1:4" ht="30" x14ac:dyDescent="0.25">
      <c r="A177" s="17" t="s">
        <v>221</v>
      </c>
      <c r="B177" s="17" t="s">
        <v>1193</v>
      </c>
      <c r="C177" s="17" t="s">
        <v>1314</v>
      </c>
      <c r="D177" s="17" t="str">
        <f t="shared" si="2"/>
        <v>R161422 : amending Council Regulation (EC) No 992/95 as regards Union tariff quotas for certain agricultural and fishery products originating in Norway</v>
      </c>
    </row>
    <row r="178" spans="1:4" ht="30" x14ac:dyDescent="0.25">
      <c r="A178" s="17" t="s">
        <v>222</v>
      </c>
      <c r="B178" s="17" t="s">
        <v>1193</v>
      </c>
      <c r="C178" s="17" t="s">
        <v>1314</v>
      </c>
      <c r="D178" s="17" t="str">
        <f t="shared" si="2"/>
        <v>R161422 : amending Council Regulation (EC) No 992/95 as regards Union tariff quotas for certain agricultural and fishery products originating in Norway</v>
      </c>
    </row>
    <row r="179" spans="1:4" ht="30" x14ac:dyDescent="0.25">
      <c r="A179" s="17" t="s">
        <v>223</v>
      </c>
      <c r="B179" s="17" t="s">
        <v>1193</v>
      </c>
      <c r="C179" s="17" t="s">
        <v>1314</v>
      </c>
      <c r="D179" s="17" t="str">
        <f t="shared" si="2"/>
        <v>R161422 : amending Council Regulation (EC) No 992/95 as regards Union tariff quotas for certain agricultural and fishery products originating in Norway</v>
      </c>
    </row>
    <row r="180" spans="1:4" ht="30" x14ac:dyDescent="0.25">
      <c r="A180" s="17" t="s">
        <v>224</v>
      </c>
      <c r="B180" s="17" t="s">
        <v>1193</v>
      </c>
      <c r="C180" s="17" t="s">
        <v>1314</v>
      </c>
      <c r="D180" s="17" t="str">
        <f t="shared" si="2"/>
        <v>R161422 : amending Council Regulation (EC) No 992/95 as regards Union tariff quotas for certain agricultural and fishery products originating in Norway</v>
      </c>
    </row>
    <row r="181" spans="1:4" ht="45" x14ac:dyDescent="0.25">
      <c r="A181" s="17" t="s">
        <v>224</v>
      </c>
      <c r="B181" s="17" t="s">
        <v>1197</v>
      </c>
      <c r="C181" s="17" t="s">
        <v>1318</v>
      </c>
      <c r="D181" s="17" t="str">
        <f t="shared" si="2"/>
        <v>R953061 : amending Regulation (EC) No 992/95 opening and providing for the administration of Community tariff quotas for certain agricultural and fishery products originating in Norway</v>
      </c>
    </row>
    <row r="182" spans="1:4" ht="30" x14ac:dyDescent="0.25">
      <c r="A182" s="17" t="s">
        <v>225</v>
      </c>
      <c r="B182" s="17" t="s">
        <v>1193</v>
      </c>
      <c r="C182" s="17" t="s">
        <v>1314</v>
      </c>
      <c r="D182" s="17" t="str">
        <f t="shared" si="2"/>
        <v>R161422 : amending Council Regulation (EC) No 992/95 as regards Union tariff quotas for certain agricultural and fishery products originating in Norway</v>
      </c>
    </row>
    <row r="183" spans="1:4" ht="30" x14ac:dyDescent="0.25">
      <c r="A183" s="17" t="s">
        <v>226</v>
      </c>
      <c r="B183" s="17" t="s">
        <v>1193</v>
      </c>
      <c r="C183" s="17" t="s">
        <v>1314</v>
      </c>
      <c r="D183" s="17" t="str">
        <f t="shared" si="2"/>
        <v>R161422 : amending Council Regulation (EC) No 992/95 as regards Union tariff quotas for certain agricultural and fishery products originating in Norway</v>
      </c>
    </row>
    <row r="184" spans="1:4" ht="30" x14ac:dyDescent="0.25">
      <c r="A184" s="17" t="s">
        <v>227</v>
      </c>
      <c r="B184" s="17" t="s">
        <v>1193</v>
      </c>
      <c r="C184" s="17" t="s">
        <v>1314</v>
      </c>
      <c r="D184" s="17" t="str">
        <f t="shared" si="2"/>
        <v>R161422 : amending Council Regulation (EC) No 992/95 as regards Union tariff quotas for certain agricultural and fishery products originating in Norway</v>
      </c>
    </row>
    <row r="185" spans="1:4" ht="30" x14ac:dyDescent="0.25">
      <c r="A185" s="17" t="s">
        <v>228</v>
      </c>
      <c r="B185" s="17" t="s">
        <v>1193</v>
      </c>
      <c r="C185" s="17" t="s">
        <v>1314</v>
      </c>
      <c r="D185" s="17" t="str">
        <f t="shared" si="2"/>
        <v>R161422 : amending Council Regulation (EC) No 992/95 as regards Union tariff quotas for certain agricultural and fishery products originating in Norway</v>
      </c>
    </row>
    <row r="186" spans="1:4" ht="30" x14ac:dyDescent="0.25">
      <c r="A186" s="17" t="s">
        <v>229</v>
      </c>
      <c r="B186" s="17" t="s">
        <v>1193</v>
      </c>
      <c r="C186" s="17" t="s">
        <v>1314</v>
      </c>
      <c r="D186" s="17" t="str">
        <f t="shared" si="2"/>
        <v>R161422 : amending Council Regulation (EC) No 992/95 as regards Union tariff quotas for certain agricultural and fishery products originating in Norway</v>
      </c>
    </row>
    <row r="187" spans="1:4" ht="30" x14ac:dyDescent="0.25">
      <c r="A187" s="17" t="s">
        <v>230</v>
      </c>
      <c r="B187" s="17" t="s">
        <v>1193</v>
      </c>
      <c r="C187" s="17" t="s">
        <v>1314</v>
      </c>
      <c r="D187" s="17" t="str">
        <f t="shared" si="2"/>
        <v>R161422 : amending Council Regulation (EC) No 992/95 as regards Union tariff quotas for certain agricultural and fishery products originating in Norway</v>
      </c>
    </row>
    <row r="188" spans="1:4" ht="30" x14ac:dyDescent="0.25">
      <c r="A188" s="17" t="s">
        <v>232</v>
      </c>
      <c r="B188" s="17" t="s">
        <v>1193</v>
      </c>
      <c r="C188" s="17" t="s">
        <v>1314</v>
      </c>
      <c r="D188" s="17" t="str">
        <f t="shared" si="2"/>
        <v>R161422 : amending Council Regulation (EC) No 992/95 as regards Union tariff quotas for certain agricultural and fishery products originating in Norway</v>
      </c>
    </row>
    <row r="189" spans="1:4" ht="30" x14ac:dyDescent="0.25">
      <c r="A189" s="17" t="s">
        <v>233</v>
      </c>
      <c r="B189" s="17" t="s">
        <v>1193</v>
      </c>
      <c r="C189" s="17" t="s">
        <v>1314</v>
      </c>
      <c r="D189" s="17" t="str">
        <f t="shared" si="2"/>
        <v>R161422 : amending Council Regulation (EC) No 992/95 as regards Union tariff quotas for certain agricultural and fishery products originating in Norway</v>
      </c>
    </row>
    <row r="190" spans="1:4" ht="30" x14ac:dyDescent="0.25">
      <c r="A190" s="17" t="s">
        <v>234</v>
      </c>
      <c r="B190" s="17" t="s">
        <v>1193</v>
      </c>
      <c r="C190" s="17" t="s">
        <v>1314</v>
      </c>
      <c r="D190" s="17" t="str">
        <f t="shared" si="2"/>
        <v>R161422 : amending Council Regulation (EC) No 992/95 as regards Union tariff quotas for certain agricultural and fishery products originating in Norway</v>
      </c>
    </row>
    <row r="191" spans="1:4" ht="30" x14ac:dyDescent="0.25">
      <c r="A191" s="17" t="s">
        <v>235</v>
      </c>
      <c r="B191" s="17" t="s">
        <v>1193</v>
      </c>
      <c r="C191" s="17" t="s">
        <v>1314</v>
      </c>
      <c r="D191" s="17" t="str">
        <f t="shared" si="2"/>
        <v>R161422 : amending Council Regulation (EC) No 992/95 as regards Union tariff quotas for certain agricultural and fishery products originating in Norway</v>
      </c>
    </row>
    <row r="192" spans="1:4" ht="30" x14ac:dyDescent="0.25">
      <c r="A192" s="17" t="s">
        <v>237</v>
      </c>
      <c r="B192" s="17" t="s">
        <v>1193</v>
      </c>
      <c r="C192" s="17" t="s">
        <v>1314</v>
      </c>
      <c r="D192" s="17" t="str">
        <f t="shared" si="2"/>
        <v>R161422 : amending Council Regulation (EC) No 992/95 as regards Union tariff quotas for certain agricultural and fishery products originating in Norway</v>
      </c>
    </row>
    <row r="193" spans="1:4" ht="30" x14ac:dyDescent="0.25">
      <c r="A193" s="17" t="s">
        <v>238</v>
      </c>
      <c r="B193" s="17" t="s">
        <v>1193</v>
      </c>
      <c r="C193" s="17" t="s">
        <v>1314</v>
      </c>
      <c r="D193" s="17" t="str">
        <f t="shared" si="2"/>
        <v>R161422 : amending Council Regulation (EC) No 992/95 as regards Union tariff quotas for certain agricultural and fishery products originating in Norway</v>
      </c>
    </row>
    <row r="194" spans="1:4" ht="30" x14ac:dyDescent="0.25">
      <c r="A194" s="17" t="s">
        <v>239</v>
      </c>
      <c r="B194" s="17" t="s">
        <v>1193</v>
      </c>
      <c r="C194" s="17" t="s">
        <v>1314</v>
      </c>
      <c r="D194" s="17" t="str">
        <f t="shared" ref="D194:D257" si="3">CONCATENATE(B194, " : ", C194)</f>
        <v>R161422 : amending Council Regulation (EC) No 992/95 as regards Union tariff quotas for certain agricultural and fishery products originating in Norway</v>
      </c>
    </row>
    <row r="195" spans="1:4" ht="60" x14ac:dyDescent="0.25">
      <c r="A195" s="17" t="s">
        <v>240</v>
      </c>
      <c r="B195" s="17" t="s">
        <v>1198</v>
      </c>
      <c r="C195" s="17" t="s">
        <v>1319</v>
      </c>
      <c r="D195" s="17" t="str">
        <f t="shared" si="3"/>
        <v>R080066 : opening a yearly tariff quota for 2008 and the following years applicable to the importation into the European Community of certain goods originating in Norway resulting from the processing of agricultural products covered by Council Regulation (EC) No 3448/93</v>
      </c>
    </row>
    <row r="196" spans="1:4" ht="45" x14ac:dyDescent="0.25">
      <c r="A196" s="17" t="s">
        <v>242</v>
      </c>
      <c r="B196" s="17" t="s">
        <v>1199</v>
      </c>
      <c r="C196" s="17" t="s">
        <v>1320</v>
      </c>
      <c r="D196" s="17" t="str">
        <f t="shared" si="3"/>
        <v>R080065 : opening tariff quotas for 2008 and for the following years for imports into the European Community of certain goods originating in Norway resulting from the processing of agricultural products covered by Council Regulation (EC) No 3448/93</v>
      </c>
    </row>
    <row r="197" spans="1:4" ht="45" x14ac:dyDescent="0.25">
      <c r="A197" s="17" t="s">
        <v>244</v>
      </c>
      <c r="B197" s="17" t="s">
        <v>1199</v>
      </c>
      <c r="C197" s="17" t="s">
        <v>1320</v>
      </c>
      <c r="D197" s="17" t="str">
        <f t="shared" si="3"/>
        <v>R080065 : opening tariff quotas for 2008 and for the following years for imports into the European Community of certain goods originating in Norway resulting from the processing of agricultural products covered by Council Regulation (EC) No 3448/93</v>
      </c>
    </row>
    <row r="198" spans="1:4" ht="45" x14ac:dyDescent="0.25">
      <c r="A198" s="17" t="s">
        <v>246</v>
      </c>
      <c r="B198" s="17" t="s">
        <v>1199</v>
      </c>
      <c r="C198" s="17" t="s">
        <v>1320</v>
      </c>
      <c r="D198" s="17" t="str">
        <f t="shared" si="3"/>
        <v>R080065 : opening tariff quotas for 2008 and for the following years for imports into the European Community of certain goods originating in Norway resulting from the processing of agricultural products covered by Council Regulation (EC) No 3448/93</v>
      </c>
    </row>
    <row r="199" spans="1:4" ht="45" x14ac:dyDescent="0.25">
      <c r="A199" s="17" t="s">
        <v>247</v>
      </c>
      <c r="B199" s="17" t="s">
        <v>1199</v>
      </c>
      <c r="C199" s="17" t="s">
        <v>1320</v>
      </c>
      <c r="D199" s="17" t="str">
        <f t="shared" si="3"/>
        <v>R080065 : opening tariff quotas for 2008 and for the following years for imports into the European Community of certain goods originating in Norway resulting from the processing of agricultural products covered by Council Regulation (EC) No 3448/93</v>
      </c>
    </row>
    <row r="200" spans="1:4" ht="30" x14ac:dyDescent="0.25">
      <c r="A200" s="17" t="s">
        <v>248</v>
      </c>
      <c r="B200" s="17" t="s">
        <v>1193</v>
      </c>
      <c r="C200" s="17" t="s">
        <v>1314</v>
      </c>
      <c r="D200" s="17" t="str">
        <f t="shared" si="3"/>
        <v>R161422 : amending Council Regulation (EC) No 992/95 as regards Union tariff quotas for certain agricultural and fishery products originating in Norway</v>
      </c>
    </row>
    <row r="201" spans="1:4" ht="60" x14ac:dyDescent="0.25">
      <c r="A201" s="17" t="s">
        <v>249</v>
      </c>
      <c r="B201" s="17" t="s">
        <v>1167</v>
      </c>
      <c r="C201" s="17" t="s">
        <v>1286</v>
      </c>
      <c r="D201" s="17" t="str">
        <f t="shared" si="3"/>
        <v>R012133 : opening and providing for the administration of certain Community tariff quotas and tariff ceilings in the cereals sector and repealing Regulations (EC) No 1897/94, (EC) No 306/96, (EC) No 1827/96, (EC) No 1970/96, (EC) No 1405/97, (EC) No 1406/97, (EC) No 2492/98, (EC) No 2809/98 and (EC) No 778/1999</v>
      </c>
    </row>
    <row r="202" spans="1:4" x14ac:dyDescent="0.25">
      <c r="A202" s="17" t="s">
        <v>251</v>
      </c>
      <c r="B202" s="17" t="s">
        <v>1275</v>
      </c>
      <c r="C202" s="17" t="s">
        <v>1303</v>
      </c>
      <c r="D202" s="17" t="str">
        <f t="shared" si="3"/>
        <v>R111354 : opening annual Union tariff quotas for sheep, goats, sheepmeat and goatmeat</v>
      </c>
    </row>
    <row r="203" spans="1:4" ht="30" x14ac:dyDescent="0.25">
      <c r="A203" s="17" t="s">
        <v>251</v>
      </c>
      <c r="B203" s="17" t="s">
        <v>1183</v>
      </c>
      <c r="C203" s="17" t="s">
        <v>1304</v>
      </c>
      <c r="D203" s="17" t="str">
        <f t="shared" si="3"/>
        <v>R180562 : amending Implementing Regulation (EU) No 1354/2011 opening annual Union tariff quotas for sheep, goats, sheepmeat and goatmeat</v>
      </c>
    </row>
    <row r="204" spans="1:4" ht="30" x14ac:dyDescent="0.25">
      <c r="A204" s="17" t="s">
        <v>252</v>
      </c>
      <c r="B204" s="17" t="s">
        <v>1193</v>
      </c>
      <c r="C204" s="17" t="s">
        <v>1314</v>
      </c>
      <c r="D204" s="17" t="str">
        <f t="shared" si="3"/>
        <v>R161422 : amending Council Regulation (EC) No 992/95 as regards Union tariff quotas for certain agricultural and fishery products originating in Norway</v>
      </c>
    </row>
    <row r="205" spans="1:4" ht="30" x14ac:dyDescent="0.25">
      <c r="A205" s="17" t="s">
        <v>253</v>
      </c>
      <c r="B205" s="17" t="s">
        <v>1193</v>
      </c>
      <c r="C205" s="17" t="s">
        <v>1314</v>
      </c>
      <c r="D205" s="17" t="str">
        <f t="shared" si="3"/>
        <v>R161422 : amending Council Regulation (EC) No 992/95 as regards Union tariff quotas for certain agricultural and fishery products originating in Norway</v>
      </c>
    </row>
    <row r="206" spans="1:4" ht="30" x14ac:dyDescent="0.25">
      <c r="A206" s="17" t="s">
        <v>254</v>
      </c>
      <c r="B206" s="17" t="s">
        <v>1193</v>
      </c>
      <c r="C206" s="17" t="s">
        <v>1314</v>
      </c>
      <c r="D206" s="17" t="str">
        <f t="shared" si="3"/>
        <v>R161422 : amending Council Regulation (EC) No 992/95 as regards Union tariff quotas for certain agricultural and fishery products originating in Norway</v>
      </c>
    </row>
    <row r="207" spans="1:4" ht="30" x14ac:dyDescent="0.25">
      <c r="A207" s="17" t="s">
        <v>255</v>
      </c>
      <c r="B207" s="17" t="s">
        <v>1193</v>
      </c>
      <c r="C207" s="17" t="s">
        <v>1314</v>
      </c>
      <c r="D207" s="17" t="str">
        <f t="shared" si="3"/>
        <v>R161422 : amending Council Regulation (EC) No 992/95 as regards Union tariff quotas for certain agricultural and fishery products originating in Norway</v>
      </c>
    </row>
    <row r="208" spans="1:4" ht="30" x14ac:dyDescent="0.25">
      <c r="A208" s="17" t="s">
        <v>256</v>
      </c>
      <c r="B208" s="17" t="s">
        <v>1193</v>
      </c>
      <c r="C208" s="17" t="s">
        <v>1314</v>
      </c>
      <c r="D208" s="17" t="str">
        <f t="shared" si="3"/>
        <v>R161422 : amending Council Regulation (EC) No 992/95 as regards Union tariff quotas for certain agricultural and fishery products originating in Norway</v>
      </c>
    </row>
    <row r="209" spans="1:4" x14ac:dyDescent="0.25">
      <c r="A209" s="17" t="s">
        <v>257</v>
      </c>
      <c r="B209" s="17" t="s">
        <v>1275</v>
      </c>
      <c r="C209" s="17" t="s">
        <v>1303</v>
      </c>
      <c r="D209" s="17" t="str">
        <f t="shared" si="3"/>
        <v>R111354 : opening annual Union tariff quotas for sheep, goats, sheepmeat and goatmeat</v>
      </c>
    </row>
    <row r="210" spans="1:4" ht="30" x14ac:dyDescent="0.25">
      <c r="A210" s="17" t="s">
        <v>257</v>
      </c>
      <c r="B210" s="17" t="s">
        <v>1183</v>
      </c>
      <c r="C210" s="17" t="s">
        <v>1304</v>
      </c>
      <c r="D210" s="17" t="str">
        <f t="shared" si="3"/>
        <v>R180562 : amending Implementing Regulation (EU) No 1354/2011 opening annual Union tariff quotas for sheep, goats, sheepmeat and goatmeat</v>
      </c>
    </row>
    <row r="211" spans="1:4" ht="30" x14ac:dyDescent="0.25">
      <c r="A211" s="17" t="s">
        <v>259</v>
      </c>
      <c r="B211" s="17" t="s">
        <v>1192</v>
      </c>
      <c r="C211" s="17" t="s">
        <v>1313</v>
      </c>
      <c r="D211" s="17" t="str">
        <f t="shared" si="3"/>
        <v>R161219 : amending Council Regulation (EC) No 499/96 as regards Union tariff quotas for certain fish and fishery products originating in Iceland</v>
      </c>
    </row>
    <row r="212" spans="1:4" ht="30" x14ac:dyDescent="0.25">
      <c r="A212" s="17" t="s">
        <v>260</v>
      </c>
      <c r="B212" s="17" t="s">
        <v>1192</v>
      </c>
      <c r="C212" s="17" t="s">
        <v>1313</v>
      </c>
      <c r="D212" s="17" t="str">
        <f t="shared" si="3"/>
        <v>R161219 : amending Council Regulation (EC) No 499/96 as regards Union tariff quotas for certain fish and fishery products originating in Iceland</v>
      </c>
    </row>
    <row r="213" spans="1:4" ht="30" x14ac:dyDescent="0.25">
      <c r="A213" s="17" t="s">
        <v>261</v>
      </c>
      <c r="B213" s="17" t="s">
        <v>1192</v>
      </c>
      <c r="C213" s="17" t="s">
        <v>1313</v>
      </c>
      <c r="D213" s="17" t="str">
        <f t="shared" si="3"/>
        <v>R161219 : amending Council Regulation (EC) No 499/96 as regards Union tariff quotas for certain fish and fishery products originating in Iceland</v>
      </c>
    </row>
    <row r="214" spans="1:4" ht="30" x14ac:dyDescent="0.25">
      <c r="A214" s="17" t="s">
        <v>262</v>
      </c>
      <c r="B214" s="17" t="s">
        <v>1192</v>
      </c>
      <c r="C214" s="17" t="s">
        <v>1313</v>
      </c>
      <c r="D214" s="17" t="str">
        <f t="shared" si="3"/>
        <v>R161219 : amending Council Regulation (EC) No 499/96 as regards Union tariff quotas for certain fish and fishery products originating in Iceland</v>
      </c>
    </row>
    <row r="215" spans="1:4" ht="30" x14ac:dyDescent="0.25">
      <c r="A215" s="17" t="s">
        <v>263</v>
      </c>
      <c r="B215" s="17" t="s">
        <v>1192</v>
      </c>
      <c r="C215" s="17" t="s">
        <v>1313</v>
      </c>
      <c r="D215" s="17" t="str">
        <f t="shared" si="3"/>
        <v>R161219 : amending Council Regulation (EC) No 499/96 as regards Union tariff quotas for certain fish and fishery products originating in Iceland</v>
      </c>
    </row>
    <row r="216" spans="1:4" ht="30" x14ac:dyDescent="0.25">
      <c r="A216" s="17" t="s">
        <v>264</v>
      </c>
      <c r="B216" s="17" t="s">
        <v>1192</v>
      </c>
      <c r="C216" s="17" t="s">
        <v>1313</v>
      </c>
      <c r="D216" s="17" t="str">
        <f t="shared" si="3"/>
        <v>R161219 : amending Council Regulation (EC) No 499/96 as regards Union tariff quotas for certain fish and fishery products originating in Iceland</v>
      </c>
    </row>
    <row r="217" spans="1:4" ht="30" x14ac:dyDescent="0.25">
      <c r="A217" s="17" t="s">
        <v>265</v>
      </c>
      <c r="B217" s="17" t="s">
        <v>1192</v>
      </c>
      <c r="C217" s="17" t="s">
        <v>1313</v>
      </c>
      <c r="D217" s="17" t="str">
        <f t="shared" si="3"/>
        <v>R161219 : amending Council Regulation (EC) No 499/96 as regards Union tariff quotas for certain fish and fishery products originating in Iceland</v>
      </c>
    </row>
    <row r="218" spans="1:4" ht="60" x14ac:dyDescent="0.25">
      <c r="A218" s="17" t="s">
        <v>266</v>
      </c>
      <c r="B218" s="17" t="s">
        <v>1200</v>
      </c>
      <c r="C218" s="17" t="s">
        <v>1321</v>
      </c>
      <c r="D218" s="17" t="str">
        <f t="shared" si="3"/>
        <v>R080052 : opening for the year 2008 and the following years a tariff quota applicable to the importation into the European Community of certain goods originating in Iceland resulting from the processing of agricultural products covered by Council Regulation (EC) No 3448/93</v>
      </c>
    </row>
    <row r="219" spans="1:4" ht="30" x14ac:dyDescent="0.25">
      <c r="A219" s="17" t="s">
        <v>268</v>
      </c>
      <c r="B219" s="17" t="s">
        <v>1277</v>
      </c>
      <c r="C219" s="17" t="s">
        <v>1322</v>
      </c>
      <c r="D219" s="17" t="str">
        <f t="shared" si="3"/>
        <v>R070759 : opening and providing for the administration of an import tariff quota of sausages originating in Iceland</v>
      </c>
    </row>
    <row r="220" spans="1:4" ht="30" x14ac:dyDescent="0.25">
      <c r="A220" s="17" t="s">
        <v>270</v>
      </c>
      <c r="B220" s="17" t="s">
        <v>1192</v>
      </c>
      <c r="C220" s="17" t="s">
        <v>1313</v>
      </c>
      <c r="D220" s="17" t="str">
        <f t="shared" si="3"/>
        <v>R161219 : amending Council Regulation (EC) No 499/96 as regards Union tariff quotas for certain fish and fishery products originating in Iceland</v>
      </c>
    </row>
    <row r="221" spans="1:4" ht="30" x14ac:dyDescent="0.25">
      <c r="A221" s="17" t="s">
        <v>271</v>
      </c>
      <c r="B221" s="17" t="s">
        <v>1192</v>
      </c>
      <c r="C221" s="17" t="s">
        <v>1313</v>
      </c>
      <c r="D221" s="17" t="str">
        <f t="shared" si="3"/>
        <v>R161219 : amending Council Regulation (EC) No 499/96 as regards Union tariff quotas for certain fish and fishery products originating in Iceland</v>
      </c>
    </row>
    <row r="222" spans="1:4" ht="30" x14ac:dyDescent="0.25">
      <c r="A222" s="17" t="s">
        <v>272</v>
      </c>
      <c r="B222" s="17" t="s">
        <v>1192</v>
      </c>
      <c r="C222" s="17" t="s">
        <v>1313</v>
      </c>
      <c r="D222" s="17" t="str">
        <f t="shared" si="3"/>
        <v>R161219 : amending Council Regulation (EC) No 499/96 as regards Union tariff quotas for certain fish and fishery products originating in Iceland</v>
      </c>
    </row>
    <row r="223" spans="1:4" ht="30" x14ac:dyDescent="0.25">
      <c r="A223" s="17" t="s">
        <v>273</v>
      </c>
      <c r="B223" s="17" t="s">
        <v>1193</v>
      </c>
      <c r="C223" s="17" t="s">
        <v>1314</v>
      </c>
      <c r="D223" s="17" t="str">
        <f t="shared" si="3"/>
        <v>R161422 : amending Council Regulation (EC) No 992/95 as regards Union tariff quotas for certain agricultural and fishery products originating in Norway</v>
      </c>
    </row>
    <row r="224" spans="1:4" ht="30" x14ac:dyDescent="0.25">
      <c r="A224" s="17" t="s">
        <v>274</v>
      </c>
      <c r="B224" s="17" t="s">
        <v>1193</v>
      </c>
      <c r="C224" s="17" t="s">
        <v>1314</v>
      </c>
      <c r="D224" s="17" t="str">
        <f t="shared" si="3"/>
        <v>R161422 : amending Council Regulation (EC) No 992/95 as regards Union tariff quotas for certain agricultural and fishery products originating in Norway</v>
      </c>
    </row>
    <row r="225" spans="1:4" ht="30" x14ac:dyDescent="0.25">
      <c r="A225" s="17" t="s">
        <v>275</v>
      </c>
      <c r="B225" s="17" t="s">
        <v>1193</v>
      </c>
      <c r="C225" s="17" t="s">
        <v>1314</v>
      </c>
      <c r="D225" s="17" t="str">
        <f t="shared" si="3"/>
        <v>R161422 : amending Council Regulation (EC) No 992/95 as regards Union tariff quotas for certain agricultural and fishery products originating in Norway</v>
      </c>
    </row>
    <row r="226" spans="1:4" ht="30" x14ac:dyDescent="0.25">
      <c r="A226" s="17" t="s">
        <v>276</v>
      </c>
      <c r="B226" s="17" t="s">
        <v>1193</v>
      </c>
      <c r="C226" s="17" t="s">
        <v>1314</v>
      </c>
      <c r="D226" s="17" t="str">
        <f t="shared" si="3"/>
        <v>R161422 : amending Council Regulation (EC) No 992/95 as regards Union tariff quotas for certain agricultural and fishery products originating in Norway</v>
      </c>
    </row>
    <row r="227" spans="1:4" ht="30" x14ac:dyDescent="0.25">
      <c r="A227" s="17" t="s">
        <v>277</v>
      </c>
      <c r="B227" s="17" t="s">
        <v>1193</v>
      </c>
      <c r="C227" s="17" t="s">
        <v>1314</v>
      </c>
      <c r="D227" s="17" t="str">
        <f t="shared" si="3"/>
        <v>R161422 : amending Council Regulation (EC) No 992/95 as regards Union tariff quotas for certain agricultural and fishery products originating in Norway</v>
      </c>
    </row>
    <row r="228" spans="1:4" ht="30" x14ac:dyDescent="0.25">
      <c r="A228" s="17" t="s">
        <v>278</v>
      </c>
      <c r="B228" s="17" t="s">
        <v>1193</v>
      </c>
      <c r="C228" s="17" t="s">
        <v>1314</v>
      </c>
      <c r="D228" s="17" t="str">
        <f t="shared" si="3"/>
        <v>R161422 : amending Council Regulation (EC) No 992/95 as regards Union tariff quotas for certain agricultural and fishery products originating in Norway</v>
      </c>
    </row>
    <row r="229" spans="1:4" ht="30" x14ac:dyDescent="0.25">
      <c r="A229" s="17" t="s">
        <v>279</v>
      </c>
      <c r="B229" s="17" t="s">
        <v>1201</v>
      </c>
      <c r="C229" s="17" t="s">
        <v>1323</v>
      </c>
      <c r="D229" s="17" t="str">
        <f t="shared" si="3"/>
        <v>R180720 : opening and providing for the management of a Union tariff quota for poultry originating in Iceland</v>
      </c>
    </row>
    <row r="230" spans="1:4" ht="30" x14ac:dyDescent="0.25">
      <c r="A230" s="17" t="s">
        <v>281</v>
      </c>
      <c r="B230" s="17" t="s">
        <v>1202</v>
      </c>
      <c r="C230" s="17" t="s">
        <v>1324</v>
      </c>
      <c r="D230" s="17" t="str">
        <f t="shared" si="3"/>
        <v>R180567 : opening and providing for the administration of import tariff quotas of sausages and pig meat originating in Iceland</v>
      </c>
    </row>
    <row r="231" spans="1:4" ht="30" x14ac:dyDescent="0.25">
      <c r="A231" s="17" t="s">
        <v>283</v>
      </c>
      <c r="B231" s="17" t="s">
        <v>1202</v>
      </c>
      <c r="C231" s="17" t="s">
        <v>1324</v>
      </c>
      <c r="D231" s="17" t="str">
        <f t="shared" si="3"/>
        <v>R180567 : opening and providing for the administration of import tariff quotas of sausages and pig meat originating in Iceland</v>
      </c>
    </row>
    <row r="232" spans="1:4" ht="45" x14ac:dyDescent="0.25">
      <c r="A232" s="17" t="s">
        <v>284</v>
      </c>
      <c r="B232" s="17" t="s">
        <v>1203</v>
      </c>
      <c r="C232" s="17" t="s">
        <v>1325</v>
      </c>
      <c r="D232" s="17" t="str">
        <f t="shared" si="3"/>
        <v>R181206 : Commission Implementing Regulation (EU) 2018/1206 of 28 August 2018 opening and providing for the management of Union tariff quotas for sheep meat and goat meat and processed sheep meat originating in Iceland</v>
      </c>
    </row>
    <row r="233" spans="1:4" ht="45" x14ac:dyDescent="0.25">
      <c r="A233" s="17" t="s">
        <v>286</v>
      </c>
      <c r="B233" s="17" t="s">
        <v>1204</v>
      </c>
      <c r="C233" s="17" t="s">
        <v>1326</v>
      </c>
      <c r="D233" s="17" t="str">
        <f t="shared" si="3"/>
        <v>R091126 : opening and providing for the management of Community tariff quotas for certain agricultural products originating in Switzerland, and repealing Commission Regulation (EC) No 933/2002</v>
      </c>
    </row>
    <row r="234" spans="1:4" ht="45" x14ac:dyDescent="0.25">
      <c r="A234" s="17" t="s">
        <v>288</v>
      </c>
      <c r="B234" s="17" t="s">
        <v>1204</v>
      </c>
      <c r="C234" s="17" t="s">
        <v>1326</v>
      </c>
      <c r="D234" s="17" t="str">
        <f t="shared" si="3"/>
        <v>R091126 : opening and providing for the management of Community tariff quotas for certain agricultural products originating in Switzerland, and repealing Commission Regulation (EC) No 933/2002</v>
      </c>
    </row>
    <row r="235" spans="1:4" ht="45" x14ac:dyDescent="0.25">
      <c r="A235" s="17" t="s">
        <v>289</v>
      </c>
      <c r="B235" s="17" t="s">
        <v>1204</v>
      </c>
      <c r="C235" s="17" t="s">
        <v>1326</v>
      </c>
      <c r="D235" s="17" t="str">
        <f t="shared" si="3"/>
        <v>R091126 : opening and providing for the management of Community tariff quotas for certain agricultural products originating in Switzerland, and repealing Commission Regulation (EC) No 933/2002</v>
      </c>
    </row>
    <row r="236" spans="1:4" ht="45" x14ac:dyDescent="0.25">
      <c r="A236" s="17" t="s">
        <v>290</v>
      </c>
      <c r="B236" s="17" t="s">
        <v>1204</v>
      </c>
      <c r="C236" s="17" t="s">
        <v>1326</v>
      </c>
      <c r="D236" s="17" t="str">
        <f t="shared" si="3"/>
        <v>R091126 : opening and providing for the management of Community tariff quotas for certain agricultural products originating in Switzerland, and repealing Commission Regulation (EC) No 933/2002</v>
      </c>
    </row>
    <row r="237" spans="1:4" ht="45" x14ac:dyDescent="0.25">
      <c r="A237" s="17" t="s">
        <v>291</v>
      </c>
      <c r="B237" s="17" t="s">
        <v>1204</v>
      </c>
      <c r="C237" s="17" t="s">
        <v>1326</v>
      </c>
      <c r="D237" s="17" t="str">
        <f t="shared" si="3"/>
        <v>R091126 : opening and providing for the management of Community tariff quotas for certain agricultural products originating in Switzerland, and repealing Commission Regulation (EC) No 933/2002</v>
      </c>
    </row>
    <row r="238" spans="1:4" ht="45" x14ac:dyDescent="0.25">
      <c r="A238" s="17" t="s">
        <v>292</v>
      </c>
      <c r="B238" s="17" t="s">
        <v>1204</v>
      </c>
      <c r="C238" s="17" t="s">
        <v>1326</v>
      </c>
      <c r="D238" s="17" t="str">
        <f t="shared" si="3"/>
        <v>R091126 : opening and providing for the management of Community tariff quotas for certain agricultural products originating in Switzerland, and repealing Commission Regulation (EC) No 933/2002</v>
      </c>
    </row>
    <row r="239" spans="1:4" ht="45" x14ac:dyDescent="0.25">
      <c r="A239" s="17" t="s">
        <v>293</v>
      </c>
      <c r="B239" s="17" t="s">
        <v>1204</v>
      </c>
      <c r="C239" s="17" t="s">
        <v>1326</v>
      </c>
      <c r="D239" s="17" t="str">
        <f t="shared" si="3"/>
        <v>R091126 : opening and providing for the management of Community tariff quotas for certain agricultural products originating in Switzerland, and repealing Commission Regulation (EC) No 933/2002</v>
      </c>
    </row>
    <row r="240" spans="1:4" ht="45" x14ac:dyDescent="0.25">
      <c r="A240" s="17" t="s">
        <v>294</v>
      </c>
      <c r="B240" s="17" t="s">
        <v>1204</v>
      </c>
      <c r="C240" s="17" t="s">
        <v>1326</v>
      </c>
      <c r="D240" s="17" t="str">
        <f t="shared" si="3"/>
        <v>R091126 : opening and providing for the management of Community tariff quotas for certain agricultural products originating in Switzerland, and repealing Commission Regulation (EC) No 933/2002</v>
      </c>
    </row>
    <row r="241" spans="1:4" ht="45" x14ac:dyDescent="0.25">
      <c r="A241" s="17" t="s">
        <v>295</v>
      </c>
      <c r="B241" s="17" t="s">
        <v>1204</v>
      </c>
      <c r="C241" s="17" t="s">
        <v>1326</v>
      </c>
      <c r="D241" s="17" t="str">
        <f t="shared" si="3"/>
        <v>R091126 : opening and providing for the management of Community tariff quotas for certain agricultural products originating in Switzerland, and repealing Commission Regulation (EC) No 933/2002</v>
      </c>
    </row>
    <row r="242" spans="1:4" ht="45" x14ac:dyDescent="0.25">
      <c r="A242" s="17" t="s">
        <v>296</v>
      </c>
      <c r="B242" s="17" t="s">
        <v>1204</v>
      </c>
      <c r="C242" s="17" t="s">
        <v>1326</v>
      </c>
      <c r="D242" s="17" t="str">
        <f t="shared" si="3"/>
        <v>R091126 : opening and providing for the management of Community tariff quotas for certain agricultural products originating in Switzerland, and repealing Commission Regulation (EC) No 933/2002</v>
      </c>
    </row>
    <row r="243" spans="1:4" ht="45" x14ac:dyDescent="0.25">
      <c r="A243" s="17" t="s">
        <v>297</v>
      </c>
      <c r="B243" s="17" t="s">
        <v>1204</v>
      </c>
      <c r="C243" s="17" t="s">
        <v>1326</v>
      </c>
      <c r="D243" s="17" t="str">
        <f t="shared" si="3"/>
        <v>R091126 : opening and providing for the management of Community tariff quotas for certain agricultural products originating in Switzerland, and repealing Commission Regulation (EC) No 933/2002</v>
      </c>
    </row>
    <row r="244" spans="1:4" ht="45" x14ac:dyDescent="0.25">
      <c r="A244" s="17" t="s">
        <v>298</v>
      </c>
      <c r="B244" s="17" t="s">
        <v>1204</v>
      </c>
      <c r="C244" s="17" t="s">
        <v>1326</v>
      </c>
      <c r="D244" s="17" t="str">
        <f t="shared" si="3"/>
        <v>R091126 : opening and providing for the management of Community tariff quotas for certain agricultural products originating in Switzerland, and repealing Commission Regulation (EC) No 933/2002</v>
      </c>
    </row>
    <row r="245" spans="1:4" ht="45" x14ac:dyDescent="0.25">
      <c r="A245" s="17" t="s">
        <v>299</v>
      </c>
      <c r="B245" s="17" t="s">
        <v>1204</v>
      </c>
      <c r="C245" s="17" t="s">
        <v>1326</v>
      </c>
      <c r="D245" s="17" t="str">
        <f t="shared" si="3"/>
        <v>R091126 : opening and providing for the management of Community tariff quotas for certain agricultural products originating in Switzerland, and repealing Commission Regulation (EC) No 933/2002</v>
      </c>
    </row>
    <row r="246" spans="1:4" ht="45" x14ac:dyDescent="0.25">
      <c r="A246" s="17" t="s">
        <v>300</v>
      </c>
      <c r="B246" s="17" t="s">
        <v>1204</v>
      </c>
      <c r="C246" s="17" t="s">
        <v>1326</v>
      </c>
      <c r="D246" s="17" t="str">
        <f t="shared" si="3"/>
        <v>R091126 : opening and providing for the management of Community tariff quotas for certain agricultural products originating in Switzerland, and repealing Commission Regulation (EC) No 933/2002</v>
      </c>
    </row>
    <row r="247" spans="1:4" ht="45" x14ac:dyDescent="0.25">
      <c r="A247" s="17" t="s">
        <v>301</v>
      </c>
      <c r="B247" s="17" t="s">
        <v>1204</v>
      </c>
      <c r="C247" s="17" t="s">
        <v>1326</v>
      </c>
      <c r="D247" s="17" t="str">
        <f t="shared" si="3"/>
        <v>R091126 : opening and providing for the management of Community tariff quotas for certain agricultural products originating in Switzerland, and repealing Commission Regulation (EC) No 933/2002</v>
      </c>
    </row>
    <row r="248" spans="1:4" ht="45" x14ac:dyDescent="0.25">
      <c r="A248" s="17" t="s">
        <v>302</v>
      </c>
      <c r="B248" s="17" t="s">
        <v>1204</v>
      </c>
      <c r="C248" s="17" t="s">
        <v>1326</v>
      </c>
      <c r="D248" s="17" t="str">
        <f t="shared" si="3"/>
        <v>R091126 : opening and providing for the management of Community tariff quotas for certain agricultural products originating in Switzerland, and repealing Commission Regulation (EC) No 933/2002</v>
      </c>
    </row>
    <row r="249" spans="1:4" ht="45" x14ac:dyDescent="0.25">
      <c r="A249" s="17" t="s">
        <v>303</v>
      </c>
      <c r="B249" s="17" t="s">
        <v>1204</v>
      </c>
      <c r="C249" s="17" t="s">
        <v>1326</v>
      </c>
      <c r="D249" s="17" t="str">
        <f t="shared" si="3"/>
        <v>R091126 : opening and providing for the management of Community tariff quotas for certain agricultural products originating in Switzerland, and repealing Commission Regulation (EC) No 933/2002</v>
      </c>
    </row>
    <row r="250" spans="1:4" ht="45" x14ac:dyDescent="0.25">
      <c r="A250" s="17" t="s">
        <v>304</v>
      </c>
      <c r="B250" s="17" t="s">
        <v>1204</v>
      </c>
      <c r="C250" s="17" t="s">
        <v>1326</v>
      </c>
      <c r="D250" s="17" t="str">
        <f t="shared" si="3"/>
        <v>R091126 : opening and providing for the management of Community tariff quotas for certain agricultural products originating in Switzerland, and repealing Commission Regulation (EC) No 933/2002</v>
      </c>
    </row>
    <row r="251" spans="1:4" ht="45" x14ac:dyDescent="0.25">
      <c r="A251" s="17" t="s">
        <v>305</v>
      </c>
      <c r="B251" s="17" t="s">
        <v>1204</v>
      </c>
      <c r="C251" s="17" t="s">
        <v>1326</v>
      </c>
      <c r="D251" s="17" t="str">
        <f t="shared" si="3"/>
        <v>R091126 : opening and providing for the management of Community tariff quotas for certain agricultural products originating in Switzerland, and repealing Commission Regulation (EC) No 933/2002</v>
      </c>
    </row>
    <row r="252" spans="1:4" ht="45" x14ac:dyDescent="0.25">
      <c r="A252" s="17" t="s">
        <v>306</v>
      </c>
      <c r="B252" s="17" t="s">
        <v>1204</v>
      </c>
      <c r="C252" s="17" t="s">
        <v>1326</v>
      </c>
      <c r="D252" s="17" t="str">
        <f t="shared" si="3"/>
        <v>R091126 : opening and providing for the management of Community tariff quotas for certain agricultural products originating in Switzerland, and repealing Commission Regulation (EC) No 933/2002</v>
      </c>
    </row>
    <row r="253" spans="1:4" ht="45" x14ac:dyDescent="0.25">
      <c r="A253" s="17" t="s">
        <v>307</v>
      </c>
      <c r="B253" s="17" t="s">
        <v>1204</v>
      </c>
      <c r="C253" s="17" t="s">
        <v>1326</v>
      </c>
      <c r="D253" s="17" t="str">
        <f t="shared" si="3"/>
        <v>R091126 : opening and providing for the management of Community tariff quotas for certain agricultural products originating in Switzerland, and repealing Commission Regulation (EC) No 933/2002</v>
      </c>
    </row>
    <row r="254" spans="1:4" ht="45" x14ac:dyDescent="0.25">
      <c r="A254" s="17" t="s">
        <v>308</v>
      </c>
      <c r="B254" s="17" t="s">
        <v>1204</v>
      </c>
      <c r="C254" s="17" t="s">
        <v>1326</v>
      </c>
      <c r="D254" s="17" t="str">
        <f t="shared" si="3"/>
        <v>R091126 : opening and providing for the management of Community tariff quotas for certain agricultural products originating in Switzerland, and repealing Commission Regulation (EC) No 933/2002</v>
      </c>
    </row>
    <row r="255" spans="1:4" ht="45" x14ac:dyDescent="0.25">
      <c r="A255" s="17" t="s">
        <v>309</v>
      </c>
      <c r="B255" s="17" t="s">
        <v>1204</v>
      </c>
      <c r="C255" s="17" t="s">
        <v>1326</v>
      </c>
      <c r="D255" s="17" t="str">
        <f t="shared" si="3"/>
        <v>R091126 : opening and providing for the management of Community tariff quotas for certain agricultural products originating in Switzerland, and repealing Commission Regulation (EC) No 933/2002</v>
      </c>
    </row>
    <row r="256" spans="1:4" ht="45" x14ac:dyDescent="0.25">
      <c r="A256" s="17" t="s">
        <v>310</v>
      </c>
      <c r="B256" s="17" t="s">
        <v>1204</v>
      </c>
      <c r="C256" s="17" t="s">
        <v>1326</v>
      </c>
      <c r="D256" s="17" t="str">
        <f t="shared" si="3"/>
        <v>R091126 : opening and providing for the management of Community tariff quotas for certain agricultural products originating in Switzerland, and repealing Commission Regulation (EC) No 933/2002</v>
      </c>
    </row>
    <row r="257" spans="1:4" ht="45" x14ac:dyDescent="0.25">
      <c r="A257" s="17" t="s">
        <v>311</v>
      </c>
      <c r="B257" s="17" t="s">
        <v>1204</v>
      </c>
      <c r="C257" s="17" t="s">
        <v>1326</v>
      </c>
      <c r="D257" s="17" t="str">
        <f t="shared" si="3"/>
        <v>R091126 : opening and providing for the management of Community tariff quotas for certain agricultural products originating in Switzerland, and repealing Commission Regulation (EC) No 933/2002</v>
      </c>
    </row>
    <row r="258" spans="1:4" ht="45" x14ac:dyDescent="0.25">
      <c r="A258" s="17" t="s">
        <v>312</v>
      </c>
      <c r="B258" s="17" t="s">
        <v>1204</v>
      </c>
      <c r="C258" s="17" t="s">
        <v>1326</v>
      </c>
      <c r="D258" s="17" t="str">
        <f t="shared" ref="D258:D321" si="4">CONCATENATE(B258, " : ", C258)</f>
        <v>R091126 : opening and providing for the management of Community tariff quotas for certain agricultural products originating in Switzerland, and repealing Commission Regulation (EC) No 933/2002</v>
      </c>
    </row>
    <row r="259" spans="1:4" ht="45" x14ac:dyDescent="0.25">
      <c r="A259" s="17" t="s">
        <v>313</v>
      </c>
      <c r="B259" s="17" t="s">
        <v>1204</v>
      </c>
      <c r="C259" s="17" t="s">
        <v>1326</v>
      </c>
      <c r="D259" s="17" t="str">
        <f t="shared" si="4"/>
        <v>R091126 : opening and providing for the management of Community tariff quotas for certain agricultural products originating in Switzerland, and repealing Commission Regulation (EC) No 933/2002</v>
      </c>
    </row>
    <row r="260" spans="1:4" ht="45" x14ac:dyDescent="0.25">
      <c r="A260" s="17" t="s">
        <v>314</v>
      </c>
      <c r="B260" s="17" t="s">
        <v>1204</v>
      </c>
      <c r="C260" s="17" t="s">
        <v>1326</v>
      </c>
      <c r="D260" s="17" t="str">
        <f t="shared" si="4"/>
        <v>R091126 : opening and providing for the management of Community tariff quotas for certain agricultural products originating in Switzerland, and repealing Commission Regulation (EC) No 933/2002</v>
      </c>
    </row>
    <row r="261" spans="1:4" ht="45" x14ac:dyDescent="0.25">
      <c r="A261" s="17" t="s">
        <v>315</v>
      </c>
      <c r="B261" s="17" t="s">
        <v>1204</v>
      </c>
      <c r="C261" s="17" t="s">
        <v>1326</v>
      </c>
      <c r="D261" s="17" t="str">
        <f t="shared" si="4"/>
        <v>R091126 : opening and providing for the management of Community tariff quotas for certain agricultural products originating in Switzerland, and repealing Commission Regulation (EC) No 933/2002</v>
      </c>
    </row>
    <row r="262" spans="1:4" ht="30" x14ac:dyDescent="0.25">
      <c r="A262" s="17" t="s">
        <v>316</v>
      </c>
      <c r="B262" s="17" t="s">
        <v>1205</v>
      </c>
      <c r="C262" s="17" t="s">
        <v>1327</v>
      </c>
      <c r="D262" s="17" t="str">
        <f t="shared" si="4"/>
        <v>R051460 : amending Council Regulation (EC) No 747/2001 as regards Community tariff quotas and reference quantities for certain products originating in Algeria</v>
      </c>
    </row>
    <row r="263" spans="1:4" ht="30" x14ac:dyDescent="0.25">
      <c r="A263" s="17" t="s">
        <v>318</v>
      </c>
      <c r="B263" s="17" t="s">
        <v>1205</v>
      </c>
      <c r="C263" s="17" t="s">
        <v>1327</v>
      </c>
      <c r="D263" s="17" t="str">
        <f t="shared" si="4"/>
        <v>R051460 : amending Council Regulation (EC) No 747/2001 as regards Community tariff quotas and reference quantities for certain products originating in Algeria</v>
      </c>
    </row>
    <row r="264" spans="1:4" ht="30" x14ac:dyDescent="0.25">
      <c r="A264" s="17" t="s">
        <v>319</v>
      </c>
      <c r="B264" s="17" t="s">
        <v>1205</v>
      </c>
      <c r="C264" s="17" t="s">
        <v>1327</v>
      </c>
      <c r="D264" s="17" t="str">
        <f t="shared" si="4"/>
        <v>R051460 : amending Council Regulation (EC) No 747/2001 as regards Community tariff quotas and reference quantities for certain products originating in Algeria</v>
      </c>
    </row>
    <row r="265" spans="1:4" ht="30" x14ac:dyDescent="0.25">
      <c r="A265" s="17" t="s">
        <v>320</v>
      </c>
      <c r="B265" s="17" t="s">
        <v>1205</v>
      </c>
      <c r="C265" s="17" t="s">
        <v>1327</v>
      </c>
      <c r="D265" s="17" t="str">
        <f t="shared" si="4"/>
        <v>R051460 : amending Council Regulation (EC) No 747/2001 as regards Community tariff quotas and reference quantities for certain products originating in Algeria</v>
      </c>
    </row>
    <row r="266" spans="1:4" ht="30" x14ac:dyDescent="0.25">
      <c r="A266" s="17" t="s">
        <v>321</v>
      </c>
      <c r="B266" s="17" t="s">
        <v>1205</v>
      </c>
      <c r="C266" s="17" t="s">
        <v>1327</v>
      </c>
      <c r="D266" s="17" t="str">
        <f t="shared" si="4"/>
        <v>R051460 : amending Council Regulation (EC) No 747/2001 as regards Community tariff quotas and reference quantities for certain products originating in Algeria</v>
      </c>
    </row>
    <row r="267" spans="1:4" ht="30" x14ac:dyDescent="0.25">
      <c r="A267" s="17" t="s">
        <v>322</v>
      </c>
      <c r="B267" s="17" t="s">
        <v>1205</v>
      </c>
      <c r="C267" s="17" t="s">
        <v>1327</v>
      </c>
      <c r="D267" s="17" t="str">
        <f t="shared" si="4"/>
        <v>R051460 : amending Council Regulation (EC) No 747/2001 as regards Community tariff quotas and reference quantities for certain products originating in Algeria</v>
      </c>
    </row>
    <row r="268" spans="1:4" ht="30" x14ac:dyDescent="0.25">
      <c r="A268" s="17" t="s">
        <v>323</v>
      </c>
      <c r="B268" s="17" t="s">
        <v>1205</v>
      </c>
      <c r="C268" s="17" t="s">
        <v>1327</v>
      </c>
      <c r="D268" s="17" t="str">
        <f t="shared" si="4"/>
        <v>R051460 : amending Council Regulation (EC) No 747/2001 as regards Community tariff quotas and reference quantities for certain products originating in Algeria</v>
      </c>
    </row>
    <row r="269" spans="1:4" ht="30" x14ac:dyDescent="0.25">
      <c r="A269" s="17" t="s">
        <v>324</v>
      </c>
      <c r="B269" s="17" t="s">
        <v>1205</v>
      </c>
      <c r="C269" s="17" t="s">
        <v>1327</v>
      </c>
      <c r="D269" s="17" t="str">
        <f t="shared" si="4"/>
        <v>R051460 : amending Council Regulation (EC) No 747/2001 as regards Community tariff quotas and reference quantities for certain products originating in Algeria</v>
      </c>
    </row>
    <row r="270" spans="1:4" ht="30" x14ac:dyDescent="0.25">
      <c r="A270" s="17" t="s">
        <v>325</v>
      </c>
      <c r="B270" s="17" t="s">
        <v>1205</v>
      </c>
      <c r="C270" s="17" t="s">
        <v>1327</v>
      </c>
      <c r="D270" s="17" t="str">
        <f t="shared" si="4"/>
        <v>R051460 : amending Council Regulation (EC) No 747/2001 as regards Community tariff quotas and reference quantities for certain products originating in Algeria</v>
      </c>
    </row>
    <row r="271" spans="1:4" ht="30" x14ac:dyDescent="0.25">
      <c r="A271" s="17" t="s">
        <v>326</v>
      </c>
      <c r="B271" s="17" t="s">
        <v>1205</v>
      </c>
      <c r="C271" s="17" t="s">
        <v>1327</v>
      </c>
      <c r="D271" s="17" t="str">
        <f t="shared" si="4"/>
        <v>R051460 : amending Council Regulation (EC) No 747/2001 as regards Community tariff quotas and reference quantities for certain products originating in Algeria</v>
      </c>
    </row>
    <row r="272" spans="1:4" ht="30" x14ac:dyDescent="0.25">
      <c r="A272" s="17" t="s">
        <v>327</v>
      </c>
      <c r="B272" s="17" t="s">
        <v>1205</v>
      </c>
      <c r="C272" s="17" t="s">
        <v>1327</v>
      </c>
      <c r="D272" s="17" t="str">
        <f t="shared" si="4"/>
        <v>R051460 : amending Council Regulation (EC) No 747/2001 as regards Community tariff quotas and reference quantities for certain products originating in Algeria</v>
      </c>
    </row>
    <row r="273" spans="1:4" ht="30" x14ac:dyDescent="0.25">
      <c r="A273" s="17" t="s">
        <v>328</v>
      </c>
      <c r="B273" s="17" t="s">
        <v>1205</v>
      </c>
      <c r="C273" s="17" t="s">
        <v>1327</v>
      </c>
      <c r="D273" s="17" t="str">
        <f t="shared" si="4"/>
        <v>R051460 : amending Council Regulation (EC) No 747/2001 as regards Community tariff quotas and reference quantities for certain products originating in Algeria</v>
      </c>
    </row>
    <row r="274" spans="1:4" ht="30" x14ac:dyDescent="0.25">
      <c r="A274" s="17" t="s">
        <v>329</v>
      </c>
      <c r="B274" s="17" t="s">
        <v>1205</v>
      </c>
      <c r="C274" s="17" t="s">
        <v>1327</v>
      </c>
      <c r="D274" s="17" t="str">
        <f t="shared" si="4"/>
        <v>R051460 : amending Council Regulation (EC) No 747/2001 as regards Community tariff quotas and reference quantities for certain products originating in Algeria</v>
      </c>
    </row>
    <row r="275" spans="1:4" ht="30" x14ac:dyDescent="0.25">
      <c r="A275" s="17" t="s">
        <v>330</v>
      </c>
      <c r="B275" s="17" t="s">
        <v>1205</v>
      </c>
      <c r="C275" s="17" t="s">
        <v>1327</v>
      </c>
      <c r="D275" s="17" t="str">
        <f t="shared" si="4"/>
        <v>R051460 : amending Council Regulation (EC) No 747/2001 as regards Community tariff quotas and reference quantities for certain products originating in Algeria</v>
      </c>
    </row>
    <row r="276" spans="1:4" ht="45" x14ac:dyDescent="0.25">
      <c r="A276" s="17" t="s">
        <v>331</v>
      </c>
      <c r="B276" s="17" t="s">
        <v>1206</v>
      </c>
      <c r="C276" s="17" t="s">
        <v>1328</v>
      </c>
      <c r="D276" s="17" t="str">
        <f t="shared" si="4"/>
        <v>R051653 : opening tariff quotas and laying down the duties applicable within these tariff quotas for imports into the European Community of certain processed agricultural products originating in Algeria</v>
      </c>
    </row>
    <row r="277" spans="1:4" ht="45" x14ac:dyDescent="0.25">
      <c r="A277" s="17" t="s">
        <v>333</v>
      </c>
      <c r="B277" s="17" t="s">
        <v>1206</v>
      </c>
      <c r="C277" s="17" t="s">
        <v>1328</v>
      </c>
      <c r="D277" s="17" t="str">
        <f t="shared" si="4"/>
        <v>R051653 : opening tariff quotas and laying down the duties applicable within these tariff quotas for imports into the European Community of certain processed agricultural products originating in Algeria</v>
      </c>
    </row>
    <row r="278" spans="1:4" ht="45" x14ac:dyDescent="0.25">
      <c r="A278" s="17" t="s">
        <v>334</v>
      </c>
      <c r="B278" s="17" t="s">
        <v>1206</v>
      </c>
      <c r="C278" s="17" t="s">
        <v>1328</v>
      </c>
      <c r="D278" s="17" t="str">
        <f t="shared" si="4"/>
        <v>R051653 : opening tariff quotas and laying down the duties applicable within these tariff quotas for imports into the European Community of certain processed agricultural products originating in Algeria</v>
      </c>
    </row>
    <row r="279" spans="1:4" ht="30" x14ac:dyDescent="0.25">
      <c r="A279" s="17" t="s">
        <v>335</v>
      </c>
      <c r="B279" s="17" t="s">
        <v>1207</v>
      </c>
      <c r="C279" s="17" t="s">
        <v>1293</v>
      </c>
      <c r="D279" s="17" t="str">
        <f t="shared" si="4"/>
        <v>R120812 : amending Council Regulation (EC) No 747/2001 as regards tariff quotas of the Union for certain agricultural and processed agricultural products originating in Morocco</v>
      </c>
    </row>
    <row r="280" spans="1:4" ht="30" x14ac:dyDescent="0.25">
      <c r="A280" s="17" t="s">
        <v>337</v>
      </c>
      <c r="B280" s="17" t="s">
        <v>1207</v>
      </c>
      <c r="C280" s="17" t="s">
        <v>1293</v>
      </c>
      <c r="D280" s="17" t="str">
        <f t="shared" si="4"/>
        <v>R120812 : amending Council Regulation (EC) No 747/2001 as regards tariff quotas of the Union for certain agricultural and processed agricultural products originating in Morocco</v>
      </c>
    </row>
    <row r="281" spans="1:4" ht="30" x14ac:dyDescent="0.25">
      <c r="A281" s="17" t="s">
        <v>338</v>
      </c>
      <c r="B281" s="17" t="s">
        <v>1207</v>
      </c>
      <c r="C281" s="17" t="s">
        <v>1293</v>
      </c>
      <c r="D281" s="17" t="str">
        <f t="shared" si="4"/>
        <v>R120812 : amending Council Regulation (EC) No 747/2001 as regards tariff quotas of the Union for certain agricultural and processed agricultural products originating in Morocco</v>
      </c>
    </row>
    <row r="282" spans="1:4" ht="30" x14ac:dyDescent="0.25">
      <c r="A282" s="17" t="s">
        <v>339</v>
      </c>
      <c r="B282" s="17" t="s">
        <v>1207</v>
      </c>
      <c r="C282" s="17" t="s">
        <v>1293</v>
      </c>
      <c r="D282" s="17" t="str">
        <f t="shared" si="4"/>
        <v>R120812 : amending Council Regulation (EC) No 747/2001 as regards tariff quotas of the Union for certain agricultural and processed agricultural products originating in Morocco</v>
      </c>
    </row>
    <row r="283" spans="1:4" ht="30" x14ac:dyDescent="0.25">
      <c r="A283" s="17" t="s">
        <v>340</v>
      </c>
      <c r="B283" s="17" t="s">
        <v>1207</v>
      </c>
      <c r="C283" s="17" t="s">
        <v>1293</v>
      </c>
      <c r="D283" s="17" t="str">
        <f t="shared" si="4"/>
        <v>R120812 : amending Council Regulation (EC) No 747/2001 as regards tariff quotas of the Union for certain agricultural and processed agricultural products originating in Morocco</v>
      </c>
    </row>
    <row r="284" spans="1:4" ht="30" x14ac:dyDescent="0.25">
      <c r="A284" s="17" t="s">
        <v>341</v>
      </c>
      <c r="B284" s="17" t="s">
        <v>1207</v>
      </c>
      <c r="C284" s="17" t="s">
        <v>1293</v>
      </c>
      <c r="D284" s="17" t="str">
        <f t="shared" si="4"/>
        <v>R120812 : amending Council Regulation (EC) No 747/2001 as regards tariff quotas of the Union for certain agricultural and processed agricultural products originating in Morocco</v>
      </c>
    </row>
    <row r="285" spans="1:4" ht="45" x14ac:dyDescent="0.25">
      <c r="A285" s="17" t="s">
        <v>342</v>
      </c>
      <c r="B285" s="17" t="s">
        <v>1278</v>
      </c>
      <c r="C285" s="17" t="s">
        <v>1329</v>
      </c>
      <c r="D285" s="17" t="str">
        <f t="shared" si="4"/>
        <v>R040037 : amending Council Regulation (EC) No 747/2001 as regards the Community tariff quotas and reference quantities for certain agricultural products originating in Morocco</v>
      </c>
    </row>
    <row r="286" spans="1:4" ht="30" x14ac:dyDescent="0.25">
      <c r="A286" s="17" t="s">
        <v>342</v>
      </c>
      <c r="B286" s="17" t="s">
        <v>1207</v>
      </c>
      <c r="C286" s="17" t="s">
        <v>1293</v>
      </c>
      <c r="D286" s="17" t="str">
        <f t="shared" si="4"/>
        <v>R120812 : amending Council Regulation (EC) No 747/2001 as regards tariff quotas of the Union for certain agricultural and processed agricultural products originating in Morocco</v>
      </c>
    </row>
    <row r="287" spans="1:4" ht="30" x14ac:dyDescent="0.25">
      <c r="A287" s="17" t="s">
        <v>343</v>
      </c>
      <c r="B287" s="17" t="s">
        <v>1208</v>
      </c>
      <c r="C287" s="17" t="s">
        <v>1330</v>
      </c>
      <c r="D287" s="17" t="str">
        <f t="shared" si="4"/>
        <v>R060019 : amending Council Regulation (EC) No 747/2001 as regards Community tariff quotas for certain agricultural products originating in Jordan</v>
      </c>
    </row>
    <row r="288" spans="1:4" ht="30" x14ac:dyDescent="0.25">
      <c r="A288" s="17" t="s">
        <v>345</v>
      </c>
      <c r="B288" s="17" t="s">
        <v>1208</v>
      </c>
      <c r="C288" s="17" t="s">
        <v>1330</v>
      </c>
      <c r="D288" s="17" t="str">
        <f t="shared" si="4"/>
        <v>R060019 : amending Council Regulation (EC) No 747/2001 as regards Community tariff quotas for certain agricultural products originating in Jordan</v>
      </c>
    </row>
    <row r="289" spans="1:4" ht="30" x14ac:dyDescent="0.25">
      <c r="A289" s="17" t="s">
        <v>346</v>
      </c>
      <c r="B289" s="17" t="s">
        <v>1209</v>
      </c>
      <c r="C289" s="17" t="s">
        <v>1331</v>
      </c>
      <c r="D289" s="17" t="str">
        <f t="shared" si="4"/>
        <v>R030209 : amending Council Regulation (EC) No 747/2001 as regards Community tariff quotas for certain agricultural products originating in Lebanon</v>
      </c>
    </row>
    <row r="290" spans="1:4" ht="30" x14ac:dyDescent="0.25">
      <c r="A290" s="17" t="s">
        <v>348</v>
      </c>
      <c r="B290" s="17" t="s">
        <v>1209</v>
      </c>
      <c r="C290" s="17" t="s">
        <v>1331</v>
      </c>
      <c r="D290" s="17" t="str">
        <f t="shared" si="4"/>
        <v>R030209 : amending Council Regulation (EC) No 747/2001 as regards Community tariff quotas for certain agricultural products originating in Lebanon</v>
      </c>
    </row>
    <row r="291" spans="1:4" ht="30" x14ac:dyDescent="0.25">
      <c r="A291" s="17" t="s">
        <v>349</v>
      </c>
      <c r="B291" s="17" t="s">
        <v>1209</v>
      </c>
      <c r="C291" s="17" t="s">
        <v>1331</v>
      </c>
      <c r="D291" s="17" t="str">
        <f t="shared" si="4"/>
        <v>R030209 : amending Council Regulation (EC) No 747/2001 as regards Community tariff quotas for certain agricultural products originating in Lebanon</v>
      </c>
    </row>
    <row r="292" spans="1:4" ht="30" x14ac:dyDescent="0.25">
      <c r="A292" s="17" t="s">
        <v>350</v>
      </c>
      <c r="B292" s="17" t="s">
        <v>1209</v>
      </c>
      <c r="C292" s="17" t="s">
        <v>1331</v>
      </c>
      <c r="D292" s="17" t="str">
        <f t="shared" si="4"/>
        <v>R030209 : amending Council Regulation (EC) No 747/2001 as regards Community tariff quotas for certain agricultural products originating in Lebanon</v>
      </c>
    </row>
    <row r="293" spans="1:4" ht="30" x14ac:dyDescent="0.25">
      <c r="A293" s="17" t="s">
        <v>351</v>
      </c>
      <c r="B293" s="17" t="s">
        <v>1209</v>
      </c>
      <c r="C293" s="17" t="s">
        <v>1331</v>
      </c>
      <c r="D293" s="17" t="str">
        <f t="shared" si="4"/>
        <v>R030209 : amending Council Regulation (EC) No 747/2001 as regards Community tariff quotas for certain agricultural products originating in Lebanon</v>
      </c>
    </row>
    <row r="294" spans="1:4" ht="30" x14ac:dyDescent="0.25">
      <c r="A294" s="17" t="s">
        <v>352</v>
      </c>
      <c r="B294" s="17" t="s">
        <v>1209</v>
      </c>
      <c r="C294" s="17" t="s">
        <v>1331</v>
      </c>
      <c r="D294" s="17" t="str">
        <f t="shared" si="4"/>
        <v>R030209 : amending Council Regulation (EC) No 747/2001 as regards Community tariff quotas for certain agricultural products originating in Lebanon</v>
      </c>
    </row>
    <row r="295" spans="1:4" ht="30" x14ac:dyDescent="0.25">
      <c r="A295" s="17" t="s">
        <v>353</v>
      </c>
      <c r="B295" s="17" t="s">
        <v>1209</v>
      </c>
      <c r="C295" s="17" t="s">
        <v>1331</v>
      </c>
      <c r="D295" s="17" t="str">
        <f t="shared" si="4"/>
        <v>R030209 : amending Council Regulation (EC) No 747/2001 as regards Community tariff quotas for certain agricultural products originating in Lebanon</v>
      </c>
    </row>
    <row r="296" spans="1:4" ht="30" x14ac:dyDescent="0.25">
      <c r="A296" s="17" t="s">
        <v>354</v>
      </c>
      <c r="B296" s="17" t="s">
        <v>1209</v>
      </c>
      <c r="C296" s="17" t="s">
        <v>1331</v>
      </c>
      <c r="D296" s="17" t="str">
        <f t="shared" si="4"/>
        <v>R030209 : amending Council Regulation (EC) No 747/2001 as regards Community tariff quotas for certain agricultural products originating in Lebanon</v>
      </c>
    </row>
    <row r="297" spans="1:4" ht="30" x14ac:dyDescent="0.25">
      <c r="A297" s="17" t="s">
        <v>355</v>
      </c>
      <c r="B297" s="17" t="s">
        <v>1209</v>
      </c>
      <c r="C297" s="17" t="s">
        <v>1331</v>
      </c>
      <c r="D297" s="17" t="str">
        <f t="shared" si="4"/>
        <v>R030209 : amending Council Regulation (EC) No 747/2001 as regards Community tariff quotas for certain agricultural products originating in Lebanon</v>
      </c>
    </row>
    <row r="298" spans="1:4" ht="30" x14ac:dyDescent="0.25">
      <c r="A298" s="17" t="s">
        <v>356</v>
      </c>
      <c r="B298" s="17" t="s">
        <v>1209</v>
      </c>
      <c r="C298" s="17" t="s">
        <v>1331</v>
      </c>
      <c r="D298" s="17" t="str">
        <f t="shared" si="4"/>
        <v>R030209 : amending Council Regulation (EC) No 747/2001 as regards Community tariff quotas for certain agricultural products originating in Lebanon</v>
      </c>
    </row>
    <row r="299" spans="1:4" ht="30" x14ac:dyDescent="0.25">
      <c r="A299" s="17" t="s">
        <v>357</v>
      </c>
      <c r="B299" s="17" t="s">
        <v>1209</v>
      </c>
      <c r="C299" s="17" t="s">
        <v>1331</v>
      </c>
      <c r="D299" s="17" t="str">
        <f t="shared" si="4"/>
        <v>R030209 : amending Council Regulation (EC) No 747/2001 as regards Community tariff quotas for certain agricultural products originating in Lebanon</v>
      </c>
    </row>
    <row r="300" spans="1:4" ht="30" x14ac:dyDescent="0.25">
      <c r="A300" s="17" t="s">
        <v>358</v>
      </c>
      <c r="B300" s="17" t="s">
        <v>1209</v>
      </c>
      <c r="C300" s="17" t="s">
        <v>1331</v>
      </c>
      <c r="D300" s="17" t="str">
        <f t="shared" si="4"/>
        <v>R030209 : amending Council Regulation (EC) No 747/2001 as regards Community tariff quotas for certain agricultural products originating in Lebanon</v>
      </c>
    </row>
    <row r="301" spans="1:4" ht="30" x14ac:dyDescent="0.25">
      <c r="A301" s="17" t="s">
        <v>359</v>
      </c>
      <c r="B301" s="17" t="s">
        <v>1209</v>
      </c>
      <c r="C301" s="17" t="s">
        <v>1331</v>
      </c>
      <c r="D301" s="17" t="str">
        <f t="shared" si="4"/>
        <v>R030209 : amending Council Regulation (EC) No 747/2001 as regards Community tariff quotas for certain agricultural products originating in Lebanon</v>
      </c>
    </row>
    <row r="302" spans="1:4" ht="30" x14ac:dyDescent="0.25">
      <c r="A302" s="17" t="s">
        <v>360</v>
      </c>
      <c r="B302" s="17" t="s">
        <v>1209</v>
      </c>
      <c r="C302" s="17" t="s">
        <v>1331</v>
      </c>
      <c r="D302" s="17" t="str">
        <f t="shared" si="4"/>
        <v>R030209 : amending Council Regulation (EC) No 747/2001 as regards Community tariff quotas for certain agricultural products originating in Lebanon</v>
      </c>
    </row>
    <row r="303" spans="1:4" ht="30" x14ac:dyDescent="0.25">
      <c r="A303" s="17" t="s">
        <v>361</v>
      </c>
      <c r="B303" s="17" t="s">
        <v>1209</v>
      </c>
      <c r="C303" s="17" t="s">
        <v>1331</v>
      </c>
      <c r="D303" s="17" t="str">
        <f t="shared" si="4"/>
        <v>R030209 : amending Council Regulation (EC) No 747/2001 as regards Community tariff quotas for certain agricultural products originating in Lebanon</v>
      </c>
    </row>
    <row r="304" spans="1:4" ht="30" x14ac:dyDescent="0.25">
      <c r="A304" s="17" t="s">
        <v>362</v>
      </c>
      <c r="B304" s="17" t="s">
        <v>1209</v>
      </c>
      <c r="C304" s="17" t="s">
        <v>1331</v>
      </c>
      <c r="D304" s="17" t="str">
        <f t="shared" si="4"/>
        <v>R030209 : amending Council Regulation (EC) No 747/2001 as regards Community tariff quotas for certain agricultural products originating in Lebanon</v>
      </c>
    </row>
    <row r="305" spans="1:4" ht="30" x14ac:dyDescent="0.25">
      <c r="A305" s="17" t="s">
        <v>363</v>
      </c>
      <c r="B305" s="17" t="s">
        <v>1209</v>
      </c>
      <c r="C305" s="17" t="s">
        <v>1331</v>
      </c>
      <c r="D305" s="17" t="str">
        <f t="shared" si="4"/>
        <v>R030209 : amending Council Regulation (EC) No 747/2001 as regards Community tariff quotas for certain agricultural products originating in Lebanon</v>
      </c>
    </row>
    <row r="306" spans="1:4" ht="30" x14ac:dyDescent="0.25">
      <c r="A306" s="17" t="s">
        <v>364</v>
      </c>
      <c r="B306" s="17" t="s">
        <v>1207</v>
      </c>
      <c r="C306" s="17" t="s">
        <v>1293</v>
      </c>
      <c r="D306" s="17" t="str">
        <f t="shared" si="4"/>
        <v>R120812 : amending Council Regulation (EC) No 747/2001 as regards tariff quotas of the Union for certain agricultural and processed agricultural products originating in Morocco</v>
      </c>
    </row>
    <row r="307" spans="1:4" ht="45" x14ac:dyDescent="0.25">
      <c r="A307" s="17" t="s">
        <v>365</v>
      </c>
      <c r="B307" s="17" t="s">
        <v>1210</v>
      </c>
      <c r="C307" s="17" t="s">
        <v>1332</v>
      </c>
      <c r="D307"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08" spans="1:4" ht="45" x14ac:dyDescent="0.25">
      <c r="A308" s="17" t="s">
        <v>367</v>
      </c>
      <c r="B308" s="17" t="s">
        <v>1210</v>
      </c>
      <c r="C308" s="17" t="s">
        <v>1332</v>
      </c>
      <c r="D308"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09" spans="1:4" ht="45" x14ac:dyDescent="0.25">
      <c r="A309" s="17" t="s">
        <v>368</v>
      </c>
      <c r="B309" s="17" t="s">
        <v>1210</v>
      </c>
      <c r="C309" s="17" t="s">
        <v>1332</v>
      </c>
      <c r="D309"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0" spans="1:4" ht="45" x14ac:dyDescent="0.25">
      <c r="A310" s="17" t="s">
        <v>369</v>
      </c>
      <c r="B310" s="17" t="s">
        <v>1210</v>
      </c>
      <c r="C310" s="17" t="s">
        <v>1332</v>
      </c>
      <c r="D310"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1" spans="1:4" ht="45" x14ac:dyDescent="0.25">
      <c r="A311" s="17" t="s">
        <v>370</v>
      </c>
      <c r="B311" s="17" t="s">
        <v>1210</v>
      </c>
      <c r="C311" s="17" t="s">
        <v>1332</v>
      </c>
      <c r="D311"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2" spans="1:4" ht="45" x14ac:dyDescent="0.25">
      <c r="A312" s="17" t="s">
        <v>371</v>
      </c>
      <c r="B312" s="17" t="s">
        <v>1210</v>
      </c>
      <c r="C312" s="17" t="s">
        <v>1332</v>
      </c>
      <c r="D312"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3" spans="1:4" ht="45" x14ac:dyDescent="0.25">
      <c r="A313" s="17" t="s">
        <v>372</v>
      </c>
      <c r="B313" s="17" t="s">
        <v>1210</v>
      </c>
      <c r="C313" s="17" t="s">
        <v>1332</v>
      </c>
      <c r="D313"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4" spans="1:4" ht="45" x14ac:dyDescent="0.25">
      <c r="A314" s="17" t="s">
        <v>373</v>
      </c>
      <c r="B314" s="17" t="s">
        <v>1210</v>
      </c>
      <c r="C314" s="17" t="s">
        <v>1332</v>
      </c>
      <c r="D314"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5" spans="1:4" ht="45" x14ac:dyDescent="0.25">
      <c r="A315" s="17" t="s">
        <v>374</v>
      </c>
      <c r="B315" s="17" t="s">
        <v>1210</v>
      </c>
      <c r="C315" s="17" t="s">
        <v>1332</v>
      </c>
      <c r="D315"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6" spans="1:4" ht="45" x14ac:dyDescent="0.25">
      <c r="A316" s="17" t="s">
        <v>375</v>
      </c>
      <c r="B316" s="17" t="s">
        <v>1210</v>
      </c>
      <c r="C316" s="17" t="s">
        <v>1332</v>
      </c>
      <c r="D316"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7" spans="1:4" ht="45" x14ac:dyDescent="0.25">
      <c r="A317" s="17" t="s">
        <v>376</v>
      </c>
      <c r="B317" s="17" t="s">
        <v>1210</v>
      </c>
      <c r="C317" s="17" t="s">
        <v>1332</v>
      </c>
      <c r="D317"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8" spans="1:4" ht="45" x14ac:dyDescent="0.25">
      <c r="A318" s="17" t="s">
        <v>377</v>
      </c>
      <c r="B318" s="17" t="s">
        <v>1210</v>
      </c>
      <c r="C318" s="17" t="s">
        <v>1332</v>
      </c>
      <c r="D318" s="17" t="str">
        <f t="shared" si="4"/>
        <v>R010747 : providing for the management of Community tariff quotas and of reference quantities for products eligible for preferences by virtue of agreements withcertain Mediterranean countries and repealing Regulations (EC) No 1981/94 and (EC) No 934/95</v>
      </c>
    </row>
    <row r="319" spans="1:4" ht="30" x14ac:dyDescent="0.25">
      <c r="A319" s="17" t="s">
        <v>378</v>
      </c>
      <c r="B319" s="17" t="s">
        <v>1211</v>
      </c>
      <c r="C319" s="17" t="s">
        <v>1333</v>
      </c>
      <c r="D319" s="17" t="str">
        <f t="shared" si="4"/>
        <v>R091154 : amending Council Regulation (EC) No 747/2001 as regards Community tariff quotas for certain agricultural and processed agricultural products originating in Israel</v>
      </c>
    </row>
    <row r="320" spans="1:4" ht="30" x14ac:dyDescent="0.25">
      <c r="A320" s="17" t="s">
        <v>380</v>
      </c>
      <c r="B320" s="17" t="s">
        <v>1211</v>
      </c>
      <c r="C320" s="17" t="s">
        <v>1333</v>
      </c>
      <c r="D320" s="17" t="str">
        <f t="shared" si="4"/>
        <v>R091154 : amending Council Regulation (EC) No 747/2001 as regards Community tariff quotas for certain agricultural and processed agricultural products originating in Israel</v>
      </c>
    </row>
    <row r="321" spans="1:4" ht="30" x14ac:dyDescent="0.25">
      <c r="A321" s="17" t="s">
        <v>381</v>
      </c>
      <c r="B321" s="17" t="s">
        <v>1211</v>
      </c>
      <c r="C321" s="17" t="s">
        <v>1333</v>
      </c>
      <c r="D321" s="17" t="str">
        <f t="shared" si="4"/>
        <v>R091154 : amending Council Regulation (EC) No 747/2001 as regards Community tariff quotas for certain agricultural and processed agricultural products originating in Israel</v>
      </c>
    </row>
    <row r="322" spans="1:4" ht="30" x14ac:dyDescent="0.25">
      <c r="A322" s="17" t="s">
        <v>382</v>
      </c>
      <c r="B322" s="17" t="s">
        <v>1211</v>
      </c>
      <c r="C322" s="17" t="s">
        <v>1333</v>
      </c>
      <c r="D322" s="17" t="str">
        <f t="shared" ref="D322:D385" si="5">CONCATENATE(B322, " : ", C322)</f>
        <v>R091154 : amending Council Regulation (EC) No 747/2001 as regards Community tariff quotas for certain agricultural and processed agricultural products originating in Israel</v>
      </c>
    </row>
    <row r="323" spans="1:4" ht="30" x14ac:dyDescent="0.25">
      <c r="A323" s="17" t="s">
        <v>383</v>
      </c>
      <c r="B323" s="17" t="s">
        <v>1211</v>
      </c>
      <c r="C323" s="17" t="s">
        <v>1333</v>
      </c>
      <c r="D323" s="17" t="str">
        <f t="shared" si="5"/>
        <v>R091154 : amending Council Regulation (EC) No 747/2001 as regards Community tariff quotas for certain agricultural and processed agricultural products originating in Israel</v>
      </c>
    </row>
    <row r="324" spans="1:4" ht="30" x14ac:dyDescent="0.25">
      <c r="A324" s="17" t="s">
        <v>384</v>
      </c>
      <c r="B324" s="17" t="s">
        <v>1211</v>
      </c>
      <c r="C324" s="17" t="s">
        <v>1333</v>
      </c>
      <c r="D324" s="17" t="str">
        <f t="shared" si="5"/>
        <v>R091154 : amending Council Regulation (EC) No 747/2001 as regards Community tariff quotas for certain agricultural and processed agricultural products originating in Israel</v>
      </c>
    </row>
    <row r="325" spans="1:4" ht="30" x14ac:dyDescent="0.25">
      <c r="A325" s="17" t="s">
        <v>385</v>
      </c>
      <c r="B325" s="17" t="s">
        <v>1211</v>
      </c>
      <c r="C325" s="17" t="s">
        <v>1333</v>
      </c>
      <c r="D325" s="17" t="str">
        <f t="shared" si="5"/>
        <v>R091154 : amending Council Regulation (EC) No 747/2001 as regards Community tariff quotas for certain agricultural and processed agricultural products originating in Israel</v>
      </c>
    </row>
    <row r="326" spans="1:4" ht="30" x14ac:dyDescent="0.25">
      <c r="A326" s="17" t="s">
        <v>386</v>
      </c>
      <c r="B326" s="17" t="s">
        <v>1211</v>
      </c>
      <c r="C326" s="17" t="s">
        <v>1333</v>
      </c>
      <c r="D326" s="17" t="str">
        <f t="shared" si="5"/>
        <v>R091154 : amending Council Regulation (EC) No 747/2001 as regards Community tariff quotas for certain agricultural and processed agricultural products originating in Israel</v>
      </c>
    </row>
    <row r="327" spans="1:4" ht="30" x14ac:dyDescent="0.25">
      <c r="A327" s="17" t="s">
        <v>387</v>
      </c>
      <c r="B327" s="17" t="s">
        <v>1211</v>
      </c>
      <c r="C327" s="17" t="s">
        <v>1333</v>
      </c>
      <c r="D327" s="17" t="str">
        <f t="shared" si="5"/>
        <v>R091154 : amending Council Regulation (EC) No 747/2001 as regards Community tariff quotas for certain agricultural and processed agricultural products originating in Israel</v>
      </c>
    </row>
    <row r="328" spans="1:4" ht="30" x14ac:dyDescent="0.25">
      <c r="A328" s="17" t="s">
        <v>388</v>
      </c>
      <c r="B328" s="17" t="s">
        <v>1211</v>
      </c>
      <c r="C328" s="17" t="s">
        <v>1333</v>
      </c>
      <c r="D328" s="17" t="str">
        <f t="shared" si="5"/>
        <v>R091154 : amending Council Regulation (EC) No 747/2001 as regards Community tariff quotas for certain agricultural and processed agricultural products originating in Israel</v>
      </c>
    </row>
    <row r="329" spans="1:4" ht="30" x14ac:dyDescent="0.25">
      <c r="A329" s="17" t="s">
        <v>389</v>
      </c>
      <c r="B329" s="17" t="s">
        <v>1211</v>
      </c>
      <c r="C329" s="17" t="s">
        <v>1333</v>
      </c>
      <c r="D329" s="17" t="str">
        <f t="shared" si="5"/>
        <v>R091154 : amending Council Regulation (EC) No 747/2001 as regards Community tariff quotas for certain agricultural and processed agricultural products originating in Israel</v>
      </c>
    </row>
    <row r="330" spans="1:4" ht="30" x14ac:dyDescent="0.25">
      <c r="A330" s="17" t="s">
        <v>390</v>
      </c>
      <c r="B330" s="17" t="s">
        <v>1211</v>
      </c>
      <c r="C330" s="17" t="s">
        <v>1333</v>
      </c>
      <c r="D330" s="17" t="str">
        <f t="shared" si="5"/>
        <v>R091154 : amending Council Regulation (EC) No 747/2001 as regards Community tariff quotas for certain agricultural and processed agricultural products originating in Israel</v>
      </c>
    </row>
    <row r="331" spans="1:4" ht="30" x14ac:dyDescent="0.25">
      <c r="A331" s="17" t="s">
        <v>391</v>
      </c>
      <c r="B331" s="17" t="s">
        <v>1211</v>
      </c>
      <c r="C331" s="17" t="s">
        <v>1333</v>
      </c>
      <c r="D331" s="17" t="str">
        <f t="shared" si="5"/>
        <v>R091154 : amending Council Regulation (EC) No 747/2001 as regards Community tariff quotas for certain agricultural and processed agricultural products originating in Israel</v>
      </c>
    </row>
    <row r="332" spans="1:4" ht="30" x14ac:dyDescent="0.25">
      <c r="A332" s="17" t="s">
        <v>392</v>
      </c>
      <c r="B332" s="17" t="s">
        <v>1211</v>
      </c>
      <c r="C332" s="17" t="s">
        <v>1333</v>
      </c>
      <c r="D332" s="17" t="str">
        <f t="shared" si="5"/>
        <v>R091154 : amending Council Regulation (EC) No 747/2001 as regards Community tariff quotas for certain agricultural and processed agricultural products originating in Israel</v>
      </c>
    </row>
    <row r="333" spans="1:4" ht="30" x14ac:dyDescent="0.25">
      <c r="A333" s="17" t="s">
        <v>393</v>
      </c>
      <c r="B333" s="17" t="s">
        <v>1211</v>
      </c>
      <c r="C333" s="17" t="s">
        <v>1333</v>
      </c>
      <c r="D333" s="17" t="str">
        <f t="shared" si="5"/>
        <v>R091154 : amending Council Regulation (EC) No 747/2001 as regards Community tariff quotas for certain agricultural and processed agricultural products originating in Israel</v>
      </c>
    </row>
    <row r="334" spans="1:4" ht="30" x14ac:dyDescent="0.25">
      <c r="A334" s="17" t="s">
        <v>394</v>
      </c>
      <c r="B334" s="17" t="s">
        <v>1211</v>
      </c>
      <c r="C334" s="17" t="s">
        <v>1333</v>
      </c>
      <c r="D334" s="17" t="str">
        <f t="shared" si="5"/>
        <v>R091154 : amending Council Regulation (EC) No 747/2001 as regards Community tariff quotas for certain agricultural and processed agricultural products originating in Israel</v>
      </c>
    </row>
    <row r="335" spans="1:4" ht="30" x14ac:dyDescent="0.25">
      <c r="A335" s="17" t="s">
        <v>395</v>
      </c>
      <c r="B335" s="17" t="s">
        <v>1211</v>
      </c>
      <c r="C335" s="17" t="s">
        <v>1333</v>
      </c>
      <c r="D335" s="17" t="str">
        <f t="shared" si="5"/>
        <v>R091154 : amending Council Regulation (EC) No 747/2001 as regards Community tariff quotas for certain agricultural and processed agricultural products originating in Israel</v>
      </c>
    </row>
    <row r="336" spans="1:4" ht="30" x14ac:dyDescent="0.25">
      <c r="A336" s="17" t="s">
        <v>396</v>
      </c>
      <c r="B336" s="17" t="s">
        <v>1211</v>
      </c>
      <c r="C336" s="17" t="s">
        <v>1333</v>
      </c>
      <c r="D336" s="17" t="str">
        <f t="shared" si="5"/>
        <v>R091154 : amending Council Regulation (EC) No 747/2001 as regards Community tariff quotas for certain agricultural and processed agricultural products originating in Israel</v>
      </c>
    </row>
    <row r="337" spans="1:4" ht="30" x14ac:dyDescent="0.25">
      <c r="A337" s="17" t="s">
        <v>397</v>
      </c>
      <c r="B337" s="17" t="s">
        <v>1211</v>
      </c>
      <c r="C337" s="17" t="s">
        <v>1333</v>
      </c>
      <c r="D337" s="17" t="str">
        <f t="shared" si="5"/>
        <v>R091154 : amending Council Regulation (EC) No 747/2001 as regards Community tariff quotas for certain agricultural and processed agricultural products originating in Israel</v>
      </c>
    </row>
    <row r="338" spans="1:4" ht="30" x14ac:dyDescent="0.25">
      <c r="A338" s="17" t="s">
        <v>398</v>
      </c>
      <c r="B338" s="17" t="s">
        <v>1211</v>
      </c>
      <c r="C338" s="17" t="s">
        <v>1333</v>
      </c>
      <c r="D338" s="17" t="str">
        <f t="shared" si="5"/>
        <v>R091154 : amending Council Regulation (EC) No 747/2001 as regards Community tariff quotas for certain agricultural and processed agricultural products originating in Israel</v>
      </c>
    </row>
    <row r="339" spans="1:4" ht="30" x14ac:dyDescent="0.25">
      <c r="A339" s="17" t="s">
        <v>399</v>
      </c>
      <c r="B339" s="17" t="s">
        <v>1211</v>
      </c>
      <c r="C339" s="17" t="s">
        <v>1333</v>
      </c>
      <c r="D339" s="17" t="str">
        <f t="shared" si="5"/>
        <v>R091154 : amending Council Regulation (EC) No 747/2001 as regards Community tariff quotas for certain agricultural and processed agricultural products originating in Israel</v>
      </c>
    </row>
    <row r="340" spans="1:4" ht="30" x14ac:dyDescent="0.25">
      <c r="A340" s="17" t="s">
        <v>400</v>
      </c>
      <c r="B340" s="17" t="s">
        <v>1211</v>
      </c>
      <c r="C340" s="17" t="s">
        <v>1333</v>
      </c>
      <c r="D340" s="17" t="str">
        <f t="shared" si="5"/>
        <v>R091154 : amending Council Regulation (EC) No 747/2001 as regards Community tariff quotas for certain agricultural and processed agricultural products originating in Israel</v>
      </c>
    </row>
    <row r="341" spans="1:4" ht="30" x14ac:dyDescent="0.25">
      <c r="A341" s="17" t="s">
        <v>401</v>
      </c>
      <c r="B341" s="17" t="s">
        <v>1211</v>
      </c>
      <c r="C341" s="17" t="s">
        <v>1333</v>
      </c>
      <c r="D341" s="17" t="str">
        <f t="shared" si="5"/>
        <v>R091154 : amending Council Regulation (EC) No 747/2001 as regards Community tariff quotas for certain agricultural and processed agricultural products originating in Israel</v>
      </c>
    </row>
    <row r="342" spans="1:4" ht="30" x14ac:dyDescent="0.25">
      <c r="A342" s="17" t="s">
        <v>402</v>
      </c>
      <c r="B342" s="17" t="s">
        <v>1211</v>
      </c>
      <c r="C342" s="17" t="s">
        <v>1333</v>
      </c>
      <c r="D342" s="17" t="str">
        <f t="shared" si="5"/>
        <v>R091154 : amending Council Regulation (EC) No 747/2001 as regards Community tariff quotas for certain agricultural and processed agricultural products originating in Israel</v>
      </c>
    </row>
    <row r="343" spans="1:4" ht="30" x14ac:dyDescent="0.25">
      <c r="A343" s="17" t="s">
        <v>403</v>
      </c>
      <c r="B343" s="17" t="s">
        <v>1211</v>
      </c>
      <c r="C343" s="17" t="s">
        <v>1333</v>
      </c>
      <c r="D343" s="17" t="str">
        <f t="shared" si="5"/>
        <v>R091154 : amending Council Regulation (EC) No 747/2001 as regards Community tariff quotas for certain agricultural and processed agricultural products originating in Israel</v>
      </c>
    </row>
    <row r="344" spans="1:4" ht="30" x14ac:dyDescent="0.25">
      <c r="A344" s="17" t="s">
        <v>404</v>
      </c>
      <c r="B344" s="17" t="s">
        <v>1211</v>
      </c>
      <c r="C344" s="17" t="s">
        <v>1333</v>
      </c>
      <c r="D344" s="17" t="str">
        <f t="shared" si="5"/>
        <v>R091154 : amending Council Regulation (EC) No 747/2001 as regards Community tariff quotas for certain agricultural and processed agricultural products originating in Israel</v>
      </c>
    </row>
    <row r="345" spans="1:4" ht="30" x14ac:dyDescent="0.25">
      <c r="A345" s="17" t="s">
        <v>405</v>
      </c>
      <c r="B345" s="17" t="s">
        <v>1211</v>
      </c>
      <c r="C345" s="17" t="s">
        <v>1333</v>
      </c>
      <c r="D345" s="17" t="str">
        <f t="shared" si="5"/>
        <v>R091154 : amending Council Regulation (EC) No 747/2001 as regards Community tariff quotas for certain agricultural and processed agricultural products originating in Israel</v>
      </c>
    </row>
    <row r="346" spans="1:4" ht="30" x14ac:dyDescent="0.25">
      <c r="A346" s="17" t="s">
        <v>406</v>
      </c>
      <c r="B346" s="17" t="s">
        <v>1211</v>
      </c>
      <c r="C346" s="17" t="s">
        <v>1333</v>
      </c>
      <c r="D346" s="17" t="str">
        <f t="shared" si="5"/>
        <v>R091154 : amending Council Regulation (EC) No 747/2001 as regards Community tariff quotas for certain agricultural and processed agricultural products originating in Israel</v>
      </c>
    </row>
    <row r="347" spans="1:4" ht="30" x14ac:dyDescent="0.25">
      <c r="A347" s="17" t="s">
        <v>407</v>
      </c>
      <c r="B347" s="17" t="s">
        <v>1211</v>
      </c>
      <c r="C347" s="17" t="s">
        <v>1333</v>
      </c>
      <c r="D347" s="17" t="str">
        <f t="shared" si="5"/>
        <v>R091154 : amending Council Regulation (EC) No 747/2001 as regards Community tariff quotas for certain agricultural and processed agricultural products originating in Israel</v>
      </c>
    </row>
    <row r="348" spans="1:4" ht="30" x14ac:dyDescent="0.25">
      <c r="A348" s="17" t="s">
        <v>408</v>
      </c>
      <c r="B348" s="17" t="s">
        <v>1212</v>
      </c>
      <c r="C348" s="17" t="s">
        <v>1334</v>
      </c>
      <c r="D348" s="17" t="str">
        <f t="shared" si="5"/>
        <v>R061916 : opening and providing for the management of Community tariff quotas for certain fish and fishery products originating in Albania</v>
      </c>
    </row>
    <row r="349" spans="1:4" ht="30" x14ac:dyDescent="0.25">
      <c r="A349" s="17" t="s">
        <v>410</v>
      </c>
      <c r="B349" s="17" t="s">
        <v>1212</v>
      </c>
      <c r="C349" s="17" t="s">
        <v>1334</v>
      </c>
      <c r="D349" s="17" t="str">
        <f t="shared" si="5"/>
        <v>R061916 : opening and providing for the management of Community tariff quotas for certain fish and fishery products originating in Albania</v>
      </c>
    </row>
    <row r="350" spans="1:4" ht="30" x14ac:dyDescent="0.25">
      <c r="A350" s="17" t="s">
        <v>411</v>
      </c>
      <c r="B350" s="17" t="s">
        <v>1212</v>
      </c>
      <c r="C350" s="17" t="s">
        <v>1334</v>
      </c>
      <c r="D350" s="17" t="str">
        <f t="shared" si="5"/>
        <v>R061916 : opening and providing for the management of Community tariff quotas for certain fish and fishery products originating in Albania</v>
      </c>
    </row>
    <row r="351" spans="1:4" ht="30" x14ac:dyDescent="0.25">
      <c r="A351" s="17" t="s">
        <v>412</v>
      </c>
      <c r="B351" s="17" t="s">
        <v>1212</v>
      </c>
      <c r="C351" s="17" t="s">
        <v>1334</v>
      </c>
      <c r="D351" s="17" t="str">
        <f t="shared" si="5"/>
        <v>R061916 : opening and providing for the management of Community tariff quotas for certain fish and fishery products originating in Albania</v>
      </c>
    </row>
    <row r="352" spans="1:4" ht="30" x14ac:dyDescent="0.25">
      <c r="A352" s="17" t="s">
        <v>413</v>
      </c>
      <c r="B352" s="17" t="s">
        <v>1212</v>
      </c>
      <c r="C352" s="17" t="s">
        <v>1334</v>
      </c>
      <c r="D352" s="17" t="str">
        <f t="shared" si="5"/>
        <v>R061916 : opening and providing for the management of Community tariff quotas for certain fish and fishery products originating in Albania</v>
      </c>
    </row>
    <row r="353" spans="1:4" ht="30" x14ac:dyDescent="0.25">
      <c r="A353" s="17" t="s">
        <v>414</v>
      </c>
      <c r="B353" s="17" t="s">
        <v>1212</v>
      </c>
      <c r="C353" s="17" t="s">
        <v>1334</v>
      </c>
      <c r="D353" s="17" t="str">
        <f t="shared" si="5"/>
        <v>R061916 : opening and providing for the management of Community tariff quotas for certain fish and fishery products originating in Albania</v>
      </c>
    </row>
    <row r="354" spans="1:4" ht="30" x14ac:dyDescent="0.25">
      <c r="A354" s="17" t="s">
        <v>415</v>
      </c>
      <c r="B354" s="17" t="s">
        <v>1213</v>
      </c>
      <c r="C354" s="17" t="s">
        <v>1335</v>
      </c>
      <c r="D354" s="17" t="str">
        <f t="shared" si="5"/>
        <v>R171957 : amending Regulation (EC) No 1484/95 as regards fixing representative prices in the poultrymeat and egg sectors and for egg albumin</v>
      </c>
    </row>
    <row r="355" spans="1:4" ht="30" x14ac:dyDescent="0.25">
      <c r="A355" s="17" t="s">
        <v>417</v>
      </c>
      <c r="B355" s="17" t="s">
        <v>1213</v>
      </c>
      <c r="C355" s="17" t="s">
        <v>1335</v>
      </c>
      <c r="D355" s="17" t="str">
        <f t="shared" si="5"/>
        <v>R171957 : amending Regulation (EC) No 1484/95 as regards fixing representative prices in the poultrymeat and egg sectors and for egg albumin</v>
      </c>
    </row>
    <row r="356" spans="1:4" ht="30" x14ac:dyDescent="0.25">
      <c r="A356" s="17" t="s">
        <v>418</v>
      </c>
      <c r="B356" s="17" t="s">
        <v>1214</v>
      </c>
      <c r="C356" s="17" t="s">
        <v>1336</v>
      </c>
      <c r="D356" s="17" t="str">
        <f t="shared" si="5"/>
        <v>R061742 : opening and providing for the administration of Community tariff quotas for wines originating in the Republic of Albania</v>
      </c>
    </row>
    <row r="357" spans="1:4" ht="30" x14ac:dyDescent="0.25">
      <c r="A357" s="17" t="s">
        <v>420</v>
      </c>
      <c r="B357" s="17" t="s">
        <v>1214</v>
      </c>
      <c r="C357" s="17" t="s">
        <v>1336</v>
      </c>
      <c r="D357" s="17" t="str">
        <f t="shared" si="5"/>
        <v>R061742 : opening and providing for the administration of Community tariff quotas for wines originating in the Republic of Albania</v>
      </c>
    </row>
    <row r="358" spans="1:4" ht="30" x14ac:dyDescent="0.25">
      <c r="A358" s="17" t="s">
        <v>421</v>
      </c>
      <c r="B358" s="17" t="s">
        <v>1215</v>
      </c>
      <c r="C358" s="17" t="s">
        <v>1337</v>
      </c>
      <c r="D358" s="17" t="str">
        <f t="shared" si="5"/>
        <v>R080053 : opening and providing for the administration of Community tariff quotas for wines originating in the Republic of Montenegro</v>
      </c>
    </row>
    <row r="359" spans="1:4" ht="30" x14ac:dyDescent="0.25">
      <c r="A359" s="17" t="s">
        <v>423</v>
      </c>
      <c r="B359" s="17" t="s">
        <v>1216</v>
      </c>
      <c r="C359" s="17" t="s">
        <v>1338</v>
      </c>
      <c r="D359" s="17" t="str">
        <f t="shared" si="5"/>
        <v>R080497 : opening and providing for the management of Community tariff quotas for certain fish and fishery products originating in Montenegro</v>
      </c>
    </row>
    <row r="360" spans="1:4" ht="30" x14ac:dyDescent="0.25">
      <c r="A360" s="17" t="s">
        <v>425</v>
      </c>
      <c r="B360" s="17" t="s">
        <v>1216</v>
      </c>
      <c r="C360" s="17" t="s">
        <v>1338</v>
      </c>
      <c r="D360" s="17" t="str">
        <f t="shared" si="5"/>
        <v>R080497 : opening and providing for the management of Community tariff quotas for certain fish and fishery products originating in Montenegro</v>
      </c>
    </row>
    <row r="361" spans="1:4" ht="30" x14ac:dyDescent="0.25">
      <c r="A361" s="17" t="s">
        <v>426</v>
      </c>
      <c r="B361" s="17" t="s">
        <v>1216</v>
      </c>
      <c r="C361" s="17" t="s">
        <v>1338</v>
      </c>
      <c r="D361" s="17" t="str">
        <f t="shared" si="5"/>
        <v>R080497 : opening and providing for the management of Community tariff quotas for certain fish and fishery products originating in Montenegro</v>
      </c>
    </row>
    <row r="362" spans="1:4" ht="30" x14ac:dyDescent="0.25">
      <c r="A362" s="17" t="s">
        <v>427</v>
      </c>
      <c r="B362" s="17" t="s">
        <v>1216</v>
      </c>
      <c r="C362" s="17" t="s">
        <v>1338</v>
      </c>
      <c r="D362" s="17" t="str">
        <f t="shared" si="5"/>
        <v>R080497 : opening and providing for the management of Community tariff quotas for certain fish and fishery products originating in Montenegro</v>
      </c>
    </row>
    <row r="363" spans="1:4" ht="30" x14ac:dyDescent="0.25">
      <c r="A363" s="17" t="s">
        <v>428</v>
      </c>
      <c r="B363" s="17" t="s">
        <v>1216</v>
      </c>
      <c r="C363" s="17" t="s">
        <v>1338</v>
      </c>
      <c r="D363" s="17" t="str">
        <f t="shared" si="5"/>
        <v>R080497 : opening and providing for the management of Community tariff quotas for certain fish and fishery products originating in Montenegro</v>
      </c>
    </row>
    <row r="364" spans="1:4" ht="30" x14ac:dyDescent="0.25">
      <c r="A364" s="17" t="s">
        <v>429</v>
      </c>
      <c r="B364" s="17" t="s">
        <v>1216</v>
      </c>
      <c r="C364" s="17" t="s">
        <v>1338</v>
      </c>
      <c r="D364" s="17" t="str">
        <f t="shared" si="5"/>
        <v>R080497 : opening and providing for the management of Community tariff quotas for certain fish and fishery products originating in Montenegro</v>
      </c>
    </row>
    <row r="365" spans="1:4" ht="30" x14ac:dyDescent="0.25">
      <c r="A365" s="17" t="s">
        <v>430</v>
      </c>
      <c r="B365" s="17" t="s">
        <v>1217</v>
      </c>
      <c r="C365" s="17" t="s">
        <v>1339</v>
      </c>
      <c r="D365" s="17" t="str">
        <f t="shared" si="5"/>
        <v>R110059 : opening and providing for the administration of Union tariff quotas for wines originating in the Republic of Serbia</v>
      </c>
    </row>
    <row r="366" spans="1:4" ht="30" x14ac:dyDescent="0.25">
      <c r="A366" s="17" t="s">
        <v>432</v>
      </c>
      <c r="B366" s="17" t="s">
        <v>1217</v>
      </c>
      <c r="C366" s="17" t="s">
        <v>1339</v>
      </c>
      <c r="D366" s="17" t="str">
        <f t="shared" si="5"/>
        <v>R110059 : opening and providing for the administration of Union tariff quotas for wines originating in the Republic of Serbia</v>
      </c>
    </row>
    <row r="367" spans="1:4" ht="30" x14ac:dyDescent="0.25">
      <c r="A367" s="17" t="s">
        <v>433</v>
      </c>
      <c r="B367" s="17" t="s">
        <v>1218</v>
      </c>
      <c r="C367" s="17" t="s">
        <v>1340</v>
      </c>
      <c r="D367" s="17" t="str">
        <f t="shared" si="5"/>
        <v>R110343 : opening and providing for the administration of Union tariff quotas for wines originating in Bosnia and Herzegovina</v>
      </c>
    </row>
    <row r="368" spans="1:4" ht="30" x14ac:dyDescent="0.25">
      <c r="A368" s="17" t="s">
        <v>435</v>
      </c>
      <c r="B368" s="17" t="s">
        <v>1218</v>
      </c>
      <c r="C368" s="17" t="s">
        <v>1340</v>
      </c>
      <c r="D368" s="17" t="str">
        <f t="shared" si="5"/>
        <v>R110343 : opening and providing for the administration of Union tariff quotas for wines originating in Bosnia and Herzegovina</v>
      </c>
    </row>
    <row r="369" spans="1:4" ht="60" x14ac:dyDescent="0.25">
      <c r="A369" s="17" t="s">
        <v>436</v>
      </c>
      <c r="B369" s="17" t="s">
        <v>1219</v>
      </c>
      <c r="C369" s="17" t="s">
        <v>1341</v>
      </c>
      <c r="D369" s="17" t="str">
        <f t="shared" si="5"/>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row>
    <row r="370" spans="1:4" ht="30" x14ac:dyDescent="0.25">
      <c r="A370" s="17" t="s">
        <v>438</v>
      </c>
      <c r="B370" s="17" t="s">
        <v>1220</v>
      </c>
      <c r="C370" s="17" t="s">
        <v>1342</v>
      </c>
      <c r="D370" s="17" t="str">
        <f t="shared" si="5"/>
        <v>R150781 : opening and providing for the administration of Union tariff quotas for fish and fishery products originating in the Republic of Serbia</v>
      </c>
    </row>
    <row r="371" spans="1:4" ht="30" x14ac:dyDescent="0.25">
      <c r="A371" s="17" t="s">
        <v>440</v>
      </c>
      <c r="B371" s="17" t="s">
        <v>1220</v>
      </c>
      <c r="C371" s="17" t="s">
        <v>1342</v>
      </c>
      <c r="D371" s="17" t="str">
        <f t="shared" si="5"/>
        <v>R150781 : opening and providing for the administration of Union tariff quotas for fish and fishery products originating in the Republic of Serbia</v>
      </c>
    </row>
    <row r="372" spans="1:4" ht="45" x14ac:dyDescent="0.25">
      <c r="A372" s="17" t="s">
        <v>441</v>
      </c>
      <c r="B372" s="17" t="s">
        <v>1221</v>
      </c>
      <c r="C372" s="17" t="s">
        <v>1343</v>
      </c>
      <c r="D372" s="17" t="str">
        <f t="shared" si="5"/>
        <v>R012597 : opening and providing for the administration of Community tariff quotas for certain wines originating in the Republic of Croatia, in the former Yugoslav Republic of Macedonia and in the Republic of Slovenia</v>
      </c>
    </row>
    <row r="373" spans="1:4" ht="45" x14ac:dyDescent="0.25">
      <c r="A373" s="17" t="s">
        <v>443</v>
      </c>
      <c r="B373" s="17" t="s">
        <v>1221</v>
      </c>
      <c r="C373" s="17" t="s">
        <v>1343</v>
      </c>
      <c r="D373" s="17" t="str">
        <f t="shared" si="5"/>
        <v>R012597 : opening and providing for the administration of Community tariff quotas for certain wines originating in the Republic of Croatia, in the former Yugoslav Republic of Macedonia and in the Republic of Slovenia</v>
      </c>
    </row>
    <row r="374" spans="1:4" ht="60" x14ac:dyDescent="0.25">
      <c r="A374" s="17" t="s">
        <v>445</v>
      </c>
      <c r="B374" s="17" t="s">
        <v>1219</v>
      </c>
      <c r="C374" s="17" t="s">
        <v>1341</v>
      </c>
      <c r="D374" s="17" t="str">
        <f t="shared" si="5"/>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row>
    <row r="375" spans="1:4" ht="30" x14ac:dyDescent="0.25">
      <c r="A375" s="17" t="s">
        <v>447</v>
      </c>
      <c r="B375" s="17" t="s">
        <v>1222</v>
      </c>
      <c r="C375" s="17" t="s">
        <v>1344</v>
      </c>
      <c r="D375" s="17" t="str">
        <f t="shared" si="5"/>
        <v>R171466 : on opening and providing for the administration of Union tariff quotas for wines originating in Kosovo *</v>
      </c>
    </row>
    <row r="376" spans="1:4" ht="60" x14ac:dyDescent="0.25">
      <c r="A376" s="17" t="s">
        <v>449</v>
      </c>
      <c r="B376" s="17" t="s">
        <v>1219</v>
      </c>
      <c r="C376" s="17" t="s">
        <v>1341</v>
      </c>
      <c r="D376" s="17" t="str">
        <f t="shared" si="5"/>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row>
    <row r="377" spans="1:4" ht="30" x14ac:dyDescent="0.25">
      <c r="A377" s="17" t="s">
        <v>450</v>
      </c>
      <c r="B377" s="17" t="s">
        <v>1222</v>
      </c>
      <c r="C377" s="17" t="s">
        <v>1344</v>
      </c>
      <c r="D377" s="17" t="str">
        <f t="shared" si="5"/>
        <v>R171466 : on opening and providing for the administration of Union tariff quotas for wines originating in Kosovo *</v>
      </c>
    </row>
    <row r="378" spans="1:4" ht="60" x14ac:dyDescent="0.25">
      <c r="A378" s="17" t="s">
        <v>451</v>
      </c>
      <c r="B378" s="17" t="s">
        <v>1219</v>
      </c>
      <c r="C378" s="17" t="s">
        <v>1341</v>
      </c>
      <c r="D378" s="17" t="str">
        <f t="shared" si="5"/>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row>
    <row r="379" spans="1:4" ht="60" x14ac:dyDescent="0.25">
      <c r="A379" s="17" t="s">
        <v>452</v>
      </c>
      <c r="B379" s="17" t="s">
        <v>1219</v>
      </c>
      <c r="C379" s="17" t="s">
        <v>1341</v>
      </c>
      <c r="D379" s="17" t="str">
        <f t="shared" si="5"/>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row>
    <row r="380" spans="1:4" ht="60" x14ac:dyDescent="0.25">
      <c r="A380" s="17" t="s">
        <v>453</v>
      </c>
      <c r="B380" s="17" t="s">
        <v>1219</v>
      </c>
      <c r="C380" s="17" t="s">
        <v>1341</v>
      </c>
      <c r="D380" s="17" t="str">
        <f t="shared" si="5"/>
        <v>R171464 : amending Council Regulation (EC) No 1215/2009 as regards trade concessions granted to Kosovo * following the entry into force of the Stabilisation and Association Agreement between the European Union and the European Atomic Energy Community, of the one part, and Kosovo, of the other part</v>
      </c>
    </row>
    <row r="381" spans="1:4" ht="30" x14ac:dyDescent="0.25">
      <c r="A381" s="17" t="s">
        <v>454</v>
      </c>
      <c r="B381" s="17" t="s">
        <v>1220</v>
      </c>
      <c r="C381" s="17" t="s">
        <v>1342</v>
      </c>
      <c r="D381" s="17" t="str">
        <f t="shared" si="5"/>
        <v>R150781 : opening and providing for the administration of Union tariff quotas for fish and fishery products originating in the Republic of Serbia</v>
      </c>
    </row>
    <row r="382" spans="1:4" ht="30" x14ac:dyDescent="0.25">
      <c r="A382" s="17" t="s">
        <v>455</v>
      </c>
      <c r="B382" s="17" t="s">
        <v>1223</v>
      </c>
      <c r="C382" s="17" t="s">
        <v>1345</v>
      </c>
      <c r="D382" s="17" t="str">
        <f t="shared" si="5"/>
        <v>R110354 : opening and providing for the management of tariff quotas of the Union for certain fish and fishery products originating in Bosnia and Herzegovina</v>
      </c>
    </row>
    <row r="383" spans="1:4" ht="30" x14ac:dyDescent="0.25">
      <c r="A383" s="17" t="s">
        <v>457</v>
      </c>
      <c r="B383" s="17" t="s">
        <v>1223</v>
      </c>
      <c r="C383" s="17" t="s">
        <v>1345</v>
      </c>
      <c r="D383" s="17" t="str">
        <f t="shared" si="5"/>
        <v>R110354 : opening and providing for the management of tariff quotas of the Union for certain fish and fishery products originating in Bosnia and Herzegovina</v>
      </c>
    </row>
    <row r="384" spans="1:4" ht="30" x14ac:dyDescent="0.25">
      <c r="A384" s="17" t="s">
        <v>458</v>
      </c>
      <c r="B384" s="17" t="s">
        <v>1223</v>
      </c>
      <c r="C384" s="17" t="s">
        <v>1345</v>
      </c>
      <c r="D384" s="17" t="str">
        <f t="shared" si="5"/>
        <v>R110354 : opening and providing for the management of tariff quotas of the Union for certain fish and fishery products originating in Bosnia and Herzegovina</v>
      </c>
    </row>
    <row r="385" spans="1:4" ht="30" x14ac:dyDescent="0.25">
      <c r="A385" s="17" t="s">
        <v>460</v>
      </c>
      <c r="B385" s="17" t="s">
        <v>1223</v>
      </c>
      <c r="C385" s="17" t="s">
        <v>1345</v>
      </c>
      <c r="D385" s="17" t="str">
        <f t="shared" si="5"/>
        <v>R110354 : opening and providing for the management of tariff quotas of the Union for certain fish and fishery products originating in Bosnia and Herzegovina</v>
      </c>
    </row>
    <row r="386" spans="1:4" ht="30" x14ac:dyDescent="0.25">
      <c r="A386" s="17" t="s">
        <v>461</v>
      </c>
      <c r="B386" s="17" t="s">
        <v>1223</v>
      </c>
      <c r="C386" s="17" t="s">
        <v>1345</v>
      </c>
      <c r="D386" s="17" t="str">
        <f t="shared" ref="D386:D449" si="6">CONCATENATE(B386, " : ", C386)</f>
        <v>R110354 : opening and providing for the management of tariff quotas of the Union for certain fish and fishery products originating in Bosnia and Herzegovina</v>
      </c>
    </row>
    <row r="387" spans="1:4" ht="30" x14ac:dyDescent="0.25">
      <c r="A387" s="17" t="s">
        <v>462</v>
      </c>
      <c r="B387" s="17" t="s">
        <v>1223</v>
      </c>
      <c r="C387" s="17" t="s">
        <v>1345</v>
      </c>
      <c r="D387" s="17" t="str">
        <f t="shared" si="6"/>
        <v>R110354 : opening and providing for the management of tariff quotas of the Union for certain fish and fishery products originating in Bosnia and Herzegovina</v>
      </c>
    </row>
    <row r="388" spans="1:4" ht="60" x14ac:dyDescent="0.25">
      <c r="A388" s="17" t="s">
        <v>463</v>
      </c>
      <c r="B388" s="17" t="s">
        <v>1224</v>
      </c>
      <c r="C388" s="17" t="s">
        <v>1346</v>
      </c>
      <c r="D388" s="17" t="str">
        <f t="shared" si="6"/>
        <v>R170882 : on the derogations from the rules of origin laid down in Protocol 1 to the Economic Partnership Agreement between the European Union and its Member States, of the one part, and the SADC EPA States, of the other part, that apply within a quota for certain products from Namibia</v>
      </c>
    </row>
    <row r="389" spans="1:4" ht="90" x14ac:dyDescent="0.25">
      <c r="A389" s="17" t="s">
        <v>465</v>
      </c>
      <c r="B389" s="17" t="s">
        <v>1225</v>
      </c>
      <c r="C389" s="17" t="s">
        <v>1347</v>
      </c>
      <c r="D389" s="17" t="str">
        <f t="shared" si="6"/>
        <v>D171923 : on a derogation from the rules of origin laid down in Protocol 1 to the Interim Agreement establishing a framework for an Economic Partnership Agreement between the Eastern and Southern Africa States, of the one part, and the European Community and its Member States, of the other part, to take account of the special situation of the Eastern and Southern Africa States with regard to preserved tuna and tuna loins [2017/1923]</v>
      </c>
    </row>
    <row r="390" spans="1:4" ht="90" x14ac:dyDescent="0.25">
      <c r="A390" s="17" t="s">
        <v>467</v>
      </c>
      <c r="B390" s="17" t="s">
        <v>1225</v>
      </c>
      <c r="C390" s="17" t="s">
        <v>1347</v>
      </c>
      <c r="D390" s="17" t="str">
        <f t="shared" si="6"/>
        <v>D171923 : on a derogation from the rules of origin laid down in Protocol 1 to the Interim Agreement establishing a framework for an Economic Partnership Agreement between the Eastern and Southern Africa States, of the one part, and the European Community and its Member States, of the other part, to take account of the special situation of the Eastern and Southern Africa States with regard to preserved tuna and tuna loins [2017/1923]</v>
      </c>
    </row>
    <row r="391" spans="1:4" ht="45" x14ac:dyDescent="0.25">
      <c r="A391" s="17" t="s">
        <v>468</v>
      </c>
      <c r="B391" s="17" t="s">
        <v>1226</v>
      </c>
      <c r="C391" s="17" t="s">
        <v>1348</v>
      </c>
      <c r="D391" s="17" t="str">
        <f t="shared" si="6"/>
        <v>D110122 : on a derogation from the rules of origin set out in Council Decision 2001/822/EC as regards certain fishery products imported from Saint Pierre and Miquelon</v>
      </c>
    </row>
    <row r="392" spans="1:4" ht="45" x14ac:dyDescent="0.25">
      <c r="A392" s="17" t="s">
        <v>470</v>
      </c>
      <c r="B392" s="17" t="s">
        <v>1226</v>
      </c>
      <c r="C392" s="17" t="s">
        <v>1348</v>
      </c>
      <c r="D392" s="17" t="str">
        <f t="shared" si="6"/>
        <v>D110122 : on a derogation from the rules of origin set out in Council Decision 2001/822/EC as regards certain fishery products imported from Saint Pierre and Miquelon</v>
      </c>
    </row>
    <row r="393" spans="1:4" ht="45" x14ac:dyDescent="0.25">
      <c r="A393" s="17" t="s">
        <v>471</v>
      </c>
      <c r="B393" s="17" t="s">
        <v>1226</v>
      </c>
      <c r="C393" s="17" t="s">
        <v>1348</v>
      </c>
      <c r="D393" s="17" t="str">
        <f t="shared" si="6"/>
        <v>D110122 : on a derogation from the rules of origin set out in Council Decision 2001/822/EC as regards certain fishery products imported from Saint Pierre and Miquelon</v>
      </c>
    </row>
    <row r="394" spans="1:4" ht="30" x14ac:dyDescent="0.25">
      <c r="A394" s="17" t="s">
        <v>472</v>
      </c>
      <c r="B394" s="17" t="s">
        <v>1191</v>
      </c>
      <c r="C394" s="17" t="s">
        <v>1312</v>
      </c>
      <c r="D394" s="17" t="str">
        <f t="shared" si="6"/>
        <v>R020660 : opening and providing for the management of tariff quotas for certain fisheries products from Greenland and Saint Pierre and Miquelon</v>
      </c>
    </row>
    <row r="395" spans="1:4" ht="60" x14ac:dyDescent="0.25">
      <c r="A395" s="17" t="s">
        <v>473</v>
      </c>
      <c r="B395" s="17" t="s">
        <v>1227</v>
      </c>
      <c r="C395" s="17" t="s">
        <v>1349</v>
      </c>
      <c r="D395" s="17" t="str">
        <f t="shared" si="6"/>
        <v>R170968 : granting Cape Verde a temporary derogation from the rules on preferential origin laid down in Delegated Regulation (EU) 2015/2446, in respect of prepared or preserved mackerel fillets and prepared or preserved frigate tuna or frigate mackerel fillets</v>
      </c>
    </row>
    <row r="396" spans="1:4" ht="60" x14ac:dyDescent="0.25">
      <c r="A396" s="17" t="s">
        <v>475</v>
      </c>
      <c r="B396" s="17" t="s">
        <v>1227</v>
      </c>
      <c r="C396" s="17" t="s">
        <v>1349</v>
      </c>
      <c r="D396" s="17" t="str">
        <f t="shared" si="6"/>
        <v>R170968 : granting Cape Verde a temporary derogation from the rules on preferential origin laid down in Delegated Regulation (EU) 2015/2446, in respect of prepared or preserved mackerel fillets and prepared or preserved frigate tuna or frigate mackerel fillets</v>
      </c>
    </row>
    <row r="397" spans="1:4" ht="60" x14ac:dyDescent="0.25">
      <c r="A397" s="17" t="s">
        <v>476</v>
      </c>
      <c r="B397" s="17" t="s">
        <v>1228</v>
      </c>
      <c r="C397" s="17" t="s">
        <v>1350</v>
      </c>
      <c r="D397"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398" spans="1:4" ht="60" x14ac:dyDescent="0.25">
      <c r="A398" s="17" t="s">
        <v>478</v>
      </c>
      <c r="B398" s="17" t="s">
        <v>1228</v>
      </c>
      <c r="C398" s="17" t="s">
        <v>1350</v>
      </c>
      <c r="D398"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399" spans="1:4" ht="60" x14ac:dyDescent="0.25">
      <c r="A399" s="17" t="s">
        <v>479</v>
      </c>
      <c r="B399" s="17" t="s">
        <v>1228</v>
      </c>
      <c r="C399" s="17" t="s">
        <v>1350</v>
      </c>
      <c r="D399"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0" spans="1:4" ht="60" x14ac:dyDescent="0.25">
      <c r="A400" s="17" t="s">
        <v>480</v>
      </c>
      <c r="B400" s="17" t="s">
        <v>1228</v>
      </c>
      <c r="C400" s="17" t="s">
        <v>1350</v>
      </c>
      <c r="D400"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1" spans="1:4" ht="60" x14ac:dyDescent="0.25">
      <c r="A401" s="17" t="s">
        <v>481</v>
      </c>
      <c r="B401" s="17" t="s">
        <v>1228</v>
      </c>
      <c r="C401" s="17" t="s">
        <v>1350</v>
      </c>
      <c r="D401"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2" spans="1:4" ht="60" x14ac:dyDescent="0.25">
      <c r="A402" s="17" t="s">
        <v>482</v>
      </c>
      <c r="B402" s="17" t="s">
        <v>1228</v>
      </c>
      <c r="C402" s="17" t="s">
        <v>1350</v>
      </c>
      <c r="D402"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3" spans="1:4" ht="60" x14ac:dyDescent="0.25">
      <c r="A403" s="17" t="s">
        <v>483</v>
      </c>
      <c r="B403" s="17" t="s">
        <v>1228</v>
      </c>
      <c r="C403" s="17" t="s">
        <v>1350</v>
      </c>
      <c r="D403"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4" spans="1:4" ht="60" x14ac:dyDescent="0.25">
      <c r="A404" s="17" t="s">
        <v>485</v>
      </c>
      <c r="B404" s="17" t="s">
        <v>1228</v>
      </c>
      <c r="C404" s="17" t="s">
        <v>1350</v>
      </c>
      <c r="D404"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5" spans="1:4" ht="60" x14ac:dyDescent="0.25">
      <c r="A405" s="17" t="s">
        <v>486</v>
      </c>
      <c r="B405" s="17" t="s">
        <v>1228</v>
      </c>
      <c r="C405" s="17" t="s">
        <v>1350</v>
      </c>
      <c r="D405"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6" spans="1:4" ht="60" x14ac:dyDescent="0.25">
      <c r="A406" s="17" t="s">
        <v>487</v>
      </c>
      <c r="B406" s="17" t="s">
        <v>1228</v>
      </c>
      <c r="C406" s="17" t="s">
        <v>1350</v>
      </c>
      <c r="D406"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7" spans="1:4" ht="60" x14ac:dyDescent="0.25">
      <c r="A407" s="17" t="s">
        <v>488</v>
      </c>
      <c r="B407" s="17" t="s">
        <v>1228</v>
      </c>
      <c r="C407" s="17" t="s">
        <v>1350</v>
      </c>
      <c r="D407"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8" spans="1:4" ht="60" x14ac:dyDescent="0.25">
      <c r="A408" s="17" t="s">
        <v>489</v>
      </c>
      <c r="B408" s="17" t="s">
        <v>1228</v>
      </c>
      <c r="C408" s="17" t="s">
        <v>1350</v>
      </c>
      <c r="D408"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09" spans="1:4" ht="60" x14ac:dyDescent="0.25">
      <c r="A409" s="17" t="s">
        <v>490</v>
      </c>
      <c r="B409" s="17" t="s">
        <v>1228</v>
      </c>
      <c r="C409" s="17" t="s">
        <v>1350</v>
      </c>
      <c r="D409"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10" spans="1:4" ht="60" x14ac:dyDescent="0.25">
      <c r="A410" s="17" t="s">
        <v>491</v>
      </c>
      <c r="B410" s="17" t="s">
        <v>1228</v>
      </c>
      <c r="C410" s="17" t="s">
        <v>1350</v>
      </c>
      <c r="D410"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11" spans="1:4" ht="60" x14ac:dyDescent="0.25">
      <c r="A411" s="17" t="s">
        <v>492</v>
      </c>
      <c r="B411" s="17" t="s">
        <v>1228</v>
      </c>
      <c r="C411" s="17" t="s">
        <v>1350</v>
      </c>
      <c r="D411"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12" spans="1:4" ht="60" x14ac:dyDescent="0.25">
      <c r="A412" s="17" t="s">
        <v>493</v>
      </c>
      <c r="B412" s="17" t="s">
        <v>1228</v>
      </c>
      <c r="C412" s="17" t="s">
        <v>1350</v>
      </c>
      <c r="D412"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13" spans="1:4" ht="60" x14ac:dyDescent="0.25">
      <c r="A413" s="17" t="s">
        <v>494</v>
      </c>
      <c r="B413" s="17" t="s">
        <v>1228</v>
      </c>
      <c r="C413" s="17" t="s">
        <v>1350</v>
      </c>
      <c r="D413"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14" spans="1:4" ht="60" x14ac:dyDescent="0.25">
      <c r="A414" s="17" t="s">
        <v>495</v>
      </c>
      <c r="B414" s="17" t="s">
        <v>1228</v>
      </c>
      <c r="C414" s="17" t="s">
        <v>1350</v>
      </c>
      <c r="D414" s="17" t="str">
        <f t="shared" si="6"/>
        <v>R100449 : amending Council Regulation (EC) No 747/2001 as regards tariff quotas of the Union for certain agricultural and processed agricultural products originating in Egypt and repealing Regulations (EC) No 2276/2003, (EC) No 955/2005, (EC) No 1002/2007 and (EC) No 1455/2007</v>
      </c>
    </row>
    <row r="415" spans="1:4" ht="30" x14ac:dyDescent="0.25">
      <c r="A415" s="17" t="s">
        <v>497</v>
      </c>
      <c r="B415" s="17" t="s">
        <v>1229</v>
      </c>
      <c r="C415" s="17" t="s">
        <v>1351</v>
      </c>
      <c r="D415" s="17" t="str">
        <f t="shared" si="6"/>
        <v>R162253 : opening and providing for the management of Union tariff quotas for certain agricultural and processed agricultural products originating in South Africa</v>
      </c>
    </row>
    <row r="416" spans="1:4" ht="30" x14ac:dyDescent="0.25">
      <c r="A416" s="17" t="s">
        <v>499</v>
      </c>
      <c r="B416" s="17" t="s">
        <v>1229</v>
      </c>
      <c r="C416" s="17" t="s">
        <v>1351</v>
      </c>
      <c r="D416" s="17" t="str">
        <f t="shared" si="6"/>
        <v>R162253 : opening and providing for the management of Union tariff quotas for certain agricultural and processed agricultural products originating in South Africa</v>
      </c>
    </row>
    <row r="417" spans="1:4" ht="30" x14ac:dyDescent="0.25">
      <c r="A417" s="17" t="s">
        <v>500</v>
      </c>
      <c r="B417" s="17" t="s">
        <v>1229</v>
      </c>
      <c r="C417" s="17" t="s">
        <v>1351</v>
      </c>
      <c r="D417" s="17" t="str">
        <f t="shared" si="6"/>
        <v>R162253 : opening and providing for the management of Union tariff quotas for certain agricultural and processed agricultural products originating in South Africa</v>
      </c>
    </row>
    <row r="418" spans="1:4" ht="30" x14ac:dyDescent="0.25">
      <c r="A418" s="17" t="s">
        <v>501</v>
      </c>
      <c r="B418" s="17" t="s">
        <v>1229</v>
      </c>
      <c r="C418" s="17" t="s">
        <v>1351</v>
      </c>
      <c r="D418" s="17" t="str">
        <f t="shared" si="6"/>
        <v>R162253 : opening and providing for the management of Union tariff quotas for certain agricultural and processed agricultural products originating in South Africa</v>
      </c>
    </row>
    <row r="419" spans="1:4" ht="30" x14ac:dyDescent="0.25">
      <c r="A419" s="17" t="s">
        <v>502</v>
      </c>
      <c r="B419" s="17" t="s">
        <v>1229</v>
      </c>
      <c r="C419" s="17" t="s">
        <v>1351</v>
      </c>
      <c r="D419" s="17" t="str">
        <f t="shared" si="6"/>
        <v>R162253 : opening and providing for the management of Union tariff quotas for certain agricultural and processed agricultural products originating in South Africa</v>
      </c>
    </row>
    <row r="420" spans="1:4" ht="30" x14ac:dyDescent="0.25">
      <c r="A420" s="17" t="s">
        <v>503</v>
      </c>
      <c r="B420" s="17" t="s">
        <v>1229</v>
      </c>
      <c r="C420" s="17" t="s">
        <v>1351</v>
      </c>
      <c r="D420" s="17" t="str">
        <f t="shared" si="6"/>
        <v>R162253 : opening and providing for the management of Union tariff quotas for certain agricultural and processed agricultural products originating in South Africa</v>
      </c>
    </row>
    <row r="421" spans="1:4" ht="30" x14ac:dyDescent="0.25">
      <c r="A421" s="17" t="s">
        <v>504</v>
      </c>
      <c r="B421" s="17" t="s">
        <v>1229</v>
      </c>
      <c r="C421" s="17" t="s">
        <v>1351</v>
      </c>
      <c r="D421" s="17" t="str">
        <f t="shared" si="6"/>
        <v>R162253 : opening and providing for the management of Union tariff quotas for certain agricultural and processed agricultural products originating in South Africa</v>
      </c>
    </row>
    <row r="422" spans="1:4" ht="30" x14ac:dyDescent="0.25">
      <c r="A422" s="17" t="s">
        <v>505</v>
      </c>
      <c r="B422" s="17" t="s">
        <v>1229</v>
      </c>
      <c r="C422" s="17" t="s">
        <v>1351</v>
      </c>
      <c r="D422" s="17" t="str">
        <f t="shared" si="6"/>
        <v>R162253 : opening and providing for the management of Union tariff quotas for certain agricultural and processed agricultural products originating in South Africa</v>
      </c>
    </row>
    <row r="423" spans="1:4" ht="30" x14ac:dyDescent="0.25">
      <c r="A423" s="17" t="s">
        <v>506</v>
      </c>
      <c r="B423" s="17" t="s">
        <v>1229</v>
      </c>
      <c r="C423" s="17" t="s">
        <v>1351</v>
      </c>
      <c r="D423" s="17" t="str">
        <f t="shared" si="6"/>
        <v>R162253 : opening and providing for the management of Union tariff quotas for certain agricultural and processed agricultural products originating in South Africa</v>
      </c>
    </row>
    <row r="424" spans="1:4" ht="30" x14ac:dyDescent="0.25">
      <c r="A424" s="17" t="s">
        <v>507</v>
      </c>
      <c r="B424" s="17" t="s">
        <v>1229</v>
      </c>
      <c r="C424" s="17" t="s">
        <v>1351</v>
      </c>
      <c r="D424" s="17" t="str">
        <f t="shared" si="6"/>
        <v>R162253 : opening and providing for the management of Union tariff quotas for certain agricultural and processed agricultural products originating in South Africa</v>
      </c>
    </row>
    <row r="425" spans="1:4" ht="30" x14ac:dyDescent="0.25">
      <c r="A425" s="17" t="s">
        <v>508</v>
      </c>
      <c r="B425" s="17" t="s">
        <v>1229</v>
      </c>
      <c r="C425" s="17" t="s">
        <v>1351</v>
      </c>
      <c r="D425" s="17" t="str">
        <f t="shared" si="6"/>
        <v>R162253 : opening and providing for the management of Union tariff quotas for certain agricultural and processed agricultural products originating in South Africa</v>
      </c>
    </row>
    <row r="426" spans="1:4" ht="30" x14ac:dyDescent="0.25">
      <c r="A426" s="17" t="s">
        <v>509</v>
      </c>
      <c r="B426" s="17" t="s">
        <v>1229</v>
      </c>
      <c r="C426" s="17" t="s">
        <v>1351</v>
      </c>
      <c r="D426" s="17" t="str">
        <f t="shared" si="6"/>
        <v>R162253 : opening and providing for the management of Union tariff quotas for certain agricultural and processed agricultural products originating in South Africa</v>
      </c>
    </row>
    <row r="427" spans="1:4" ht="45" x14ac:dyDescent="0.25">
      <c r="A427" s="17" t="s">
        <v>510</v>
      </c>
      <c r="B427" s="17" t="s">
        <v>1230</v>
      </c>
      <c r="C427" s="17" t="s">
        <v>1352</v>
      </c>
      <c r="D427" s="17" t="str">
        <f t="shared" si="6"/>
        <v>R001362 : implementing for the Community the tariff provisions of Decision No 2/2000 of the Joint Council under the Interim Agreement on Trade and Trade-related matters between the European Community and the United Mexican States</v>
      </c>
    </row>
    <row r="428" spans="1:4" ht="45" x14ac:dyDescent="0.25">
      <c r="A428" s="17" t="s">
        <v>512</v>
      </c>
      <c r="B428" s="17" t="s">
        <v>1230</v>
      </c>
      <c r="C428" s="17" t="s">
        <v>1352</v>
      </c>
      <c r="D428" s="17" t="str">
        <f t="shared" si="6"/>
        <v>R001362 : implementing for the Community the tariff provisions of Decision No 2/2000 of the Joint Council under the Interim Agreement on Trade and Trade-related matters between the European Community and the United Mexican States</v>
      </c>
    </row>
    <row r="429" spans="1:4" ht="30" x14ac:dyDescent="0.25">
      <c r="A429" s="17" t="s">
        <v>513</v>
      </c>
      <c r="B429" s="17" t="s">
        <v>1231</v>
      </c>
      <c r="C429" s="17" t="s">
        <v>1353</v>
      </c>
      <c r="D429" s="17" t="str">
        <f t="shared" si="6"/>
        <v>R080821 : amending Council Regulation (EC) No 1362/2000 as regards the opening of a Community tariff quota for bananas originating in Mexico</v>
      </c>
    </row>
    <row r="430" spans="1:4" ht="45" x14ac:dyDescent="0.25">
      <c r="A430" s="17" t="s">
        <v>515</v>
      </c>
      <c r="B430" s="17" t="s">
        <v>1230</v>
      </c>
      <c r="C430" s="17" t="s">
        <v>1352</v>
      </c>
      <c r="D430" s="17" t="str">
        <f t="shared" si="6"/>
        <v>R001362 : implementing for the Community the tariff provisions of Decision No 2/2000 of the Joint Council under the Interim Agreement on Trade and Trade-related matters between the European Community and the United Mexican States</v>
      </c>
    </row>
    <row r="431" spans="1:4" ht="45" x14ac:dyDescent="0.25">
      <c r="A431" s="17" t="s">
        <v>516</v>
      </c>
      <c r="B431" s="17" t="s">
        <v>1230</v>
      </c>
      <c r="C431" s="17" t="s">
        <v>1352</v>
      </c>
      <c r="D431" s="17" t="str">
        <f t="shared" si="6"/>
        <v>R001362 : implementing for the Community the tariff provisions of Decision No 2/2000 of the Joint Council under the Interim Agreement on Trade and Trade-related matters between the European Community and the United Mexican States</v>
      </c>
    </row>
    <row r="432" spans="1:4" ht="45" x14ac:dyDescent="0.25">
      <c r="A432" s="17" t="s">
        <v>517</v>
      </c>
      <c r="B432" s="17" t="s">
        <v>1230</v>
      </c>
      <c r="C432" s="17" t="s">
        <v>1352</v>
      </c>
      <c r="D432" s="17" t="str">
        <f t="shared" si="6"/>
        <v>R001362 : implementing for the Community the tariff provisions of Decision No 2/2000 of the Joint Council under the Interim Agreement on Trade and Trade-related matters between the European Community and the United Mexican States</v>
      </c>
    </row>
    <row r="433" spans="1:4" ht="45" x14ac:dyDescent="0.25">
      <c r="A433" s="17" t="s">
        <v>518</v>
      </c>
      <c r="B433" s="17" t="s">
        <v>1230</v>
      </c>
      <c r="C433" s="17" t="s">
        <v>1352</v>
      </c>
      <c r="D433" s="17" t="str">
        <f t="shared" si="6"/>
        <v>R001362 : implementing for the Community the tariff provisions of Decision No 2/2000 of the Joint Council under the Interim Agreement on Trade and Trade-related matters between the European Community and the United Mexican States</v>
      </c>
    </row>
    <row r="434" spans="1:4" ht="45" x14ac:dyDescent="0.25">
      <c r="A434" s="17" t="s">
        <v>519</v>
      </c>
      <c r="B434" s="17" t="s">
        <v>1230</v>
      </c>
      <c r="C434" s="17" t="s">
        <v>1352</v>
      </c>
      <c r="D434" s="17" t="str">
        <f t="shared" si="6"/>
        <v>R001362 : implementing for the Community the tariff provisions of Decision No 2/2000 of the Joint Council under the Interim Agreement on Trade and Trade-related matters between the European Community and the United Mexican States</v>
      </c>
    </row>
    <row r="435" spans="1:4" ht="45" x14ac:dyDescent="0.25">
      <c r="A435" s="17" t="s">
        <v>520</v>
      </c>
      <c r="B435" s="17" t="s">
        <v>1230</v>
      </c>
      <c r="C435" s="17" t="s">
        <v>1352</v>
      </c>
      <c r="D435" s="17" t="str">
        <f t="shared" si="6"/>
        <v>R001362 : implementing for the Community the tariff provisions of Decision No 2/2000 of the Joint Council under the Interim Agreement on Trade and Trade-related matters between the European Community and the United Mexican States</v>
      </c>
    </row>
    <row r="436" spans="1:4" ht="45" x14ac:dyDescent="0.25">
      <c r="A436" s="17" t="s">
        <v>521</v>
      </c>
      <c r="B436" s="17" t="s">
        <v>1230</v>
      </c>
      <c r="C436" s="17" t="s">
        <v>1352</v>
      </c>
      <c r="D436" s="17" t="str">
        <f t="shared" si="6"/>
        <v>R001362 : implementing for the Community the tariff provisions of Decision No 2/2000 of the Joint Council under the Interim Agreement on Trade and Trade-related matters between the European Community and the United Mexican States</v>
      </c>
    </row>
    <row r="437" spans="1:4" ht="45" x14ac:dyDescent="0.25">
      <c r="A437" s="17" t="s">
        <v>522</v>
      </c>
      <c r="B437" s="17" t="s">
        <v>1230</v>
      </c>
      <c r="C437" s="17" t="s">
        <v>1352</v>
      </c>
      <c r="D437" s="17" t="str">
        <f t="shared" si="6"/>
        <v>R001362 : implementing for the Community the tariff provisions of Decision No 2/2000 of the Joint Council under the Interim Agreement on Trade and Trade-related matters between the European Community and the United Mexican States</v>
      </c>
    </row>
    <row r="438" spans="1:4" ht="45" x14ac:dyDescent="0.25">
      <c r="A438" s="17" t="s">
        <v>523</v>
      </c>
      <c r="B438" s="17" t="s">
        <v>1230</v>
      </c>
      <c r="C438" s="17" t="s">
        <v>1352</v>
      </c>
      <c r="D438" s="17" t="str">
        <f t="shared" si="6"/>
        <v>R001362 : implementing for the Community the tariff provisions of Decision No 2/2000 of the Joint Council under the Interim Agreement on Trade and Trade-related matters between the European Community and the United Mexican States</v>
      </c>
    </row>
    <row r="439" spans="1:4" ht="45" x14ac:dyDescent="0.25">
      <c r="A439" s="17" t="s">
        <v>524</v>
      </c>
      <c r="B439" s="17" t="s">
        <v>1230</v>
      </c>
      <c r="C439" s="17" t="s">
        <v>1352</v>
      </c>
      <c r="D439" s="17" t="str">
        <f t="shared" si="6"/>
        <v>R001362 : implementing for the Community the tariff provisions of Decision No 2/2000 of the Joint Council under the Interim Agreement on Trade and Trade-related matters between the European Community and the United Mexican States</v>
      </c>
    </row>
    <row r="440" spans="1:4" ht="45" x14ac:dyDescent="0.25">
      <c r="A440" s="17" t="s">
        <v>526</v>
      </c>
      <c r="B440" s="17" t="s">
        <v>1230</v>
      </c>
      <c r="C440" s="17" t="s">
        <v>1352</v>
      </c>
      <c r="D440" s="17" t="str">
        <f t="shared" si="6"/>
        <v>R001362 : implementing for the Community the tariff provisions of Decision No 2/2000 of the Joint Council under the Interim Agreement on Trade and Trade-related matters between the European Community and the United Mexican States</v>
      </c>
    </row>
    <row r="441" spans="1:4" ht="45" x14ac:dyDescent="0.25">
      <c r="A441" s="17" t="s">
        <v>527</v>
      </c>
      <c r="B441" s="17" t="s">
        <v>1230</v>
      </c>
      <c r="C441" s="17" t="s">
        <v>1352</v>
      </c>
      <c r="D441" s="17" t="str">
        <f t="shared" si="6"/>
        <v>R001362 : implementing for the Community the tariff provisions of Decision No 2/2000 of the Joint Council under the Interim Agreement on Trade and Trade-related matters between the European Community and the United Mexican States</v>
      </c>
    </row>
    <row r="442" spans="1:4" ht="45" x14ac:dyDescent="0.25">
      <c r="A442" s="17" t="s">
        <v>528</v>
      </c>
      <c r="B442" s="17" t="s">
        <v>1230</v>
      </c>
      <c r="C442" s="17" t="s">
        <v>1352</v>
      </c>
      <c r="D442" s="17" t="str">
        <f t="shared" si="6"/>
        <v>R001362 : implementing for the Community the tariff provisions of Decision No 2/2000 of the Joint Council under the Interim Agreement on Trade and Trade-related matters between the European Community and the United Mexican States</v>
      </c>
    </row>
    <row r="443" spans="1:4" ht="45" x14ac:dyDescent="0.25">
      <c r="A443" s="17" t="s">
        <v>529</v>
      </c>
      <c r="B443" s="17" t="s">
        <v>1230</v>
      </c>
      <c r="C443" s="17" t="s">
        <v>1352</v>
      </c>
      <c r="D443" s="17" t="str">
        <f t="shared" si="6"/>
        <v>R001362 : implementing for the Community the tariff provisions of Decision No 2/2000 of the Joint Council under the Interim Agreement on Trade and Trade-related matters between the European Community and the United Mexican States</v>
      </c>
    </row>
    <row r="444" spans="1:4" ht="45" x14ac:dyDescent="0.25">
      <c r="A444" s="17" t="s">
        <v>530</v>
      </c>
      <c r="B444" s="17" t="s">
        <v>1230</v>
      </c>
      <c r="C444" s="17" t="s">
        <v>1352</v>
      </c>
      <c r="D444" s="17" t="str">
        <f t="shared" si="6"/>
        <v>R001362 : implementing for the Community the tariff provisions of Decision No 2/2000 of the Joint Council under the Interim Agreement on Trade and Trade-related matters between the European Community and the United Mexican States</v>
      </c>
    </row>
    <row r="445" spans="1:4" ht="45" x14ac:dyDescent="0.25">
      <c r="A445" s="17" t="s">
        <v>531</v>
      </c>
      <c r="B445" s="17" t="s">
        <v>1230</v>
      </c>
      <c r="C445" s="17" t="s">
        <v>1352</v>
      </c>
      <c r="D445" s="17" t="str">
        <f t="shared" si="6"/>
        <v>R001362 : implementing for the Community the tariff provisions of Decision No 2/2000 of the Joint Council under the Interim Agreement on Trade and Trade-related matters between the European Community and the United Mexican States</v>
      </c>
    </row>
    <row r="446" spans="1:4" ht="45" x14ac:dyDescent="0.25">
      <c r="A446" s="17" t="s">
        <v>532</v>
      </c>
      <c r="B446" s="17" t="s">
        <v>1230</v>
      </c>
      <c r="C446" s="17" t="s">
        <v>1352</v>
      </c>
      <c r="D446" s="17" t="str">
        <f t="shared" si="6"/>
        <v>R001362 : implementing for the Community the tariff provisions of Decision No 2/2000 of the Joint Council under the Interim Agreement on Trade and Trade-related matters between the European Community and the United Mexican States</v>
      </c>
    </row>
    <row r="447" spans="1:4" ht="45" x14ac:dyDescent="0.25">
      <c r="A447" s="17" t="s">
        <v>533</v>
      </c>
      <c r="B447" s="17" t="s">
        <v>1230</v>
      </c>
      <c r="C447" s="17" t="s">
        <v>1352</v>
      </c>
      <c r="D447" s="17" t="str">
        <f t="shared" si="6"/>
        <v>R001362 : implementing for the Community the tariff provisions of Decision No 2/2000 of the Joint Council under the Interim Agreement on Trade and Trade-related matters between the European Community and the United Mexican States</v>
      </c>
    </row>
    <row r="448" spans="1:4" ht="45" x14ac:dyDescent="0.25">
      <c r="A448" s="17" t="s">
        <v>535</v>
      </c>
      <c r="B448" s="17" t="s">
        <v>1230</v>
      </c>
      <c r="C448" s="17" t="s">
        <v>1352</v>
      </c>
      <c r="D448" s="17" t="str">
        <f t="shared" si="6"/>
        <v>R001362 : implementing for the Community the tariff provisions of Decision No 2/2000 of the Joint Council under the Interim Agreement on Trade and Trade-related matters between the European Community and the United Mexican States</v>
      </c>
    </row>
    <row r="449" spans="1:4" ht="45" x14ac:dyDescent="0.25">
      <c r="A449" s="17" t="s">
        <v>536</v>
      </c>
      <c r="B449" s="17" t="s">
        <v>1230</v>
      </c>
      <c r="C449" s="17" t="s">
        <v>1352</v>
      </c>
      <c r="D449" s="17" t="str">
        <f t="shared" si="6"/>
        <v>R001362 : implementing for the Community the tariff provisions of Decision No 2/2000 of the Joint Council under the Interim Agreement on Trade and Trade-related matters between the European Community and the United Mexican States</v>
      </c>
    </row>
    <row r="450" spans="1:4" ht="45" x14ac:dyDescent="0.25">
      <c r="A450" s="17" t="s">
        <v>537</v>
      </c>
      <c r="B450" s="17" t="s">
        <v>1230</v>
      </c>
      <c r="C450" s="17" t="s">
        <v>1352</v>
      </c>
      <c r="D450" s="17" t="str">
        <f t="shared" ref="D450:D513" si="7">CONCATENATE(B450, " : ", C450)</f>
        <v>R001362 : implementing for the Community the tariff provisions of Decision No 2/2000 of the Joint Council under the Interim Agreement on Trade and Trade-related matters between the European Community and the United Mexican States</v>
      </c>
    </row>
    <row r="451" spans="1:4" ht="45" x14ac:dyDescent="0.25">
      <c r="A451" s="17" t="s">
        <v>538</v>
      </c>
      <c r="B451" s="17" t="s">
        <v>1230</v>
      </c>
      <c r="C451" s="17" t="s">
        <v>1352</v>
      </c>
      <c r="D451" s="17" t="str">
        <f t="shared" si="7"/>
        <v>R001362 : implementing for the Community the tariff provisions of Decision No 2/2000 of the Joint Council under the Interim Agreement on Trade and Trade-related matters between the European Community and the United Mexican States</v>
      </c>
    </row>
    <row r="452" spans="1:4" ht="45" x14ac:dyDescent="0.25">
      <c r="A452" s="17" t="s">
        <v>540</v>
      </c>
      <c r="B452" s="17" t="s">
        <v>1230</v>
      </c>
      <c r="C452" s="17" t="s">
        <v>1352</v>
      </c>
      <c r="D452" s="17" t="str">
        <f t="shared" si="7"/>
        <v>R001362 : implementing for the Community the tariff provisions of Decision No 2/2000 of the Joint Council under the Interim Agreement on Trade and Trade-related matters between the European Community and the United Mexican States</v>
      </c>
    </row>
    <row r="453" spans="1:4" ht="45" x14ac:dyDescent="0.25">
      <c r="A453" s="17" t="s">
        <v>541</v>
      </c>
      <c r="B453" s="17" t="s">
        <v>1230</v>
      </c>
      <c r="C453" s="17" t="s">
        <v>1352</v>
      </c>
      <c r="D453" s="17" t="str">
        <f t="shared" si="7"/>
        <v>R001362 : implementing for the Community the tariff provisions of Decision No 2/2000 of the Joint Council under the Interim Agreement on Trade and Trade-related matters between the European Community and the United Mexican States</v>
      </c>
    </row>
    <row r="454" spans="1:4" ht="30" x14ac:dyDescent="0.25">
      <c r="A454" s="17" t="s">
        <v>542</v>
      </c>
      <c r="B454" s="17" t="s">
        <v>1229</v>
      </c>
      <c r="C454" s="17" t="s">
        <v>1351</v>
      </c>
      <c r="D454" s="17" t="str">
        <f t="shared" si="7"/>
        <v>R162253 : opening and providing for the management of Union tariff quotas for certain agricultural and processed agricultural products originating in South Africa</v>
      </c>
    </row>
    <row r="455" spans="1:4" ht="30" x14ac:dyDescent="0.25">
      <c r="A455" s="17" t="s">
        <v>543</v>
      </c>
      <c r="B455" s="17" t="s">
        <v>1229</v>
      </c>
      <c r="C455" s="17" t="s">
        <v>1351</v>
      </c>
      <c r="D455" s="17" t="str">
        <f t="shared" si="7"/>
        <v>R162253 : opening and providing for the management of Union tariff quotas for certain agricultural and processed agricultural products originating in South Africa</v>
      </c>
    </row>
    <row r="456" spans="1:4" ht="30" x14ac:dyDescent="0.25">
      <c r="A456" s="17" t="s">
        <v>544</v>
      </c>
      <c r="B456" s="17" t="s">
        <v>1229</v>
      </c>
      <c r="C456" s="17" t="s">
        <v>1351</v>
      </c>
      <c r="D456" s="17" t="str">
        <f t="shared" si="7"/>
        <v>R162253 : opening and providing for the management of Union tariff quotas for certain agricultural and processed agricultural products originating in South Africa</v>
      </c>
    </row>
    <row r="457" spans="1:4" ht="45" x14ac:dyDescent="0.25">
      <c r="A457" s="17" t="s">
        <v>545</v>
      </c>
      <c r="B457" s="17" t="s">
        <v>1232</v>
      </c>
      <c r="C457" s="17" t="s">
        <v>1354</v>
      </c>
      <c r="D457" s="17" t="str">
        <f t="shared" si="7"/>
        <v>R030312 : implementing for the Community the tariff provisions laid down in the Agreement establishing an association between the European Community and its Member States, of the one part, and the Republic of Chile, of the other part</v>
      </c>
    </row>
    <row r="458" spans="1:4" x14ac:dyDescent="0.25">
      <c r="A458" s="17" t="s">
        <v>547</v>
      </c>
      <c r="B458" s="17" t="s">
        <v>1275</v>
      </c>
      <c r="C458" s="17" t="s">
        <v>1303</v>
      </c>
      <c r="D458" s="17" t="str">
        <f t="shared" si="7"/>
        <v>R111354 : opening annual Union tariff quotas for sheep, goats, sheepmeat and goatmeat</v>
      </c>
    </row>
    <row r="459" spans="1:4" ht="30" x14ac:dyDescent="0.25">
      <c r="A459" s="17" t="s">
        <v>547</v>
      </c>
      <c r="B459" s="17" t="s">
        <v>1183</v>
      </c>
      <c r="C459" s="17" t="s">
        <v>1304</v>
      </c>
      <c r="D459" s="17" t="str">
        <f t="shared" si="7"/>
        <v>R180562 : amending Implementing Regulation (EU) No 1354/2011 opening annual Union tariff quotas for sheep, goats, sheepmeat and goatmeat</v>
      </c>
    </row>
    <row r="460" spans="1:4" ht="45" x14ac:dyDescent="0.25">
      <c r="A460" s="17" t="s">
        <v>548</v>
      </c>
      <c r="B460" s="17" t="s">
        <v>1232</v>
      </c>
      <c r="C460" s="17" t="s">
        <v>1354</v>
      </c>
      <c r="D460" s="17" t="str">
        <f t="shared" si="7"/>
        <v>R030312 : implementing for the Community the tariff provisions laid down in the Agreement establishing an association between the European Community and its Member States, of the one part, and the Republic of Chile, of the other part</v>
      </c>
    </row>
    <row r="461" spans="1:4" ht="45" x14ac:dyDescent="0.25">
      <c r="A461" s="17" t="s">
        <v>549</v>
      </c>
      <c r="B461" s="17" t="s">
        <v>1232</v>
      </c>
      <c r="C461" s="17" t="s">
        <v>1354</v>
      </c>
      <c r="D461" s="17" t="str">
        <f t="shared" si="7"/>
        <v>R030312 : implementing for the Community the tariff provisions laid down in the Agreement establishing an association between the European Community and its Member States, of the one part, and the Republic of Chile, of the other part</v>
      </c>
    </row>
    <row r="462" spans="1:4" ht="45" x14ac:dyDescent="0.25">
      <c r="A462" s="17" t="s">
        <v>550</v>
      </c>
      <c r="B462" s="17" t="s">
        <v>1232</v>
      </c>
      <c r="C462" s="17" t="s">
        <v>1354</v>
      </c>
      <c r="D462" s="17" t="str">
        <f t="shared" si="7"/>
        <v>R030312 : implementing for the Community the tariff provisions laid down in the Agreement establishing an association between the European Community and its Member States, of the one part, and the Republic of Chile, of the other part</v>
      </c>
    </row>
    <row r="463" spans="1:4" ht="45" x14ac:dyDescent="0.25">
      <c r="A463" s="17" t="s">
        <v>551</v>
      </c>
      <c r="B463" s="17" t="s">
        <v>1232</v>
      </c>
      <c r="C463" s="17" t="s">
        <v>1354</v>
      </c>
      <c r="D463" s="17" t="str">
        <f t="shared" si="7"/>
        <v>R030312 : implementing for the Community the tariff provisions laid down in the Agreement establishing an association between the European Community and its Member States, of the one part, and the Republic of Chile, of the other part</v>
      </c>
    </row>
    <row r="464" spans="1:4" ht="45" x14ac:dyDescent="0.25">
      <c r="A464" s="17" t="s">
        <v>552</v>
      </c>
      <c r="B464" s="17" t="s">
        <v>1232</v>
      </c>
      <c r="C464" s="17" t="s">
        <v>1354</v>
      </c>
      <c r="D464" s="17" t="str">
        <f t="shared" si="7"/>
        <v>R030312 : implementing for the Community the tariff provisions laid down in the Agreement establishing an association between the European Community and its Member States, of the one part, and the Republic of Chile, of the other part</v>
      </c>
    </row>
    <row r="465" spans="1:4" ht="45" x14ac:dyDescent="0.25">
      <c r="A465" s="17" t="s">
        <v>553</v>
      </c>
      <c r="B465" s="17" t="s">
        <v>1232</v>
      </c>
      <c r="C465" s="17" t="s">
        <v>1354</v>
      </c>
      <c r="D465" s="17" t="str">
        <f t="shared" si="7"/>
        <v>R030312 : implementing for the Community the tariff provisions laid down in the Agreement establishing an association between the European Community and its Member States, of the one part, and the Republic of Chile, of the other part</v>
      </c>
    </row>
    <row r="466" spans="1:4" ht="45" x14ac:dyDescent="0.25">
      <c r="A466" s="17" t="s">
        <v>554</v>
      </c>
      <c r="B466" s="17" t="s">
        <v>1232</v>
      </c>
      <c r="C466" s="17" t="s">
        <v>1354</v>
      </c>
      <c r="D466" s="17" t="str">
        <f t="shared" si="7"/>
        <v>R030312 : implementing for the Community the tariff provisions laid down in the Agreement establishing an association between the European Community and its Member States, of the one part, and the Republic of Chile, of the other part</v>
      </c>
    </row>
    <row r="467" spans="1:4" ht="45" x14ac:dyDescent="0.25">
      <c r="A467" s="17" t="s">
        <v>555</v>
      </c>
      <c r="B467" s="17" t="s">
        <v>1232</v>
      </c>
      <c r="C467" s="17" t="s">
        <v>1354</v>
      </c>
      <c r="D467" s="17" t="str">
        <f t="shared" si="7"/>
        <v>R030312 : implementing for the Community the tariff provisions laid down in the Agreement establishing an association between the European Community and its Member States, of the one part, and the Republic of Chile, of the other part</v>
      </c>
    </row>
    <row r="468" spans="1:4" ht="45" x14ac:dyDescent="0.25">
      <c r="A468" s="17" t="s">
        <v>556</v>
      </c>
      <c r="B468" s="17" t="s">
        <v>1232</v>
      </c>
      <c r="C468" s="17" t="s">
        <v>1354</v>
      </c>
      <c r="D468" s="17" t="str">
        <f t="shared" si="7"/>
        <v>R030312 : implementing for the Community the tariff provisions laid down in the Agreement establishing an association between the European Community and its Member States, of the one part, and the Republic of Chile, of the other part</v>
      </c>
    </row>
    <row r="469" spans="1:4" ht="45" x14ac:dyDescent="0.25">
      <c r="A469" s="17" t="s">
        <v>557</v>
      </c>
      <c r="B469" s="17" t="s">
        <v>1232</v>
      </c>
      <c r="C469" s="17" t="s">
        <v>1354</v>
      </c>
      <c r="D469" s="17" t="str">
        <f t="shared" si="7"/>
        <v>R030312 : implementing for the Community the tariff provisions laid down in the Agreement establishing an association between the European Community and its Member States, of the one part, and the Republic of Chile, of the other part</v>
      </c>
    </row>
    <row r="470" spans="1:4" ht="45" x14ac:dyDescent="0.25">
      <c r="A470" s="17" t="s">
        <v>558</v>
      </c>
      <c r="B470" s="17" t="s">
        <v>1232</v>
      </c>
      <c r="C470" s="17" t="s">
        <v>1354</v>
      </c>
      <c r="D470" s="17" t="str">
        <f t="shared" si="7"/>
        <v>R030312 : implementing for the Community the tariff provisions laid down in the Agreement establishing an association between the European Community and its Member States, of the one part, and the Republic of Chile, of the other part</v>
      </c>
    </row>
    <row r="471" spans="1:4" ht="45" x14ac:dyDescent="0.25">
      <c r="A471" s="17" t="s">
        <v>559</v>
      </c>
      <c r="B471" s="17" t="s">
        <v>1232</v>
      </c>
      <c r="C471" s="17" t="s">
        <v>1354</v>
      </c>
      <c r="D471" s="17" t="str">
        <f t="shared" si="7"/>
        <v>R030312 : implementing for the Community the tariff provisions laid down in the Agreement establishing an association between the European Community and its Member States, of the one part, and the Republic of Chile, of the other part</v>
      </c>
    </row>
    <row r="472" spans="1:4" ht="45" x14ac:dyDescent="0.25">
      <c r="A472" s="17" t="s">
        <v>560</v>
      </c>
      <c r="B472" s="17" t="s">
        <v>1232</v>
      </c>
      <c r="C472" s="17" t="s">
        <v>1354</v>
      </c>
      <c r="D472" s="17" t="str">
        <f t="shared" si="7"/>
        <v>R030312 : implementing for the Community the tariff provisions laid down in the Agreement establishing an association between the European Community and its Member States, of the one part, and the Republic of Chile, of the other part</v>
      </c>
    </row>
    <row r="473" spans="1:4" ht="45" x14ac:dyDescent="0.25">
      <c r="A473" s="17" t="s">
        <v>562</v>
      </c>
      <c r="B473" s="17" t="s">
        <v>1233</v>
      </c>
      <c r="C473" s="17" t="s">
        <v>1355</v>
      </c>
      <c r="D473" s="17" t="str">
        <f t="shared" si="7"/>
        <v>R162389 : amending Regulation (EU) No 1388/2013 opening and providing for the management of autonomous tariff quotas of the Union for certain agricultural and industrial products</v>
      </c>
    </row>
    <row r="474" spans="1:4" x14ac:dyDescent="0.25">
      <c r="A474" s="17" t="s">
        <v>564</v>
      </c>
      <c r="B474" s="17" t="s">
        <v>1275</v>
      </c>
      <c r="C474" s="17" t="s">
        <v>1303</v>
      </c>
      <c r="D474" s="17" t="str">
        <f t="shared" si="7"/>
        <v>R111354 : opening annual Union tariff quotas for sheep, goats, sheepmeat and goatmeat</v>
      </c>
    </row>
    <row r="475" spans="1:4" ht="30" x14ac:dyDescent="0.25">
      <c r="A475" s="17" t="s">
        <v>564</v>
      </c>
      <c r="B475" s="17" t="s">
        <v>1183</v>
      </c>
      <c r="C475" s="17" t="s">
        <v>1304</v>
      </c>
      <c r="D475" s="17" t="str">
        <f t="shared" si="7"/>
        <v>R180562 : amending Implementing Regulation (EU) No 1354/2011 opening annual Union tariff quotas for sheep, goats, sheepmeat and goatmeat</v>
      </c>
    </row>
    <row r="476" spans="1:4" x14ac:dyDescent="0.25">
      <c r="A476" s="17" t="s">
        <v>565</v>
      </c>
      <c r="B476" s="17" t="s">
        <v>1275</v>
      </c>
      <c r="C476" s="17" t="s">
        <v>1303</v>
      </c>
      <c r="D476" s="17" t="str">
        <f t="shared" si="7"/>
        <v>R111354 : opening annual Union tariff quotas for sheep, goats, sheepmeat and goatmeat</v>
      </c>
    </row>
    <row r="477" spans="1:4" ht="30" x14ac:dyDescent="0.25">
      <c r="A477" s="17" t="s">
        <v>565</v>
      </c>
      <c r="B477" s="17" t="s">
        <v>1183</v>
      </c>
      <c r="C477" s="17" t="s">
        <v>1304</v>
      </c>
      <c r="D477" s="17" t="str">
        <f t="shared" si="7"/>
        <v>R180562 : amending Implementing Regulation (EU) No 1354/2011 opening annual Union tariff quotas for sheep, goats, sheepmeat and goatmeat</v>
      </c>
    </row>
    <row r="478" spans="1:4" x14ac:dyDescent="0.25">
      <c r="A478" s="17" t="s">
        <v>566</v>
      </c>
      <c r="B478" s="17" t="s">
        <v>1275</v>
      </c>
      <c r="C478" s="17" t="s">
        <v>1303</v>
      </c>
      <c r="D478" s="17" t="str">
        <f t="shared" si="7"/>
        <v>R111354 : opening annual Union tariff quotas for sheep, goats, sheepmeat and goatmeat</v>
      </c>
    </row>
    <row r="479" spans="1:4" ht="30" x14ac:dyDescent="0.25">
      <c r="A479" s="17" t="s">
        <v>566</v>
      </c>
      <c r="B479" s="17" t="s">
        <v>1183</v>
      </c>
      <c r="C479" s="17" t="s">
        <v>1304</v>
      </c>
      <c r="D479" s="17" t="str">
        <f t="shared" si="7"/>
        <v>R180562 : amending Implementing Regulation (EU) No 1354/2011 opening annual Union tariff quotas for sheep, goats, sheepmeat and goatmeat</v>
      </c>
    </row>
    <row r="480" spans="1:4" x14ac:dyDescent="0.25">
      <c r="A480" s="17" t="s">
        <v>567</v>
      </c>
      <c r="B480" s="17" t="s">
        <v>1275</v>
      </c>
      <c r="C480" s="17" t="s">
        <v>1303</v>
      </c>
      <c r="D480" s="17" t="str">
        <f t="shared" si="7"/>
        <v>R111354 : opening annual Union tariff quotas for sheep, goats, sheepmeat and goatmeat</v>
      </c>
    </row>
    <row r="481" spans="1:4" ht="30" x14ac:dyDescent="0.25">
      <c r="A481" s="17" t="s">
        <v>567</v>
      </c>
      <c r="B481" s="17" t="s">
        <v>1183</v>
      </c>
      <c r="C481" s="17" t="s">
        <v>1304</v>
      </c>
      <c r="D481" s="17" t="str">
        <f t="shared" si="7"/>
        <v>R180562 : amending Implementing Regulation (EU) No 1354/2011 opening annual Union tariff quotas for sheep, goats, sheepmeat and goatmeat</v>
      </c>
    </row>
    <row r="482" spans="1:4" x14ac:dyDescent="0.25">
      <c r="A482" s="17" t="s">
        <v>568</v>
      </c>
      <c r="B482" s="17" t="s">
        <v>1275</v>
      </c>
      <c r="C482" s="17" t="s">
        <v>1303</v>
      </c>
      <c r="D482" s="17" t="str">
        <f t="shared" si="7"/>
        <v>R111354 : opening annual Union tariff quotas for sheep, goats, sheepmeat and goatmeat</v>
      </c>
    </row>
    <row r="483" spans="1:4" ht="30" x14ac:dyDescent="0.25">
      <c r="A483" s="17" t="s">
        <v>568</v>
      </c>
      <c r="B483" s="17" t="s">
        <v>1183</v>
      </c>
      <c r="C483" s="17" t="s">
        <v>1304</v>
      </c>
      <c r="D483" s="17" t="str">
        <f t="shared" si="7"/>
        <v>R180562 : amending Implementing Regulation (EU) No 1354/2011 opening annual Union tariff quotas for sheep, goats, sheepmeat and goatmeat</v>
      </c>
    </row>
    <row r="484" spans="1:4" x14ac:dyDescent="0.25">
      <c r="A484" s="17" t="s">
        <v>569</v>
      </c>
      <c r="B484" s="17" t="s">
        <v>1275</v>
      </c>
      <c r="C484" s="17" t="s">
        <v>1303</v>
      </c>
      <c r="D484" s="17" t="str">
        <f t="shared" si="7"/>
        <v>R111354 : opening annual Union tariff quotas for sheep, goats, sheepmeat and goatmeat</v>
      </c>
    </row>
    <row r="485" spans="1:4" ht="30" x14ac:dyDescent="0.25">
      <c r="A485" s="17" t="s">
        <v>569</v>
      </c>
      <c r="B485" s="17" t="s">
        <v>1183</v>
      </c>
      <c r="C485" s="17" t="s">
        <v>1304</v>
      </c>
      <c r="D485" s="17" t="str">
        <f t="shared" si="7"/>
        <v>R180562 : amending Implementing Regulation (EU) No 1354/2011 opening annual Union tariff quotas for sheep, goats, sheepmeat and goatmeat</v>
      </c>
    </row>
    <row r="486" spans="1:4" x14ac:dyDescent="0.25">
      <c r="A486" s="17" t="s">
        <v>570</v>
      </c>
      <c r="B486" s="17" t="s">
        <v>1275</v>
      </c>
      <c r="C486" s="17" t="s">
        <v>1303</v>
      </c>
      <c r="D486" s="17" t="str">
        <f t="shared" si="7"/>
        <v>R111354 : opening annual Union tariff quotas for sheep, goats, sheepmeat and goatmeat</v>
      </c>
    </row>
    <row r="487" spans="1:4" ht="30" x14ac:dyDescent="0.25">
      <c r="A487" s="17" t="s">
        <v>570</v>
      </c>
      <c r="B487" s="17" t="s">
        <v>1183</v>
      </c>
      <c r="C487" s="17" t="s">
        <v>1304</v>
      </c>
      <c r="D487" s="17" t="str">
        <f t="shared" si="7"/>
        <v>R180562 : amending Implementing Regulation (EU) No 1354/2011 opening annual Union tariff quotas for sheep, goats, sheepmeat and goatmeat</v>
      </c>
    </row>
    <row r="488" spans="1:4" x14ac:dyDescent="0.25">
      <c r="A488" s="17" t="s">
        <v>571</v>
      </c>
      <c r="B488" s="17" t="s">
        <v>1275</v>
      </c>
      <c r="C488" s="17" t="s">
        <v>1303</v>
      </c>
      <c r="D488" s="17" t="str">
        <f t="shared" si="7"/>
        <v>R111354 : opening annual Union tariff quotas for sheep, goats, sheepmeat and goatmeat</v>
      </c>
    </row>
    <row r="489" spans="1:4" ht="30" x14ac:dyDescent="0.25">
      <c r="A489" s="17" t="s">
        <v>571</v>
      </c>
      <c r="B489" s="17" t="s">
        <v>1183</v>
      </c>
      <c r="C489" s="17" t="s">
        <v>1304</v>
      </c>
      <c r="D489" s="17" t="str">
        <f t="shared" si="7"/>
        <v>R180562 : amending Implementing Regulation (EU) No 1354/2011 opening annual Union tariff quotas for sheep, goats, sheepmeat and goatmeat</v>
      </c>
    </row>
    <row r="490" spans="1:4" x14ac:dyDescent="0.25">
      <c r="A490" s="17" t="s">
        <v>572</v>
      </c>
      <c r="B490" s="17" t="s">
        <v>1275</v>
      </c>
      <c r="C490" s="17" t="s">
        <v>1303</v>
      </c>
      <c r="D490" s="17" t="str">
        <f t="shared" si="7"/>
        <v>R111354 : opening annual Union tariff quotas for sheep, goats, sheepmeat and goatmeat</v>
      </c>
    </row>
    <row r="491" spans="1:4" ht="30" x14ac:dyDescent="0.25">
      <c r="A491" s="17" t="s">
        <v>572</v>
      </c>
      <c r="B491" s="17" t="s">
        <v>1183</v>
      </c>
      <c r="C491" s="17" t="s">
        <v>1304</v>
      </c>
      <c r="D491" s="17" t="str">
        <f t="shared" si="7"/>
        <v>R180562 : amending Implementing Regulation (EU) No 1354/2011 opening annual Union tariff quotas for sheep, goats, sheepmeat and goatmeat</v>
      </c>
    </row>
    <row r="492" spans="1:4" x14ac:dyDescent="0.25">
      <c r="A492" s="17" t="s">
        <v>573</v>
      </c>
      <c r="B492" s="17" t="s">
        <v>1275</v>
      </c>
      <c r="C492" s="17" t="s">
        <v>1303</v>
      </c>
      <c r="D492" s="17" t="str">
        <f t="shared" si="7"/>
        <v>R111354 : opening annual Union tariff quotas for sheep, goats, sheepmeat and goatmeat</v>
      </c>
    </row>
    <row r="493" spans="1:4" ht="30" x14ac:dyDescent="0.25">
      <c r="A493" s="17" t="s">
        <v>573</v>
      </c>
      <c r="B493" s="17" t="s">
        <v>1183</v>
      </c>
      <c r="C493" s="17" t="s">
        <v>1304</v>
      </c>
      <c r="D493" s="17" t="str">
        <f t="shared" si="7"/>
        <v>R180562 : amending Implementing Regulation (EU) No 1354/2011 opening annual Union tariff quotas for sheep, goats, sheepmeat and goatmeat</v>
      </c>
    </row>
    <row r="494" spans="1:4" x14ac:dyDescent="0.25">
      <c r="A494" s="17" t="s">
        <v>574</v>
      </c>
      <c r="B494" s="17" t="s">
        <v>1275</v>
      </c>
      <c r="C494" s="17" t="s">
        <v>1303</v>
      </c>
      <c r="D494" s="17" t="str">
        <f t="shared" si="7"/>
        <v>R111354 : opening annual Union tariff quotas for sheep, goats, sheepmeat and goatmeat</v>
      </c>
    </row>
    <row r="495" spans="1:4" ht="30" x14ac:dyDescent="0.25">
      <c r="A495" s="17" t="s">
        <v>574</v>
      </c>
      <c r="B495" s="17" t="s">
        <v>1183</v>
      </c>
      <c r="C495" s="17" t="s">
        <v>1304</v>
      </c>
      <c r="D495" s="17" t="str">
        <f t="shared" si="7"/>
        <v>R180562 : amending Implementing Regulation (EU) No 1354/2011 opening annual Union tariff quotas for sheep, goats, sheepmeat and goatmeat</v>
      </c>
    </row>
    <row r="496" spans="1:4" x14ac:dyDescent="0.25">
      <c r="A496" s="17" t="s">
        <v>575</v>
      </c>
      <c r="B496" s="17" t="s">
        <v>1275</v>
      </c>
      <c r="C496" s="17" t="s">
        <v>1303</v>
      </c>
      <c r="D496" s="17" t="str">
        <f t="shared" si="7"/>
        <v>R111354 : opening annual Union tariff quotas for sheep, goats, sheepmeat and goatmeat</v>
      </c>
    </row>
    <row r="497" spans="1:4" ht="30" x14ac:dyDescent="0.25">
      <c r="A497" s="17" t="s">
        <v>575</v>
      </c>
      <c r="B497" s="17" t="s">
        <v>1183</v>
      </c>
      <c r="C497" s="17" t="s">
        <v>1304</v>
      </c>
      <c r="D497" s="17" t="str">
        <f t="shared" si="7"/>
        <v>R180562 : amending Implementing Regulation (EU) No 1354/2011 opening annual Union tariff quotas for sheep, goats, sheepmeat and goatmeat</v>
      </c>
    </row>
    <row r="498" spans="1:4" x14ac:dyDescent="0.25">
      <c r="A498" s="17" t="s">
        <v>576</v>
      </c>
      <c r="B498" s="17" t="s">
        <v>1275</v>
      </c>
      <c r="C498" s="17" t="s">
        <v>1303</v>
      </c>
      <c r="D498" s="17" t="str">
        <f t="shared" si="7"/>
        <v>R111354 : opening annual Union tariff quotas for sheep, goats, sheepmeat and goatmeat</v>
      </c>
    </row>
    <row r="499" spans="1:4" ht="30" x14ac:dyDescent="0.25">
      <c r="A499" s="17" t="s">
        <v>576</v>
      </c>
      <c r="B499" s="17" t="s">
        <v>1183</v>
      </c>
      <c r="C499" s="17" t="s">
        <v>1304</v>
      </c>
      <c r="D499" s="17" t="str">
        <f t="shared" si="7"/>
        <v>R180562 : amending Implementing Regulation (EU) No 1354/2011 opening annual Union tariff quotas for sheep, goats, sheepmeat and goatmeat</v>
      </c>
    </row>
    <row r="500" spans="1:4" x14ac:dyDescent="0.25">
      <c r="A500" s="17" t="s">
        <v>577</v>
      </c>
      <c r="B500" s="17" t="s">
        <v>1275</v>
      </c>
      <c r="C500" s="17" t="s">
        <v>1303</v>
      </c>
      <c r="D500" s="17" t="str">
        <f t="shared" si="7"/>
        <v>R111354 : opening annual Union tariff quotas for sheep, goats, sheepmeat and goatmeat</v>
      </c>
    </row>
    <row r="501" spans="1:4" ht="30" x14ac:dyDescent="0.25">
      <c r="A501" s="17" t="s">
        <v>577</v>
      </c>
      <c r="B501" s="17" t="s">
        <v>1183</v>
      </c>
      <c r="C501" s="17" t="s">
        <v>1304</v>
      </c>
      <c r="D501" s="17" t="str">
        <f t="shared" si="7"/>
        <v>R180562 : amending Implementing Regulation (EU) No 1354/2011 opening annual Union tariff quotas for sheep, goats, sheepmeat and goatmeat</v>
      </c>
    </row>
    <row r="502" spans="1:4" x14ac:dyDescent="0.25">
      <c r="A502" s="17" t="s">
        <v>578</v>
      </c>
      <c r="B502" s="17" t="s">
        <v>1275</v>
      </c>
      <c r="C502" s="17" t="s">
        <v>1303</v>
      </c>
      <c r="D502" s="17" t="str">
        <f t="shared" si="7"/>
        <v>R111354 : opening annual Union tariff quotas for sheep, goats, sheepmeat and goatmeat</v>
      </c>
    </row>
    <row r="503" spans="1:4" ht="30" x14ac:dyDescent="0.25">
      <c r="A503" s="17" t="s">
        <v>578</v>
      </c>
      <c r="B503" s="17" t="s">
        <v>1183</v>
      </c>
      <c r="C503" s="17" t="s">
        <v>1304</v>
      </c>
      <c r="D503" s="17" t="str">
        <f t="shared" si="7"/>
        <v>R180562 : amending Implementing Regulation (EU) No 1354/2011 opening annual Union tariff quotas for sheep, goats, sheepmeat and goatmeat</v>
      </c>
    </row>
    <row r="504" spans="1:4" x14ac:dyDescent="0.25">
      <c r="A504" s="17" t="s">
        <v>579</v>
      </c>
      <c r="B504" s="17" t="s">
        <v>1275</v>
      </c>
      <c r="C504" s="17" t="s">
        <v>1303</v>
      </c>
      <c r="D504" s="17" t="str">
        <f t="shared" si="7"/>
        <v>R111354 : opening annual Union tariff quotas for sheep, goats, sheepmeat and goatmeat</v>
      </c>
    </row>
    <row r="505" spans="1:4" ht="30" x14ac:dyDescent="0.25">
      <c r="A505" s="17" t="s">
        <v>579</v>
      </c>
      <c r="B505" s="17" t="s">
        <v>1183</v>
      </c>
      <c r="C505" s="17" t="s">
        <v>1304</v>
      </c>
      <c r="D505" s="17" t="str">
        <f t="shared" si="7"/>
        <v>R180562 : amending Implementing Regulation (EU) No 1354/2011 opening annual Union tariff quotas for sheep, goats, sheepmeat and goatmeat</v>
      </c>
    </row>
    <row r="506" spans="1:4" ht="30" x14ac:dyDescent="0.25">
      <c r="A506" s="17" t="s">
        <v>580</v>
      </c>
      <c r="B506" s="17" t="s">
        <v>1183</v>
      </c>
      <c r="C506" s="17" t="s">
        <v>1304</v>
      </c>
      <c r="D506" s="17" t="str">
        <f t="shared" si="7"/>
        <v>R180562 : amending Implementing Regulation (EU) No 1354/2011 opening annual Union tariff quotas for sheep, goats, sheepmeat and goatmeat</v>
      </c>
    </row>
    <row r="507" spans="1:4" ht="45" x14ac:dyDescent="0.25">
      <c r="A507" s="17" t="s">
        <v>580</v>
      </c>
      <c r="B507" s="17" t="s">
        <v>1203</v>
      </c>
      <c r="C507" s="17" t="s">
        <v>1325</v>
      </c>
      <c r="D507" s="17" t="str">
        <f t="shared" si="7"/>
        <v>R181206 : Commission Implementing Regulation (EU) 2018/1206 of 28 August 2018 opening and providing for the management of Union tariff quotas for sheep meat and goat meat and processed sheep meat originating in Iceland</v>
      </c>
    </row>
    <row r="508" spans="1:4" x14ac:dyDescent="0.25">
      <c r="A508" s="17" t="s">
        <v>582</v>
      </c>
      <c r="B508" s="17" t="s">
        <v>1275</v>
      </c>
      <c r="C508" s="17" t="s">
        <v>1303</v>
      </c>
      <c r="D508" s="17" t="str">
        <f t="shared" si="7"/>
        <v>R111354 : opening annual Union tariff quotas for sheep, goats, sheepmeat and goatmeat</v>
      </c>
    </row>
    <row r="509" spans="1:4" ht="30" x14ac:dyDescent="0.25">
      <c r="A509" s="17" t="s">
        <v>582</v>
      </c>
      <c r="B509" s="17" t="s">
        <v>1183</v>
      </c>
      <c r="C509" s="17" t="s">
        <v>1304</v>
      </c>
      <c r="D509" s="17" t="str">
        <f t="shared" si="7"/>
        <v>R180562 : amending Implementing Regulation (EU) No 1354/2011 opening annual Union tariff quotas for sheep, goats, sheepmeat and goatmeat</v>
      </c>
    </row>
    <row r="510" spans="1:4" x14ac:dyDescent="0.25">
      <c r="A510" s="17" t="s">
        <v>584</v>
      </c>
      <c r="B510" s="17" t="s">
        <v>1275</v>
      </c>
      <c r="C510" s="17" t="s">
        <v>1303</v>
      </c>
      <c r="D510" s="17" t="str">
        <f t="shared" si="7"/>
        <v>R111354 : opening annual Union tariff quotas for sheep, goats, sheepmeat and goatmeat</v>
      </c>
    </row>
    <row r="511" spans="1:4" ht="30" x14ac:dyDescent="0.25">
      <c r="A511" s="17" t="s">
        <v>584</v>
      </c>
      <c r="B511" s="17" t="s">
        <v>1183</v>
      </c>
      <c r="C511" s="17" t="s">
        <v>1304</v>
      </c>
      <c r="D511" s="17" t="str">
        <f t="shared" si="7"/>
        <v>R180562 : amending Implementing Regulation (EU) No 1354/2011 opening annual Union tariff quotas for sheep, goats, sheepmeat and goatmeat</v>
      </c>
    </row>
    <row r="512" spans="1:4" x14ac:dyDescent="0.25">
      <c r="A512" s="17" t="s">
        <v>585</v>
      </c>
      <c r="B512" s="17" t="s">
        <v>1275</v>
      </c>
      <c r="C512" s="17" t="s">
        <v>1303</v>
      </c>
      <c r="D512" s="17" t="str">
        <f t="shared" si="7"/>
        <v>R111354 : opening annual Union tariff quotas for sheep, goats, sheepmeat and goatmeat</v>
      </c>
    </row>
    <row r="513" spans="1:4" ht="30" x14ac:dyDescent="0.25">
      <c r="A513" s="17" t="s">
        <v>585</v>
      </c>
      <c r="B513" s="17" t="s">
        <v>1183</v>
      </c>
      <c r="C513" s="17" t="s">
        <v>1304</v>
      </c>
      <c r="D513" s="17" t="str">
        <f t="shared" si="7"/>
        <v>R180562 : amending Implementing Regulation (EU) No 1354/2011 opening annual Union tariff quotas for sheep, goats, sheepmeat and goatmeat</v>
      </c>
    </row>
    <row r="514" spans="1:4" x14ac:dyDescent="0.25">
      <c r="A514" s="17" t="s">
        <v>586</v>
      </c>
      <c r="B514" s="17" t="s">
        <v>1275</v>
      </c>
      <c r="C514" s="17" t="s">
        <v>1303</v>
      </c>
      <c r="D514" s="17" t="str">
        <f t="shared" ref="D514:D577" si="8">CONCATENATE(B514, " : ", C514)</f>
        <v>R111354 : opening annual Union tariff quotas for sheep, goats, sheepmeat and goatmeat</v>
      </c>
    </row>
    <row r="515" spans="1:4" ht="30" x14ac:dyDescent="0.25">
      <c r="A515" s="17" t="s">
        <v>586</v>
      </c>
      <c r="B515" s="17" t="s">
        <v>1183</v>
      </c>
      <c r="C515" s="17" t="s">
        <v>1304</v>
      </c>
      <c r="D515" s="17" t="str">
        <f t="shared" si="8"/>
        <v>R180562 : amending Implementing Regulation (EU) No 1354/2011 opening annual Union tariff quotas for sheep, goats, sheepmeat and goatmeat</v>
      </c>
    </row>
    <row r="516" spans="1:4" x14ac:dyDescent="0.25">
      <c r="A516" s="17" t="s">
        <v>587</v>
      </c>
      <c r="B516" s="17" t="s">
        <v>1275</v>
      </c>
      <c r="C516" s="17" t="s">
        <v>1303</v>
      </c>
      <c r="D516" s="17" t="str">
        <f t="shared" si="8"/>
        <v>R111354 : opening annual Union tariff quotas for sheep, goats, sheepmeat and goatmeat</v>
      </c>
    </row>
    <row r="517" spans="1:4" ht="30" x14ac:dyDescent="0.25">
      <c r="A517" s="17" t="s">
        <v>587</v>
      </c>
      <c r="B517" s="17" t="s">
        <v>1183</v>
      </c>
      <c r="C517" s="17" t="s">
        <v>1304</v>
      </c>
      <c r="D517" s="17" t="str">
        <f t="shared" si="8"/>
        <v>R180562 : amending Implementing Regulation (EU) No 1354/2011 opening annual Union tariff quotas for sheep, goats, sheepmeat and goatmeat</v>
      </c>
    </row>
    <row r="518" spans="1:4" x14ac:dyDescent="0.25">
      <c r="A518" s="17" t="s">
        <v>588</v>
      </c>
      <c r="B518" s="17" t="s">
        <v>1275</v>
      </c>
      <c r="C518" s="17" t="s">
        <v>1303</v>
      </c>
      <c r="D518" s="17" t="str">
        <f t="shared" si="8"/>
        <v>R111354 : opening annual Union tariff quotas for sheep, goats, sheepmeat and goatmeat</v>
      </c>
    </row>
    <row r="519" spans="1:4" ht="30" x14ac:dyDescent="0.25">
      <c r="A519" s="17" t="s">
        <v>588</v>
      </c>
      <c r="B519" s="17" t="s">
        <v>1183</v>
      </c>
      <c r="C519" s="17" t="s">
        <v>1304</v>
      </c>
      <c r="D519" s="17" t="str">
        <f t="shared" si="8"/>
        <v>R180562 : amending Implementing Regulation (EU) No 1354/2011 opening annual Union tariff quotas for sheep, goats, sheepmeat and goatmeat</v>
      </c>
    </row>
    <row r="520" spans="1:4" x14ac:dyDescent="0.25">
      <c r="A520" s="17" t="s">
        <v>589</v>
      </c>
      <c r="B520" s="17" t="s">
        <v>1275</v>
      </c>
      <c r="C520" s="17" t="s">
        <v>1303</v>
      </c>
      <c r="D520" s="17" t="str">
        <f t="shared" si="8"/>
        <v>R111354 : opening annual Union tariff quotas for sheep, goats, sheepmeat and goatmeat</v>
      </c>
    </row>
    <row r="521" spans="1:4" ht="30" x14ac:dyDescent="0.25">
      <c r="A521" s="17" t="s">
        <v>589</v>
      </c>
      <c r="B521" s="17" t="s">
        <v>1183</v>
      </c>
      <c r="C521" s="17" t="s">
        <v>1304</v>
      </c>
      <c r="D521" s="17" t="str">
        <f t="shared" si="8"/>
        <v>R180562 : amending Implementing Regulation (EU) No 1354/2011 opening annual Union tariff quotas for sheep, goats, sheepmeat and goatmeat</v>
      </c>
    </row>
    <row r="522" spans="1:4" x14ac:dyDescent="0.25">
      <c r="A522" s="17" t="s">
        <v>590</v>
      </c>
      <c r="B522" s="17" t="s">
        <v>1275</v>
      </c>
      <c r="C522" s="17" t="s">
        <v>1303</v>
      </c>
      <c r="D522" s="17" t="str">
        <f t="shared" si="8"/>
        <v>R111354 : opening annual Union tariff quotas for sheep, goats, sheepmeat and goatmeat</v>
      </c>
    </row>
    <row r="523" spans="1:4" ht="30" x14ac:dyDescent="0.25">
      <c r="A523" s="17" t="s">
        <v>590</v>
      </c>
      <c r="B523" s="17" t="s">
        <v>1183</v>
      </c>
      <c r="C523" s="17" t="s">
        <v>1304</v>
      </c>
      <c r="D523" s="17" t="str">
        <f t="shared" si="8"/>
        <v>R180562 : amending Implementing Regulation (EU) No 1354/2011 opening annual Union tariff quotas for sheep, goats, sheepmeat and goatmeat</v>
      </c>
    </row>
    <row r="524" spans="1:4" x14ac:dyDescent="0.25">
      <c r="A524" s="17" t="s">
        <v>591</v>
      </c>
      <c r="B524" s="17" t="s">
        <v>1275</v>
      </c>
      <c r="C524" s="17" t="s">
        <v>1303</v>
      </c>
      <c r="D524" s="17" t="str">
        <f t="shared" si="8"/>
        <v>R111354 : opening annual Union tariff quotas for sheep, goats, sheepmeat and goatmeat</v>
      </c>
    </row>
    <row r="525" spans="1:4" ht="30" x14ac:dyDescent="0.25">
      <c r="A525" s="17" t="s">
        <v>591</v>
      </c>
      <c r="B525" s="17" t="s">
        <v>1183</v>
      </c>
      <c r="C525" s="17" t="s">
        <v>1304</v>
      </c>
      <c r="D525" s="17" t="str">
        <f t="shared" si="8"/>
        <v>R180562 : amending Implementing Regulation (EU) No 1354/2011 opening annual Union tariff quotas for sheep, goats, sheepmeat and goatmeat</v>
      </c>
    </row>
    <row r="526" spans="1:4" x14ac:dyDescent="0.25">
      <c r="A526" s="17" t="s">
        <v>592</v>
      </c>
      <c r="B526" s="17" t="s">
        <v>1275</v>
      </c>
      <c r="C526" s="17" t="s">
        <v>1303</v>
      </c>
      <c r="D526" s="17" t="str">
        <f t="shared" si="8"/>
        <v>R111354 : opening annual Union tariff quotas for sheep, goats, sheepmeat and goatmeat</v>
      </c>
    </row>
    <row r="527" spans="1:4" ht="30" x14ac:dyDescent="0.25">
      <c r="A527" s="17" t="s">
        <v>592</v>
      </c>
      <c r="B527" s="17" t="s">
        <v>1183</v>
      </c>
      <c r="C527" s="17" t="s">
        <v>1304</v>
      </c>
      <c r="D527" s="17" t="str">
        <f t="shared" si="8"/>
        <v>R180562 : amending Implementing Regulation (EU) No 1354/2011 opening annual Union tariff quotas for sheep, goats, sheepmeat and goatmeat</v>
      </c>
    </row>
    <row r="528" spans="1:4" x14ac:dyDescent="0.25">
      <c r="A528" s="17" t="s">
        <v>593</v>
      </c>
      <c r="B528" s="17" t="s">
        <v>1275</v>
      </c>
      <c r="C528" s="17" t="s">
        <v>1303</v>
      </c>
      <c r="D528" s="17" t="str">
        <f t="shared" si="8"/>
        <v>R111354 : opening annual Union tariff quotas for sheep, goats, sheepmeat and goatmeat</v>
      </c>
    </row>
    <row r="529" spans="1:4" ht="30" x14ac:dyDescent="0.25">
      <c r="A529" s="17" t="s">
        <v>593</v>
      </c>
      <c r="B529" s="17" t="s">
        <v>1183</v>
      </c>
      <c r="C529" s="17" t="s">
        <v>1304</v>
      </c>
      <c r="D529" s="17" t="str">
        <f t="shared" si="8"/>
        <v>R180562 : amending Implementing Regulation (EU) No 1354/2011 opening annual Union tariff quotas for sheep, goats, sheepmeat and goatmeat</v>
      </c>
    </row>
    <row r="530" spans="1:4" x14ac:dyDescent="0.25">
      <c r="A530" s="17" t="s">
        <v>594</v>
      </c>
      <c r="B530" s="17" t="s">
        <v>1275</v>
      </c>
      <c r="C530" s="17" t="s">
        <v>1303</v>
      </c>
      <c r="D530" s="17" t="str">
        <f t="shared" si="8"/>
        <v>R111354 : opening annual Union tariff quotas for sheep, goats, sheepmeat and goatmeat</v>
      </c>
    </row>
    <row r="531" spans="1:4" ht="30" x14ac:dyDescent="0.25">
      <c r="A531" s="17" t="s">
        <v>594</v>
      </c>
      <c r="B531" s="17" t="s">
        <v>1183</v>
      </c>
      <c r="C531" s="17" t="s">
        <v>1304</v>
      </c>
      <c r="D531" s="17" t="str">
        <f t="shared" si="8"/>
        <v>R180562 : amending Implementing Regulation (EU) No 1354/2011 opening annual Union tariff quotas for sheep, goats, sheepmeat and goatmeat</v>
      </c>
    </row>
    <row r="532" spans="1:4" x14ac:dyDescent="0.25">
      <c r="A532" s="17" t="s">
        <v>595</v>
      </c>
      <c r="B532" s="17" t="s">
        <v>1275</v>
      </c>
      <c r="C532" s="17" t="s">
        <v>1303</v>
      </c>
      <c r="D532" s="17" t="str">
        <f t="shared" si="8"/>
        <v>R111354 : opening annual Union tariff quotas for sheep, goats, sheepmeat and goatmeat</v>
      </c>
    </row>
    <row r="533" spans="1:4" ht="30" x14ac:dyDescent="0.25">
      <c r="A533" s="17" t="s">
        <v>595</v>
      </c>
      <c r="B533" s="17" t="s">
        <v>1183</v>
      </c>
      <c r="C533" s="17" t="s">
        <v>1304</v>
      </c>
      <c r="D533" s="17" t="str">
        <f t="shared" si="8"/>
        <v>R180562 : amending Implementing Regulation (EU) No 1354/2011 opening annual Union tariff quotas for sheep, goats, sheepmeat and goatmeat</v>
      </c>
    </row>
    <row r="534" spans="1:4" x14ac:dyDescent="0.25">
      <c r="A534" s="17" t="s">
        <v>596</v>
      </c>
      <c r="B534" s="17" t="s">
        <v>1275</v>
      </c>
      <c r="C534" s="17" t="s">
        <v>1303</v>
      </c>
      <c r="D534" s="17" t="str">
        <f t="shared" si="8"/>
        <v>R111354 : opening annual Union tariff quotas for sheep, goats, sheepmeat and goatmeat</v>
      </c>
    </row>
    <row r="535" spans="1:4" ht="30" x14ac:dyDescent="0.25">
      <c r="A535" s="17" t="s">
        <v>596</v>
      </c>
      <c r="B535" s="17" t="s">
        <v>1183</v>
      </c>
      <c r="C535" s="17" t="s">
        <v>1304</v>
      </c>
      <c r="D535" s="17" t="str">
        <f t="shared" si="8"/>
        <v>R180562 : amending Implementing Regulation (EU) No 1354/2011 opening annual Union tariff quotas for sheep, goats, sheepmeat and goatmeat</v>
      </c>
    </row>
    <row r="536" spans="1:4" x14ac:dyDescent="0.25">
      <c r="A536" s="17" t="s">
        <v>597</v>
      </c>
      <c r="B536" s="17" t="s">
        <v>1275</v>
      </c>
      <c r="C536" s="17" t="s">
        <v>1303</v>
      </c>
      <c r="D536" s="17" t="str">
        <f t="shared" si="8"/>
        <v>R111354 : opening annual Union tariff quotas for sheep, goats, sheepmeat and goatmeat</v>
      </c>
    </row>
    <row r="537" spans="1:4" ht="30" x14ac:dyDescent="0.25">
      <c r="A537" s="17" t="s">
        <v>597</v>
      </c>
      <c r="B537" s="17" t="s">
        <v>1183</v>
      </c>
      <c r="C537" s="17" t="s">
        <v>1304</v>
      </c>
      <c r="D537" s="17" t="str">
        <f t="shared" si="8"/>
        <v>R180562 : amending Implementing Regulation (EU) No 1354/2011 opening annual Union tariff quotas for sheep, goats, sheepmeat and goatmeat</v>
      </c>
    </row>
    <row r="538" spans="1:4" x14ac:dyDescent="0.25">
      <c r="A538" s="17" t="s">
        <v>598</v>
      </c>
      <c r="B538" s="17" t="s">
        <v>1234</v>
      </c>
      <c r="C538" s="17" t="s">
        <v>1356</v>
      </c>
      <c r="D538" s="17" t="str">
        <f t="shared" si="8"/>
        <v>R120481 : laying down rules for the management of a tariff quota for high-quality beef</v>
      </c>
    </row>
    <row r="539" spans="1:4" ht="45" x14ac:dyDescent="0.25">
      <c r="A539" s="17" t="s">
        <v>601</v>
      </c>
      <c r="B539" s="17" t="s">
        <v>1235</v>
      </c>
      <c r="C539" s="17" t="s">
        <v>1357</v>
      </c>
      <c r="D539" s="17" t="str">
        <f t="shared" si="8"/>
        <v>R111093 : on the application of derogations from the rules of origin laid down in the Protocol on the definition of originating products attached to the Free Trade Agreement between the European Union and its Member States and Korea</v>
      </c>
    </row>
    <row r="540" spans="1:4" ht="45" x14ac:dyDescent="0.25">
      <c r="A540" s="17" t="s">
        <v>603</v>
      </c>
      <c r="B540" s="17" t="s">
        <v>1235</v>
      </c>
      <c r="C540" s="17" t="s">
        <v>1357</v>
      </c>
      <c r="D540" s="17" t="str">
        <f t="shared" si="8"/>
        <v>R111093 : on the application of derogations from the rules of origin laid down in the Protocol on the definition of originating products attached to the Free Trade Agreement between the European Union and its Member States and Korea</v>
      </c>
    </row>
    <row r="541" spans="1:4" ht="45" x14ac:dyDescent="0.25">
      <c r="A541" s="17" t="s">
        <v>604</v>
      </c>
      <c r="B541" s="17" t="s">
        <v>1235</v>
      </c>
      <c r="C541" s="17" t="s">
        <v>1357</v>
      </c>
      <c r="D541" s="17" t="str">
        <f t="shared" si="8"/>
        <v>R111093 : on the application of derogations from the rules of origin laid down in the Protocol on the definition of originating products attached to the Free Trade Agreement between the European Union and its Member States and Korea</v>
      </c>
    </row>
    <row r="542" spans="1:4" ht="45" x14ac:dyDescent="0.25">
      <c r="A542" s="17" t="s">
        <v>605</v>
      </c>
      <c r="B542" s="17" t="s">
        <v>1235</v>
      </c>
      <c r="C542" s="17" t="s">
        <v>1357</v>
      </c>
      <c r="D542" s="17" t="str">
        <f t="shared" si="8"/>
        <v>R111093 : on the application of derogations from the rules of origin laid down in the Protocol on the definition of originating products attached to the Free Trade Agreement between the European Union and its Member States and Korea</v>
      </c>
    </row>
    <row r="543" spans="1:4" ht="45" x14ac:dyDescent="0.25">
      <c r="A543" s="17" t="s">
        <v>606</v>
      </c>
      <c r="B543" s="17" t="s">
        <v>1235</v>
      </c>
      <c r="C543" s="17" t="s">
        <v>1357</v>
      </c>
      <c r="D543" s="17" t="str">
        <f t="shared" si="8"/>
        <v>R111093 : on the application of derogations from the rules of origin laid down in the Protocol on the definition of originating products attached to the Free Trade Agreement between the European Union and its Member States and Korea</v>
      </c>
    </row>
    <row r="544" spans="1:4" ht="45" x14ac:dyDescent="0.25">
      <c r="A544" s="17" t="s">
        <v>607</v>
      </c>
      <c r="B544" s="17" t="s">
        <v>1235</v>
      </c>
      <c r="C544" s="17" t="s">
        <v>1357</v>
      </c>
      <c r="D544" s="17" t="str">
        <f t="shared" si="8"/>
        <v>R111093 : on the application of derogations from the rules of origin laid down in the Protocol on the definition of originating products attached to the Free Trade Agreement between the European Union and its Member States and Korea</v>
      </c>
    </row>
    <row r="545" spans="1:4" ht="45" x14ac:dyDescent="0.25">
      <c r="A545" s="17" t="s">
        <v>608</v>
      </c>
      <c r="B545" s="17" t="s">
        <v>1235</v>
      </c>
      <c r="C545" s="17" t="s">
        <v>1357</v>
      </c>
      <c r="D545" s="17" t="str">
        <f t="shared" si="8"/>
        <v>R111093 : on the application of derogations from the rules of origin laid down in the Protocol on the definition of originating products attached to the Free Trade Agreement between the European Union and its Member States and Korea</v>
      </c>
    </row>
    <row r="546" spans="1:4" ht="45" x14ac:dyDescent="0.25">
      <c r="A546" s="17" t="s">
        <v>609</v>
      </c>
      <c r="B546" s="17" t="s">
        <v>1235</v>
      </c>
      <c r="C546" s="17" t="s">
        <v>1357</v>
      </c>
      <c r="D546" s="17" t="str">
        <f t="shared" si="8"/>
        <v>R111093 : on the application of derogations from the rules of origin laid down in the Protocol on the definition of originating products attached to the Free Trade Agreement between the European Union and its Member States and Korea</v>
      </c>
    </row>
    <row r="547" spans="1:4" ht="45" x14ac:dyDescent="0.25">
      <c r="A547" s="17" t="s">
        <v>611</v>
      </c>
      <c r="B547" s="17" t="s">
        <v>1235</v>
      </c>
      <c r="C547" s="17" t="s">
        <v>1357</v>
      </c>
      <c r="D547" s="17" t="str">
        <f t="shared" si="8"/>
        <v>R111093 : on the application of derogations from the rules of origin laid down in the Protocol on the definition of originating products attached to the Free Trade Agreement between the European Union and its Member States and Korea</v>
      </c>
    </row>
    <row r="548" spans="1:4" ht="45" x14ac:dyDescent="0.25">
      <c r="A548" s="17" t="s">
        <v>612</v>
      </c>
      <c r="B548" s="17" t="s">
        <v>1235</v>
      </c>
      <c r="C548" s="17" t="s">
        <v>1357</v>
      </c>
      <c r="D548" s="17" t="str">
        <f t="shared" si="8"/>
        <v>R111093 : on the application of derogations from the rules of origin laid down in the Protocol on the definition of originating products attached to the Free Trade Agreement between the European Union and its Member States and Korea</v>
      </c>
    </row>
    <row r="549" spans="1:4" ht="45" x14ac:dyDescent="0.25">
      <c r="A549" s="17" t="s">
        <v>613</v>
      </c>
      <c r="B549" s="17" t="s">
        <v>1235</v>
      </c>
      <c r="C549" s="17" t="s">
        <v>1357</v>
      </c>
      <c r="D549" s="17" t="str">
        <f t="shared" si="8"/>
        <v>R111093 : on the application of derogations from the rules of origin laid down in the Protocol on the definition of originating products attached to the Free Trade Agreement between the European Union and its Member States and Korea</v>
      </c>
    </row>
    <row r="550" spans="1:4" ht="45" x14ac:dyDescent="0.25">
      <c r="A550" s="17" t="s">
        <v>614</v>
      </c>
      <c r="B550" s="17" t="s">
        <v>1235</v>
      </c>
      <c r="C550" s="17" t="s">
        <v>1357</v>
      </c>
      <c r="D550" s="17" t="str">
        <f t="shared" si="8"/>
        <v>R111093 : on the application of derogations from the rules of origin laid down in the Protocol on the definition of originating products attached to the Free Trade Agreement between the European Union and its Member States and Korea</v>
      </c>
    </row>
    <row r="551" spans="1:4" ht="45" x14ac:dyDescent="0.25">
      <c r="A551" s="17" t="s">
        <v>615</v>
      </c>
      <c r="B551" s="17" t="s">
        <v>1161</v>
      </c>
      <c r="C551" s="17" t="s">
        <v>1280</v>
      </c>
      <c r="D551" s="17" t="str">
        <f t="shared" si="8"/>
        <v>R000032 : opening and providing for the administration of Community tariff quotas bound in GATT and certain other Community tariff quotas and establishingdetailed rules for adjustingthe quotas, and repealingCouncil Regulation (EC) No 1808/95</v>
      </c>
    </row>
    <row r="552" spans="1:4" ht="45" x14ac:dyDescent="0.25">
      <c r="A552" s="17" t="s">
        <v>616</v>
      </c>
      <c r="B552" s="17" t="s">
        <v>1233</v>
      </c>
      <c r="C552" s="17" t="s">
        <v>1355</v>
      </c>
      <c r="D552" s="17" t="str">
        <f t="shared" si="8"/>
        <v>R162389 : amending Regulation (EU) No 1388/2013 opening and providing for the management of autonomous tariff quotas of the Union for certain agricultural and industrial products</v>
      </c>
    </row>
    <row r="553" spans="1:4" ht="45" x14ac:dyDescent="0.25">
      <c r="A553" s="17" t="s">
        <v>617</v>
      </c>
      <c r="B553" s="17" t="s">
        <v>1233</v>
      </c>
      <c r="C553" s="17" t="s">
        <v>1355</v>
      </c>
      <c r="D553" s="17" t="str">
        <f t="shared" si="8"/>
        <v>R162389 : amending Regulation (EU) No 1388/2013 opening and providing for the management of autonomous tariff quotas of the Union for certain agricultural and industrial products</v>
      </c>
    </row>
    <row r="554" spans="1:4" ht="45" x14ac:dyDescent="0.25">
      <c r="A554" s="17" t="s">
        <v>618</v>
      </c>
      <c r="B554" s="17" t="s">
        <v>1233</v>
      </c>
      <c r="C554" s="17" t="s">
        <v>1355</v>
      </c>
      <c r="D554" s="17" t="str">
        <f t="shared" si="8"/>
        <v>R162389 : amending Regulation (EU) No 1388/2013 opening and providing for the management of autonomous tariff quotas of the Union for certain agricultural and industrial products</v>
      </c>
    </row>
    <row r="555" spans="1:4" ht="45" x14ac:dyDescent="0.25">
      <c r="A555" s="17" t="s">
        <v>620</v>
      </c>
      <c r="B555" s="17" t="s">
        <v>1233</v>
      </c>
      <c r="C555" s="17" t="s">
        <v>1355</v>
      </c>
      <c r="D555" s="17" t="str">
        <f t="shared" si="8"/>
        <v>R162389 : amending Regulation (EU) No 1388/2013 opening and providing for the management of autonomous tariff quotas of the Union for certain agricultural and industrial products</v>
      </c>
    </row>
    <row r="556" spans="1:4" ht="45" x14ac:dyDescent="0.25">
      <c r="A556" s="17" t="s">
        <v>621</v>
      </c>
      <c r="B556" s="17" t="s">
        <v>1233</v>
      </c>
      <c r="C556" s="17" t="s">
        <v>1355</v>
      </c>
      <c r="D556" s="17" t="str">
        <f t="shared" si="8"/>
        <v>R162389 : amending Regulation (EU) No 1388/2013 opening and providing for the management of autonomous tariff quotas of the Union for certain agricultural and industrial products</v>
      </c>
    </row>
    <row r="557" spans="1:4" ht="45" x14ac:dyDescent="0.25">
      <c r="A557" s="17" t="s">
        <v>623</v>
      </c>
      <c r="B557" s="17" t="s">
        <v>1233</v>
      </c>
      <c r="C557" s="17" t="s">
        <v>1355</v>
      </c>
      <c r="D557" s="17" t="str">
        <f t="shared" si="8"/>
        <v>R162389 : amending Regulation (EU) No 1388/2013 opening and providing for the management of autonomous tariff quotas of the Union for certain agricultural and industrial products</v>
      </c>
    </row>
    <row r="558" spans="1:4" ht="45" x14ac:dyDescent="0.25">
      <c r="A558" s="17" t="s">
        <v>624</v>
      </c>
      <c r="B558" s="17" t="s">
        <v>1233</v>
      </c>
      <c r="C558" s="17" t="s">
        <v>1355</v>
      </c>
      <c r="D558" s="17" t="str">
        <f t="shared" si="8"/>
        <v>R162389 : amending Regulation (EU) No 1388/2013 opening and providing for the management of autonomous tariff quotas of the Union for certain agricultural and industrial products</v>
      </c>
    </row>
    <row r="559" spans="1:4" ht="45" x14ac:dyDescent="0.25">
      <c r="A559" s="17" t="s">
        <v>625</v>
      </c>
      <c r="B559" s="17" t="s">
        <v>1233</v>
      </c>
      <c r="C559" s="17" t="s">
        <v>1355</v>
      </c>
      <c r="D559" s="17" t="str">
        <f t="shared" si="8"/>
        <v>R162389 : amending Regulation (EU) No 1388/2013 opening and providing for the management of autonomous tariff quotas of the Union for certain agricultural and industrial products</v>
      </c>
    </row>
    <row r="560" spans="1:4" ht="45" x14ac:dyDescent="0.25">
      <c r="A560" s="17" t="s">
        <v>626</v>
      </c>
      <c r="B560" s="17" t="s">
        <v>1233</v>
      </c>
      <c r="C560" s="17" t="s">
        <v>1355</v>
      </c>
      <c r="D560" s="17" t="str">
        <f t="shared" si="8"/>
        <v>R162389 : amending Regulation (EU) No 1388/2013 opening and providing for the management of autonomous tariff quotas of the Union for certain agricultural and industrial products</v>
      </c>
    </row>
    <row r="561" spans="1:4" ht="45" x14ac:dyDescent="0.25">
      <c r="A561" s="17" t="s">
        <v>627</v>
      </c>
      <c r="B561" s="17" t="s">
        <v>1233</v>
      </c>
      <c r="C561" s="17" t="s">
        <v>1355</v>
      </c>
      <c r="D561" s="17" t="str">
        <f t="shared" si="8"/>
        <v>R162389 : amending Regulation (EU) No 1388/2013 opening and providing for the management of autonomous tariff quotas of the Union for certain agricultural and industrial products</v>
      </c>
    </row>
    <row r="562" spans="1:4" ht="45" x14ac:dyDescent="0.25">
      <c r="A562" s="17" t="s">
        <v>628</v>
      </c>
      <c r="B562" s="17" t="s">
        <v>1233</v>
      </c>
      <c r="C562" s="17" t="s">
        <v>1355</v>
      </c>
      <c r="D562" s="17" t="str">
        <f t="shared" si="8"/>
        <v>R162389 : amending Regulation (EU) No 1388/2013 opening and providing for the management of autonomous tariff quotas of the Union for certain agricultural and industrial products</v>
      </c>
    </row>
    <row r="563" spans="1:4" ht="45" x14ac:dyDescent="0.25">
      <c r="A563" s="17" t="s">
        <v>629</v>
      </c>
      <c r="B563" s="17" t="s">
        <v>1233</v>
      </c>
      <c r="C563" s="17" t="s">
        <v>1355</v>
      </c>
      <c r="D563" s="17" t="str">
        <f t="shared" si="8"/>
        <v>R162389 : amending Regulation (EU) No 1388/2013 opening and providing for the management of autonomous tariff quotas of the Union for certain agricultural and industrial products</v>
      </c>
    </row>
    <row r="564" spans="1:4" ht="45" x14ac:dyDescent="0.25">
      <c r="A564" s="17" t="s">
        <v>630</v>
      </c>
      <c r="B564" s="17" t="s">
        <v>1233</v>
      </c>
      <c r="C564" s="17" t="s">
        <v>1355</v>
      </c>
      <c r="D564" s="17" t="str">
        <f t="shared" si="8"/>
        <v>R162389 : amending Regulation (EU) No 1388/2013 opening and providing for the management of autonomous tariff quotas of the Union for certain agricultural and industrial products</v>
      </c>
    </row>
    <row r="565" spans="1:4" ht="45" x14ac:dyDescent="0.25">
      <c r="A565" s="17" t="s">
        <v>631</v>
      </c>
      <c r="B565" s="17" t="s">
        <v>1233</v>
      </c>
      <c r="C565" s="17" t="s">
        <v>1355</v>
      </c>
      <c r="D565" s="17" t="str">
        <f t="shared" si="8"/>
        <v>R162389 : amending Regulation (EU) No 1388/2013 opening and providing for the management of autonomous tariff quotas of the Union for certain agricultural and industrial products</v>
      </c>
    </row>
    <row r="566" spans="1:4" ht="45" x14ac:dyDescent="0.25">
      <c r="A566" s="17" t="s">
        <v>632</v>
      </c>
      <c r="B566" s="17" t="s">
        <v>1233</v>
      </c>
      <c r="C566" s="17" t="s">
        <v>1355</v>
      </c>
      <c r="D566" s="17" t="str">
        <f t="shared" si="8"/>
        <v>R162389 : amending Regulation (EU) No 1388/2013 opening and providing for the management of autonomous tariff quotas of the Union for certain agricultural and industrial products</v>
      </c>
    </row>
    <row r="567" spans="1:4" ht="45" x14ac:dyDescent="0.25">
      <c r="A567" s="17" t="s">
        <v>633</v>
      </c>
      <c r="B567" s="17" t="s">
        <v>1233</v>
      </c>
      <c r="C567" s="17" t="s">
        <v>1355</v>
      </c>
      <c r="D567" s="17" t="str">
        <f t="shared" si="8"/>
        <v>R162389 : amending Regulation (EU) No 1388/2013 opening and providing for the management of autonomous tariff quotas of the Union for certain agricultural and industrial products</v>
      </c>
    </row>
    <row r="568" spans="1:4" ht="45" x14ac:dyDescent="0.25">
      <c r="A568" s="17" t="s">
        <v>634</v>
      </c>
      <c r="B568" s="17" t="s">
        <v>1233</v>
      </c>
      <c r="C568" s="17" t="s">
        <v>1355</v>
      </c>
      <c r="D568" s="17" t="str">
        <f t="shared" si="8"/>
        <v>R162389 : amending Regulation (EU) No 1388/2013 opening and providing for the management of autonomous tariff quotas of the Union for certain agricultural and industrial products</v>
      </c>
    </row>
    <row r="569" spans="1:4" ht="45" x14ac:dyDescent="0.25">
      <c r="A569" s="17" t="s">
        <v>635</v>
      </c>
      <c r="B569" s="17" t="s">
        <v>1233</v>
      </c>
      <c r="C569" s="17" t="s">
        <v>1355</v>
      </c>
      <c r="D569" s="17" t="str">
        <f t="shared" si="8"/>
        <v>R162389 : amending Regulation (EU) No 1388/2013 opening and providing for the management of autonomous tariff quotas of the Union for certain agricultural and industrial products</v>
      </c>
    </row>
    <row r="570" spans="1:4" ht="45" x14ac:dyDescent="0.25">
      <c r="A570" s="17" t="s">
        <v>636</v>
      </c>
      <c r="B570" s="17" t="s">
        <v>1233</v>
      </c>
      <c r="C570" s="17" t="s">
        <v>1355</v>
      </c>
      <c r="D570" s="17" t="str">
        <f t="shared" si="8"/>
        <v>R162389 : amending Regulation (EU) No 1388/2013 opening and providing for the management of autonomous tariff quotas of the Union for certain agricultural and industrial products</v>
      </c>
    </row>
    <row r="571" spans="1:4" ht="45" x14ac:dyDescent="0.25">
      <c r="A571" s="17" t="s">
        <v>637</v>
      </c>
      <c r="B571" s="17" t="s">
        <v>1233</v>
      </c>
      <c r="C571" s="17" t="s">
        <v>1355</v>
      </c>
      <c r="D571" s="17" t="str">
        <f t="shared" si="8"/>
        <v>R162389 : amending Regulation (EU) No 1388/2013 opening and providing for the management of autonomous tariff quotas of the Union for certain agricultural and industrial products</v>
      </c>
    </row>
    <row r="572" spans="1:4" ht="45" x14ac:dyDescent="0.25">
      <c r="A572" s="17" t="s">
        <v>638</v>
      </c>
      <c r="B572" s="17" t="s">
        <v>1233</v>
      </c>
      <c r="C572" s="17" t="s">
        <v>1355</v>
      </c>
      <c r="D572" s="17" t="str">
        <f t="shared" si="8"/>
        <v>R162389 : amending Regulation (EU) No 1388/2013 opening and providing for the management of autonomous tariff quotas of the Union for certain agricultural and industrial products</v>
      </c>
    </row>
    <row r="573" spans="1:4" ht="45" x14ac:dyDescent="0.25">
      <c r="A573" s="17" t="s">
        <v>639</v>
      </c>
      <c r="B573" s="17" t="s">
        <v>1233</v>
      </c>
      <c r="C573" s="17" t="s">
        <v>1355</v>
      </c>
      <c r="D573" s="17" t="str">
        <f t="shared" si="8"/>
        <v>R162389 : amending Regulation (EU) No 1388/2013 opening and providing for the management of autonomous tariff quotas of the Union for certain agricultural and industrial products</v>
      </c>
    </row>
    <row r="574" spans="1:4" ht="45" x14ac:dyDescent="0.25">
      <c r="A574" s="17" t="s">
        <v>640</v>
      </c>
      <c r="B574" s="17" t="s">
        <v>1233</v>
      </c>
      <c r="C574" s="17" t="s">
        <v>1355</v>
      </c>
      <c r="D574" s="17" t="str">
        <f t="shared" si="8"/>
        <v>R162389 : amending Regulation (EU) No 1388/2013 opening and providing for the management of autonomous tariff quotas of the Union for certain agricultural and industrial products</v>
      </c>
    </row>
    <row r="575" spans="1:4" ht="45" x14ac:dyDescent="0.25">
      <c r="A575" s="17" t="s">
        <v>641</v>
      </c>
      <c r="B575" s="17" t="s">
        <v>1233</v>
      </c>
      <c r="C575" s="17" t="s">
        <v>1355</v>
      </c>
      <c r="D575" s="17" t="str">
        <f t="shared" si="8"/>
        <v>R162389 : amending Regulation (EU) No 1388/2013 opening and providing for the management of autonomous tariff quotas of the Union for certain agricultural and industrial products</v>
      </c>
    </row>
    <row r="576" spans="1:4" ht="45" x14ac:dyDescent="0.25">
      <c r="A576" s="17" t="s">
        <v>642</v>
      </c>
      <c r="B576" s="17" t="s">
        <v>1236</v>
      </c>
      <c r="C576" s="17" t="s">
        <v>1355</v>
      </c>
      <c r="D576" s="17" t="str">
        <f t="shared" si="8"/>
        <v>R172466 : amending Regulation (EU) No 1388/2013 opening and providing for the management of autonomous tariff quotas of the Union for certain agricultural and industrial products</v>
      </c>
    </row>
    <row r="577" spans="1:4" ht="45" x14ac:dyDescent="0.25">
      <c r="A577" s="17" t="s">
        <v>644</v>
      </c>
      <c r="B577" s="17" t="s">
        <v>1233</v>
      </c>
      <c r="C577" s="17" t="s">
        <v>1355</v>
      </c>
      <c r="D577" s="17" t="str">
        <f t="shared" si="8"/>
        <v>R162389 : amending Regulation (EU) No 1388/2013 opening and providing for the management of autonomous tariff quotas of the Union for certain agricultural and industrial products</v>
      </c>
    </row>
    <row r="578" spans="1:4" ht="45" x14ac:dyDescent="0.25">
      <c r="A578" s="17" t="s">
        <v>645</v>
      </c>
      <c r="B578" s="17" t="s">
        <v>1233</v>
      </c>
      <c r="C578" s="17" t="s">
        <v>1355</v>
      </c>
      <c r="D578" s="17" t="str">
        <f t="shared" ref="D578:D641" si="9">CONCATENATE(B578, " : ", C578)</f>
        <v>R162389 : amending Regulation (EU) No 1388/2013 opening and providing for the management of autonomous tariff quotas of the Union for certain agricultural and industrial products</v>
      </c>
    </row>
    <row r="579" spans="1:4" ht="45" x14ac:dyDescent="0.25">
      <c r="A579" s="17" t="s">
        <v>646</v>
      </c>
      <c r="B579" s="17" t="s">
        <v>1233</v>
      </c>
      <c r="C579" s="17" t="s">
        <v>1355</v>
      </c>
      <c r="D579" s="17" t="str">
        <f t="shared" si="9"/>
        <v>R162389 : amending Regulation (EU) No 1388/2013 opening and providing for the management of autonomous tariff quotas of the Union for certain agricultural and industrial products</v>
      </c>
    </row>
    <row r="580" spans="1:4" ht="45" x14ac:dyDescent="0.25">
      <c r="A580" s="17" t="s">
        <v>647</v>
      </c>
      <c r="B580" s="17" t="s">
        <v>1236</v>
      </c>
      <c r="C580" s="17" t="s">
        <v>1355</v>
      </c>
      <c r="D580" s="17" t="str">
        <f t="shared" si="9"/>
        <v>R172466 : amending Regulation (EU) No 1388/2013 opening and providing for the management of autonomous tariff quotas of the Union for certain agricultural and industrial products</v>
      </c>
    </row>
    <row r="581" spans="1:4" ht="45" x14ac:dyDescent="0.25">
      <c r="A581" s="17" t="s">
        <v>648</v>
      </c>
      <c r="B581" s="17" t="s">
        <v>1233</v>
      </c>
      <c r="C581" s="17" t="s">
        <v>1355</v>
      </c>
      <c r="D581" s="17" t="str">
        <f t="shared" si="9"/>
        <v>R162389 : amending Regulation (EU) No 1388/2013 opening and providing for the management of autonomous tariff quotas of the Union for certain agricultural and industrial products</v>
      </c>
    </row>
    <row r="582" spans="1:4" ht="45" x14ac:dyDescent="0.25">
      <c r="A582" s="17" t="s">
        <v>649</v>
      </c>
      <c r="B582" s="17" t="s">
        <v>1233</v>
      </c>
      <c r="C582" s="17" t="s">
        <v>1355</v>
      </c>
      <c r="D582" s="17" t="str">
        <f t="shared" si="9"/>
        <v>R162389 : amending Regulation (EU) No 1388/2013 opening and providing for the management of autonomous tariff quotas of the Union for certain agricultural and industrial products</v>
      </c>
    </row>
    <row r="583" spans="1:4" ht="45" x14ac:dyDescent="0.25">
      <c r="A583" s="17" t="s">
        <v>650</v>
      </c>
      <c r="B583" s="17" t="s">
        <v>1233</v>
      </c>
      <c r="C583" s="17" t="s">
        <v>1355</v>
      </c>
      <c r="D583" s="17" t="str">
        <f t="shared" si="9"/>
        <v>R162389 : amending Regulation (EU) No 1388/2013 opening and providing for the management of autonomous tariff quotas of the Union for certain agricultural and industrial products</v>
      </c>
    </row>
    <row r="584" spans="1:4" ht="45" x14ac:dyDescent="0.25">
      <c r="A584" s="17" t="s">
        <v>651</v>
      </c>
      <c r="B584" s="17" t="s">
        <v>1233</v>
      </c>
      <c r="C584" s="17" t="s">
        <v>1355</v>
      </c>
      <c r="D584" s="17" t="str">
        <f t="shared" si="9"/>
        <v>R162389 : amending Regulation (EU) No 1388/2013 opening and providing for the management of autonomous tariff quotas of the Union for certain agricultural and industrial products</v>
      </c>
    </row>
    <row r="585" spans="1:4" ht="45" x14ac:dyDescent="0.25">
      <c r="A585" s="17" t="s">
        <v>652</v>
      </c>
      <c r="B585" s="17" t="s">
        <v>1233</v>
      </c>
      <c r="C585" s="17" t="s">
        <v>1355</v>
      </c>
      <c r="D585" s="17" t="str">
        <f t="shared" si="9"/>
        <v>R162389 : amending Regulation (EU) No 1388/2013 opening and providing for the management of autonomous tariff quotas of the Union for certain agricultural and industrial products</v>
      </c>
    </row>
    <row r="586" spans="1:4" ht="45" x14ac:dyDescent="0.25">
      <c r="A586" s="17" t="s">
        <v>653</v>
      </c>
      <c r="B586" s="17" t="s">
        <v>1233</v>
      </c>
      <c r="C586" s="17" t="s">
        <v>1355</v>
      </c>
      <c r="D586" s="17" t="str">
        <f t="shared" si="9"/>
        <v>R162389 : amending Regulation (EU) No 1388/2013 opening and providing for the management of autonomous tariff quotas of the Union for certain agricultural and industrial products</v>
      </c>
    </row>
    <row r="587" spans="1:4" ht="45" x14ac:dyDescent="0.25">
      <c r="A587" s="17" t="s">
        <v>654</v>
      </c>
      <c r="B587" s="17" t="s">
        <v>1233</v>
      </c>
      <c r="C587" s="17" t="s">
        <v>1355</v>
      </c>
      <c r="D587" s="17" t="str">
        <f t="shared" si="9"/>
        <v>R162389 : amending Regulation (EU) No 1388/2013 opening and providing for the management of autonomous tariff quotas of the Union for certain agricultural and industrial products</v>
      </c>
    </row>
    <row r="588" spans="1:4" ht="45" x14ac:dyDescent="0.25">
      <c r="A588" s="17" t="s">
        <v>655</v>
      </c>
      <c r="B588" s="17" t="s">
        <v>1233</v>
      </c>
      <c r="C588" s="17" t="s">
        <v>1355</v>
      </c>
      <c r="D588" s="17" t="str">
        <f t="shared" si="9"/>
        <v>R162389 : amending Regulation (EU) No 1388/2013 opening and providing for the management of autonomous tariff quotas of the Union for certain agricultural and industrial products</v>
      </c>
    </row>
    <row r="589" spans="1:4" ht="45" x14ac:dyDescent="0.25">
      <c r="A589" s="17" t="s">
        <v>656</v>
      </c>
      <c r="B589" s="17" t="s">
        <v>1233</v>
      </c>
      <c r="C589" s="17" t="s">
        <v>1355</v>
      </c>
      <c r="D589" s="17" t="str">
        <f t="shared" si="9"/>
        <v>R162389 : amending Regulation (EU) No 1388/2013 opening and providing for the management of autonomous tariff quotas of the Union for certain agricultural and industrial products</v>
      </c>
    </row>
    <row r="590" spans="1:4" ht="45" x14ac:dyDescent="0.25">
      <c r="A590" s="17" t="s">
        <v>657</v>
      </c>
      <c r="B590" s="17" t="s">
        <v>1237</v>
      </c>
      <c r="C590" s="17" t="s">
        <v>1358</v>
      </c>
      <c r="D590" s="17" t="str">
        <f t="shared" si="9"/>
        <v>R180913 : Council Regulation (EU) 2018/913 of 25 June 2018 amending Regulation (EU) No 1388/2013 opening and providing for the management of autonomous tariff quotas of the Union for certain agricultural and industrial products</v>
      </c>
    </row>
    <row r="591" spans="1:4" ht="45" x14ac:dyDescent="0.25">
      <c r="A591" s="17" t="s">
        <v>659</v>
      </c>
      <c r="B591" s="17" t="s">
        <v>1233</v>
      </c>
      <c r="C591" s="17" t="s">
        <v>1355</v>
      </c>
      <c r="D591" s="17" t="str">
        <f t="shared" si="9"/>
        <v>R162389 : amending Regulation (EU) No 1388/2013 opening and providing for the management of autonomous tariff quotas of the Union for certain agricultural and industrial products</v>
      </c>
    </row>
    <row r="592" spans="1:4" ht="45" x14ac:dyDescent="0.25">
      <c r="A592" s="17" t="s">
        <v>660</v>
      </c>
      <c r="B592" s="17" t="s">
        <v>1233</v>
      </c>
      <c r="C592" s="17" t="s">
        <v>1355</v>
      </c>
      <c r="D592" s="17" t="str">
        <f t="shared" si="9"/>
        <v>R162389 : amending Regulation (EU) No 1388/2013 opening and providing for the management of autonomous tariff quotas of the Union for certain agricultural and industrial products</v>
      </c>
    </row>
    <row r="593" spans="1:4" ht="45" x14ac:dyDescent="0.25">
      <c r="A593" s="17" t="s">
        <v>661</v>
      </c>
      <c r="B593" s="17" t="s">
        <v>1233</v>
      </c>
      <c r="C593" s="17" t="s">
        <v>1355</v>
      </c>
      <c r="D593" s="17" t="str">
        <f t="shared" si="9"/>
        <v>R162389 : amending Regulation (EU) No 1388/2013 opening and providing for the management of autonomous tariff quotas of the Union for certain agricultural and industrial products</v>
      </c>
    </row>
    <row r="594" spans="1:4" ht="45" x14ac:dyDescent="0.25">
      <c r="A594" s="17" t="s">
        <v>662</v>
      </c>
      <c r="B594" s="17" t="s">
        <v>1233</v>
      </c>
      <c r="C594" s="17" t="s">
        <v>1355</v>
      </c>
      <c r="D594" s="17" t="str">
        <f t="shared" si="9"/>
        <v>R162389 : amending Regulation (EU) No 1388/2013 opening and providing for the management of autonomous tariff quotas of the Union for certain agricultural and industrial products</v>
      </c>
    </row>
    <row r="595" spans="1:4" ht="45" x14ac:dyDescent="0.25">
      <c r="A595" s="17" t="s">
        <v>663</v>
      </c>
      <c r="B595" s="17" t="s">
        <v>1233</v>
      </c>
      <c r="C595" s="17" t="s">
        <v>1355</v>
      </c>
      <c r="D595" s="17" t="str">
        <f t="shared" si="9"/>
        <v>R162389 : amending Regulation (EU) No 1388/2013 opening and providing for the management of autonomous tariff quotas of the Union for certain agricultural and industrial products</v>
      </c>
    </row>
    <row r="596" spans="1:4" ht="45" x14ac:dyDescent="0.25">
      <c r="A596" s="17" t="s">
        <v>664</v>
      </c>
      <c r="B596" s="17" t="s">
        <v>1233</v>
      </c>
      <c r="C596" s="17" t="s">
        <v>1355</v>
      </c>
      <c r="D596" s="17" t="str">
        <f t="shared" si="9"/>
        <v>R162389 : amending Regulation (EU) No 1388/2013 opening and providing for the management of autonomous tariff quotas of the Union for certain agricultural and industrial products</v>
      </c>
    </row>
    <row r="597" spans="1:4" ht="45" x14ac:dyDescent="0.25">
      <c r="A597" s="17" t="s">
        <v>665</v>
      </c>
      <c r="B597" s="17" t="s">
        <v>1233</v>
      </c>
      <c r="C597" s="17" t="s">
        <v>1355</v>
      </c>
      <c r="D597" s="17" t="str">
        <f t="shared" si="9"/>
        <v>R162389 : amending Regulation (EU) No 1388/2013 opening and providing for the management of autonomous tariff quotas of the Union for certain agricultural and industrial products</v>
      </c>
    </row>
    <row r="598" spans="1:4" ht="45" x14ac:dyDescent="0.25">
      <c r="A598" s="17" t="s">
        <v>666</v>
      </c>
      <c r="B598" s="17" t="s">
        <v>1233</v>
      </c>
      <c r="C598" s="17" t="s">
        <v>1355</v>
      </c>
      <c r="D598" s="17" t="str">
        <f t="shared" si="9"/>
        <v>R162389 : amending Regulation (EU) No 1388/2013 opening and providing for the management of autonomous tariff quotas of the Union for certain agricultural and industrial products</v>
      </c>
    </row>
    <row r="599" spans="1:4" ht="45" x14ac:dyDescent="0.25">
      <c r="A599" s="17" t="s">
        <v>667</v>
      </c>
      <c r="B599" s="17" t="s">
        <v>1233</v>
      </c>
      <c r="C599" s="17" t="s">
        <v>1355</v>
      </c>
      <c r="D599" s="17" t="str">
        <f t="shared" si="9"/>
        <v>R162389 : amending Regulation (EU) No 1388/2013 opening and providing for the management of autonomous tariff quotas of the Union for certain agricultural and industrial products</v>
      </c>
    </row>
    <row r="600" spans="1:4" ht="45" x14ac:dyDescent="0.25">
      <c r="A600" s="17" t="s">
        <v>668</v>
      </c>
      <c r="B600" s="17" t="s">
        <v>1233</v>
      </c>
      <c r="C600" s="17" t="s">
        <v>1355</v>
      </c>
      <c r="D600" s="17" t="str">
        <f t="shared" si="9"/>
        <v>R162389 : amending Regulation (EU) No 1388/2013 opening and providing for the management of autonomous tariff quotas of the Union for certain agricultural and industrial products</v>
      </c>
    </row>
    <row r="601" spans="1:4" ht="45" x14ac:dyDescent="0.25">
      <c r="A601" s="17" t="s">
        <v>669</v>
      </c>
      <c r="B601" s="17" t="s">
        <v>1236</v>
      </c>
      <c r="C601" s="17" t="s">
        <v>1355</v>
      </c>
      <c r="D601" s="17" t="str">
        <f t="shared" si="9"/>
        <v>R172466 : amending Regulation (EU) No 1388/2013 opening and providing for the management of autonomous tariff quotas of the Union for certain agricultural and industrial products</v>
      </c>
    </row>
    <row r="602" spans="1:4" ht="45" x14ac:dyDescent="0.25">
      <c r="A602" s="17" t="s">
        <v>670</v>
      </c>
      <c r="B602" s="17" t="s">
        <v>1233</v>
      </c>
      <c r="C602" s="17" t="s">
        <v>1355</v>
      </c>
      <c r="D602" s="17" t="str">
        <f t="shared" si="9"/>
        <v>R162389 : amending Regulation (EU) No 1388/2013 opening and providing for the management of autonomous tariff quotas of the Union for certain agricultural and industrial products</v>
      </c>
    </row>
    <row r="603" spans="1:4" ht="45" x14ac:dyDescent="0.25">
      <c r="A603" s="17" t="s">
        <v>671</v>
      </c>
      <c r="B603" s="17" t="s">
        <v>1233</v>
      </c>
      <c r="C603" s="17" t="s">
        <v>1355</v>
      </c>
      <c r="D603" s="17" t="str">
        <f t="shared" si="9"/>
        <v>R162389 : amending Regulation (EU) No 1388/2013 opening and providing for the management of autonomous tariff quotas of the Union for certain agricultural and industrial products</v>
      </c>
    </row>
    <row r="604" spans="1:4" ht="45" x14ac:dyDescent="0.25">
      <c r="A604" s="17" t="s">
        <v>672</v>
      </c>
      <c r="B604" s="17" t="s">
        <v>1233</v>
      </c>
      <c r="C604" s="17" t="s">
        <v>1355</v>
      </c>
      <c r="D604" s="17" t="str">
        <f t="shared" si="9"/>
        <v>R162389 : amending Regulation (EU) No 1388/2013 opening and providing for the management of autonomous tariff quotas of the Union for certain agricultural and industrial products</v>
      </c>
    </row>
    <row r="605" spans="1:4" ht="45" x14ac:dyDescent="0.25">
      <c r="A605" s="17" t="s">
        <v>673</v>
      </c>
      <c r="B605" s="17" t="s">
        <v>1233</v>
      </c>
      <c r="C605" s="17" t="s">
        <v>1355</v>
      </c>
      <c r="D605" s="17" t="str">
        <f t="shared" si="9"/>
        <v>R162389 : amending Regulation (EU) No 1388/2013 opening and providing for the management of autonomous tariff quotas of the Union for certain agricultural and industrial products</v>
      </c>
    </row>
    <row r="606" spans="1:4" ht="45" x14ac:dyDescent="0.25">
      <c r="A606" s="17" t="s">
        <v>674</v>
      </c>
      <c r="B606" s="17" t="s">
        <v>1236</v>
      </c>
      <c r="C606" s="17" t="s">
        <v>1355</v>
      </c>
      <c r="D606" s="17" t="str">
        <f t="shared" si="9"/>
        <v>R172466 : amending Regulation (EU) No 1388/2013 opening and providing for the management of autonomous tariff quotas of the Union for certain agricultural and industrial products</v>
      </c>
    </row>
    <row r="607" spans="1:4" ht="45" x14ac:dyDescent="0.25">
      <c r="A607" s="17" t="s">
        <v>675</v>
      </c>
      <c r="B607" s="17" t="s">
        <v>1237</v>
      </c>
      <c r="C607" s="17" t="s">
        <v>1358</v>
      </c>
      <c r="D607" s="17" t="str">
        <f t="shared" si="9"/>
        <v>R180913 : Council Regulation (EU) 2018/913 of 25 June 2018 amending Regulation (EU) No 1388/2013 opening and providing for the management of autonomous tariff quotas of the Union for certain agricultural and industrial products</v>
      </c>
    </row>
    <row r="608" spans="1:4" ht="45" x14ac:dyDescent="0.25">
      <c r="A608" s="17" t="s">
        <v>677</v>
      </c>
      <c r="B608" s="17" t="s">
        <v>1237</v>
      </c>
      <c r="C608" s="17" t="s">
        <v>1358</v>
      </c>
      <c r="D608" s="17" t="str">
        <f t="shared" si="9"/>
        <v>R180913 : Council Regulation (EU) 2018/913 of 25 June 2018 amending Regulation (EU) No 1388/2013 opening and providing for the management of autonomous tariff quotas of the Union for certain agricultural and industrial products</v>
      </c>
    </row>
    <row r="609" spans="1:4" ht="45" x14ac:dyDescent="0.25">
      <c r="A609" s="17" t="s">
        <v>679</v>
      </c>
      <c r="B609" s="17" t="s">
        <v>1237</v>
      </c>
      <c r="C609" s="17" t="s">
        <v>1358</v>
      </c>
      <c r="D609" s="17" t="str">
        <f t="shared" si="9"/>
        <v>R180913 : Council Regulation (EU) 2018/913 of 25 June 2018 amending Regulation (EU) No 1388/2013 opening and providing for the management of autonomous tariff quotas of the Union for certain agricultural and industrial products</v>
      </c>
    </row>
    <row r="610" spans="1:4" ht="45" x14ac:dyDescent="0.25">
      <c r="A610" s="17" t="s">
        <v>681</v>
      </c>
      <c r="B610" s="17" t="s">
        <v>1237</v>
      </c>
      <c r="C610" s="17" t="s">
        <v>1358</v>
      </c>
      <c r="D610" s="17" t="str">
        <f t="shared" si="9"/>
        <v>R180913 : Council Regulation (EU) 2018/913 of 25 June 2018 amending Regulation (EU) No 1388/2013 opening and providing for the management of autonomous tariff quotas of the Union for certain agricultural and industrial products</v>
      </c>
    </row>
    <row r="611" spans="1:4" ht="45" x14ac:dyDescent="0.25">
      <c r="A611" s="17" t="s">
        <v>683</v>
      </c>
      <c r="B611" s="17" t="s">
        <v>1237</v>
      </c>
      <c r="C611" s="17" t="s">
        <v>1358</v>
      </c>
      <c r="D611" s="17" t="str">
        <f t="shared" si="9"/>
        <v>R180913 : Council Regulation (EU) 2018/913 of 25 June 2018 amending Regulation (EU) No 1388/2013 opening and providing for the management of autonomous tariff quotas of the Union for certain agricultural and industrial products</v>
      </c>
    </row>
    <row r="612" spans="1:4" ht="45" x14ac:dyDescent="0.25">
      <c r="A612" s="17" t="s">
        <v>685</v>
      </c>
      <c r="B612" s="17" t="s">
        <v>1237</v>
      </c>
      <c r="C612" s="17" t="s">
        <v>1358</v>
      </c>
      <c r="D612" s="17" t="str">
        <f t="shared" si="9"/>
        <v>R180913 : Council Regulation (EU) 2018/913 of 25 June 2018 amending Regulation (EU) No 1388/2013 opening and providing for the management of autonomous tariff quotas of the Union for certain agricultural and industrial products</v>
      </c>
    </row>
    <row r="613" spans="1:4" ht="30" x14ac:dyDescent="0.25">
      <c r="A613" s="17" t="s">
        <v>687</v>
      </c>
      <c r="B613" s="17" t="s">
        <v>1238</v>
      </c>
      <c r="C613" s="17" t="s">
        <v>1359</v>
      </c>
      <c r="D613" s="17" t="str">
        <f t="shared" si="9"/>
        <v>R152265 : opening and providing for the management of autonomous Union tariff quotas for certain fishery products for the period 2016-2018</v>
      </c>
    </row>
    <row r="614" spans="1:4" ht="30" x14ac:dyDescent="0.25">
      <c r="A614" s="17" t="s">
        <v>689</v>
      </c>
      <c r="B614" s="17" t="s">
        <v>1238</v>
      </c>
      <c r="C614" s="17" t="s">
        <v>1359</v>
      </c>
      <c r="D614" s="17" t="str">
        <f t="shared" si="9"/>
        <v>R152265 : opening and providing for the management of autonomous Union tariff quotas for certain fishery products for the period 2016-2018</v>
      </c>
    </row>
    <row r="615" spans="1:4" ht="30" x14ac:dyDescent="0.25">
      <c r="A615" s="17" t="s">
        <v>690</v>
      </c>
      <c r="B615" s="17" t="s">
        <v>1238</v>
      </c>
      <c r="C615" s="17" t="s">
        <v>1359</v>
      </c>
      <c r="D615" s="17" t="str">
        <f t="shared" si="9"/>
        <v>R152265 : opening and providing for the management of autonomous Union tariff quotas for certain fishery products for the period 2016-2018</v>
      </c>
    </row>
    <row r="616" spans="1:4" ht="30" x14ac:dyDescent="0.25">
      <c r="A616" s="17" t="s">
        <v>691</v>
      </c>
      <c r="B616" s="17" t="s">
        <v>1238</v>
      </c>
      <c r="C616" s="17" t="s">
        <v>1359</v>
      </c>
      <c r="D616" s="17" t="str">
        <f t="shared" si="9"/>
        <v>R152265 : opening and providing for the management of autonomous Union tariff quotas for certain fishery products for the period 2016-2018</v>
      </c>
    </row>
    <row r="617" spans="1:4" ht="30" x14ac:dyDescent="0.25">
      <c r="A617" s="17" t="s">
        <v>693</v>
      </c>
      <c r="B617" s="17" t="s">
        <v>1238</v>
      </c>
      <c r="C617" s="17" t="s">
        <v>1359</v>
      </c>
      <c r="D617" s="17" t="str">
        <f t="shared" si="9"/>
        <v>R152265 : opening and providing for the management of autonomous Union tariff quotas for certain fishery products for the period 2016-2018</v>
      </c>
    </row>
    <row r="618" spans="1:4" ht="30" x14ac:dyDescent="0.25">
      <c r="A618" s="17" t="s">
        <v>695</v>
      </c>
      <c r="B618" s="17" t="s">
        <v>1238</v>
      </c>
      <c r="C618" s="17" t="s">
        <v>1359</v>
      </c>
      <c r="D618" s="17" t="str">
        <f t="shared" si="9"/>
        <v>R152265 : opening and providing for the management of autonomous Union tariff quotas for certain fishery products for the period 2016-2018</v>
      </c>
    </row>
    <row r="619" spans="1:4" ht="30" x14ac:dyDescent="0.25">
      <c r="A619" s="17" t="s">
        <v>696</v>
      </c>
      <c r="B619" s="17" t="s">
        <v>1238</v>
      </c>
      <c r="C619" s="17" t="s">
        <v>1359</v>
      </c>
      <c r="D619" s="17" t="str">
        <f t="shared" si="9"/>
        <v>R152265 : opening and providing for the management of autonomous Union tariff quotas for certain fishery products for the period 2016-2018</v>
      </c>
    </row>
    <row r="620" spans="1:4" ht="45" x14ac:dyDescent="0.25">
      <c r="A620" s="17" t="s">
        <v>697</v>
      </c>
      <c r="B620" s="17" t="s">
        <v>1233</v>
      </c>
      <c r="C620" s="17" t="s">
        <v>1355</v>
      </c>
      <c r="D620" s="17" t="str">
        <f t="shared" si="9"/>
        <v>R162389 : amending Regulation (EU) No 1388/2013 opening and providing for the management of autonomous tariff quotas of the Union for certain agricultural and industrial products</v>
      </c>
    </row>
    <row r="621" spans="1:4" ht="30" x14ac:dyDescent="0.25">
      <c r="A621" s="17" t="s">
        <v>698</v>
      </c>
      <c r="B621" s="17" t="s">
        <v>1238</v>
      </c>
      <c r="C621" s="17" t="s">
        <v>1359</v>
      </c>
      <c r="D621" s="17" t="str">
        <f t="shared" si="9"/>
        <v>R152265 : opening and providing for the management of autonomous Union tariff quotas for certain fishery products for the period 2016-2018</v>
      </c>
    </row>
    <row r="622" spans="1:4" ht="45" x14ac:dyDescent="0.25">
      <c r="A622" s="17" t="s">
        <v>699</v>
      </c>
      <c r="B622" s="17" t="s">
        <v>1233</v>
      </c>
      <c r="C622" s="17" t="s">
        <v>1355</v>
      </c>
      <c r="D622" s="17" t="str">
        <f t="shared" si="9"/>
        <v>R162389 : amending Regulation (EU) No 1388/2013 opening and providing for the management of autonomous tariff quotas of the Union for certain agricultural and industrial products</v>
      </c>
    </row>
    <row r="623" spans="1:4" ht="30" x14ac:dyDescent="0.25">
      <c r="A623" s="17" t="s">
        <v>700</v>
      </c>
      <c r="B623" s="17" t="s">
        <v>1238</v>
      </c>
      <c r="C623" s="17" t="s">
        <v>1359</v>
      </c>
      <c r="D623" s="17" t="str">
        <f t="shared" si="9"/>
        <v>R152265 : opening and providing for the management of autonomous Union tariff quotas for certain fishery products for the period 2016-2018</v>
      </c>
    </row>
    <row r="624" spans="1:4" ht="30" x14ac:dyDescent="0.25">
      <c r="A624" s="17" t="s">
        <v>701</v>
      </c>
      <c r="B624" s="17" t="s">
        <v>1238</v>
      </c>
      <c r="C624" s="17" t="s">
        <v>1359</v>
      </c>
      <c r="D624" s="17" t="str">
        <f t="shared" si="9"/>
        <v>R152265 : opening and providing for the management of autonomous Union tariff quotas for certain fishery products for the period 2016-2018</v>
      </c>
    </row>
    <row r="625" spans="1:4" ht="30" x14ac:dyDescent="0.25">
      <c r="A625" s="17" t="s">
        <v>702</v>
      </c>
      <c r="B625" s="17" t="s">
        <v>1238</v>
      </c>
      <c r="C625" s="17" t="s">
        <v>1359</v>
      </c>
      <c r="D625" s="17" t="str">
        <f t="shared" si="9"/>
        <v>R152265 : opening and providing for the management of autonomous Union tariff quotas for certain fishery products for the period 2016-2018</v>
      </c>
    </row>
    <row r="626" spans="1:4" ht="30" x14ac:dyDescent="0.25">
      <c r="A626" s="17" t="s">
        <v>703</v>
      </c>
      <c r="B626" s="17" t="s">
        <v>1238</v>
      </c>
      <c r="C626" s="17" t="s">
        <v>1359</v>
      </c>
      <c r="D626" s="17" t="str">
        <f t="shared" si="9"/>
        <v>R152265 : opening and providing for the management of autonomous Union tariff quotas for certain fishery products for the period 2016-2018</v>
      </c>
    </row>
    <row r="627" spans="1:4" ht="30" x14ac:dyDescent="0.25">
      <c r="A627" s="17" t="s">
        <v>704</v>
      </c>
      <c r="B627" s="17" t="s">
        <v>1238</v>
      </c>
      <c r="C627" s="17" t="s">
        <v>1359</v>
      </c>
      <c r="D627" s="17" t="str">
        <f t="shared" si="9"/>
        <v>R152265 : opening and providing for the management of autonomous Union tariff quotas for certain fishery products for the period 2016-2018</v>
      </c>
    </row>
    <row r="628" spans="1:4" ht="30" x14ac:dyDescent="0.25">
      <c r="A628" s="17" t="s">
        <v>705</v>
      </c>
      <c r="B628" s="17" t="s">
        <v>1238</v>
      </c>
      <c r="C628" s="17" t="s">
        <v>1359</v>
      </c>
      <c r="D628" s="17" t="str">
        <f t="shared" si="9"/>
        <v>R152265 : opening and providing for the management of autonomous Union tariff quotas for certain fishery products for the period 2016-2018</v>
      </c>
    </row>
    <row r="629" spans="1:4" ht="30" x14ac:dyDescent="0.25">
      <c r="A629" s="17" t="s">
        <v>706</v>
      </c>
      <c r="B629" s="17" t="s">
        <v>1238</v>
      </c>
      <c r="C629" s="17" t="s">
        <v>1359</v>
      </c>
      <c r="D629" s="17" t="str">
        <f t="shared" si="9"/>
        <v>R152265 : opening and providing for the management of autonomous Union tariff quotas for certain fishery products for the period 2016-2018</v>
      </c>
    </row>
    <row r="630" spans="1:4" ht="30" x14ac:dyDescent="0.25">
      <c r="A630" s="17" t="s">
        <v>707</v>
      </c>
      <c r="B630" s="17" t="s">
        <v>1238</v>
      </c>
      <c r="C630" s="17" t="s">
        <v>1359</v>
      </c>
      <c r="D630" s="17" t="str">
        <f t="shared" si="9"/>
        <v>R152265 : opening and providing for the management of autonomous Union tariff quotas for certain fishery products for the period 2016-2018</v>
      </c>
    </row>
    <row r="631" spans="1:4" ht="30" x14ac:dyDescent="0.25">
      <c r="A631" s="17" t="s">
        <v>708</v>
      </c>
      <c r="B631" s="17" t="s">
        <v>1238</v>
      </c>
      <c r="C631" s="17" t="s">
        <v>1359</v>
      </c>
      <c r="D631" s="17" t="str">
        <f t="shared" si="9"/>
        <v>R152265 : opening and providing for the management of autonomous Union tariff quotas for certain fishery products for the period 2016-2018</v>
      </c>
    </row>
    <row r="632" spans="1:4" ht="30" x14ac:dyDescent="0.25">
      <c r="A632" s="17" t="s">
        <v>709</v>
      </c>
      <c r="B632" s="17" t="s">
        <v>1238</v>
      </c>
      <c r="C632" s="17" t="s">
        <v>1359</v>
      </c>
      <c r="D632" s="17" t="str">
        <f t="shared" si="9"/>
        <v>R152265 : opening and providing for the management of autonomous Union tariff quotas for certain fishery products for the period 2016-2018</v>
      </c>
    </row>
    <row r="633" spans="1:4" ht="30" x14ac:dyDescent="0.25">
      <c r="A633" s="17" t="s">
        <v>710</v>
      </c>
      <c r="B633" s="17" t="s">
        <v>1238</v>
      </c>
      <c r="C633" s="17" t="s">
        <v>1359</v>
      </c>
      <c r="D633" s="17" t="str">
        <f t="shared" si="9"/>
        <v>R152265 : opening and providing for the management of autonomous Union tariff quotas for certain fishery products for the period 2016-2018</v>
      </c>
    </row>
    <row r="634" spans="1:4" ht="30" x14ac:dyDescent="0.25">
      <c r="A634" s="17" t="s">
        <v>711</v>
      </c>
      <c r="B634" s="17" t="s">
        <v>1238</v>
      </c>
      <c r="C634" s="17" t="s">
        <v>1359</v>
      </c>
      <c r="D634" s="17" t="str">
        <f t="shared" si="9"/>
        <v>R152265 : opening and providing for the management of autonomous Union tariff quotas for certain fishery products for the period 2016-2018</v>
      </c>
    </row>
    <row r="635" spans="1:4" ht="30" x14ac:dyDescent="0.25">
      <c r="A635" s="17" t="s">
        <v>712</v>
      </c>
      <c r="B635" s="17" t="s">
        <v>1238</v>
      </c>
      <c r="C635" s="17" t="s">
        <v>1359</v>
      </c>
      <c r="D635" s="17" t="str">
        <f t="shared" si="9"/>
        <v>R152265 : opening and providing for the management of autonomous Union tariff quotas for certain fishery products for the period 2016-2018</v>
      </c>
    </row>
    <row r="636" spans="1:4" ht="45" x14ac:dyDescent="0.25">
      <c r="A636" s="17" t="s">
        <v>713</v>
      </c>
      <c r="B636" s="17" t="s">
        <v>1233</v>
      </c>
      <c r="C636" s="17" t="s">
        <v>1355</v>
      </c>
      <c r="D636" s="17" t="str">
        <f t="shared" si="9"/>
        <v>R162389 : amending Regulation (EU) No 1388/2013 opening and providing for the management of autonomous tariff quotas of the Union for certain agricultural and industrial products</v>
      </c>
    </row>
    <row r="637" spans="1:4" ht="30" x14ac:dyDescent="0.25">
      <c r="A637" s="17" t="s">
        <v>714</v>
      </c>
      <c r="B637" s="17" t="s">
        <v>1238</v>
      </c>
      <c r="C637" s="17" t="s">
        <v>1359</v>
      </c>
      <c r="D637" s="17" t="str">
        <f t="shared" si="9"/>
        <v>R152265 : opening and providing for the management of autonomous Union tariff quotas for certain fishery products for the period 2016-2018</v>
      </c>
    </row>
    <row r="638" spans="1:4" ht="30" x14ac:dyDescent="0.25">
      <c r="A638" s="17" t="s">
        <v>715</v>
      </c>
      <c r="B638" s="17" t="s">
        <v>1238</v>
      </c>
      <c r="C638" s="17" t="s">
        <v>1359</v>
      </c>
      <c r="D638" s="17" t="str">
        <f t="shared" si="9"/>
        <v>R152265 : opening and providing for the management of autonomous Union tariff quotas for certain fishery products for the period 2016-2018</v>
      </c>
    </row>
    <row r="639" spans="1:4" ht="45" x14ac:dyDescent="0.25">
      <c r="A639" s="17" t="s">
        <v>716</v>
      </c>
      <c r="B639" s="17" t="s">
        <v>1233</v>
      </c>
      <c r="C639" s="17" t="s">
        <v>1355</v>
      </c>
      <c r="D639" s="17" t="str">
        <f t="shared" si="9"/>
        <v>R162389 : amending Regulation (EU) No 1388/2013 opening and providing for the management of autonomous tariff quotas of the Union for certain agricultural and industrial products</v>
      </c>
    </row>
    <row r="640" spans="1:4" ht="45" x14ac:dyDescent="0.25">
      <c r="A640" s="17" t="s">
        <v>717</v>
      </c>
      <c r="B640" s="17" t="s">
        <v>1233</v>
      </c>
      <c r="C640" s="17" t="s">
        <v>1355</v>
      </c>
      <c r="D640" s="17" t="str">
        <f t="shared" si="9"/>
        <v>R162389 : amending Regulation (EU) No 1388/2013 opening and providing for the management of autonomous tariff quotas of the Union for certain agricultural and industrial products</v>
      </c>
    </row>
    <row r="641" spans="1:4" ht="45" x14ac:dyDescent="0.25">
      <c r="A641" s="17" t="s">
        <v>718</v>
      </c>
      <c r="B641" s="17" t="s">
        <v>1233</v>
      </c>
      <c r="C641" s="17" t="s">
        <v>1355</v>
      </c>
      <c r="D641" s="17" t="str">
        <f t="shared" si="9"/>
        <v>R162389 : amending Regulation (EU) No 1388/2013 opening and providing for the management of autonomous tariff quotas of the Union for certain agricultural and industrial products</v>
      </c>
    </row>
    <row r="642" spans="1:4" ht="45" x14ac:dyDescent="0.25">
      <c r="A642" s="17" t="s">
        <v>719</v>
      </c>
      <c r="B642" s="17" t="s">
        <v>1233</v>
      </c>
      <c r="C642" s="17" t="s">
        <v>1355</v>
      </c>
      <c r="D642" s="17" t="str">
        <f t="shared" ref="D642:D705" si="10">CONCATENATE(B642, " : ", C642)</f>
        <v>R162389 : amending Regulation (EU) No 1388/2013 opening and providing for the management of autonomous tariff quotas of the Union for certain agricultural and industrial products</v>
      </c>
    </row>
    <row r="643" spans="1:4" ht="45" x14ac:dyDescent="0.25">
      <c r="A643" s="17" t="s">
        <v>720</v>
      </c>
      <c r="B643" s="17" t="s">
        <v>1233</v>
      </c>
      <c r="C643" s="17" t="s">
        <v>1355</v>
      </c>
      <c r="D643" s="17" t="str">
        <f t="shared" si="10"/>
        <v>R162389 : amending Regulation (EU) No 1388/2013 opening and providing for the management of autonomous tariff quotas of the Union for certain agricultural and industrial products</v>
      </c>
    </row>
    <row r="644" spans="1:4" ht="45" x14ac:dyDescent="0.25">
      <c r="A644" s="17" t="s">
        <v>721</v>
      </c>
      <c r="B644" s="17" t="s">
        <v>1233</v>
      </c>
      <c r="C644" s="17" t="s">
        <v>1355</v>
      </c>
      <c r="D644" s="17" t="str">
        <f t="shared" si="10"/>
        <v>R162389 : amending Regulation (EU) No 1388/2013 opening and providing for the management of autonomous tariff quotas of the Union for certain agricultural and industrial products</v>
      </c>
    </row>
    <row r="645" spans="1:4" ht="30" x14ac:dyDescent="0.25">
      <c r="A645" s="17" t="s">
        <v>722</v>
      </c>
      <c r="B645" s="17" t="s">
        <v>1238</v>
      </c>
      <c r="C645" s="17" t="s">
        <v>1359</v>
      </c>
      <c r="D645" s="17" t="str">
        <f t="shared" si="10"/>
        <v>R152265 : opening and providing for the management of autonomous Union tariff quotas for certain fishery products for the period 2016-2018</v>
      </c>
    </row>
    <row r="646" spans="1:4" ht="30" x14ac:dyDescent="0.25">
      <c r="A646" s="17" t="s">
        <v>723</v>
      </c>
      <c r="B646" s="17" t="s">
        <v>1238</v>
      </c>
      <c r="C646" s="17" t="s">
        <v>1359</v>
      </c>
      <c r="D646" s="17" t="str">
        <f t="shared" si="10"/>
        <v>R152265 : opening and providing for the management of autonomous Union tariff quotas for certain fishery products for the period 2016-2018</v>
      </c>
    </row>
    <row r="647" spans="1:4" ht="45" x14ac:dyDescent="0.25">
      <c r="A647" s="17" t="s">
        <v>724</v>
      </c>
      <c r="B647" s="17" t="s">
        <v>1236</v>
      </c>
      <c r="C647" s="17" t="s">
        <v>1355</v>
      </c>
      <c r="D647" s="17" t="str">
        <f t="shared" si="10"/>
        <v>R172466 : amending Regulation (EU) No 1388/2013 opening and providing for the management of autonomous tariff quotas of the Union for certain agricultural and industrial products</v>
      </c>
    </row>
    <row r="648" spans="1:4" ht="45" x14ac:dyDescent="0.25">
      <c r="A648" s="17" t="s">
        <v>725</v>
      </c>
      <c r="B648" s="17" t="s">
        <v>1233</v>
      </c>
      <c r="C648" s="17" t="s">
        <v>1355</v>
      </c>
      <c r="D648" s="17" t="str">
        <f t="shared" si="10"/>
        <v>R162389 : amending Regulation (EU) No 1388/2013 opening and providing for the management of autonomous tariff quotas of the Union for certain agricultural and industrial products</v>
      </c>
    </row>
    <row r="649" spans="1:4" ht="45" x14ac:dyDescent="0.25">
      <c r="A649" s="17" t="s">
        <v>726</v>
      </c>
      <c r="B649" s="17" t="s">
        <v>1233</v>
      </c>
      <c r="C649" s="17" t="s">
        <v>1355</v>
      </c>
      <c r="D649" s="17" t="str">
        <f t="shared" si="10"/>
        <v>R162389 : amending Regulation (EU) No 1388/2013 opening and providing for the management of autonomous tariff quotas of the Union for certain agricultural and industrial products</v>
      </c>
    </row>
    <row r="650" spans="1:4" ht="45" x14ac:dyDescent="0.25">
      <c r="A650" s="17" t="s">
        <v>727</v>
      </c>
      <c r="B650" s="17" t="s">
        <v>1233</v>
      </c>
      <c r="C650" s="17" t="s">
        <v>1355</v>
      </c>
      <c r="D650" s="17" t="str">
        <f t="shared" si="10"/>
        <v>R162389 : amending Regulation (EU) No 1388/2013 opening and providing for the management of autonomous tariff quotas of the Union for certain agricultural and industrial products</v>
      </c>
    </row>
    <row r="651" spans="1:4" ht="45" x14ac:dyDescent="0.25">
      <c r="A651" s="17" t="s">
        <v>728</v>
      </c>
      <c r="B651" s="17" t="s">
        <v>1233</v>
      </c>
      <c r="C651" s="17" t="s">
        <v>1355</v>
      </c>
      <c r="D651" s="17" t="str">
        <f t="shared" si="10"/>
        <v>R162389 : amending Regulation (EU) No 1388/2013 opening and providing for the management of autonomous tariff quotas of the Union for certain agricultural and industrial products</v>
      </c>
    </row>
    <row r="652" spans="1:4" ht="45" x14ac:dyDescent="0.25">
      <c r="A652" s="17" t="s">
        <v>729</v>
      </c>
      <c r="B652" s="17" t="s">
        <v>1233</v>
      </c>
      <c r="C652" s="17" t="s">
        <v>1355</v>
      </c>
      <c r="D652" s="17" t="str">
        <f t="shared" si="10"/>
        <v>R162389 : amending Regulation (EU) No 1388/2013 opening and providing for the management of autonomous tariff quotas of the Union for certain agricultural and industrial products</v>
      </c>
    </row>
    <row r="653" spans="1:4" ht="45" x14ac:dyDescent="0.25">
      <c r="A653" s="17" t="s">
        <v>730</v>
      </c>
      <c r="B653" s="17" t="s">
        <v>1233</v>
      </c>
      <c r="C653" s="17" t="s">
        <v>1355</v>
      </c>
      <c r="D653" s="17" t="str">
        <f t="shared" si="10"/>
        <v>R162389 : amending Regulation (EU) No 1388/2013 opening and providing for the management of autonomous tariff quotas of the Union for certain agricultural and industrial products</v>
      </c>
    </row>
    <row r="654" spans="1:4" ht="45" x14ac:dyDescent="0.25">
      <c r="A654" s="17" t="s">
        <v>731</v>
      </c>
      <c r="B654" s="17" t="s">
        <v>1233</v>
      </c>
      <c r="C654" s="17" t="s">
        <v>1355</v>
      </c>
      <c r="D654" s="17" t="str">
        <f t="shared" si="10"/>
        <v>R162389 : amending Regulation (EU) No 1388/2013 opening and providing for the management of autonomous tariff quotas of the Union for certain agricultural and industrial products</v>
      </c>
    </row>
    <row r="655" spans="1:4" ht="45" x14ac:dyDescent="0.25">
      <c r="A655" s="17" t="s">
        <v>732</v>
      </c>
      <c r="B655" s="17" t="s">
        <v>1233</v>
      </c>
      <c r="C655" s="17" t="s">
        <v>1355</v>
      </c>
      <c r="D655" s="17" t="str">
        <f t="shared" si="10"/>
        <v>R162389 : amending Regulation (EU) No 1388/2013 opening and providing for the management of autonomous tariff quotas of the Union for certain agricultural and industrial products</v>
      </c>
    </row>
    <row r="656" spans="1:4" ht="45" x14ac:dyDescent="0.25">
      <c r="A656" s="17" t="s">
        <v>733</v>
      </c>
      <c r="B656" s="17" t="s">
        <v>1233</v>
      </c>
      <c r="C656" s="17" t="s">
        <v>1355</v>
      </c>
      <c r="D656" s="17" t="str">
        <f t="shared" si="10"/>
        <v>R162389 : amending Regulation (EU) No 1388/2013 opening and providing for the management of autonomous tariff quotas of the Union for certain agricultural and industrial products</v>
      </c>
    </row>
    <row r="657" spans="1:4" ht="45" x14ac:dyDescent="0.25">
      <c r="A657" s="17" t="s">
        <v>734</v>
      </c>
      <c r="B657" s="17" t="s">
        <v>1236</v>
      </c>
      <c r="C657" s="17" t="s">
        <v>1355</v>
      </c>
      <c r="D657" s="17" t="str">
        <f t="shared" si="10"/>
        <v>R172466 : amending Regulation (EU) No 1388/2013 opening and providing for the management of autonomous tariff quotas of the Union for certain agricultural and industrial products</v>
      </c>
    </row>
    <row r="658" spans="1:4" ht="45" x14ac:dyDescent="0.25">
      <c r="A658" s="17" t="s">
        <v>735</v>
      </c>
      <c r="B658" s="17" t="s">
        <v>1236</v>
      </c>
      <c r="C658" s="17" t="s">
        <v>1355</v>
      </c>
      <c r="D658" s="17" t="str">
        <f t="shared" si="10"/>
        <v>R172466 : amending Regulation (EU) No 1388/2013 opening and providing for the management of autonomous tariff quotas of the Union for certain agricultural and industrial products</v>
      </c>
    </row>
    <row r="659" spans="1:4" ht="45" x14ac:dyDescent="0.25">
      <c r="A659" s="17" t="s">
        <v>736</v>
      </c>
      <c r="B659" s="17" t="s">
        <v>1236</v>
      </c>
      <c r="C659" s="17" t="s">
        <v>1355</v>
      </c>
      <c r="D659" s="17" t="str">
        <f t="shared" si="10"/>
        <v>R172466 : amending Regulation (EU) No 1388/2013 opening and providing for the management of autonomous tariff quotas of the Union for certain agricultural and industrial products</v>
      </c>
    </row>
    <row r="660" spans="1:4" ht="45" x14ac:dyDescent="0.25">
      <c r="A660" s="17" t="s">
        <v>737</v>
      </c>
      <c r="B660" s="17" t="s">
        <v>1236</v>
      </c>
      <c r="C660" s="17" t="s">
        <v>1355</v>
      </c>
      <c r="D660" s="17" t="str">
        <f t="shared" si="10"/>
        <v>R172466 : amending Regulation (EU) No 1388/2013 opening and providing for the management of autonomous tariff quotas of the Union for certain agricultural and industrial products</v>
      </c>
    </row>
    <row r="661" spans="1:4" ht="45" x14ac:dyDescent="0.25">
      <c r="A661" s="17" t="s">
        <v>738</v>
      </c>
      <c r="B661" s="17" t="s">
        <v>1233</v>
      </c>
      <c r="C661" s="17" t="s">
        <v>1355</v>
      </c>
      <c r="D661" s="17" t="str">
        <f t="shared" si="10"/>
        <v>R162389 : amending Regulation (EU) No 1388/2013 opening and providing for the management of autonomous tariff quotas of the Union for certain agricultural and industrial products</v>
      </c>
    </row>
    <row r="662" spans="1:4" ht="45" x14ac:dyDescent="0.25">
      <c r="A662" s="17" t="s">
        <v>739</v>
      </c>
      <c r="B662" s="17" t="s">
        <v>1236</v>
      </c>
      <c r="C662" s="17" t="s">
        <v>1355</v>
      </c>
      <c r="D662" s="17" t="str">
        <f t="shared" si="10"/>
        <v>R172466 : amending Regulation (EU) No 1388/2013 opening and providing for the management of autonomous tariff quotas of the Union for certain agricultural and industrial products</v>
      </c>
    </row>
    <row r="663" spans="1:4" ht="45" x14ac:dyDescent="0.25">
      <c r="A663" s="17" t="s">
        <v>740</v>
      </c>
      <c r="B663" s="17" t="s">
        <v>1233</v>
      </c>
      <c r="C663" s="17" t="s">
        <v>1355</v>
      </c>
      <c r="D663" s="17" t="str">
        <f t="shared" si="10"/>
        <v>R162389 : amending Regulation (EU) No 1388/2013 opening and providing for the management of autonomous tariff quotas of the Union for certain agricultural and industrial products</v>
      </c>
    </row>
    <row r="664" spans="1:4" ht="45" x14ac:dyDescent="0.25">
      <c r="A664" s="17" t="s">
        <v>741</v>
      </c>
      <c r="B664" s="17" t="s">
        <v>1233</v>
      </c>
      <c r="C664" s="17" t="s">
        <v>1355</v>
      </c>
      <c r="D664" s="17" t="str">
        <f t="shared" si="10"/>
        <v>R162389 : amending Regulation (EU) No 1388/2013 opening and providing for the management of autonomous tariff quotas of the Union for certain agricultural and industrial products</v>
      </c>
    </row>
    <row r="665" spans="1:4" ht="45" x14ac:dyDescent="0.25">
      <c r="A665" s="17" t="s">
        <v>742</v>
      </c>
      <c r="B665" s="17" t="s">
        <v>1233</v>
      </c>
      <c r="C665" s="17" t="s">
        <v>1355</v>
      </c>
      <c r="D665" s="17" t="str">
        <f t="shared" si="10"/>
        <v>R162389 : amending Regulation (EU) No 1388/2013 opening and providing for the management of autonomous tariff quotas of the Union for certain agricultural and industrial products</v>
      </c>
    </row>
    <row r="666" spans="1:4" ht="45" x14ac:dyDescent="0.25">
      <c r="A666" s="17" t="s">
        <v>743</v>
      </c>
      <c r="B666" s="17" t="s">
        <v>1233</v>
      </c>
      <c r="C666" s="17" t="s">
        <v>1355</v>
      </c>
      <c r="D666" s="17" t="str">
        <f t="shared" si="10"/>
        <v>R162389 : amending Regulation (EU) No 1388/2013 opening and providing for the management of autonomous tariff quotas of the Union for certain agricultural and industrial products</v>
      </c>
    </row>
    <row r="667" spans="1:4" ht="45" x14ac:dyDescent="0.25">
      <c r="A667" s="17" t="s">
        <v>744</v>
      </c>
      <c r="B667" s="17" t="s">
        <v>1233</v>
      </c>
      <c r="C667" s="17" t="s">
        <v>1355</v>
      </c>
      <c r="D667" s="17" t="str">
        <f t="shared" si="10"/>
        <v>R162389 : amending Regulation (EU) No 1388/2013 opening and providing for the management of autonomous tariff quotas of the Union for certain agricultural and industrial products</v>
      </c>
    </row>
    <row r="668" spans="1:4" ht="45" x14ac:dyDescent="0.25">
      <c r="A668" s="17" t="s">
        <v>745</v>
      </c>
      <c r="B668" s="17" t="s">
        <v>1233</v>
      </c>
      <c r="C668" s="17" t="s">
        <v>1355</v>
      </c>
      <c r="D668" s="17" t="str">
        <f t="shared" si="10"/>
        <v>R162389 : amending Regulation (EU) No 1388/2013 opening and providing for the management of autonomous tariff quotas of the Union for certain agricultural and industrial products</v>
      </c>
    </row>
    <row r="669" spans="1:4" ht="45" x14ac:dyDescent="0.25">
      <c r="A669" s="17" t="s">
        <v>746</v>
      </c>
      <c r="B669" s="17" t="s">
        <v>1233</v>
      </c>
      <c r="C669" s="17" t="s">
        <v>1355</v>
      </c>
      <c r="D669" s="17" t="str">
        <f t="shared" si="10"/>
        <v>R162389 : amending Regulation (EU) No 1388/2013 opening and providing for the management of autonomous tariff quotas of the Union for certain agricultural and industrial products</v>
      </c>
    </row>
    <row r="670" spans="1:4" ht="45" x14ac:dyDescent="0.25">
      <c r="A670" s="17" t="s">
        <v>747</v>
      </c>
      <c r="B670" s="17" t="s">
        <v>1236</v>
      </c>
      <c r="C670" s="17" t="s">
        <v>1355</v>
      </c>
      <c r="D670" s="17" t="str">
        <f t="shared" si="10"/>
        <v>R172466 : amending Regulation (EU) No 1388/2013 opening and providing for the management of autonomous tariff quotas of the Union for certain agricultural and industrial products</v>
      </c>
    </row>
    <row r="671" spans="1:4" ht="45" x14ac:dyDescent="0.25">
      <c r="A671" s="17" t="s">
        <v>748</v>
      </c>
      <c r="B671" s="17" t="s">
        <v>1236</v>
      </c>
      <c r="C671" s="17" t="s">
        <v>1355</v>
      </c>
      <c r="D671" s="17" t="str">
        <f t="shared" si="10"/>
        <v>R172466 : amending Regulation (EU) No 1388/2013 opening and providing for the management of autonomous tariff quotas of the Union for certain agricultural and industrial products</v>
      </c>
    </row>
    <row r="672" spans="1:4" ht="45" x14ac:dyDescent="0.25">
      <c r="A672" s="17" t="s">
        <v>749</v>
      </c>
      <c r="B672" s="17" t="s">
        <v>1236</v>
      </c>
      <c r="C672" s="17" t="s">
        <v>1355</v>
      </c>
      <c r="D672" s="17" t="str">
        <f t="shared" si="10"/>
        <v>R172466 : amending Regulation (EU) No 1388/2013 opening and providing for the management of autonomous tariff quotas of the Union for certain agricultural and industrial products</v>
      </c>
    </row>
    <row r="673" spans="1:4" ht="45" x14ac:dyDescent="0.25">
      <c r="A673" s="17" t="s">
        <v>751</v>
      </c>
      <c r="B673" s="17" t="s">
        <v>1236</v>
      </c>
      <c r="C673" s="17" t="s">
        <v>1355</v>
      </c>
      <c r="D673" s="17" t="str">
        <f t="shared" si="10"/>
        <v>R172466 : amending Regulation (EU) No 1388/2013 opening and providing for the management of autonomous tariff quotas of the Union for certain agricultural and industrial products</v>
      </c>
    </row>
    <row r="674" spans="1:4" ht="45" x14ac:dyDescent="0.25">
      <c r="A674" s="17" t="s">
        <v>752</v>
      </c>
      <c r="B674" s="17" t="s">
        <v>1236</v>
      </c>
      <c r="C674" s="17" t="s">
        <v>1355</v>
      </c>
      <c r="D674" s="17" t="str">
        <f t="shared" si="10"/>
        <v>R172466 : amending Regulation (EU) No 1388/2013 opening and providing for the management of autonomous tariff quotas of the Union for certain agricultural and industrial products</v>
      </c>
    </row>
    <row r="675" spans="1:4" ht="45" x14ac:dyDescent="0.25">
      <c r="A675" s="17" t="s">
        <v>753</v>
      </c>
      <c r="B675" s="17" t="s">
        <v>1236</v>
      </c>
      <c r="C675" s="17" t="s">
        <v>1355</v>
      </c>
      <c r="D675" s="17" t="str">
        <f t="shared" si="10"/>
        <v>R172466 : amending Regulation (EU) No 1388/2013 opening and providing for the management of autonomous tariff quotas of the Union for certain agricultural and industrial products</v>
      </c>
    </row>
    <row r="676" spans="1:4" ht="45" x14ac:dyDescent="0.25">
      <c r="A676" s="17" t="s">
        <v>754</v>
      </c>
      <c r="B676" s="17" t="s">
        <v>1236</v>
      </c>
      <c r="C676" s="17" t="s">
        <v>1355</v>
      </c>
      <c r="D676" s="17" t="str">
        <f t="shared" si="10"/>
        <v>R172466 : amending Regulation (EU) No 1388/2013 opening and providing for the management of autonomous tariff quotas of the Union for certain agricultural and industrial products</v>
      </c>
    </row>
    <row r="677" spans="1:4" ht="45" x14ac:dyDescent="0.25">
      <c r="A677" s="17" t="s">
        <v>755</v>
      </c>
      <c r="B677" s="17" t="s">
        <v>1236</v>
      </c>
      <c r="C677" s="17" t="s">
        <v>1355</v>
      </c>
      <c r="D677" s="17" t="str">
        <f t="shared" si="10"/>
        <v>R172466 : amending Regulation (EU) No 1388/2013 opening and providing for the management of autonomous tariff quotas of the Union for certain agricultural and industrial products</v>
      </c>
    </row>
    <row r="678" spans="1:4" ht="45" x14ac:dyDescent="0.25">
      <c r="A678" s="17" t="s">
        <v>756</v>
      </c>
      <c r="B678" s="17" t="s">
        <v>1236</v>
      </c>
      <c r="C678" s="17" t="s">
        <v>1355</v>
      </c>
      <c r="D678" s="17" t="str">
        <f t="shared" si="10"/>
        <v>R172466 : amending Regulation (EU) No 1388/2013 opening and providing for the management of autonomous tariff quotas of the Union for certain agricultural and industrial products</v>
      </c>
    </row>
    <row r="679" spans="1:4" ht="45" x14ac:dyDescent="0.25">
      <c r="A679" s="17" t="s">
        <v>757</v>
      </c>
      <c r="B679" s="17" t="s">
        <v>1236</v>
      </c>
      <c r="C679" s="17" t="s">
        <v>1355</v>
      </c>
      <c r="D679" s="17" t="str">
        <f t="shared" si="10"/>
        <v>R172466 : amending Regulation (EU) No 1388/2013 opening and providing for the management of autonomous tariff quotas of the Union for certain agricultural and industrial products</v>
      </c>
    </row>
    <row r="680" spans="1:4" ht="45" x14ac:dyDescent="0.25">
      <c r="A680" s="17" t="s">
        <v>758</v>
      </c>
      <c r="B680" s="17" t="s">
        <v>1233</v>
      </c>
      <c r="C680" s="17" t="s">
        <v>1355</v>
      </c>
      <c r="D680" s="17" t="str">
        <f t="shared" si="10"/>
        <v>R162389 : amending Regulation (EU) No 1388/2013 opening and providing for the management of autonomous tariff quotas of the Union for certain agricultural and industrial products</v>
      </c>
    </row>
    <row r="681" spans="1:4" ht="30" x14ac:dyDescent="0.25">
      <c r="A681" s="17" t="s">
        <v>759</v>
      </c>
      <c r="B681" s="17" t="s">
        <v>1239</v>
      </c>
      <c r="C681" s="17" t="s">
        <v>1360</v>
      </c>
      <c r="D681" s="17" t="str">
        <f t="shared" si="10"/>
        <v>R960440 : opening and providing for the administration of Community tariff quotas for certain mixtures of malt sprouts and barley screenings</v>
      </c>
    </row>
    <row r="682" spans="1:4" ht="30" x14ac:dyDescent="0.25">
      <c r="A682" s="17" t="s">
        <v>761</v>
      </c>
      <c r="B682" s="17" t="s">
        <v>1239</v>
      </c>
      <c r="C682" s="17" t="s">
        <v>1360</v>
      </c>
      <c r="D682" s="17" t="str">
        <f t="shared" si="10"/>
        <v>R960440 : opening and providing for the administration of Community tariff quotas for certain mixtures of malt sprouts and barley screenings</v>
      </c>
    </row>
    <row r="683" spans="1:4" ht="45" x14ac:dyDescent="0.25">
      <c r="A683" s="17" t="s">
        <v>762</v>
      </c>
      <c r="B683" s="17" t="s">
        <v>1236</v>
      </c>
      <c r="C683" s="17" t="s">
        <v>1355</v>
      </c>
      <c r="D683" s="17" t="str">
        <f t="shared" si="10"/>
        <v>R172466 : amending Regulation (EU) No 1388/2013 opening and providing for the management of autonomous tariff quotas of the Union for certain agricultural and industrial products</v>
      </c>
    </row>
    <row r="684" spans="1:4" ht="45" x14ac:dyDescent="0.25">
      <c r="A684" s="17" t="s">
        <v>763</v>
      </c>
      <c r="B684" s="17" t="s">
        <v>1233</v>
      </c>
      <c r="C684" s="17" t="s">
        <v>1355</v>
      </c>
      <c r="D684" s="17" t="str">
        <f t="shared" si="10"/>
        <v>R162389 : amending Regulation (EU) No 1388/2013 opening and providing for the management of autonomous tariff quotas of the Union for certain agricultural and industrial products</v>
      </c>
    </row>
    <row r="685" spans="1:4" ht="45" x14ac:dyDescent="0.25">
      <c r="A685" s="17" t="s">
        <v>764</v>
      </c>
      <c r="B685" s="17" t="s">
        <v>1233</v>
      </c>
      <c r="C685" s="17" t="s">
        <v>1355</v>
      </c>
      <c r="D685" s="17" t="str">
        <f t="shared" si="10"/>
        <v>R162389 : amending Regulation (EU) No 1388/2013 opening and providing for the management of autonomous tariff quotas of the Union for certain agricultural and industrial products</v>
      </c>
    </row>
    <row r="686" spans="1:4" ht="45" x14ac:dyDescent="0.25">
      <c r="A686" s="17" t="s">
        <v>765</v>
      </c>
      <c r="B686" s="17" t="s">
        <v>1236</v>
      </c>
      <c r="C686" s="17" t="s">
        <v>1355</v>
      </c>
      <c r="D686" s="17" t="str">
        <f t="shared" si="10"/>
        <v>R172466 : amending Regulation (EU) No 1388/2013 opening and providing for the management of autonomous tariff quotas of the Union for certain agricultural and industrial products</v>
      </c>
    </row>
    <row r="687" spans="1:4" ht="45" x14ac:dyDescent="0.25">
      <c r="A687" s="17" t="s">
        <v>766</v>
      </c>
      <c r="B687" s="17" t="s">
        <v>1236</v>
      </c>
      <c r="C687" s="17" t="s">
        <v>1355</v>
      </c>
      <c r="D687" s="17" t="str">
        <f t="shared" si="10"/>
        <v>R172466 : amending Regulation (EU) No 1388/2013 opening and providing for the management of autonomous tariff quotas of the Union for certain agricultural and industrial products</v>
      </c>
    </row>
    <row r="688" spans="1:4" ht="45" x14ac:dyDescent="0.25">
      <c r="A688" s="17" t="s">
        <v>767</v>
      </c>
      <c r="B688" s="17" t="s">
        <v>1233</v>
      </c>
      <c r="C688" s="17" t="s">
        <v>1355</v>
      </c>
      <c r="D688" s="17" t="str">
        <f t="shared" si="10"/>
        <v>R162389 : amending Regulation (EU) No 1388/2013 opening and providing for the management of autonomous tariff quotas of the Union for certain agricultural and industrial products</v>
      </c>
    </row>
    <row r="689" spans="1:4" ht="45" x14ac:dyDescent="0.25">
      <c r="A689" s="17" t="s">
        <v>768</v>
      </c>
      <c r="B689" s="17" t="s">
        <v>1233</v>
      </c>
      <c r="C689" s="17" t="s">
        <v>1355</v>
      </c>
      <c r="D689" s="17" t="str">
        <f t="shared" si="10"/>
        <v>R162389 : amending Regulation (EU) No 1388/2013 opening and providing for the management of autonomous tariff quotas of the Union for certain agricultural and industrial products</v>
      </c>
    </row>
    <row r="690" spans="1:4" ht="45" x14ac:dyDescent="0.25">
      <c r="A690" s="17" t="s">
        <v>769</v>
      </c>
      <c r="B690" s="17" t="s">
        <v>1236</v>
      </c>
      <c r="C690" s="17" t="s">
        <v>1355</v>
      </c>
      <c r="D690" s="17" t="str">
        <f t="shared" si="10"/>
        <v>R172466 : amending Regulation (EU) No 1388/2013 opening and providing for the management of autonomous tariff quotas of the Union for certain agricultural and industrial products</v>
      </c>
    </row>
    <row r="691" spans="1:4" ht="45" x14ac:dyDescent="0.25">
      <c r="A691" s="17" t="s">
        <v>770</v>
      </c>
      <c r="B691" s="17" t="s">
        <v>1236</v>
      </c>
      <c r="C691" s="17" t="s">
        <v>1355</v>
      </c>
      <c r="D691" s="17" t="str">
        <f t="shared" si="10"/>
        <v>R172466 : amending Regulation (EU) No 1388/2013 opening and providing for the management of autonomous tariff quotas of the Union for certain agricultural and industrial products</v>
      </c>
    </row>
    <row r="692" spans="1:4" ht="45" x14ac:dyDescent="0.25">
      <c r="A692" s="17" t="s">
        <v>771</v>
      </c>
      <c r="B692" s="17" t="s">
        <v>1233</v>
      </c>
      <c r="C692" s="17" t="s">
        <v>1355</v>
      </c>
      <c r="D692" s="17" t="str">
        <f t="shared" si="10"/>
        <v>R162389 : amending Regulation (EU) No 1388/2013 opening and providing for the management of autonomous tariff quotas of the Union for certain agricultural and industrial products</v>
      </c>
    </row>
    <row r="693" spans="1:4" ht="45" x14ac:dyDescent="0.25">
      <c r="A693" s="17" t="s">
        <v>772</v>
      </c>
      <c r="B693" s="17" t="s">
        <v>1233</v>
      </c>
      <c r="C693" s="17" t="s">
        <v>1355</v>
      </c>
      <c r="D693" s="17" t="str">
        <f t="shared" si="10"/>
        <v>R162389 : amending Regulation (EU) No 1388/2013 opening and providing for the management of autonomous tariff quotas of the Union for certain agricultural and industrial products</v>
      </c>
    </row>
    <row r="694" spans="1:4" ht="45" x14ac:dyDescent="0.25">
      <c r="A694" s="17" t="s">
        <v>773</v>
      </c>
      <c r="B694" s="17" t="s">
        <v>1233</v>
      </c>
      <c r="C694" s="17" t="s">
        <v>1355</v>
      </c>
      <c r="D694" s="17" t="str">
        <f t="shared" si="10"/>
        <v>R162389 : amending Regulation (EU) No 1388/2013 opening and providing for the management of autonomous tariff quotas of the Union for certain agricultural and industrial products</v>
      </c>
    </row>
    <row r="695" spans="1:4" ht="45" x14ac:dyDescent="0.25">
      <c r="A695" s="17" t="s">
        <v>774</v>
      </c>
      <c r="B695" s="17" t="s">
        <v>1233</v>
      </c>
      <c r="C695" s="17" t="s">
        <v>1355</v>
      </c>
      <c r="D695" s="17" t="str">
        <f t="shared" si="10"/>
        <v>R162389 : amending Regulation (EU) No 1388/2013 opening and providing for the management of autonomous tariff quotas of the Union for certain agricultural and industrial products</v>
      </c>
    </row>
    <row r="696" spans="1:4" ht="45" x14ac:dyDescent="0.25">
      <c r="A696" s="17" t="s">
        <v>775</v>
      </c>
      <c r="B696" s="17" t="s">
        <v>1233</v>
      </c>
      <c r="C696" s="17" t="s">
        <v>1355</v>
      </c>
      <c r="D696" s="17" t="str">
        <f t="shared" si="10"/>
        <v>R162389 : amending Regulation (EU) No 1388/2013 opening and providing for the management of autonomous tariff quotas of the Union for certain agricultural and industrial products</v>
      </c>
    </row>
    <row r="697" spans="1:4" ht="45" x14ac:dyDescent="0.25">
      <c r="A697" s="17" t="s">
        <v>776</v>
      </c>
      <c r="B697" s="17" t="s">
        <v>1233</v>
      </c>
      <c r="C697" s="17" t="s">
        <v>1355</v>
      </c>
      <c r="D697" s="17" t="str">
        <f t="shared" si="10"/>
        <v>R162389 : amending Regulation (EU) No 1388/2013 opening and providing for the management of autonomous tariff quotas of the Union for certain agricultural and industrial products</v>
      </c>
    </row>
    <row r="698" spans="1:4" ht="30" x14ac:dyDescent="0.25">
      <c r="A698" s="17" t="s">
        <v>1240</v>
      </c>
      <c r="B698" s="17" t="s">
        <v>1241</v>
      </c>
      <c r="C698" s="17" t="s">
        <v>1361</v>
      </c>
      <c r="D698" s="17" t="str">
        <f t="shared" si="10"/>
        <v>R130082 : laying down detailed rules for the application of an import tariff quota of dried boneless beef originating in Switzerland</v>
      </c>
    </row>
    <row r="699" spans="1:4" ht="30" x14ac:dyDescent="0.25">
      <c r="A699" s="17" t="s">
        <v>1242</v>
      </c>
      <c r="B699" s="17" t="s">
        <v>1243</v>
      </c>
      <c r="C699" s="17" t="s">
        <v>1362</v>
      </c>
      <c r="D699" s="17" t="str">
        <f t="shared" si="10"/>
        <v>R180339 : amending and derogating from Regulation (EC) No 2535/2001 as regards the import licences for dairy products originating in Iceland</v>
      </c>
    </row>
    <row r="700" spans="1:4" ht="30" x14ac:dyDescent="0.25">
      <c r="A700" s="17" t="s">
        <v>1244</v>
      </c>
      <c r="B700" s="17" t="s">
        <v>1243</v>
      </c>
      <c r="C700" s="17" t="s">
        <v>1362</v>
      </c>
      <c r="D700" s="17" t="str">
        <f t="shared" si="10"/>
        <v>R180339 : amending and derogating from Regulation (EC) No 2535/2001 as regards the import licences for dairy products originating in Iceland</v>
      </c>
    </row>
    <row r="701" spans="1:4" ht="30" x14ac:dyDescent="0.25">
      <c r="A701" s="17" t="s">
        <v>1245</v>
      </c>
      <c r="B701" s="17" t="s">
        <v>1243</v>
      </c>
      <c r="C701" s="17" t="s">
        <v>1362</v>
      </c>
      <c r="D701" s="17" t="str">
        <f t="shared" si="10"/>
        <v>R180339 : amending and derogating from Regulation (EC) No 2535/2001 as regards the import licences for dairy products originating in Iceland</v>
      </c>
    </row>
    <row r="702" spans="1:4" x14ac:dyDescent="0.25">
      <c r="A702" s="17" t="s">
        <v>1246</v>
      </c>
      <c r="B702" s="17" t="s">
        <v>1247</v>
      </c>
      <c r="C702" s="17" t="s">
        <v>1363</v>
      </c>
      <c r="D702" s="17" t="str">
        <f t="shared" si="10"/>
        <v>R172200 : on the common organization of the market in fruit and vegetables</v>
      </c>
    </row>
    <row r="703" spans="1:4" x14ac:dyDescent="0.25">
      <c r="A703" s="17" t="s">
        <v>1248</v>
      </c>
      <c r="B703" s="17" t="s">
        <v>1247</v>
      </c>
      <c r="C703" s="17" t="s">
        <v>1363</v>
      </c>
      <c r="D703" s="17" t="str">
        <f t="shared" si="10"/>
        <v>R172200 : on the common organization of the market in fruit and vegetables</v>
      </c>
    </row>
    <row r="704" spans="1:4" x14ac:dyDescent="0.25">
      <c r="A704" s="17" t="s">
        <v>1249</v>
      </c>
      <c r="B704" s="17" t="s">
        <v>1247</v>
      </c>
      <c r="C704" s="17" t="s">
        <v>1363</v>
      </c>
      <c r="D704" s="17" t="str">
        <f t="shared" si="10"/>
        <v>R172200 : on the common organization of the market in fruit and vegetables</v>
      </c>
    </row>
    <row r="705" spans="1:4" ht="30" x14ac:dyDescent="0.25">
      <c r="A705" s="17" t="s">
        <v>777</v>
      </c>
      <c r="B705" s="17" t="s">
        <v>1250</v>
      </c>
      <c r="C705" s="17" t="s">
        <v>1364</v>
      </c>
      <c r="D705" s="17" t="str">
        <f t="shared" si="10"/>
        <v>R152405 : opening and providing for the management of EU tariff quotas for agricultural products originating in Ukraine</v>
      </c>
    </row>
    <row r="706" spans="1:4" ht="30" x14ac:dyDescent="0.25">
      <c r="A706" s="17" t="s">
        <v>779</v>
      </c>
      <c r="B706" s="17" t="s">
        <v>1250</v>
      </c>
      <c r="C706" s="17" t="s">
        <v>1364</v>
      </c>
      <c r="D706" s="17" t="str">
        <f t="shared" ref="D706:D769" si="11">CONCATENATE(B706, " : ", C706)</f>
        <v>R152405 : opening and providing for the management of EU tariff quotas for agricultural products originating in Ukraine</v>
      </c>
    </row>
    <row r="707" spans="1:4" ht="30" x14ac:dyDescent="0.25">
      <c r="A707" s="17" t="s">
        <v>780</v>
      </c>
      <c r="B707" s="17" t="s">
        <v>1250</v>
      </c>
      <c r="C707" s="17" t="s">
        <v>1364</v>
      </c>
      <c r="D707" s="17" t="str">
        <f t="shared" si="11"/>
        <v>R152405 : opening and providing for the management of EU tariff quotas for agricultural products originating in Ukraine</v>
      </c>
    </row>
    <row r="708" spans="1:4" ht="30" x14ac:dyDescent="0.25">
      <c r="A708" s="17" t="s">
        <v>781</v>
      </c>
      <c r="B708" s="17" t="s">
        <v>1250</v>
      </c>
      <c r="C708" s="17" t="s">
        <v>1364</v>
      </c>
      <c r="D708" s="17" t="str">
        <f t="shared" si="11"/>
        <v>R152405 : opening and providing for the management of EU tariff quotas for agricultural products originating in Ukraine</v>
      </c>
    </row>
    <row r="709" spans="1:4" ht="30" x14ac:dyDescent="0.25">
      <c r="A709" s="17" t="s">
        <v>782</v>
      </c>
      <c r="B709" s="17" t="s">
        <v>1250</v>
      </c>
      <c r="C709" s="17" t="s">
        <v>1364</v>
      </c>
      <c r="D709" s="17" t="str">
        <f t="shared" si="11"/>
        <v>R152405 : opening and providing for the management of EU tariff quotas for agricultural products originating in Ukraine</v>
      </c>
    </row>
    <row r="710" spans="1:4" ht="30" x14ac:dyDescent="0.25">
      <c r="A710" s="17" t="s">
        <v>783</v>
      </c>
      <c r="B710" s="17" t="s">
        <v>1250</v>
      </c>
      <c r="C710" s="17" t="s">
        <v>1364</v>
      </c>
      <c r="D710" s="17" t="str">
        <f t="shared" si="11"/>
        <v>R152405 : opening and providing for the management of EU tariff quotas for agricultural products originating in Ukraine</v>
      </c>
    </row>
    <row r="711" spans="1:4" ht="30" x14ac:dyDescent="0.25">
      <c r="A711" s="17" t="s">
        <v>784</v>
      </c>
      <c r="B711" s="17" t="s">
        <v>1250</v>
      </c>
      <c r="C711" s="17" t="s">
        <v>1364</v>
      </c>
      <c r="D711" s="17" t="str">
        <f t="shared" si="11"/>
        <v>R152405 : opening and providing for the management of EU tariff quotas for agricultural products originating in Ukraine</v>
      </c>
    </row>
    <row r="712" spans="1:4" ht="30" x14ac:dyDescent="0.25">
      <c r="A712" s="17" t="s">
        <v>785</v>
      </c>
      <c r="B712" s="17" t="s">
        <v>1250</v>
      </c>
      <c r="C712" s="17" t="s">
        <v>1364</v>
      </c>
      <c r="D712" s="17" t="str">
        <f t="shared" si="11"/>
        <v>R152405 : opening and providing for the management of EU tariff quotas for agricultural products originating in Ukraine</v>
      </c>
    </row>
    <row r="713" spans="1:4" ht="30" x14ac:dyDescent="0.25">
      <c r="A713" s="17" t="s">
        <v>786</v>
      </c>
      <c r="B713" s="17" t="s">
        <v>1250</v>
      </c>
      <c r="C713" s="17" t="s">
        <v>1364</v>
      </c>
      <c r="D713" s="17" t="str">
        <f t="shared" si="11"/>
        <v>R152405 : opening and providing for the management of EU tariff quotas for agricultural products originating in Ukraine</v>
      </c>
    </row>
    <row r="714" spans="1:4" ht="30" x14ac:dyDescent="0.25">
      <c r="A714" s="17" t="s">
        <v>787</v>
      </c>
      <c r="B714" s="17" t="s">
        <v>1250</v>
      </c>
      <c r="C714" s="17" t="s">
        <v>1364</v>
      </c>
      <c r="D714" s="17" t="str">
        <f t="shared" si="11"/>
        <v>R152405 : opening and providing for the management of EU tariff quotas for agricultural products originating in Ukraine</v>
      </c>
    </row>
    <row r="715" spans="1:4" ht="30" x14ac:dyDescent="0.25">
      <c r="A715" s="17" t="s">
        <v>788</v>
      </c>
      <c r="B715" s="17" t="s">
        <v>1250</v>
      </c>
      <c r="C715" s="17" t="s">
        <v>1364</v>
      </c>
      <c r="D715" s="17" t="str">
        <f t="shared" si="11"/>
        <v>R152405 : opening and providing for the management of EU tariff quotas for agricultural products originating in Ukraine</v>
      </c>
    </row>
    <row r="716" spans="1:4" ht="30" x14ac:dyDescent="0.25">
      <c r="A716" s="17" t="s">
        <v>789</v>
      </c>
      <c r="B716" s="17" t="s">
        <v>1250</v>
      </c>
      <c r="C716" s="17" t="s">
        <v>1364</v>
      </c>
      <c r="D716" s="17" t="str">
        <f t="shared" si="11"/>
        <v>R152405 : opening and providing for the management of EU tariff quotas for agricultural products originating in Ukraine</v>
      </c>
    </row>
    <row r="717" spans="1:4" ht="30" x14ac:dyDescent="0.25">
      <c r="A717" s="17" t="s">
        <v>790</v>
      </c>
      <c r="B717" s="17" t="s">
        <v>1250</v>
      </c>
      <c r="C717" s="17" t="s">
        <v>1364</v>
      </c>
      <c r="D717" s="17" t="str">
        <f t="shared" si="11"/>
        <v>R152405 : opening and providing for the management of EU tariff quotas for agricultural products originating in Ukraine</v>
      </c>
    </row>
    <row r="718" spans="1:4" ht="30" x14ac:dyDescent="0.25">
      <c r="A718" s="17" t="s">
        <v>791</v>
      </c>
      <c r="B718" s="17" t="s">
        <v>1250</v>
      </c>
      <c r="C718" s="17" t="s">
        <v>1364</v>
      </c>
      <c r="D718" s="17" t="str">
        <f t="shared" si="11"/>
        <v>R152405 : opening and providing for the management of EU tariff quotas for agricultural products originating in Ukraine</v>
      </c>
    </row>
    <row r="719" spans="1:4" ht="30" x14ac:dyDescent="0.25">
      <c r="A719" s="17" t="s">
        <v>792</v>
      </c>
      <c r="B719" s="17" t="s">
        <v>1250</v>
      </c>
      <c r="C719" s="17" t="s">
        <v>1364</v>
      </c>
      <c r="D719" s="17" t="str">
        <f t="shared" si="11"/>
        <v>R152405 : opening and providing for the management of EU tariff quotas for agricultural products originating in Ukraine</v>
      </c>
    </row>
    <row r="720" spans="1:4" ht="30" x14ac:dyDescent="0.25">
      <c r="A720" s="17" t="s">
        <v>793</v>
      </c>
      <c r="B720" s="17" t="s">
        <v>1250</v>
      </c>
      <c r="C720" s="17" t="s">
        <v>1364</v>
      </c>
      <c r="D720" s="17" t="str">
        <f t="shared" si="11"/>
        <v>R152405 : opening and providing for the management of EU tariff quotas for agricultural products originating in Ukraine</v>
      </c>
    </row>
    <row r="721" spans="1:4" ht="30" x14ac:dyDescent="0.25">
      <c r="A721" s="17" t="s">
        <v>794</v>
      </c>
      <c r="B721" s="17" t="s">
        <v>1250</v>
      </c>
      <c r="C721" s="17" t="s">
        <v>1364</v>
      </c>
      <c r="D721" s="17" t="str">
        <f t="shared" si="11"/>
        <v>R152405 : opening and providing for the management of EU tariff quotas for agricultural products originating in Ukraine</v>
      </c>
    </row>
    <row r="722" spans="1:4" ht="30" x14ac:dyDescent="0.25">
      <c r="A722" s="17" t="s">
        <v>795</v>
      </c>
      <c r="B722" s="17" t="s">
        <v>1250</v>
      </c>
      <c r="C722" s="17" t="s">
        <v>1364</v>
      </c>
      <c r="D722" s="17" t="str">
        <f t="shared" si="11"/>
        <v>R152405 : opening and providing for the management of EU tariff quotas for agricultural products originating in Ukraine</v>
      </c>
    </row>
    <row r="723" spans="1:4" ht="30" x14ac:dyDescent="0.25">
      <c r="A723" s="17" t="s">
        <v>796</v>
      </c>
      <c r="B723" s="17" t="s">
        <v>1250</v>
      </c>
      <c r="C723" s="17" t="s">
        <v>1364</v>
      </c>
      <c r="D723" s="17" t="str">
        <f t="shared" si="11"/>
        <v>R152405 : opening and providing for the management of EU tariff quotas for agricultural products originating in Ukraine</v>
      </c>
    </row>
    <row r="724" spans="1:4" ht="30" x14ac:dyDescent="0.25">
      <c r="A724" s="17" t="s">
        <v>797</v>
      </c>
      <c r="B724" s="17" t="s">
        <v>1250</v>
      </c>
      <c r="C724" s="17" t="s">
        <v>1364</v>
      </c>
      <c r="D724" s="17" t="str">
        <f t="shared" si="11"/>
        <v>R152405 : opening and providing for the management of EU tariff quotas for agricultural products originating in Ukraine</v>
      </c>
    </row>
    <row r="725" spans="1:4" ht="30" x14ac:dyDescent="0.25">
      <c r="A725" s="17" t="s">
        <v>798</v>
      </c>
      <c r="B725" s="17" t="s">
        <v>1250</v>
      </c>
      <c r="C725" s="17" t="s">
        <v>1364</v>
      </c>
      <c r="D725" s="17" t="str">
        <f t="shared" si="11"/>
        <v>R152405 : opening and providing for the management of EU tariff quotas for agricultural products originating in Ukraine</v>
      </c>
    </row>
    <row r="726" spans="1:4" ht="30" x14ac:dyDescent="0.25">
      <c r="A726" s="17" t="s">
        <v>799</v>
      </c>
      <c r="B726" s="17" t="s">
        <v>1250</v>
      </c>
      <c r="C726" s="17" t="s">
        <v>1364</v>
      </c>
      <c r="D726" s="17" t="str">
        <f t="shared" si="11"/>
        <v>R152405 : opening and providing for the management of EU tariff quotas for agricultural products originating in Ukraine</v>
      </c>
    </row>
    <row r="727" spans="1:4" ht="30" x14ac:dyDescent="0.25">
      <c r="A727" s="17" t="s">
        <v>800</v>
      </c>
      <c r="B727" s="17" t="s">
        <v>1250</v>
      </c>
      <c r="C727" s="17" t="s">
        <v>1364</v>
      </c>
      <c r="D727" s="17" t="str">
        <f t="shared" si="11"/>
        <v>R152405 : opening and providing for the management of EU tariff quotas for agricultural products originating in Ukraine</v>
      </c>
    </row>
    <row r="728" spans="1:4" ht="30" x14ac:dyDescent="0.25">
      <c r="A728" s="17" t="s">
        <v>801</v>
      </c>
      <c r="B728" s="17" t="s">
        <v>1250</v>
      </c>
      <c r="C728" s="17" t="s">
        <v>1364</v>
      </c>
      <c r="D728" s="17" t="str">
        <f t="shared" si="11"/>
        <v>R152405 : opening and providing for the management of EU tariff quotas for agricultural products originating in Ukraine</v>
      </c>
    </row>
    <row r="729" spans="1:4" ht="30" x14ac:dyDescent="0.25">
      <c r="A729" s="17" t="s">
        <v>802</v>
      </c>
      <c r="B729" s="17" t="s">
        <v>1250</v>
      </c>
      <c r="C729" s="17" t="s">
        <v>1364</v>
      </c>
      <c r="D729" s="17" t="str">
        <f t="shared" si="11"/>
        <v>R152405 : opening and providing for the management of EU tariff quotas for agricultural products originating in Ukraine</v>
      </c>
    </row>
    <row r="730" spans="1:4" ht="30" x14ac:dyDescent="0.25">
      <c r="A730" s="17" t="s">
        <v>803</v>
      </c>
      <c r="B730" s="17" t="s">
        <v>1250</v>
      </c>
      <c r="C730" s="17" t="s">
        <v>1364</v>
      </c>
      <c r="D730" s="17" t="str">
        <f t="shared" si="11"/>
        <v>R152405 : opening and providing for the management of EU tariff quotas for agricultural products originating in Ukraine</v>
      </c>
    </row>
    <row r="731" spans="1:4" ht="30" x14ac:dyDescent="0.25">
      <c r="A731" s="17" t="s">
        <v>804</v>
      </c>
      <c r="B731" s="17" t="s">
        <v>1250</v>
      </c>
      <c r="C731" s="17" t="s">
        <v>1364</v>
      </c>
      <c r="D731" s="17" t="str">
        <f t="shared" si="11"/>
        <v>R152405 : opening and providing for the management of EU tariff quotas for agricultural products originating in Ukraine</v>
      </c>
    </row>
    <row r="732" spans="1:4" ht="30" x14ac:dyDescent="0.25">
      <c r="A732" s="17" t="s">
        <v>805</v>
      </c>
      <c r="B732" s="17" t="s">
        <v>1251</v>
      </c>
      <c r="C732" s="17" t="s">
        <v>1365</v>
      </c>
      <c r="D732" s="17" t="str">
        <f t="shared" si="11"/>
        <v>R171566 : on the introduction of temporary autonomous trade measures for Ukraine supplementing the trade concessions available under the Association Agreement</v>
      </c>
    </row>
    <row r="733" spans="1:4" ht="30" x14ac:dyDescent="0.25">
      <c r="A733" s="17" t="s">
        <v>807</v>
      </c>
      <c r="B733" s="17" t="s">
        <v>1251</v>
      </c>
      <c r="C733" s="17" t="s">
        <v>1365</v>
      </c>
      <c r="D733" s="17" t="str">
        <f t="shared" si="11"/>
        <v>R171566 : on the introduction of temporary autonomous trade measures for Ukraine supplementing the trade concessions available under the Association Agreement</v>
      </c>
    </row>
    <row r="734" spans="1:4" ht="30" x14ac:dyDescent="0.25">
      <c r="A734" s="17" t="s">
        <v>808</v>
      </c>
      <c r="B734" s="17" t="s">
        <v>1251</v>
      </c>
      <c r="C734" s="17" t="s">
        <v>1365</v>
      </c>
      <c r="D734" s="17" t="str">
        <f t="shared" si="11"/>
        <v>R171566 : on the introduction of temporary autonomous trade measures for Ukraine supplementing the trade concessions available under the Association Agreement</v>
      </c>
    </row>
    <row r="735" spans="1:4" ht="30" x14ac:dyDescent="0.25">
      <c r="A735" s="17" t="s">
        <v>809</v>
      </c>
      <c r="B735" s="17" t="s">
        <v>1251</v>
      </c>
      <c r="C735" s="17" t="s">
        <v>1365</v>
      </c>
      <c r="D735" s="17" t="str">
        <f t="shared" si="11"/>
        <v>R171566 : on the introduction of temporary autonomous trade measures for Ukraine supplementing the trade concessions available under the Association Agreement</v>
      </c>
    </row>
    <row r="736" spans="1:4" ht="30" x14ac:dyDescent="0.25">
      <c r="A736" s="17" t="s">
        <v>810</v>
      </c>
      <c r="B736" s="17" t="s">
        <v>1251</v>
      </c>
      <c r="C736" s="17" t="s">
        <v>1365</v>
      </c>
      <c r="D736" s="17" t="str">
        <f t="shared" si="11"/>
        <v>R171566 : on the introduction of temporary autonomous trade measures for Ukraine supplementing the trade concessions available under the Association Agreement</v>
      </c>
    </row>
    <row r="737" spans="1:4" ht="30" x14ac:dyDescent="0.25">
      <c r="A737" s="17" t="s">
        <v>812</v>
      </c>
      <c r="B737" s="17" t="s">
        <v>1252</v>
      </c>
      <c r="C737" s="17" t="s">
        <v>1366</v>
      </c>
      <c r="D737" s="17" t="str">
        <f t="shared" si="11"/>
        <v>R140988 : opening and providing for the management of Union tariff quotas for agricultural products originating in the Republic of Moldova</v>
      </c>
    </row>
    <row r="738" spans="1:4" ht="30" x14ac:dyDescent="0.25">
      <c r="A738" s="17" t="s">
        <v>814</v>
      </c>
      <c r="B738" s="17" t="s">
        <v>1252</v>
      </c>
      <c r="C738" s="17" t="s">
        <v>1366</v>
      </c>
      <c r="D738" s="17" t="str">
        <f t="shared" si="11"/>
        <v>R140988 : opening and providing for the management of Union tariff quotas for agricultural products originating in the Republic of Moldova</v>
      </c>
    </row>
    <row r="739" spans="1:4" ht="30" x14ac:dyDescent="0.25">
      <c r="A739" s="17" t="s">
        <v>815</v>
      </c>
      <c r="B739" s="17" t="s">
        <v>1252</v>
      </c>
      <c r="C739" s="17" t="s">
        <v>1366</v>
      </c>
      <c r="D739" s="17" t="str">
        <f t="shared" si="11"/>
        <v>R140988 : opening and providing for the management of Union tariff quotas for agricultural products originating in the Republic of Moldova</v>
      </c>
    </row>
    <row r="740" spans="1:4" ht="30" x14ac:dyDescent="0.25">
      <c r="A740" s="17" t="s">
        <v>816</v>
      </c>
      <c r="B740" s="17" t="s">
        <v>1252</v>
      </c>
      <c r="C740" s="17" t="s">
        <v>1366</v>
      </c>
      <c r="D740" s="17" t="str">
        <f t="shared" si="11"/>
        <v>R140988 : opening and providing for the management of Union tariff quotas for agricultural products originating in the Republic of Moldova</v>
      </c>
    </row>
    <row r="741" spans="1:4" ht="30" x14ac:dyDescent="0.25">
      <c r="A741" s="17" t="s">
        <v>817</v>
      </c>
      <c r="B741" s="17" t="s">
        <v>1252</v>
      </c>
      <c r="C741" s="17" t="s">
        <v>1366</v>
      </c>
      <c r="D741" s="17" t="str">
        <f t="shared" si="11"/>
        <v>R140988 : opening and providing for the management of Union tariff quotas for agricultural products originating in the Republic of Moldova</v>
      </c>
    </row>
    <row r="742" spans="1:4" ht="30" x14ac:dyDescent="0.25">
      <c r="A742" s="17" t="s">
        <v>818</v>
      </c>
      <c r="B742" s="17" t="s">
        <v>1252</v>
      </c>
      <c r="C742" s="17" t="s">
        <v>1366</v>
      </c>
      <c r="D742" s="17" t="str">
        <f t="shared" si="11"/>
        <v>R140988 : opening and providing for the management of Union tariff quotas for agricultural products originating in the Republic of Moldova</v>
      </c>
    </row>
    <row r="743" spans="1:4" ht="30" x14ac:dyDescent="0.25">
      <c r="A743" s="17" t="s">
        <v>819</v>
      </c>
      <c r="B743" s="17" t="s">
        <v>1253</v>
      </c>
      <c r="C743" s="17" t="s">
        <v>1367</v>
      </c>
      <c r="D743" s="17" t="str">
        <f t="shared" si="11"/>
        <v>R140989 : opening and providing for the management of Union tariff quotas for agricultural products originating in Georgia</v>
      </c>
    </row>
    <row r="744" spans="1:4" ht="60" x14ac:dyDescent="0.25">
      <c r="A744" s="17" t="s">
        <v>821</v>
      </c>
      <c r="B744" s="17" t="s">
        <v>1254</v>
      </c>
      <c r="C744" s="17" t="s">
        <v>1368</v>
      </c>
      <c r="D744" s="17" t="str">
        <f t="shared" si="11"/>
        <v>R130977 : on the derogations from the rules of origin laid down in Annex II to the Agreement establishing an Association between the European Union and its Member States, on the one hand, and Central America on the other, that apply within quotas for certain products from Central America</v>
      </c>
    </row>
    <row r="745" spans="1:4" ht="60" x14ac:dyDescent="0.25">
      <c r="A745" s="17" t="s">
        <v>823</v>
      </c>
      <c r="B745" s="17" t="s">
        <v>1254</v>
      </c>
      <c r="C745" s="17" t="s">
        <v>1368</v>
      </c>
      <c r="D745" s="17" t="str">
        <f t="shared" si="11"/>
        <v>R130977 : on the derogations from the rules of origin laid down in Annex II to the Agreement establishing an Association between the European Union and its Member States, on the one hand, and Central America on the other, that apply within quotas for certain products from Central America</v>
      </c>
    </row>
    <row r="746" spans="1:4" ht="60" x14ac:dyDescent="0.25">
      <c r="A746" s="17" t="s">
        <v>825</v>
      </c>
      <c r="B746" s="17" t="s">
        <v>1254</v>
      </c>
      <c r="C746" s="17" t="s">
        <v>1368</v>
      </c>
      <c r="D746" s="17" t="str">
        <f t="shared" si="11"/>
        <v>R130977 : on the derogations from the rules of origin laid down in Annex II to the Agreement establishing an Association between the European Union and its Member States, on the one hand, and Central America on the other, that apply within quotas for certain products from Central America</v>
      </c>
    </row>
    <row r="747" spans="1:4" ht="60" x14ac:dyDescent="0.25">
      <c r="A747" s="17" t="s">
        <v>826</v>
      </c>
      <c r="B747" s="17" t="s">
        <v>1255</v>
      </c>
      <c r="C747" s="17" t="s">
        <v>1369</v>
      </c>
      <c r="D747"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48" spans="1:4" ht="60" x14ac:dyDescent="0.25">
      <c r="A748" s="17" t="s">
        <v>828</v>
      </c>
      <c r="B748" s="17" t="s">
        <v>1255</v>
      </c>
      <c r="C748" s="17" t="s">
        <v>1369</v>
      </c>
      <c r="D748"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49" spans="1:4" ht="60" x14ac:dyDescent="0.25">
      <c r="A749" s="17" t="s">
        <v>829</v>
      </c>
      <c r="B749" s="17" t="s">
        <v>1255</v>
      </c>
      <c r="C749" s="17" t="s">
        <v>1369</v>
      </c>
      <c r="D749"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0" spans="1:4" ht="60" x14ac:dyDescent="0.25">
      <c r="A750" s="17" t="s">
        <v>830</v>
      </c>
      <c r="B750" s="17" t="s">
        <v>1255</v>
      </c>
      <c r="C750" s="17" t="s">
        <v>1369</v>
      </c>
      <c r="D750"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1" spans="1:4" ht="60" x14ac:dyDescent="0.25">
      <c r="A751" s="17" t="s">
        <v>831</v>
      </c>
      <c r="B751" s="17" t="s">
        <v>1255</v>
      </c>
      <c r="C751" s="17" t="s">
        <v>1369</v>
      </c>
      <c r="D751"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2" spans="1:4" ht="60" x14ac:dyDescent="0.25">
      <c r="A752" s="17" t="s">
        <v>832</v>
      </c>
      <c r="B752" s="17" t="s">
        <v>1255</v>
      </c>
      <c r="C752" s="17" t="s">
        <v>1369</v>
      </c>
      <c r="D752"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3" spans="1:4" ht="60" x14ac:dyDescent="0.25">
      <c r="A753" s="17" t="s">
        <v>833</v>
      </c>
      <c r="B753" s="17" t="s">
        <v>1255</v>
      </c>
      <c r="C753" s="17" t="s">
        <v>1369</v>
      </c>
      <c r="D753"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4" spans="1:4" ht="60" x14ac:dyDescent="0.25">
      <c r="A754" s="17" t="s">
        <v>834</v>
      </c>
      <c r="B754" s="17" t="s">
        <v>1255</v>
      </c>
      <c r="C754" s="17" t="s">
        <v>1369</v>
      </c>
      <c r="D754"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5" spans="1:4" ht="60" x14ac:dyDescent="0.25">
      <c r="A755" s="17" t="s">
        <v>835</v>
      </c>
      <c r="B755" s="17" t="s">
        <v>1255</v>
      </c>
      <c r="C755" s="17" t="s">
        <v>1369</v>
      </c>
      <c r="D755"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6" spans="1:4" ht="60" x14ac:dyDescent="0.25">
      <c r="A756" s="17" t="s">
        <v>836</v>
      </c>
      <c r="B756" s="17" t="s">
        <v>1255</v>
      </c>
      <c r="C756" s="17" t="s">
        <v>1369</v>
      </c>
      <c r="D756"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7" spans="1:4" ht="60" x14ac:dyDescent="0.25">
      <c r="A757" s="17" t="s">
        <v>838</v>
      </c>
      <c r="B757" s="17" t="s">
        <v>1255</v>
      </c>
      <c r="C757" s="17" t="s">
        <v>1369</v>
      </c>
      <c r="D757"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8" spans="1:4" ht="60" x14ac:dyDescent="0.25">
      <c r="A758" s="17" t="s">
        <v>839</v>
      </c>
      <c r="B758" s="17" t="s">
        <v>1255</v>
      </c>
      <c r="C758" s="17" t="s">
        <v>1369</v>
      </c>
      <c r="D758"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59" spans="1:4" ht="60" x14ac:dyDescent="0.25">
      <c r="A759" s="17" t="s">
        <v>840</v>
      </c>
      <c r="B759" s="17" t="s">
        <v>1255</v>
      </c>
      <c r="C759" s="17" t="s">
        <v>1369</v>
      </c>
      <c r="D759"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0" spans="1:4" ht="60" x14ac:dyDescent="0.25">
      <c r="A760" s="17" t="s">
        <v>841</v>
      </c>
      <c r="B760" s="17" t="s">
        <v>1255</v>
      </c>
      <c r="C760" s="17" t="s">
        <v>1369</v>
      </c>
      <c r="D760"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1" spans="1:4" ht="60" x14ac:dyDescent="0.25">
      <c r="A761" s="17" t="s">
        <v>842</v>
      </c>
      <c r="B761" s="17" t="s">
        <v>1255</v>
      </c>
      <c r="C761" s="17" t="s">
        <v>1369</v>
      </c>
      <c r="D761"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2" spans="1:4" ht="60" x14ac:dyDescent="0.25">
      <c r="A762" s="17" t="s">
        <v>843</v>
      </c>
      <c r="B762" s="17" t="s">
        <v>1255</v>
      </c>
      <c r="C762" s="17" t="s">
        <v>1369</v>
      </c>
      <c r="D762"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3" spans="1:4" ht="60" x14ac:dyDescent="0.25">
      <c r="A763" s="17" t="s">
        <v>844</v>
      </c>
      <c r="B763" s="17" t="s">
        <v>1255</v>
      </c>
      <c r="C763" s="17" t="s">
        <v>1369</v>
      </c>
      <c r="D763"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4" spans="1:4" ht="60" x14ac:dyDescent="0.25">
      <c r="A764" s="17" t="s">
        <v>845</v>
      </c>
      <c r="B764" s="17" t="s">
        <v>1255</v>
      </c>
      <c r="C764" s="17" t="s">
        <v>1369</v>
      </c>
      <c r="D764"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5" spans="1:4" ht="60" x14ac:dyDescent="0.25">
      <c r="A765" s="17" t="s">
        <v>846</v>
      </c>
      <c r="B765" s="17" t="s">
        <v>1255</v>
      </c>
      <c r="C765" s="17" t="s">
        <v>1369</v>
      </c>
      <c r="D765"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6" spans="1:4" ht="60" x14ac:dyDescent="0.25">
      <c r="A766" s="17" t="s">
        <v>847</v>
      </c>
      <c r="B766" s="17" t="s">
        <v>1255</v>
      </c>
      <c r="C766" s="17" t="s">
        <v>1369</v>
      </c>
      <c r="D766"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7" spans="1:4" ht="60" x14ac:dyDescent="0.25">
      <c r="A767" s="17" t="s">
        <v>848</v>
      </c>
      <c r="B767" s="17" t="s">
        <v>1255</v>
      </c>
      <c r="C767" s="17" t="s">
        <v>1369</v>
      </c>
      <c r="D767"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8" spans="1:4" ht="60" x14ac:dyDescent="0.25">
      <c r="A768" s="17" t="s">
        <v>849</v>
      </c>
      <c r="B768" s="17" t="s">
        <v>1255</v>
      </c>
      <c r="C768" s="17" t="s">
        <v>1369</v>
      </c>
      <c r="D768"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69" spans="1:4" ht="60" x14ac:dyDescent="0.25">
      <c r="A769" s="17" t="s">
        <v>850</v>
      </c>
      <c r="B769" s="17" t="s">
        <v>1255</v>
      </c>
      <c r="C769" s="17" t="s">
        <v>1369</v>
      </c>
      <c r="D769" s="17" t="str">
        <f t="shared" si="11"/>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0" spans="1:4" ht="60" x14ac:dyDescent="0.25">
      <c r="A770" s="17" t="s">
        <v>851</v>
      </c>
      <c r="B770" s="17" t="s">
        <v>1255</v>
      </c>
      <c r="C770" s="17" t="s">
        <v>1369</v>
      </c>
      <c r="D770" s="17" t="str">
        <f t="shared" ref="D770:D833" si="12">CONCATENATE(B770, " : ", C770)</f>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1" spans="1:4" ht="60" x14ac:dyDescent="0.25">
      <c r="A771" s="17" t="s">
        <v>852</v>
      </c>
      <c r="B771" s="17" t="s">
        <v>1255</v>
      </c>
      <c r="C771" s="17" t="s">
        <v>1369</v>
      </c>
      <c r="D771" s="17" t="str">
        <f t="shared" si="12"/>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2" spans="1:4" ht="60" x14ac:dyDescent="0.25">
      <c r="A772" s="17" t="s">
        <v>853</v>
      </c>
      <c r="B772" s="17" t="s">
        <v>1255</v>
      </c>
      <c r="C772" s="17" t="s">
        <v>1369</v>
      </c>
      <c r="D772" s="17" t="str">
        <f t="shared" si="12"/>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3" spans="1:4" ht="60" x14ac:dyDescent="0.25">
      <c r="A773" s="17" t="s">
        <v>854</v>
      </c>
      <c r="B773" s="17" t="s">
        <v>1255</v>
      </c>
      <c r="C773" s="17" t="s">
        <v>1369</v>
      </c>
      <c r="D773" s="17" t="str">
        <f t="shared" si="12"/>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4" spans="1:4" ht="60" x14ac:dyDescent="0.25">
      <c r="A774" s="17" t="s">
        <v>855</v>
      </c>
      <c r="B774" s="17" t="s">
        <v>1255</v>
      </c>
      <c r="C774" s="17" t="s">
        <v>1369</v>
      </c>
      <c r="D774" s="17" t="str">
        <f t="shared" si="12"/>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5" spans="1:4" ht="60" x14ac:dyDescent="0.25">
      <c r="A775" s="17" t="s">
        <v>856</v>
      </c>
      <c r="B775" s="17" t="s">
        <v>1255</v>
      </c>
      <c r="C775" s="17" t="s">
        <v>1369</v>
      </c>
      <c r="D775" s="17" t="str">
        <f t="shared" si="12"/>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6" spans="1:4" ht="60" x14ac:dyDescent="0.25">
      <c r="A776" s="17" t="s">
        <v>857</v>
      </c>
      <c r="B776" s="17" t="s">
        <v>1255</v>
      </c>
      <c r="C776" s="17" t="s">
        <v>1369</v>
      </c>
      <c r="D776" s="17" t="str">
        <f t="shared" si="12"/>
        <v>R131012 : on the derogations from the rules of origin laid down in Annex II to the Agreement establishing an Association between the European Union and its Member States, on the one hand, and Central America on the other, that apply within quotas for certain products from Costa Rica</v>
      </c>
    </row>
    <row r="777" spans="1:4" ht="60" x14ac:dyDescent="0.25">
      <c r="A777" s="17" t="s">
        <v>858</v>
      </c>
      <c r="B777" s="17" t="s">
        <v>1256</v>
      </c>
      <c r="C777" s="17" t="s">
        <v>1370</v>
      </c>
      <c r="D777" s="17" t="str">
        <f t="shared" si="12"/>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row>
    <row r="778" spans="1:4" ht="60" x14ac:dyDescent="0.25">
      <c r="A778" s="17" t="s">
        <v>860</v>
      </c>
      <c r="B778" s="17" t="s">
        <v>1256</v>
      </c>
      <c r="C778" s="17" t="s">
        <v>1370</v>
      </c>
      <c r="D778" s="17" t="str">
        <f t="shared" si="12"/>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row>
    <row r="779" spans="1:4" ht="60" x14ac:dyDescent="0.25">
      <c r="A779" s="17" t="s">
        <v>861</v>
      </c>
      <c r="B779" s="17" t="s">
        <v>1256</v>
      </c>
      <c r="C779" s="17" t="s">
        <v>1370</v>
      </c>
      <c r="D779" s="17" t="str">
        <f t="shared" si="12"/>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row>
    <row r="780" spans="1:4" ht="60" x14ac:dyDescent="0.25">
      <c r="A780" s="17" t="s">
        <v>862</v>
      </c>
      <c r="B780" s="17" t="s">
        <v>1256</v>
      </c>
      <c r="C780" s="17" t="s">
        <v>1370</v>
      </c>
      <c r="D780" s="17" t="str">
        <f t="shared" si="12"/>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row>
    <row r="781" spans="1:4" ht="60" x14ac:dyDescent="0.25">
      <c r="A781" s="17" t="s">
        <v>863</v>
      </c>
      <c r="B781" s="17" t="s">
        <v>1256</v>
      </c>
      <c r="C781" s="17" t="s">
        <v>1370</v>
      </c>
      <c r="D781" s="17" t="str">
        <f t="shared" si="12"/>
        <v>R131366 : on the derogations from the rules of origin laid down in Annex II to the Agreement establishing an Association between the European Union and its Member States, on the one hand, and Central America on the other, that apply within quotas for certain products from Guatemala</v>
      </c>
    </row>
    <row r="782" spans="1:4" ht="60" x14ac:dyDescent="0.25">
      <c r="A782" s="17" t="s">
        <v>864</v>
      </c>
      <c r="B782" s="17" t="s">
        <v>1257</v>
      </c>
      <c r="C782" s="17" t="s">
        <v>1371</v>
      </c>
      <c r="D782"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83" spans="1:4" ht="60" x14ac:dyDescent="0.25">
      <c r="A783" s="17" t="s">
        <v>866</v>
      </c>
      <c r="B783" s="17" t="s">
        <v>1257</v>
      </c>
      <c r="C783" s="17" t="s">
        <v>1371</v>
      </c>
      <c r="D783"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84" spans="1:4" ht="60" x14ac:dyDescent="0.25">
      <c r="A784" s="17" t="s">
        <v>867</v>
      </c>
      <c r="B784" s="17" t="s">
        <v>1257</v>
      </c>
      <c r="C784" s="17" t="s">
        <v>1371</v>
      </c>
      <c r="D784"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85" spans="1:4" ht="60" x14ac:dyDescent="0.25">
      <c r="A785" s="17" t="s">
        <v>868</v>
      </c>
      <c r="B785" s="17" t="s">
        <v>1257</v>
      </c>
      <c r="C785" s="17" t="s">
        <v>1371</v>
      </c>
      <c r="D785"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86" spans="1:4" ht="60" x14ac:dyDescent="0.25">
      <c r="A786" s="17" t="s">
        <v>869</v>
      </c>
      <c r="B786" s="17" t="s">
        <v>1257</v>
      </c>
      <c r="C786" s="17" t="s">
        <v>1371</v>
      </c>
      <c r="D786"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87" spans="1:4" ht="60" x14ac:dyDescent="0.25">
      <c r="A787" s="17" t="s">
        <v>870</v>
      </c>
      <c r="B787" s="17" t="s">
        <v>1257</v>
      </c>
      <c r="C787" s="17" t="s">
        <v>1371</v>
      </c>
      <c r="D787"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88" spans="1:4" ht="60" x14ac:dyDescent="0.25">
      <c r="A788" s="17" t="s">
        <v>871</v>
      </c>
      <c r="B788" s="17" t="s">
        <v>1257</v>
      </c>
      <c r="C788" s="17" t="s">
        <v>1371</v>
      </c>
      <c r="D788"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89" spans="1:4" ht="60" x14ac:dyDescent="0.25">
      <c r="A789" s="17" t="s">
        <v>872</v>
      </c>
      <c r="B789" s="17" t="s">
        <v>1257</v>
      </c>
      <c r="C789" s="17" t="s">
        <v>1371</v>
      </c>
      <c r="D789"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90" spans="1:4" ht="60" x14ac:dyDescent="0.25">
      <c r="A790" s="17" t="s">
        <v>873</v>
      </c>
      <c r="B790" s="17" t="s">
        <v>1257</v>
      </c>
      <c r="C790" s="17" t="s">
        <v>1371</v>
      </c>
      <c r="D790" s="17" t="str">
        <f t="shared" si="12"/>
        <v>R130975 : on the derogations from the rules of origin laid down in Annex II to the Agreement establishing an Association between the European Union and its Member States, on the one hand, and Central America on the other, that apply within quotas for certain products from Honduras</v>
      </c>
    </row>
    <row r="791" spans="1:4" ht="60" x14ac:dyDescent="0.25">
      <c r="A791" s="17" t="s">
        <v>874</v>
      </c>
      <c r="B791" s="17" t="s">
        <v>1258</v>
      </c>
      <c r="C791" s="17" t="s">
        <v>1372</v>
      </c>
      <c r="D791"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2" spans="1:4" ht="60" x14ac:dyDescent="0.25">
      <c r="A792" s="17" t="s">
        <v>876</v>
      </c>
      <c r="B792" s="17" t="s">
        <v>1258</v>
      </c>
      <c r="C792" s="17" t="s">
        <v>1372</v>
      </c>
      <c r="D792"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3" spans="1:4" ht="60" x14ac:dyDescent="0.25">
      <c r="A793" s="17" t="s">
        <v>877</v>
      </c>
      <c r="B793" s="17" t="s">
        <v>1258</v>
      </c>
      <c r="C793" s="17" t="s">
        <v>1372</v>
      </c>
      <c r="D793"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4" spans="1:4" ht="60" x14ac:dyDescent="0.25">
      <c r="A794" s="17" t="s">
        <v>878</v>
      </c>
      <c r="B794" s="17" t="s">
        <v>1258</v>
      </c>
      <c r="C794" s="17" t="s">
        <v>1372</v>
      </c>
      <c r="D794"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5" spans="1:4" ht="60" x14ac:dyDescent="0.25">
      <c r="A795" s="17" t="s">
        <v>879</v>
      </c>
      <c r="B795" s="17" t="s">
        <v>1258</v>
      </c>
      <c r="C795" s="17" t="s">
        <v>1372</v>
      </c>
      <c r="D795"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6" spans="1:4" ht="60" x14ac:dyDescent="0.25">
      <c r="A796" s="17" t="s">
        <v>880</v>
      </c>
      <c r="B796" s="17" t="s">
        <v>1258</v>
      </c>
      <c r="C796" s="17" t="s">
        <v>1372</v>
      </c>
      <c r="D796"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7" spans="1:4" ht="60" x14ac:dyDescent="0.25">
      <c r="A797" s="17" t="s">
        <v>881</v>
      </c>
      <c r="B797" s="17" t="s">
        <v>1258</v>
      </c>
      <c r="C797" s="17" t="s">
        <v>1372</v>
      </c>
      <c r="D797"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8" spans="1:4" ht="60" x14ac:dyDescent="0.25">
      <c r="A798" s="17" t="s">
        <v>882</v>
      </c>
      <c r="B798" s="17" t="s">
        <v>1258</v>
      </c>
      <c r="C798" s="17" t="s">
        <v>1372</v>
      </c>
      <c r="D798"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799" spans="1:4" ht="60" x14ac:dyDescent="0.25">
      <c r="A799" s="17" t="s">
        <v>883</v>
      </c>
      <c r="B799" s="17" t="s">
        <v>1258</v>
      </c>
      <c r="C799" s="17" t="s">
        <v>1372</v>
      </c>
      <c r="D799"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800" spans="1:4" ht="60" x14ac:dyDescent="0.25">
      <c r="A800" s="17" t="s">
        <v>884</v>
      </c>
      <c r="B800" s="17" t="s">
        <v>1258</v>
      </c>
      <c r="C800" s="17" t="s">
        <v>1372</v>
      </c>
      <c r="D800"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801" spans="1:4" ht="60" x14ac:dyDescent="0.25">
      <c r="A801" s="17" t="s">
        <v>885</v>
      </c>
      <c r="B801" s="17" t="s">
        <v>1258</v>
      </c>
      <c r="C801" s="17" t="s">
        <v>1372</v>
      </c>
      <c r="D801"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802" spans="1:4" ht="60" x14ac:dyDescent="0.25">
      <c r="A802" s="17" t="s">
        <v>887</v>
      </c>
      <c r="B802" s="17" t="s">
        <v>1258</v>
      </c>
      <c r="C802" s="17" t="s">
        <v>1372</v>
      </c>
      <c r="D802"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803" spans="1:4" ht="60" x14ac:dyDescent="0.25">
      <c r="A803" s="17" t="s">
        <v>888</v>
      </c>
      <c r="B803" s="17" t="s">
        <v>1258</v>
      </c>
      <c r="C803" s="17" t="s">
        <v>1372</v>
      </c>
      <c r="D803"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804" spans="1:4" ht="60" x14ac:dyDescent="0.25">
      <c r="A804" s="17" t="s">
        <v>889</v>
      </c>
      <c r="B804" s="17" t="s">
        <v>1258</v>
      </c>
      <c r="C804" s="17" t="s">
        <v>1372</v>
      </c>
      <c r="D804" s="17" t="str">
        <f t="shared" si="12"/>
        <v>R130976 : on the derogations from the rules of origin laid down in Annex II to the Agreement establishing an Association between the European Union and its Member States, on the one hand, and Central America on the other, that apply within quotas for certain products from Panama</v>
      </c>
    </row>
    <row r="805" spans="1:4" ht="60" x14ac:dyDescent="0.25">
      <c r="A805" s="17" t="s">
        <v>890</v>
      </c>
      <c r="B805" s="17" t="s">
        <v>1259</v>
      </c>
      <c r="C805" s="17" t="s">
        <v>1373</v>
      </c>
      <c r="D805"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06" spans="1:4" ht="60" x14ac:dyDescent="0.25">
      <c r="A806" s="17" t="s">
        <v>892</v>
      </c>
      <c r="B806" s="17" t="s">
        <v>1259</v>
      </c>
      <c r="C806" s="17" t="s">
        <v>1373</v>
      </c>
      <c r="D806"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07" spans="1:4" ht="60" x14ac:dyDescent="0.25">
      <c r="A807" s="17" t="s">
        <v>893</v>
      </c>
      <c r="B807" s="17" t="s">
        <v>1259</v>
      </c>
      <c r="C807" s="17" t="s">
        <v>1373</v>
      </c>
      <c r="D807"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08" spans="1:4" ht="60" x14ac:dyDescent="0.25">
      <c r="A808" s="17" t="s">
        <v>894</v>
      </c>
      <c r="B808" s="17" t="s">
        <v>1259</v>
      </c>
      <c r="C808" s="17" t="s">
        <v>1373</v>
      </c>
      <c r="D808"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09" spans="1:4" ht="60" x14ac:dyDescent="0.25">
      <c r="A809" s="17" t="s">
        <v>895</v>
      </c>
      <c r="B809" s="17" t="s">
        <v>1259</v>
      </c>
      <c r="C809" s="17" t="s">
        <v>1373</v>
      </c>
      <c r="D809"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0" spans="1:4" ht="60" x14ac:dyDescent="0.25">
      <c r="A810" s="17" t="s">
        <v>896</v>
      </c>
      <c r="B810" s="17" t="s">
        <v>1259</v>
      </c>
      <c r="C810" s="17" t="s">
        <v>1373</v>
      </c>
      <c r="D810"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1" spans="1:4" ht="60" x14ac:dyDescent="0.25">
      <c r="A811" s="17" t="s">
        <v>897</v>
      </c>
      <c r="B811" s="17" t="s">
        <v>1259</v>
      </c>
      <c r="C811" s="17" t="s">
        <v>1373</v>
      </c>
      <c r="D811"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2" spans="1:4" ht="60" x14ac:dyDescent="0.25">
      <c r="A812" s="17" t="s">
        <v>898</v>
      </c>
      <c r="B812" s="17" t="s">
        <v>1259</v>
      </c>
      <c r="C812" s="17" t="s">
        <v>1373</v>
      </c>
      <c r="D812"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3" spans="1:4" ht="60" x14ac:dyDescent="0.25">
      <c r="A813" s="17" t="s">
        <v>899</v>
      </c>
      <c r="B813" s="17" t="s">
        <v>1259</v>
      </c>
      <c r="C813" s="17" t="s">
        <v>1373</v>
      </c>
      <c r="D813"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4" spans="1:4" ht="60" x14ac:dyDescent="0.25">
      <c r="A814" s="17" t="s">
        <v>900</v>
      </c>
      <c r="B814" s="17" t="s">
        <v>1259</v>
      </c>
      <c r="C814" s="17" t="s">
        <v>1373</v>
      </c>
      <c r="D814"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5" spans="1:4" ht="60" x14ac:dyDescent="0.25">
      <c r="A815" s="17" t="s">
        <v>901</v>
      </c>
      <c r="B815" s="17" t="s">
        <v>1259</v>
      </c>
      <c r="C815" s="17" t="s">
        <v>1373</v>
      </c>
      <c r="D815"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6" spans="1:4" ht="60" x14ac:dyDescent="0.25">
      <c r="A816" s="17" t="s">
        <v>902</v>
      </c>
      <c r="B816" s="17" t="s">
        <v>1259</v>
      </c>
      <c r="C816" s="17" t="s">
        <v>1373</v>
      </c>
      <c r="D816"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7" spans="1:4" ht="60" x14ac:dyDescent="0.25">
      <c r="A817" s="17" t="s">
        <v>903</v>
      </c>
      <c r="B817" s="17" t="s">
        <v>1259</v>
      </c>
      <c r="C817" s="17" t="s">
        <v>1373</v>
      </c>
      <c r="D817"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8" spans="1:4" ht="60" x14ac:dyDescent="0.25">
      <c r="A818" s="17" t="s">
        <v>904</v>
      </c>
      <c r="B818" s="17" t="s">
        <v>1259</v>
      </c>
      <c r="C818" s="17" t="s">
        <v>1373</v>
      </c>
      <c r="D818"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19" spans="1:4" ht="60" x14ac:dyDescent="0.25">
      <c r="A819" s="17" t="s">
        <v>905</v>
      </c>
      <c r="B819" s="17" t="s">
        <v>1259</v>
      </c>
      <c r="C819" s="17" t="s">
        <v>1373</v>
      </c>
      <c r="D819"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0" spans="1:4" ht="60" x14ac:dyDescent="0.25">
      <c r="A820" s="17" t="s">
        <v>906</v>
      </c>
      <c r="B820" s="17" t="s">
        <v>1259</v>
      </c>
      <c r="C820" s="17" t="s">
        <v>1373</v>
      </c>
      <c r="D820"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1" spans="1:4" ht="60" x14ac:dyDescent="0.25">
      <c r="A821" s="17" t="s">
        <v>907</v>
      </c>
      <c r="B821" s="17" t="s">
        <v>1259</v>
      </c>
      <c r="C821" s="17" t="s">
        <v>1373</v>
      </c>
      <c r="D821"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2" spans="1:4" ht="60" x14ac:dyDescent="0.25">
      <c r="A822" s="17" t="s">
        <v>908</v>
      </c>
      <c r="B822" s="17" t="s">
        <v>1259</v>
      </c>
      <c r="C822" s="17" t="s">
        <v>1373</v>
      </c>
      <c r="D822"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3" spans="1:4" ht="60" x14ac:dyDescent="0.25">
      <c r="A823" s="17" t="s">
        <v>909</v>
      </c>
      <c r="B823" s="17" t="s">
        <v>1259</v>
      </c>
      <c r="C823" s="17" t="s">
        <v>1373</v>
      </c>
      <c r="D823"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4" spans="1:4" ht="60" x14ac:dyDescent="0.25">
      <c r="A824" s="17" t="s">
        <v>910</v>
      </c>
      <c r="B824" s="17" t="s">
        <v>1259</v>
      </c>
      <c r="C824" s="17" t="s">
        <v>1373</v>
      </c>
      <c r="D824"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5" spans="1:4" ht="60" x14ac:dyDescent="0.25">
      <c r="A825" s="17" t="s">
        <v>911</v>
      </c>
      <c r="B825" s="17" t="s">
        <v>1259</v>
      </c>
      <c r="C825" s="17" t="s">
        <v>1373</v>
      </c>
      <c r="D825"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6" spans="1:4" ht="60" x14ac:dyDescent="0.25">
      <c r="A826" s="17" t="s">
        <v>912</v>
      </c>
      <c r="B826" s="17" t="s">
        <v>1259</v>
      </c>
      <c r="C826" s="17" t="s">
        <v>1373</v>
      </c>
      <c r="D826"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7" spans="1:4" ht="60" x14ac:dyDescent="0.25">
      <c r="A827" s="17" t="s">
        <v>913</v>
      </c>
      <c r="B827" s="17" t="s">
        <v>1259</v>
      </c>
      <c r="C827" s="17" t="s">
        <v>1373</v>
      </c>
      <c r="D827"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8" spans="1:4" ht="60" x14ac:dyDescent="0.25">
      <c r="A828" s="17" t="s">
        <v>914</v>
      </c>
      <c r="B828" s="17" t="s">
        <v>1259</v>
      </c>
      <c r="C828" s="17" t="s">
        <v>1373</v>
      </c>
      <c r="D828"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29" spans="1:4" ht="60" x14ac:dyDescent="0.25">
      <c r="A829" s="17" t="s">
        <v>915</v>
      </c>
      <c r="B829" s="17" t="s">
        <v>1259</v>
      </c>
      <c r="C829" s="17" t="s">
        <v>1373</v>
      </c>
      <c r="D829"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30" spans="1:4" ht="60" x14ac:dyDescent="0.25">
      <c r="A830" s="17" t="s">
        <v>916</v>
      </c>
      <c r="B830" s="17" t="s">
        <v>1259</v>
      </c>
      <c r="C830" s="17" t="s">
        <v>1373</v>
      </c>
      <c r="D830"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31" spans="1:4" ht="60" x14ac:dyDescent="0.25">
      <c r="A831" s="17" t="s">
        <v>917</v>
      </c>
      <c r="B831" s="17" t="s">
        <v>1259</v>
      </c>
      <c r="C831" s="17" t="s">
        <v>1373</v>
      </c>
      <c r="D831"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32" spans="1:4" ht="60" x14ac:dyDescent="0.25">
      <c r="A832" s="17" t="s">
        <v>918</v>
      </c>
      <c r="B832" s="17" t="s">
        <v>1259</v>
      </c>
      <c r="C832" s="17" t="s">
        <v>1373</v>
      </c>
      <c r="D832" s="17" t="str">
        <f t="shared" si="12"/>
        <v>R131011 : on the derogations from the rules of origin laid down in Annex II to the Agreement establishing an Association between the European Union and its Member States, on the one hand, and Central America on the other, that apply within quotas for certain products from El Salvador</v>
      </c>
    </row>
    <row r="833" spans="1:4" ht="60" x14ac:dyDescent="0.25">
      <c r="A833" s="17" t="s">
        <v>919</v>
      </c>
      <c r="B833" s="17" t="s">
        <v>1260</v>
      </c>
      <c r="C833" s="17" t="s">
        <v>1374</v>
      </c>
      <c r="D833" s="17" t="str">
        <f t="shared" si="12"/>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34" spans="1:4" ht="60" x14ac:dyDescent="0.25">
      <c r="A834" s="17" t="s">
        <v>921</v>
      </c>
      <c r="B834" s="17" t="s">
        <v>1260</v>
      </c>
      <c r="C834" s="17" t="s">
        <v>1374</v>
      </c>
      <c r="D834" s="17" t="str">
        <f t="shared" ref="D834:D897" si="13">CONCATENATE(B834, " : ", C834)</f>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35" spans="1:4" ht="60" x14ac:dyDescent="0.25">
      <c r="A835" s="17" t="s">
        <v>922</v>
      </c>
      <c r="B835" s="17" t="s">
        <v>1260</v>
      </c>
      <c r="C835" s="17" t="s">
        <v>1374</v>
      </c>
      <c r="D835"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36" spans="1:4" ht="60" x14ac:dyDescent="0.25">
      <c r="A836" s="17" t="s">
        <v>923</v>
      </c>
      <c r="B836" s="17" t="s">
        <v>1260</v>
      </c>
      <c r="C836" s="17" t="s">
        <v>1374</v>
      </c>
      <c r="D836"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37" spans="1:4" ht="60" x14ac:dyDescent="0.25">
      <c r="A837" s="17" t="s">
        <v>924</v>
      </c>
      <c r="B837" s="17" t="s">
        <v>1260</v>
      </c>
      <c r="C837" s="17" t="s">
        <v>1374</v>
      </c>
      <c r="D837"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38" spans="1:4" ht="60" x14ac:dyDescent="0.25">
      <c r="A838" s="17" t="s">
        <v>925</v>
      </c>
      <c r="B838" s="17" t="s">
        <v>1260</v>
      </c>
      <c r="C838" s="17" t="s">
        <v>1374</v>
      </c>
      <c r="D838"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39" spans="1:4" ht="60" x14ac:dyDescent="0.25">
      <c r="A839" s="17" t="s">
        <v>926</v>
      </c>
      <c r="B839" s="17" t="s">
        <v>1260</v>
      </c>
      <c r="C839" s="17" t="s">
        <v>1374</v>
      </c>
      <c r="D839"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0" spans="1:4" ht="60" x14ac:dyDescent="0.25">
      <c r="A840" s="17" t="s">
        <v>927</v>
      </c>
      <c r="B840" s="17" t="s">
        <v>1260</v>
      </c>
      <c r="C840" s="17" t="s">
        <v>1374</v>
      </c>
      <c r="D840"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1" spans="1:4" ht="60" x14ac:dyDescent="0.25">
      <c r="A841" s="17" t="s">
        <v>928</v>
      </c>
      <c r="B841" s="17" t="s">
        <v>1260</v>
      </c>
      <c r="C841" s="17" t="s">
        <v>1374</v>
      </c>
      <c r="D841"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2" spans="1:4" ht="60" x14ac:dyDescent="0.25">
      <c r="A842" s="17" t="s">
        <v>929</v>
      </c>
      <c r="B842" s="17" t="s">
        <v>1260</v>
      </c>
      <c r="C842" s="17" t="s">
        <v>1374</v>
      </c>
      <c r="D842"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3" spans="1:4" ht="60" x14ac:dyDescent="0.25">
      <c r="A843" s="17" t="s">
        <v>930</v>
      </c>
      <c r="B843" s="17" t="s">
        <v>1260</v>
      </c>
      <c r="C843" s="17" t="s">
        <v>1374</v>
      </c>
      <c r="D843"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4" spans="1:4" ht="60" x14ac:dyDescent="0.25">
      <c r="A844" s="17" t="s">
        <v>931</v>
      </c>
      <c r="B844" s="17" t="s">
        <v>1260</v>
      </c>
      <c r="C844" s="17" t="s">
        <v>1374</v>
      </c>
      <c r="D844"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5" spans="1:4" ht="60" x14ac:dyDescent="0.25">
      <c r="A845" s="17" t="s">
        <v>932</v>
      </c>
      <c r="B845" s="17" t="s">
        <v>1260</v>
      </c>
      <c r="C845" s="17" t="s">
        <v>1374</v>
      </c>
      <c r="D845"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6" spans="1:4" ht="60" x14ac:dyDescent="0.25">
      <c r="A846" s="17" t="s">
        <v>933</v>
      </c>
      <c r="B846" s="17" t="s">
        <v>1260</v>
      </c>
      <c r="C846" s="17" t="s">
        <v>1374</v>
      </c>
      <c r="D846"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7" spans="1:4" ht="60" x14ac:dyDescent="0.25">
      <c r="A847" s="17" t="s">
        <v>934</v>
      </c>
      <c r="B847" s="17" t="s">
        <v>1260</v>
      </c>
      <c r="C847" s="17" t="s">
        <v>1374</v>
      </c>
      <c r="D847"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8" spans="1:4" ht="60" x14ac:dyDescent="0.25">
      <c r="A848" s="17" t="s">
        <v>935</v>
      </c>
      <c r="B848" s="17" t="s">
        <v>1260</v>
      </c>
      <c r="C848" s="17" t="s">
        <v>1374</v>
      </c>
      <c r="D848"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49" spans="1:4" ht="60" x14ac:dyDescent="0.25">
      <c r="A849" s="17" t="s">
        <v>936</v>
      </c>
      <c r="B849" s="17" t="s">
        <v>1260</v>
      </c>
      <c r="C849" s="17" t="s">
        <v>1374</v>
      </c>
      <c r="D849"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0" spans="1:4" ht="60" x14ac:dyDescent="0.25">
      <c r="A850" s="17" t="s">
        <v>937</v>
      </c>
      <c r="B850" s="17" t="s">
        <v>1260</v>
      </c>
      <c r="C850" s="17" t="s">
        <v>1374</v>
      </c>
      <c r="D850"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1" spans="1:4" ht="60" x14ac:dyDescent="0.25">
      <c r="A851" s="17" t="s">
        <v>938</v>
      </c>
      <c r="B851" s="17" t="s">
        <v>1260</v>
      </c>
      <c r="C851" s="17" t="s">
        <v>1374</v>
      </c>
      <c r="D851"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2" spans="1:4" ht="60" x14ac:dyDescent="0.25">
      <c r="A852" s="17" t="s">
        <v>939</v>
      </c>
      <c r="B852" s="17" t="s">
        <v>1260</v>
      </c>
      <c r="C852" s="17" t="s">
        <v>1374</v>
      </c>
      <c r="D852"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3" spans="1:4" ht="60" x14ac:dyDescent="0.25">
      <c r="A853" s="17" t="s">
        <v>940</v>
      </c>
      <c r="B853" s="17" t="s">
        <v>1260</v>
      </c>
      <c r="C853" s="17" t="s">
        <v>1374</v>
      </c>
      <c r="D853"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4" spans="1:4" ht="60" x14ac:dyDescent="0.25">
      <c r="A854" s="17" t="s">
        <v>941</v>
      </c>
      <c r="B854" s="17" t="s">
        <v>1260</v>
      </c>
      <c r="C854" s="17" t="s">
        <v>1374</v>
      </c>
      <c r="D854"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5" spans="1:4" ht="60" x14ac:dyDescent="0.25">
      <c r="A855" s="17" t="s">
        <v>942</v>
      </c>
      <c r="B855" s="17" t="s">
        <v>1260</v>
      </c>
      <c r="C855" s="17" t="s">
        <v>1374</v>
      </c>
      <c r="D855"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6" spans="1:4" ht="60" x14ac:dyDescent="0.25">
      <c r="A856" s="17" t="s">
        <v>943</v>
      </c>
      <c r="B856" s="17" t="s">
        <v>1260</v>
      </c>
      <c r="C856" s="17" t="s">
        <v>1374</v>
      </c>
      <c r="D856"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7" spans="1:4" ht="60" x14ac:dyDescent="0.25">
      <c r="A857" s="17" t="s">
        <v>944</v>
      </c>
      <c r="B857" s="17" t="s">
        <v>1260</v>
      </c>
      <c r="C857" s="17" t="s">
        <v>1374</v>
      </c>
      <c r="D857"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8" spans="1:4" ht="60" x14ac:dyDescent="0.25">
      <c r="A858" s="17" t="s">
        <v>945</v>
      </c>
      <c r="B858" s="17" t="s">
        <v>1260</v>
      </c>
      <c r="C858" s="17" t="s">
        <v>1374</v>
      </c>
      <c r="D858"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59" spans="1:4" ht="60" x14ac:dyDescent="0.25">
      <c r="A859" s="17" t="s">
        <v>946</v>
      </c>
      <c r="B859" s="17" t="s">
        <v>1260</v>
      </c>
      <c r="C859" s="17" t="s">
        <v>1374</v>
      </c>
      <c r="D859"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0" spans="1:4" ht="60" x14ac:dyDescent="0.25">
      <c r="A860" s="17" t="s">
        <v>948</v>
      </c>
      <c r="B860" s="17" t="s">
        <v>1260</v>
      </c>
      <c r="C860" s="17" t="s">
        <v>1374</v>
      </c>
      <c r="D860"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1" spans="1:4" ht="60" x14ac:dyDescent="0.25">
      <c r="A861" s="17" t="s">
        <v>949</v>
      </c>
      <c r="B861" s="17" t="s">
        <v>1260</v>
      </c>
      <c r="C861" s="17" t="s">
        <v>1374</v>
      </c>
      <c r="D861"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2" spans="1:4" ht="60" x14ac:dyDescent="0.25">
      <c r="A862" s="17" t="s">
        <v>950</v>
      </c>
      <c r="B862" s="17" t="s">
        <v>1260</v>
      </c>
      <c r="C862" s="17" t="s">
        <v>1374</v>
      </c>
      <c r="D862"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3" spans="1:4" ht="60" x14ac:dyDescent="0.25">
      <c r="A863" s="17" t="s">
        <v>951</v>
      </c>
      <c r="B863" s="17" t="s">
        <v>1260</v>
      </c>
      <c r="C863" s="17" t="s">
        <v>1374</v>
      </c>
      <c r="D863"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4" spans="1:4" ht="60" x14ac:dyDescent="0.25">
      <c r="A864" s="17" t="s">
        <v>952</v>
      </c>
      <c r="B864" s="17" t="s">
        <v>1260</v>
      </c>
      <c r="C864" s="17" t="s">
        <v>1374</v>
      </c>
      <c r="D864"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5" spans="1:4" ht="60" x14ac:dyDescent="0.25">
      <c r="A865" s="17" t="s">
        <v>953</v>
      </c>
      <c r="B865" s="17" t="s">
        <v>1260</v>
      </c>
      <c r="C865" s="17" t="s">
        <v>1374</v>
      </c>
      <c r="D865"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6" spans="1:4" ht="60" x14ac:dyDescent="0.25">
      <c r="A866" s="17" t="s">
        <v>954</v>
      </c>
      <c r="B866" s="17" t="s">
        <v>1260</v>
      </c>
      <c r="C866" s="17" t="s">
        <v>1374</v>
      </c>
      <c r="D866" s="17" t="str">
        <f t="shared" si="13"/>
        <v>R130974 : on the derogations from the rules of origin laid down in Annex II to the Agreement establishing an Association between the European Union and its Member States, on the one hand, and Central America on the other, that apply within quotas for certain products from Nicaragua</v>
      </c>
    </row>
    <row r="867" spans="1:4" ht="60" x14ac:dyDescent="0.25">
      <c r="A867" s="17" t="s">
        <v>955</v>
      </c>
      <c r="B867" s="17" t="s">
        <v>1261</v>
      </c>
      <c r="C867" s="17" t="s">
        <v>1375</v>
      </c>
      <c r="D867"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68" spans="1:4" ht="60" x14ac:dyDescent="0.25">
      <c r="A868" s="17" t="s">
        <v>957</v>
      </c>
      <c r="B868" s="17" t="s">
        <v>1261</v>
      </c>
      <c r="C868" s="17" t="s">
        <v>1375</v>
      </c>
      <c r="D868"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69" spans="1:4" ht="60" x14ac:dyDescent="0.25">
      <c r="A869" s="17" t="s">
        <v>958</v>
      </c>
      <c r="B869" s="17" t="s">
        <v>1261</v>
      </c>
      <c r="C869" s="17" t="s">
        <v>1375</v>
      </c>
      <c r="D869"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0" spans="1:4" ht="60" x14ac:dyDescent="0.25">
      <c r="A870" s="17" t="s">
        <v>959</v>
      </c>
      <c r="B870" s="17" t="s">
        <v>1261</v>
      </c>
      <c r="C870" s="17" t="s">
        <v>1375</v>
      </c>
      <c r="D870"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1" spans="1:4" ht="60" x14ac:dyDescent="0.25">
      <c r="A871" s="17" t="s">
        <v>960</v>
      </c>
      <c r="B871" s="17" t="s">
        <v>1261</v>
      </c>
      <c r="C871" s="17" t="s">
        <v>1375</v>
      </c>
      <c r="D871"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2" spans="1:4" ht="60" x14ac:dyDescent="0.25">
      <c r="A872" s="17" t="s">
        <v>961</v>
      </c>
      <c r="B872" s="17" t="s">
        <v>1261</v>
      </c>
      <c r="C872" s="17" t="s">
        <v>1375</v>
      </c>
      <c r="D872"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3" spans="1:4" ht="60" x14ac:dyDescent="0.25">
      <c r="A873" s="17" t="s">
        <v>962</v>
      </c>
      <c r="B873" s="17" t="s">
        <v>1261</v>
      </c>
      <c r="C873" s="17" t="s">
        <v>1375</v>
      </c>
      <c r="D873"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4" spans="1:4" ht="60" x14ac:dyDescent="0.25">
      <c r="A874" s="17" t="s">
        <v>963</v>
      </c>
      <c r="B874" s="17" t="s">
        <v>1261</v>
      </c>
      <c r="C874" s="17" t="s">
        <v>1375</v>
      </c>
      <c r="D874"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5" spans="1:4" ht="60" x14ac:dyDescent="0.25">
      <c r="A875" s="17" t="s">
        <v>964</v>
      </c>
      <c r="B875" s="17" t="s">
        <v>1261</v>
      </c>
      <c r="C875" s="17" t="s">
        <v>1375</v>
      </c>
      <c r="D875"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6" spans="1:4" ht="60" x14ac:dyDescent="0.25">
      <c r="A876" s="17" t="s">
        <v>965</v>
      </c>
      <c r="B876" s="17" t="s">
        <v>1261</v>
      </c>
      <c r="C876" s="17" t="s">
        <v>1375</v>
      </c>
      <c r="D876"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7" spans="1:4" ht="60" x14ac:dyDescent="0.25">
      <c r="A877" s="17" t="s">
        <v>966</v>
      </c>
      <c r="B877" s="17" t="s">
        <v>1261</v>
      </c>
      <c r="C877" s="17" t="s">
        <v>1375</v>
      </c>
      <c r="D877"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8" spans="1:4" ht="60" x14ac:dyDescent="0.25">
      <c r="A878" s="17" t="s">
        <v>967</v>
      </c>
      <c r="B878" s="17" t="s">
        <v>1261</v>
      </c>
      <c r="C878" s="17" t="s">
        <v>1375</v>
      </c>
      <c r="D878" s="17" t="str">
        <f t="shared" si="13"/>
        <v>R130740 : on the derogations from the rules of origin laid down in Annex II to the Trade Agreement between the European Union and its Member States, of the one part, and Colombia and Peru, of the other part, that apply within quotas for certain products from Colombia</v>
      </c>
    </row>
    <row r="879" spans="1:4" ht="60" x14ac:dyDescent="0.25">
      <c r="A879" s="17" t="s">
        <v>968</v>
      </c>
      <c r="B879" s="17" t="s">
        <v>1262</v>
      </c>
      <c r="C879" s="17" t="s">
        <v>1376</v>
      </c>
      <c r="D879"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0" spans="1:4" ht="60" x14ac:dyDescent="0.25">
      <c r="A880" s="17" t="s">
        <v>970</v>
      </c>
      <c r="B880" s="17" t="s">
        <v>1262</v>
      </c>
      <c r="C880" s="17" t="s">
        <v>1376</v>
      </c>
      <c r="D880"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1" spans="1:4" ht="60" x14ac:dyDescent="0.25">
      <c r="A881" s="17" t="s">
        <v>971</v>
      </c>
      <c r="B881" s="17" t="s">
        <v>1262</v>
      </c>
      <c r="C881" s="17" t="s">
        <v>1376</v>
      </c>
      <c r="D881"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2" spans="1:4" ht="60" x14ac:dyDescent="0.25">
      <c r="A882" s="17" t="s">
        <v>972</v>
      </c>
      <c r="B882" s="17" t="s">
        <v>1262</v>
      </c>
      <c r="C882" s="17" t="s">
        <v>1376</v>
      </c>
      <c r="D882"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3" spans="1:4" ht="60" x14ac:dyDescent="0.25">
      <c r="A883" s="17" t="s">
        <v>973</v>
      </c>
      <c r="B883" s="17" t="s">
        <v>1262</v>
      </c>
      <c r="C883" s="17" t="s">
        <v>1376</v>
      </c>
      <c r="D883"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4" spans="1:4" ht="60" x14ac:dyDescent="0.25">
      <c r="A884" s="17" t="s">
        <v>974</v>
      </c>
      <c r="B884" s="17" t="s">
        <v>1262</v>
      </c>
      <c r="C884" s="17" t="s">
        <v>1376</v>
      </c>
      <c r="D884"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5" spans="1:4" ht="60" x14ac:dyDescent="0.25">
      <c r="A885" s="17" t="s">
        <v>975</v>
      </c>
      <c r="B885" s="17" t="s">
        <v>1262</v>
      </c>
      <c r="C885" s="17" t="s">
        <v>1376</v>
      </c>
      <c r="D885"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6" spans="1:4" ht="60" x14ac:dyDescent="0.25">
      <c r="A886" s="17" t="s">
        <v>976</v>
      </c>
      <c r="B886" s="17" t="s">
        <v>1262</v>
      </c>
      <c r="C886" s="17" t="s">
        <v>1376</v>
      </c>
      <c r="D886"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7" spans="1:4" ht="60" x14ac:dyDescent="0.25">
      <c r="A887" s="17" t="s">
        <v>977</v>
      </c>
      <c r="B887" s="17" t="s">
        <v>1262</v>
      </c>
      <c r="C887" s="17" t="s">
        <v>1376</v>
      </c>
      <c r="D887"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8" spans="1:4" ht="60" x14ac:dyDescent="0.25">
      <c r="A888" s="17" t="s">
        <v>978</v>
      </c>
      <c r="B888" s="17" t="s">
        <v>1262</v>
      </c>
      <c r="C888" s="17" t="s">
        <v>1376</v>
      </c>
      <c r="D888"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89" spans="1:4" ht="60" x14ac:dyDescent="0.25">
      <c r="A889" s="17" t="s">
        <v>979</v>
      </c>
      <c r="B889" s="17" t="s">
        <v>1262</v>
      </c>
      <c r="C889" s="17" t="s">
        <v>1376</v>
      </c>
      <c r="D889"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0" spans="1:4" ht="60" x14ac:dyDescent="0.25">
      <c r="A890" s="17" t="s">
        <v>980</v>
      </c>
      <c r="B890" s="17" t="s">
        <v>1262</v>
      </c>
      <c r="C890" s="17" t="s">
        <v>1376</v>
      </c>
      <c r="D890"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1" spans="1:4" ht="60" x14ac:dyDescent="0.25">
      <c r="A891" s="17" t="s">
        <v>981</v>
      </c>
      <c r="B891" s="17" t="s">
        <v>1262</v>
      </c>
      <c r="C891" s="17" t="s">
        <v>1376</v>
      </c>
      <c r="D891"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2" spans="1:4" ht="60" x14ac:dyDescent="0.25">
      <c r="A892" s="17" t="s">
        <v>982</v>
      </c>
      <c r="B892" s="17" t="s">
        <v>1262</v>
      </c>
      <c r="C892" s="17" t="s">
        <v>1376</v>
      </c>
      <c r="D892"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3" spans="1:4" ht="60" x14ac:dyDescent="0.25">
      <c r="A893" s="17" t="s">
        <v>983</v>
      </c>
      <c r="B893" s="17" t="s">
        <v>1262</v>
      </c>
      <c r="C893" s="17" t="s">
        <v>1376</v>
      </c>
      <c r="D893"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4" spans="1:4" ht="60" x14ac:dyDescent="0.25">
      <c r="A894" s="17" t="s">
        <v>984</v>
      </c>
      <c r="B894" s="17" t="s">
        <v>1262</v>
      </c>
      <c r="C894" s="17" t="s">
        <v>1376</v>
      </c>
      <c r="D894"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5" spans="1:4" ht="60" x14ac:dyDescent="0.25">
      <c r="A895" s="17" t="s">
        <v>985</v>
      </c>
      <c r="B895" s="17" t="s">
        <v>1262</v>
      </c>
      <c r="C895" s="17" t="s">
        <v>1376</v>
      </c>
      <c r="D895"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6" spans="1:4" ht="60" x14ac:dyDescent="0.25">
      <c r="A896" s="17" t="s">
        <v>986</v>
      </c>
      <c r="B896" s="17" t="s">
        <v>1262</v>
      </c>
      <c r="C896" s="17" t="s">
        <v>1376</v>
      </c>
      <c r="D896"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7" spans="1:4" ht="60" x14ac:dyDescent="0.25">
      <c r="A897" s="17" t="s">
        <v>987</v>
      </c>
      <c r="B897" s="17" t="s">
        <v>1262</v>
      </c>
      <c r="C897" s="17" t="s">
        <v>1376</v>
      </c>
      <c r="D897" s="17" t="str">
        <f t="shared" si="13"/>
        <v>R130404 : on the derogations from the rules of origin laid down in Annex II to the Trade Agreement between the European Union and its Member States, of the one part, and Colombia and Peru, of the other part, that apply within quotas for certain products from Peru</v>
      </c>
    </row>
    <row r="898" spans="1:4" ht="60" x14ac:dyDescent="0.25">
      <c r="A898" s="17" t="s">
        <v>988</v>
      </c>
      <c r="B898" s="17" t="s">
        <v>1262</v>
      </c>
      <c r="C898" s="17" t="s">
        <v>1376</v>
      </c>
      <c r="D898" s="17" t="str">
        <f t="shared" ref="D898:D961" si="14">CONCATENATE(B898, " : ", C898)</f>
        <v>R130404 : on the derogations from the rules of origin laid down in Annex II to the Trade Agreement between the European Union and its Member States, of the one part, and Colombia and Peru, of the other part, that apply within quotas for certain products from Peru</v>
      </c>
    </row>
    <row r="899" spans="1:4" ht="60" x14ac:dyDescent="0.25">
      <c r="A899" s="17" t="s">
        <v>989</v>
      </c>
      <c r="B899" s="17" t="s">
        <v>1262</v>
      </c>
      <c r="C899" s="17" t="s">
        <v>1376</v>
      </c>
      <c r="D899" s="17" t="str">
        <f t="shared" si="14"/>
        <v>R130404 : on the derogations from the rules of origin laid down in Annex II to the Trade Agreement between the European Union and its Member States, of the one part, and Colombia and Peru, of the other part, that apply within quotas for certain products from Peru</v>
      </c>
    </row>
    <row r="900" spans="1:4" ht="60" x14ac:dyDescent="0.25">
      <c r="A900" s="17" t="s">
        <v>990</v>
      </c>
      <c r="B900" s="17" t="s">
        <v>1262</v>
      </c>
      <c r="C900" s="17" t="s">
        <v>1376</v>
      </c>
      <c r="D900" s="17" t="str">
        <f t="shared" si="14"/>
        <v>R130404 : on the derogations from the rules of origin laid down in Annex II to the Trade Agreement between the European Union and its Member States, of the one part, and Colombia and Peru, of the other part, that apply within quotas for certain products from Peru</v>
      </c>
    </row>
    <row r="901" spans="1:4" ht="60" x14ac:dyDescent="0.25">
      <c r="A901" s="17" t="s">
        <v>991</v>
      </c>
      <c r="B901" s="17" t="s">
        <v>1262</v>
      </c>
      <c r="C901" s="17" t="s">
        <v>1376</v>
      </c>
      <c r="D901" s="17" t="str">
        <f t="shared" si="14"/>
        <v>R130404 : on the derogations from the rules of origin laid down in Annex II to the Trade Agreement between the European Union and its Member States, of the one part, and Colombia and Peru, of the other part, that apply within quotas for certain products from Peru</v>
      </c>
    </row>
    <row r="902" spans="1:4" ht="60" x14ac:dyDescent="0.25">
      <c r="A902" s="17" t="s">
        <v>992</v>
      </c>
      <c r="B902" s="17" t="s">
        <v>1262</v>
      </c>
      <c r="C902" s="17" t="s">
        <v>1376</v>
      </c>
      <c r="D902" s="17" t="str">
        <f t="shared" si="14"/>
        <v>R130404 : on the derogations from the rules of origin laid down in Annex II to the Trade Agreement between the European Union and its Member States, of the one part, and Colombia and Peru, of the other part, that apply within quotas for certain products from Peru</v>
      </c>
    </row>
    <row r="903" spans="1:4" ht="30" x14ac:dyDescent="0.25">
      <c r="A903" s="17" t="s">
        <v>993</v>
      </c>
      <c r="B903" s="17" t="s">
        <v>1263</v>
      </c>
      <c r="C903" s="17" t="s">
        <v>1377</v>
      </c>
      <c r="D903" s="17" t="str">
        <f t="shared" si="14"/>
        <v>R130405 : opening and providing for the administration of Union tariff quotas for agricultural products originating in Peru</v>
      </c>
    </row>
    <row r="904" spans="1:4" ht="30" x14ac:dyDescent="0.25">
      <c r="A904" s="17" t="s">
        <v>995</v>
      </c>
      <c r="B904" s="17" t="s">
        <v>1263</v>
      </c>
      <c r="C904" s="17" t="s">
        <v>1377</v>
      </c>
      <c r="D904" s="17" t="str">
        <f t="shared" si="14"/>
        <v>R130405 : opening and providing for the administration of Union tariff quotas for agricultural products originating in Peru</v>
      </c>
    </row>
    <row r="905" spans="1:4" ht="30" x14ac:dyDescent="0.25">
      <c r="A905" s="17" t="s">
        <v>996</v>
      </c>
      <c r="B905" s="17" t="s">
        <v>1263</v>
      </c>
      <c r="C905" s="17" t="s">
        <v>1377</v>
      </c>
      <c r="D905" s="17" t="str">
        <f t="shared" si="14"/>
        <v>R130405 : opening and providing for the administration of Union tariff quotas for agricultural products originating in Peru</v>
      </c>
    </row>
    <row r="906" spans="1:4" ht="30" x14ac:dyDescent="0.25">
      <c r="A906" s="17" t="s">
        <v>997</v>
      </c>
      <c r="B906" s="17" t="s">
        <v>1263</v>
      </c>
      <c r="C906" s="17" t="s">
        <v>1377</v>
      </c>
      <c r="D906" s="17" t="str">
        <f t="shared" si="14"/>
        <v>R130405 : opening and providing for the administration of Union tariff quotas for agricultural products originating in Peru</v>
      </c>
    </row>
    <row r="907" spans="1:4" ht="30" x14ac:dyDescent="0.25">
      <c r="A907" s="17" t="s">
        <v>998</v>
      </c>
      <c r="B907" s="17" t="s">
        <v>1263</v>
      </c>
      <c r="C907" s="17" t="s">
        <v>1377</v>
      </c>
      <c r="D907" s="17" t="str">
        <f t="shared" si="14"/>
        <v>R130405 : opening and providing for the administration of Union tariff quotas for agricultural products originating in Peru</v>
      </c>
    </row>
    <row r="908" spans="1:4" ht="30" x14ac:dyDescent="0.25">
      <c r="A908" s="17" t="s">
        <v>999</v>
      </c>
      <c r="B908" s="17" t="s">
        <v>1263</v>
      </c>
      <c r="C908" s="17" t="s">
        <v>1377</v>
      </c>
      <c r="D908" s="17" t="str">
        <f t="shared" si="14"/>
        <v>R130405 : opening and providing for the administration of Union tariff quotas for agricultural products originating in Peru</v>
      </c>
    </row>
    <row r="909" spans="1:4" ht="30" x14ac:dyDescent="0.25">
      <c r="A909" s="17" t="s">
        <v>1000</v>
      </c>
      <c r="B909" s="17" t="s">
        <v>1263</v>
      </c>
      <c r="C909" s="17" t="s">
        <v>1377</v>
      </c>
      <c r="D909" s="17" t="str">
        <f t="shared" si="14"/>
        <v>R130405 : opening and providing for the administration of Union tariff quotas for agricultural products originating in Peru</v>
      </c>
    </row>
    <row r="910" spans="1:4" ht="30" x14ac:dyDescent="0.25">
      <c r="A910" s="17" t="s">
        <v>1001</v>
      </c>
      <c r="B910" s="17" t="s">
        <v>1263</v>
      </c>
      <c r="C910" s="17" t="s">
        <v>1377</v>
      </c>
      <c r="D910" s="17" t="str">
        <f t="shared" si="14"/>
        <v>R130405 : opening and providing for the administration of Union tariff quotas for agricultural products originating in Peru</v>
      </c>
    </row>
    <row r="911" spans="1:4" ht="30" x14ac:dyDescent="0.25">
      <c r="A911" s="17" t="s">
        <v>1002</v>
      </c>
      <c r="B911" s="17" t="s">
        <v>1263</v>
      </c>
      <c r="C911" s="17" t="s">
        <v>1377</v>
      </c>
      <c r="D911" s="17" t="str">
        <f t="shared" si="14"/>
        <v>R130405 : opening and providing for the administration of Union tariff quotas for agricultural products originating in Peru</v>
      </c>
    </row>
    <row r="912" spans="1:4" ht="30" x14ac:dyDescent="0.25">
      <c r="A912" s="17" t="s">
        <v>1003</v>
      </c>
      <c r="B912" s="17" t="s">
        <v>1263</v>
      </c>
      <c r="C912" s="17" t="s">
        <v>1377</v>
      </c>
      <c r="D912" s="17" t="str">
        <f t="shared" si="14"/>
        <v>R130405 : opening and providing for the administration of Union tariff quotas for agricultural products originating in Peru</v>
      </c>
    </row>
    <row r="913" spans="1:4" ht="30" x14ac:dyDescent="0.25">
      <c r="A913" s="17" t="s">
        <v>1004</v>
      </c>
      <c r="B913" s="17" t="s">
        <v>1263</v>
      </c>
      <c r="C913" s="17" t="s">
        <v>1377</v>
      </c>
      <c r="D913" s="17" t="str">
        <f t="shared" si="14"/>
        <v>R130405 : opening and providing for the administration of Union tariff quotas for agricultural products originating in Peru</v>
      </c>
    </row>
    <row r="914" spans="1:4" ht="30" x14ac:dyDescent="0.25">
      <c r="A914" s="17" t="s">
        <v>1005</v>
      </c>
      <c r="B914" s="17" t="s">
        <v>1263</v>
      </c>
      <c r="C914" s="17" t="s">
        <v>1377</v>
      </c>
      <c r="D914" s="17" t="str">
        <f t="shared" si="14"/>
        <v>R130405 : opening and providing for the administration of Union tariff quotas for agricultural products originating in Peru</v>
      </c>
    </row>
    <row r="915" spans="1:4" ht="30" x14ac:dyDescent="0.25">
      <c r="A915" s="17" t="s">
        <v>1006</v>
      </c>
      <c r="B915" s="17" t="s">
        <v>1263</v>
      </c>
      <c r="C915" s="17" t="s">
        <v>1377</v>
      </c>
      <c r="D915" s="17" t="str">
        <f t="shared" si="14"/>
        <v>R130405 : opening and providing for the administration of Union tariff quotas for agricultural products originating in Peru</v>
      </c>
    </row>
    <row r="916" spans="1:4" ht="30" x14ac:dyDescent="0.25">
      <c r="A916" s="17" t="s">
        <v>1007</v>
      </c>
      <c r="B916" s="17" t="s">
        <v>1263</v>
      </c>
      <c r="C916" s="17" t="s">
        <v>1377</v>
      </c>
      <c r="D916" s="17" t="str">
        <f t="shared" si="14"/>
        <v>R130405 : opening and providing for the administration of Union tariff quotas for agricultural products originating in Peru</v>
      </c>
    </row>
    <row r="917" spans="1:4" ht="30" x14ac:dyDescent="0.25">
      <c r="A917" s="17" t="s">
        <v>1009</v>
      </c>
      <c r="B917" s="17" t="s">
        <v>1263</v>
      </c>
      <c r="C917" s="17" t="s">
        <v>1377</v>
      </c>
      <c r="D917" s="17" t="str">
        <f t="shared" si="14"/>
        <v>R130405 : opening and providing for the administration of Union tariff quotas for agricultural products originating in Peru</v>
      </c>
    </row>
    <row r="918" spans="1:4" ht="30" x14ac:dyDescent="0.25">
      <c r="A918" s="17" t="s">
        <v>1010</v>
      </c>
      <c r="B918" s="17" t="s">
        <v>1263</v>
      </c>
      <c r="C918" s="17" t="s">
        <v>1377</v>
      </c>
      <c r="D918" s="17" t="str">
        <f t="shared" si="14"/>
        <v>R130405 : opening and providing for the administration of Union tariff quotas for agricultural products originating in Peru</v>
      </c>
    </row>
    <row r="919" spans="1:4" ht="30" x14ac:dyDescent="0.25">
      <c r="A919" s="17" t="s">
        <v>1011</v>
      </c>
      <c r="B919" s="17" t="s">
        <v>1263</v>
      </c>
      <c r="C919" s="17" t="s">
        <v>1377</v>
      </c>
      <c r="D919" s="17" t="str">
        <f t="shared" si="14"/>
        <v>R130405 : opening and providing for the administration of Union tariff quotas for agricultural products originating in Peru</v>
      </c>
    </row>
    <row r="920" spans="1:4" ht="30" x14ac:dyDescent="0.25">
      <c r="A920" s="17" t="s">
        <v>1013</v>
      </c>
      <c r="B920" s="17" t="s">
        <v>1263</v>
      </c>
      <c r="C920" s="17" t="s">
        <v>1377</v>
      </c>
      <c r="D920" s="17" t="str">
        <f t="shared" si="14"/>
        <v>R130405 : opening and providing for the administration of Union tariff quotas for agricultural products originating in Peru</v>
      </c>
    </row>
    <row r="921" spans="1:4" ht="30" x14ac:dyDescent="0.25">
      <c r="A921" s="17" t="s">
        <v>1014</v>
      </c>
      <c r="B921" s="17" t="s">
        <v>1264</v>
      </c>
      <c r="C921" s="17" t="s">
        <v>1378</v>
      </c>
      <c r="D921" s="17" t="str">
        <f t="shared" si="14"/>
        <v>R130741 : opening and providing for the administration of Union tariff quotas for agricultural products originating in Colombia</v>
      </c>
    </row>
    <row r="922" spans="1:4" ht="30" x14ac:dyDescent="0.25">
      <c r="A922" s="17" t="s">
        <v>1016</v>
      </c>
      <c r="B922" s="17" t="s">
        <v>1264</v>
      </c>
      <c r="C922" s="17" t="s">
        <v>1378</v>
      </c>
      <c r="D922" s="17" t="str">
        <f t="shared" si="14"/>
        <v>R130741 : opening and providing for the administration of Union tariff quotas for agricultural products originating in Colombia</v>
      </c>
    </row>
    <row r="923" spans="1:4" ht="30" x14ac:dyDescent="0.25">
      <c r="A923" s="17" t="s">
        <v>1017</v>
      </c>
      <c r="B923" s="17" t="s">
        <v>1264</v>
      </c>
      <c r="C923" s="17" t="s">
        <v>1378</v>
      </c>
      <c r="D923" s="17" t="str">
        <f t="shared" si="14"/>
        <v>R130741 : opening and providing for the administration of Union tariff quotas for agricultural products originating in Colombia</v>
      </c>
    </row>
    <row r="924" spans="1:4" ht="30" x14ac:dyDescent="0.25">
      <c r="A924" s="17" t="s">
        <v>1018</v>
      </c>
      <c r="B924" s="17" t="s">
        <v>1264</v>
      </c>
      <c r="C924" s="17" t="s">
        <v>1378</v>
      </c>
      <c r="D924" s="17" t="str">
        <f t="shared" si="14"/>
        <v>R130741 : opening and providing for the administration of Union tariff quotas for agricultural products originating in Colombia</v>
      </c>
    </row>
    <row r="925" spans="1:4" ht="30" x14ac:dyDescent="0.25">
      <c r="A925" s="17" t="s">
        <v>1019</v>
      </c>
      <c r="B925" s="17" t="s">
        <v>1264</v>
      </c>
      <c r="C925" s="17" t="s">
        <v>1378</v>
      </c>
      <c r="D925" s="17" t="str">
        <f t="shared" si="14"/>
        <v>R130741 : opening and providing for the administration of Union tariff quotas for agricultural products originating in Colombia</v>
      </c>
    </row>
    <row r="926" spans="1:4" ht="30" x14ac:dyDescent="0.25">
      <c r="A926" s="17" t="s">
        <v>1020</v>
      </c>
      <c r="B926" s="17" t="s">
        <v>1264</v>
      </c>
      <c r="C926" s="17" t="s">
        <v>1378</v>
      </c>
      <c r="D926" s="17" t="str">
        <f t="shared" si="14"/>
        <v>R130741 : opening and providing for the administration of Union tariff quotas for agricultural products originating in Colombia</v>
      </c>
    </row>
    <row r="927" spans="1:4" ht="30" x14ac:dyDescent="0.25">
      <c r="A927" s="17" t="s">
        <v>1021</v>
      </c>
      <c r="B927" s="17" t="s">
        <v>1264</v>
      </c>
      <c r="C927" s="17" t="s">
        <v>1378</v>
      </c>
      <c r="D927" s="17" t="str">
        <f t="shared" si="14"/>
        <v>R130741 : opening and providing for the administration of Union tariff quotas for agricultural products originating in Colombia</v>
      </c>
    </row>
    <row r="928" spans="1:4" ht="30" x14ac:dyDescent="0.25">
      <c r="A928" s="17" t="s">
        <v>1022</v>
      </c>
      <c r="B928" s="17" t="s">
        <v>1264</v>
      </c>
      <c r="C928" s="17" t="s">
        <v>1378</v>
      </c>
      <c r="D928" s="17" t="str">
        <f t="shared" si="14"/>
        <v>R130741 : opening and providing for the administration of Union tariff quotas for agricultural products originating in Colombia</v>
      </c>
    </row>
    <row r="929" spans="1:4" ht="30" x14ac:dyDescent="0.25">
      <c r="A929" s="17" t="s">
        <v>1023</v>
      </c>
      <c r="B929" s="17" t="s">
        <v>1265</v>
      </c>
      <c r="C929" s="17" t="s">
        <v>1379</v>
      </c>
      <c r="D929" s="17" t="str">
        <f t="shared" si="14"/>
        <v>R130924 : opening and providing for the management of Union tariff quotas for agricultural products originating in Central America</v>
      </c>
    </row>
    <row r="930" spans="1:4" ht="30" x14ac:dyDescent="0.25">
      <c r="A930" s="17" t="s">
        <v>1025</v>
      </c>
      <c r="B930" s="17" t="s">
        <v>1265</v>
      </c>
      <c r="C930" s="17" t="s">
        <v>1379</v>
      </c>
      <c r="D930" s="17" t="str">
        <f t="shared" si="14"/>
        <v>R130924 : opening and providing for the management of Union tariff quotas for agricultural products originating in Central America</v>
      </c>
    </row>
    <row r="931" spans="1:4" ht="30" x14ac:dyDescent="0.25">
      <c r="A931" s="17" t="s">
        <v>1026</v>
      </c>
      <c r="B931" s="17" t="s">
        <v>1265</v>
      </c>
      <c r="C931" s="17" t="s">
        <v>1379</v>
      </c>
      <c r="D931" s="17" t="str">
        <f t="shared" si="14"/>
        <v>R130924 : opening and providing for the management of Union tariff quotas for agricultural products originating in Central America</v>
      </c>
    </row>
    <row r="932" spans="1:4" ht="30" x14ac:dyDescent="0.25">
      <c r="A932" s="17" t="s">
        <v>1027</v>
      </c>
      <c r="B932" s="17" t="s">
        <v>1265</v>
      </c>
      <c r="C932" s="17" t="s">
        <v>1379</v>
      </c>
      <c r="D932" s="17" t="str">
        <f t="shared" si="14"/>
        <v>R130924 : opening and providing for the management of Union tariff quotas for agricultural products originating in Central America</v>
      </c>
    </row>
    <row r="933" spans="1:4" ht="30" x14ac:dyDescent="0.25">
      <c r="A933" s="17" t="s">
        <v>1028</v>
      </c>
      <c r="B933" s="17" t="s">
        <v>1265</v>
      </c>
      <c r="C933" s="17" t="s">
        <v>1379</v>
      </c>
      <c r="D933" s="17" t="str">
        <f t="shared" si="14"/>
        <v>R130924 : opening and providing for the management of Union tariff quotas for agricultural products originating in Central America</v>
      </c>
    </row>
    <row r="934" spans="1:4" ht="30" x14ac:dyDescent="0.25">
      <c r="A934" s="17" t="s">
        <v>1029</v>
      </c>
      <c r="B934" s="17" t="s">
        <v>1265</v>
      </c>
      <c r="C934" s="17" t="s">
        <v>1379</v>
      </c>
      <c r="D934" s="17" t="str">
        <f t="shared" si="14"/>
        <v>R130924 : opening and providing for the management of Union tariff quotas for agricultural products originating in Central America</v>
      </c>
    </row>
    <row r="935" spans="1:4" ht="30" x14ac:dyDescent="0.25">
      <c r="A935" s="17" t="s">
        <v>1030</v>
      </c>
      <c r="B935" s="17" t="s">
        <v>1265</v>
      </c>
      <c r="C935" s="17" t="s">
        <v>1379</v>
      </c>
      <c r="D935" s="17" t="str">
        <f t="shared" si="14"/>
        <v>R130924 : opening and providing for the management of Union tariff quotas for agricultural products originating in Central America</v>
      </c>
    </row>
    <row r="936" spans="1:4" ht="30" x14ac:dyDescent="0.25">
      <c r="A936" s="17" t="s">
        <v>1031</v>
      </c>
      <c r="B936" s="17" t="s">
        <v>1265</v>
      </c>
      <c r="C936" s="17" t="s">
        <v>1379</v>
      </c>
      <c r="D936" s="17" t="str">
        <f t="shared" si="14"/>
        <v>R130924 : opening and providing for the management of Union tariff quotas for agricultural products originating in Central America</v>
      </c>
    </row>
    <row r="937" spans="1:4" ht="30" x14ac:dyDescent="0.25">
      <c r="A937" s="17" t="s">
        <v>1032</v>
      </c>
      <c r="B937" s="17" t="s">
        <v>1266</v>
      </c>
      <c r="C937" s="17" t="s">
        <v>1380</v>
      </c>
      <c r="D937" s="17" t="str">
        <f t="shared" si="14"/>
        <v>R130923 : opening and providing for the management of Union tariff quotas for agricultural products originating in Panama</v>
      </c>
    </row>
    <row r="938" spans="1:4" ht="30" x14ac:dyDescent="0.25">
      <c r="A938" s="17" t="s">
        <v>1034</v>
      </c>
      <c r="B938" s="17" t="s">
        <v>1266</v>
      </c>
      <c r="C938" s="17" t="s">
        <v>1380</v>
      </c>
      <c r="D938" s="17" t="str">
        <f t="shared" si="14"/>
        <v>R130923 : opening and providing for the management of Union tariff quotas for agricultural products originating in Panama</v>
      </c>
    </row>
    <row r="939" spans="1:4" ht="30" x14ac:dyDescent="0.25">
      <c r="A939" s="17" t="s">
        <v>1036</v>
      </c>
      <c r="B939" s="17" t="s">
        <v>1267</v>
      </c>
      <c r="C939" s="17" t="s">
        <v>1381</v>
      </c>
      <c r="D939" s="17" t="str">
        <f t="shared" si="14"/>
        <v>R130922 : opening and providing for the management of Union tariff quotas for agricultural products originating in Nicaragua</v>
      </c>
    </row>
    <row r="940" spans="1:4" ht="60" x14ac:dyDescent="0.25">
      <c r="A940" s="17" t="s">
        <v>1038</v>
      </c>
      <c r="B940" s="17" t="s">
        <v>1268</v>
      </c>
      <c r="C940" s="17" t="s">
        <v>1382</v>
      </c>
      <c r="D940"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1" spans="1:4" ht="60" x14ac:dyDescent="0.25">
      <c r="A941" s="17" t="s">
        <v>1040</v>
      </c>
      <c r="B941" s="17" t="s">
        <v>1268</v>
      </c>
      <c r="C941" s="17" t="s">
        <v>1382</v>
      </c>
      <c r="D941"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2" spans="1:4" ht="60" x14ac:dyDescent="0.25">
      <c r="A942" s="17" t="s">
        <v>1041</v>
      </c>
      <c r="B942" s="17" t="s">
        <v>1268</v>
      </c>
      <c r="C942" s="17" t="s">
        <v>1382</v>
      </c>
      <c r="D942"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3" spans="1:4" ht="60" x14ac:dyDescent="0.25">
      <c r="A943" s="17" t="s">
        <v>1042</v>
      </c>
      <c r="B943" s="17" t="s">
        <v>1268</v>
      </c>
      <c r="C943" s="17" t="s">
        <v>1382</v>
      </c>
      <c r="D943"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4" spans="1:4" ht="60" x14ac:dyDescent="0.25">
      <c r="A944" s="17" t="s">
        <v>1043</v>
      </c>
      <c r="B944" s="17" t="s">
        <v>1268</v>
      </c>
      <c r="C944" s="17" t="s">
        <v>1382</v>
      </c>
      <c r="D944"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5" spans="1:4" ht="60" x14ac:dyDescent="0.25">
      <c r="A945" s="17" t="s">
        <v>1044</v>
      </c>
      <c r="B945" s="17" t="s">
        <v>1268</v>
      </c>
      <c r="C945" s="17" t="s">
        <v>1382</v>
      </c>
      <c r="D945"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6" spans="1:4" ht="60" x14ac:dyDescent="0.25">
      <c r="A946" s="17" t="s">
        <v>1045</v>
      </c>
      <c r="B946" s="17" t="s">
        <v>1268</v>
      </c>
      <c r="C946" s="17" t="s">
        <v>1382</v>
      </c>
      <c r="D946"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7" spans="1:4" ht="60" x14ac:dyDescent="0.25">
      <c r="A947" s="17" t="s">
        <v>1046</v>
      </c>
      <c r="B947" s="17" t="s">
        <v>1268</v>
      </c>
      <c r="C947" s="17" t="s">
        <v>1382</v>
      </c>
      <c r="D947"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8" spans="1:4" ht="60" x14ac:dyDescent="0.25">
      <c r="A948" s="17" t="s">
        <v>1047</v>
      </c>
      <c r="B948" s="17" t="s">
        <v>1268</v>
      </c>
      <c r="C948" s="17" t="s">
        <v>1382</v>
      </c>
      <c r="D948"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49" spans="1:4" ht="60" x14ac:dyDescent="0.25">
      <c r="A949" s="17" t="s">
        <v>1048</v>
      </c>
      <c r="B949" s="17" t="s">
        <v>1268</v>
      </c>
      <c r="C949" s="17" t="s">
        <v>1382</v>
      </c>
      <c r="D949"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50" spans="1:4" ht="60" x14ac:dyDescent="0.25">
      <c r="A950" s="17" t="s">
        <v>1049</v>
      </c>
      <c r="B950" s="17" t="s">
        <v>1268</v>
      </c>
      <c r="C950" s="17" t="s">
        <v>1382</v>
      </c>
      <c r="D950"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51" spans="1:4" ht="60" x14ac:dyDescent="0.25">
      <c r="A951" s="17" t="s">
        <v>1050</v>
      </c>
      <c r="B951" s="17" t="s">
        <v>1268</v>
      </c>
      <c r="C951" s="17" t="s">
        <v>1382</v>
      </c>
      <c r="D951" s="17" t="str">
        <f t="shared" si="14"/>
        <v>R170120 : on the derogations from the rules of origin laid down in Annex II to the Trade Agreement between the European Union and its Member States, of the one part, and Colombia, Peru and Ecuador, of the other part, that apply within quotas for certain products from Ecuador</v>
      </c>
    </row>
    <row r="952" spans="1:4" ht="30" x14ac:dyDescent="0.25">
      <c r="A952" s="17" t="s">
        <v>1051</v>
      </c>
      <c r="B952" s="17" t="s">
        <v>1269</v>
      </c>
      <c r="C952" s="17" t="s">
        <v>1383</v>
      </c>
      <c r="D952" s="17" t="str">
        <f t="shared" si="14"/>
        <v>R170754 : opening and providing for the management of Union tariff quotas for certain agricultural and processed agricultural products originating in Ecuador</v>
      </c>
    </row>
    <row r="953" spans="1:4" ht="30" x14ac:dyDescent="0.25">
      <c r="A953" s="17" t="s">
        <v>1053</v>
      </c>
      <c r="B953" s="17" t="s">
        <v>1269</v>
      </c>
      <c r="C953" s="17" t="s">
        <v>1383</v>
      </c>
      <c r="D953" s="17" t="str">
        <f t="shared" si="14"/>
        <v>R170754 : opening and providing for the management of Union tariff quotas for certain agricultural and processed agricultural products originating in Ecuador</v>
      </c>
    </row>
    <row r="954" spans="1:4" ht="30" x14ac:dyDescent="0.25">
      <c r="A954" s="17" t="s">
        <v>1054</v>
      </c>
      <c r="B954" s="17" t="s">
        <v>1269</v>
      </c>
      <c r="C954" s="17" t="s">
        <v>1383</v>
      </c>
      <c r="D954" s="17" t="str">
        <f t="shared" si="14"/>
        <v>R170754 : opening and providing for the management of Union tariff quotas for certain agricultural and processed agricultural products originating in Ecuador</v>
      </c>
    </row>
    <row r="955" spans="1:4" ht="30" x14ac:dyDescent="0.25">
      <c r="A955" s="17" t="s">
        <v>1055</v>
      </c>
      <c r="B955" s="17" t="s">
        <v>1269</v>
      </c>
      <c r="C955" s="17" t="s">
        <v>1383</v>
      </c>
      <c r="D955" s="17" t="str">
        <f t="shared" si="14"/>
        <v>R170754 : opening and providing for the management of Union tariff quotas for certain agricultural and processed agricultural products originating in Ecuador</v>
      </c>
    </row>
    <row r="956" spans="1:4" ht="30" x14ac:dyDescent="0.25">
      <c r="A956" s="17" t="s">
        <v>1056</v>
      </c>
      <c r="B956" s="17" t="s">
        <v>1269</v>
      </c>
      <c r="C956" s="17" t="s">
        <v>1383</v>
      </c>
      <c r="D956" s="17" t="str">
        <f t="shared" si="14"/>
        <v>R170754 : opening and providing for the management of Union tariff quotas for certain agricultural and processed agricultural products originating in Ecuador</v>
      </c>
    </row>
    <row r="957" spans="1:4" ht="30" x14ac:dyDescent="0.25">
      <c r="A957" s="17" t="s">
        <v>1057</v>
      </c>
      <c r="B957" s="17" t="s">
        <v>1269</v>
      </c>
      <c r="C957" s="17" t="s">
        <v>1383</v>
      </c>
      <c r="D957" s="17" t="str">
        <f t="shared" si="14"/>
        <v>R170754 : opening and providing for the management of Union tariff quotas for certain agricultural and processed agricultural products originating in Ecuador</v>
      </c>
    </row>
    <row r="958" spans="1:4" ht="30" x14ac:dyDescent="0.25">
      <c r="A958" s="17" t="s">
        <v>1058</v>
      </c>
      <c r="B958" s="17" t="s">
        <v>1269</v>
      </c>
      <c r="C958" s="17" t="s">
        <v>1383</v>
      </c>
      <c r="D958" s="17" t="str">
        <f t="shared" si="14"/>
        <v>R170754 : opening and providing for the management of Union tariff quotas for certain agricultural and processed agricultural products originating in Ecuador</v>
      </c>
    </row>
    <row r="959" spans="1:4" ht="30" x14ac:dyDescent="0.25">
      <c r="A959" s="17" t="s">
        <v>1059</v>
      </c>
      <c r="B959" s="17" t="s">
        <v>1269</v>
      </c>
      <c r="C959" s="17" t="s">
        <v>1383</v>
      </c>
      <c r="D959" s="17" t="str">
        <f t="shared" si="14"/>
        <v>R170754 : opening and providing for the management of Union tariff quotas for certain agricultural and processed agricultural products originating in Ecuador</v>
      </c>
    </row>
    <row r="960" spans="1:4" ht="30" x14ac:dyDescent="0.25">
      <c r="A960" s="17" t="s">
        <v>1060</v>
      </c>
      <c r="B960" s="17" t="s">
        <v>1269</v>
      </c>
      <c r="C960" s="17" t="s">
        <v>1383</v>
      </c>
      <c r="D960" s="17" t="str">
        <f t="shared" si="14"/>
        <v>R170754 : opening and providing for the management of Union tariff quotas for certain agricultural and processed agricultural products originating in Ecuador</v>
      </c>
    </row>
    <row r="961" spans="1:4" ht="30" x14ac:dyDescent="0.25">
      <c r="A961" s="17" t="s">
        <v>1061</v>
      </c>
      <c r="B961" s="17" t="s">
        <v>1269</v>
      </c>
      <c r="C961" s="17" t="s">
        <v>1383</v>
      </c>
      <c r="D961" s="17" t="str">
        <f t="shared" si="14"/>
        <v>R170754 : opening and providing for the management of Union tariff quotas for certain agricultural and processed agricultural products originating in Ecuador</v>
      </c>
    </row>
    <row r="962" spans="1:4" ht="45" x14ac:dyDescent="0.25">
      <c r="A962" s="17" t="s">
        <v>1062</v>
      </c>
      <c r="B962" s="17" t="s">
        <v>1270</v>
      </c>
      <c r="C962" s="17" t="s">
        <v>1384</v>
      </c>
      <c r="D962" s="17" t="str">
        <f t="shared" ref="D962:D1025" si="15">CONCATENATE(B962, " : ", C962)</f>
        <v>R180348 : on a temporary derogation from the rules of preferential origin laid down in Delegated Regulation (EU) 2015/2446 in respect of bicycles and other cycles produced in Cambodia regarding the use, under cumulation, of parts originating in Malaysia</v>
      </c>
    </row>
    <row r="963" spans="1:4" ht="60" x14ac:dyDescent="0.25">
      <c r="A963" s="17" t="s">
        <v>1064</v>
      </c>
      <c r="B963" s="17" t="s">
        <v>1271</v>
      </c>
      <c r="C963" s="17" t="s">
        <v>1385</v>
      </c>
      <c r="D963"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64" spans="1:4" ht="60" x14ac:dyDescent="0.25">
      <c r="A964" s="17" t="s">
        <v>1066</v>
      </c>
      <c r="B964" s="17" t="s">
        <v>1271</v>
      </c>
      <c r="C964" s="17" t="s">
        <v>1385</v>
      </c>
      <c r="D964"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65" spans="1:4" ht="60" x14ac:dyDescent="0.25">
      <c r="A965" s="17" t="s">
        <v>1067</v>
      </c>
      <c r="B965" s="17" t="s">
        <v>1271</v>
      </c>
      <c r="C965" s="17" t="s">
        <v>1385</v>
      </c>
      <c r="D965"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66" spans="1:4" ht="60" x14ac:dyDescent="0.25">
      <c r="A966" s="17" t="s">
        <v>1068</v>
      </c>
      <c r="B966" s="17" t="s">
        <v>1271</v>
      </c>
      <c r="C966" s="17" t="s">
        <v>1385</v>
      </c>
      <c r="D966"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67" spans="1:4" ht="60" x14ac:dyDescent="0.25">
      <c r="A967" s="17" t="s">
        <v>1069</v>
      </c>
      <c r="B967" s="17" t="s">
        <v>1271</v>
      </c>
      <c r="C967" s="17" t="s">
        <v>1385</v>
      </c>
      <c r="D967"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68" spans="1:4" ht="60" x14ac:dyDescent="0.25">
      <c r="A968" s="17" t="s">
        <v>1070</v>
      </c>
      <c r="B968" s="17" t="s">
        <v>1271</v>
      </c>
      <c r="C968" s="17" t="s">
        <v>1385</v>
      </c>
      <c r="D968"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69" spans="1:4" ht="60" x14ac:dyDescent="0.25">
      <c r="A969" s="17" t="s">
        <v>1071</v>
      </c>
      <c r="B969" s="17" t="s">
        <v>1271</v>
      </c>
      <c r="C969" s="17" t="s">
        <v>1385</v>
      </c>
      <c r="D969"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0" spans="1:4" ht="60" x14ac:dyDescent="0.25">
      <c r="A970" s="17" t="s">
        <v>1072</v>
      </c>
      <c r="B970" s="17" t="s">
        <v>1271</v>
      </c>
      <c r="C970" s="17" t="s">
        <v>1385</v>
      </c>
      <c r="D970"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1" spans="1:4" ht="60" x14ac:dyDescent="0.25">
      <c r="A971" s="17" t="s">
        <v>1073</v>
      </c>
      <c r="B971" s="17" t="s">
        <v>1271</v>
      </c>
      <c r="C971" s="17" t="s">
        <v>1385</v>
      </c>
      <c r="D971"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2" spans="1:4" ht="60" x14ac:dyDescent="0.25">
      <c r="A972" s="17" t="s">
        <v>1074</v>
      </c>
      <c r="B972" s="17" t="s">
        <v>1271</v>
      </c>
      <c r="C972" s="17" t="s">
        <v>1385</v>
      </c>
      <c r="D972"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3" spans="1:4" ht="60" x14ac:dyDescent="0.25">
      <c r="A973" s="17" t="s">
        <v>1075</v>
      </c>
      <c r="B973" s="17" t="s">
        <v>1271</v>
      </c>
      <c r="C973" s="17" t="s">
        <v>1385</v>
      </c>
      <c r="D973"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4" spans="1:4" ht="60" x14ac:dyDescent="0.25">
      <c r="A974" s="17" t="s">
        <v>1076</v>
      </c>
      <c r="B974" s="17" t="s">
        <v>1271</v>
      </c>
      <c r="C974" s="17" t="s">
        <v>1385</v>
      </c>
      <c r="D974"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5" spans="1:4" ht="60" x14ac:dyDescent="0.25">
      <c r="A975" s="17" t="s">
        <v>1077</v>
      </c>
      <c r="B975" s="17" t="s">
        <v>1271</v>
      </c>
      <c r="C975" s="17" t="s">
        <v>1385</v>
      </c>
      <c r="D975"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6" spans="1:4" ht="60" x14ac:dyDescent="0.25">
      <c r="A976" s="17" t="s">
        <v>1078</v>
      </c>
      <c r="B976" s="17" t="s">
        <v>1271</v>
      </c>
      <c r="C976" s="17" t="s">
        <v>1385</v>
      </c>
      <c r="D976"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7" spans="1:4" ht="60" x14ac:dyDescent="0.25">
      <c r="A977" s="17" t="s">
        <v>1079</v>
      </c>
      <c r="B977" s="17" t="s">
        <v>1271</v>
      </c>
      <c r="C977" s="17" t="s">
        <v>1385</v>
      </c>
      <c r="D977"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8" spans="1:4" ht="60" x14ac:dyDescent="0.25">
      <c r="A978" s="17" t="s">
        <v>1080</v>
      </c>
      <c r="B978" s="17" t="s">
        <v>1271</v>
      </c>
      <c r="C978" s="17" t="s">
        <v>1385</v>
      </c>
      <c r="D978"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79" spans="1:4" ht="60" x14ac:dyDescent="0.25">
      <c r="A979" s="17" t="s">
        <v>1081</v>
      </c>
      <c r="B979" s="17" t="s">
        <v>1271</v>
      </c>
      <c r="C979" s="17" t="s">
        <v>1385</v>
      </c>
      <c r="D979"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0" spans="1:4" ht="60" x14ac:dyDescent="0.25">
      <c r="A980" s="17" t="s">
        <v>1082</v>
      </c>
      <c r="B980" s="17" t="s">
        <v>1271</v>
      </c>
      <c r="C980" s="17" t="s">
        <v>1385</v>
      </c>
      <c r="D980"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1" spans="1:4" ht="60" x14ac:dyDescent="0.25">
      <c r="A981" s="17" t="s">
        <v>1083</v>
      </c>
      <c r="B981" s="17" t="s">
        <v>1271</v>
      </c>
      <c r="C981" s="17" t="s">
        <v>1385</v>
      </c>
      <c r="D981"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2" spans="1:4" ht="60" x14ac:dyDescent="0.25">
      <c r="A982" s="17" t="s">
        <v>1084</v>
      </c>
      <c r="B982" s="17" t="s">
        <v>1271</v>
      </c>
      <c r="C982" s="17" t="s">
        <v>1385</v>
      </c>
      <c r="D982"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3" spans="1:4" ht="60" x14ac:dyDescent="0.25">
      <c r="A983" s="17" t="s">
        <v>1085</v>
      </c>
      <c r="B983" s="17" t="s">
        <v>1271</v>
      </c>
      <c r="C983" s="17" t="s">
        <v>1385</v>
      </c>
      <c r="D983"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4" spans="1:4" ht="60" x14ac:dyDescent="0.25">
      <c r="A984" s="17" t="s">
        <v>1086</v>
      </c>
      <c r="B984" s="17" t="s">
        <v>1271</v>
      </c>
      <c r="C984" s="17" t="s">
        <v>1385</v>
      </c>
      <c r="D984"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5" spans="1:4" ht="60" x14ac:dyDescent="0.25">
      <c r="A985" s="17" t="s">
        <v>1087</v>
      </c>
      <c r="B985" s="17" t="s">
        <v>1271</v>
      </c>
      <c r="C985" s="17" t="s">
        <v>1385</v>
      </c>
      <c r="D985"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6" spans="1:4" ht="60" x14ac:dyDescent="0.25">
      <c r="A986" s="17" t="s">
        <v>1088</v>
      </c>
      <c r="B986" s="17" t="s">
        <v>1271</v>
      </c>
      <c r="C986" s="17" t="s">
        <v>1385</v>
      </c>
      <c r="D986"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7" spans="1:4" ht="60" x14ac:dyDescent="0.25">
      <c r="A987" s="17" t="s">
        <v>1090</v>
      </c>
      <c r="B987" s="17" t="s">
        <v>1271</v>
      </c>
      <c r="C987" s="17" t="s">
        <v>1385</v>
      </c>
      <c r="D987"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8" spans="1:4" ht="60" x14ac:dyDescent="0.25">
      <c r="A988" s="17" t="s">
        <v>1091</v>
      </c>
      <c r="B988" s="17" t="s">
        <v>1271</v>
      </c>
      <c r="C988" s="17" t="s">
        <v>1385</v>
      </c>
      <c r="D988"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89" spans="1:4" ht="60" x14ac:dyDescent="0.25">
      <c r="A989" s="17" t="s">
        <v>1092</v>
      </c>
      <c r="B989" s="17" t="s">
        <v>1271</v>
      </c>
      <c r="C989" s="17" t="s">
        <v>1385</v>
      </c>
      <c r="D989"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0" spans="1:4" ht="60" x14ac:dyDescent="0.25">
      <c r="A990" s="17" t="s">
        <v>1093</v>
      </c>
      <c r="B990" s="17" t="s">
        <v>1271</v>
      </c>
      <c r="C990" s="17" t="s">
        <v>1385</v>
      </c>
      <c r="D990"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1" spans="1:4" ht="60" x14ac:dyDescent="0.25">
      <c r="A991" s="17" t="s">
        <v>1094</v>
      </c>
      <c r="B991" s="17" t="s">
        <v>1271</v>
      </c>
      <c r="C991" s="17" t="s">
        <v>1385</v>
      </c>
      <c r="D991"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2" spans="1:4" ht="60" x14ac:dyDescent="0.25">
      <c r="A992" s="17" t="s">
        <v>1095</v>
      </c>
      <c r="B992" s="17" t="s">
        <v>1271</v>
      </c>
      <c r="C992" s="17" t="s">
        <v>1385</v>
      </c>
      <c r="D992"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3" spans="1:4" ht="60" x14ac:dyDescent="0.25">
      <c r="A993" s="17" t="s">
        <v>1096</v>
      </c>
      <c r="B993" s="17" t="s">
        <v>1271</v>
      </c>
      <c r="C993" s="17" t="s">
        <v>1385</v>
      </c>
      <c r="D993"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4" spans="1:4" ht="60" x14ac:dyDescent="0.25">
      <c r="A994" s="17" t="s">
        <v>1097</v>
      </c>
      <c r="B994" s="17" t="s">
        <v>1271</v>
      </c>
      <c r="C994" s="17" t="s">
        <v>1385</v>
      </c>
      <c r="D994"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5" spans="1:4" ht="60" x14ac:dyDescent="0.25">
      <c r="A995" s="17" t="s">
        <v>1098</v>
      </c>
      <c r="B995" s="17" t="s">
        <v>1271</v>
      </c>
      <c r="C995" s="17" t="s">
        <v>1385</v>
      </c>
      <c r="D995"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6" spans="1:4" ht="60" x14ac:dyDescent="0.25">
      <c r="A996" s="17" t="s">
        <v>1099</v>
      </c>
      <c r="B996" s="17" t="s">
        <v>1271</v>
      </c>
      <c r="C996" s="17" t="s">
        <v>1385</v>
      </c>
      <c r="D996"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7" spans="1:4" ht="60" x14ac:dyDescent="0.25">
      <c r="A997" s="17" t="s">
        <v>1100</v>
      </c>
      <c r="B997" s="17" t="s">
        <v>1271</v>
      </c>
      <c r="C997" s="17" t="s">
        <v>1385</v>
      </c>
      <c r="D997"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8" spans="1:4" ht="60" x14ac:dyDescent="0.25">
      <c r="A998" s="17" t="s">
        <v>1101</v>
      </c>
      <c r="B998" s="17" t="s">
        <v>1271</v>
      </c>
      <c r="C998" s="17" t="s">
        <v>1385</v>
      </c>
      <c r="D998"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999" spans="1:4" ht="60" x14ac:dyDescent="0.25">
      <c r="A999" s="17" t="s">
        <v>1102</v>
      </c>
      <c r="B999" s="17" t="s">
        <v>1271</v>
      </c>
      <c r="C999" s="17" t="s">
        <v>1385</v>
      </c>
      <c r="D999"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0" spans="1:4" ht="60" x14ac:dyDescent="0.25">
      <c r="A1000" s="17" t="s">
        <v>1103</v>
      </c>
      <c r="B1000" s="17" t="s">
        <v>1271</v>
      </c>
      <c r="C1000" s="17" t="s">
        <v>1385</v>
      </c>
      <c r="D1000"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1" spans="1:4" ht="60" x14ac:dyDescent="0.25">
      <c r="A1001" s="17" t="s">
        <v>1104</v>
      </c>
      <c r="B1001" s="17" t="s">
        <v>1271</v>
      </c>
      <c r="C1001" s="17" t="s">
        <v>1385</v>
      </c>
      <c r="D1001"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2" spans="1:4" ht="60" x14ac:dyDescent="0.25">
      <c r="A1002" s="17" t="s">
        <v>1105</v>
      </c>
      <c r="B1002" s="17" t="s">
        <v>1271</v>
      </c>
      <c r="C1002" s="17" t="s">
        <v>1385</v>
      </c>
      <c r="D1002"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3" spans="1:4" ht="60" x14ac:dyDescent="0.25">
      <c r="A1003" s="17" t="s">
        <v>1106</v>
      </c>
      <c r="B1003" s="17" t="s">
        <v>1271</v>
      </c>
      <c r="C1003" s="17" t="s">
        <v>1385</v>
      </c>
      <c r="D1003"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4" spans="1:4" ht="60" x14ac:dyDescent="0.25">
      <c r="A1004" s="17" t="s">
        <v>1107</v>
      </c>
      <c r="B1004" s="17" t="s">
        <v>1271</v>
      </c>
      <c r="C1004" s="17" t="s">
        <v>1385</v>
      </c>
      <c r="D1004"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5" spans="1:4" ht="60" x14ac:dyDescent="0.25">
      <c r="A1005" s="17" t="s">
        <v>1108</v>
      </c>
      <c r="B1005" s="17" t="s">
        <v>1271</v>
      </c>
      <c r="C1005" s="17" t="s">
        <v>1385</v>
      </c>
      <c r="D1005"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6" spans="1:4" ht="60" x14ac:dyDescent="0.25">
      <c r="A1006" s="17" t="s">
        <v>1109</v>
      </c>
      <c r="B1006" s="17" t="s">
        <v>1271</v>
      </c>
      <c r="C1006" s="17" t="s">
        <v>1385</v>
      </c>
      <c r="D1006"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7" spans="1:4" ht="60" x14ac:dyDescent="0.25">
      <c r="A1007" s="17" t="s">
        <v>1110</v>
      </c>
      <c r="B1007" s="17" t="s">
        <v>1271</v>
      </c>
      <c r="C1007" s="17" t="s">
        <v>1385</v>
      </c>
      <c r="D1007"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8" spans="1:4" ht="60" x14ac:dyDescent="0.25">
      <c r="A1008" s="17" t="s">
        <v>1111</v>
      </c>
      <c r="B1008" s="17" t="s">
        <v>1271</v>
      </c>
      <c r="C1008" s="17" t="s">
        <v>1385</v>
      </c>
      <c r="D1008"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09" spans="1:4" ht="60" x14ac:dyDescent="0.25">
      <c r="A1009" s="17" t="s">
        <v>1112</v>
      </c>
      <c r="B1009" s="17" t="s">
        <v>1271</v>
      </c>
      <c r="C1009" s="17" t="s">
        <v>1385</v>
      </c>
      <c r="D1009"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0" spans="1:4" ht="60" x14ac:dyDescent="0.25">
      <c r="A1010" s="17" t="s">
        <v>1113</v>
      </c>
      <c r="B1010" s="17" t="s">
        <v>1271</v>
      </c>
      <c r="C1010" s="17" t="s">
        <v>1385</v>
      </c>
      <c r="D1010"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1" spans="1:4" ht="60" x14ac:dyDescent="0.25">
      <c r="A1011" s="17" t="s">
        <v>1114</v>
      </c>
      <c r="B1011" s="17" t="s">
        <v>1271</v>
      </c>
      <c r="C1011" s="17" t="s">
        <v>1385</v>
      </c>
      <c r="D1011"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2" spans="1:4" ht="60" x14ac:dyDescent="0.25">
      <c r="A1012" s="17" t="s">
        <v>1115</v>
      </c>
      <c r="B1012" s="17" t="s">
        <v>1271</v>
      </c>
      <c r="C1012" s="17" t="s">
        <v>1385</v>
      </c>
      <c r="D1012"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3" spans="1:4" ht="60" x14ac:dyDescent="0.25">
      <c r="A1013" s="17" t="s">
        <v>1116</v>
      </c>
      <c r="B1013" s="17" t="s">
        <v>1271</v>
      </c>
      <c r="C1013" s="17" t="s">
        <v>1385</v>
      </c>
      <c r="D1013"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4" spans="1:4" ht="60" x14ac:dyDescent="0.25">
      <c r="A1014" s="17" t="s">
        <v>1117</v>
      </c>
      <c r="B1014" s="17" t="s">
        <v>1271</v>
      </c>
      <c r="C1014" s="17" t="s">
        <v>1385</v>
      </c>
      <c r="D1014"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5" spans="1:4" ht="60" x14ac:dyDescent="0.25">
      <c r="A1015" s="17" t="s">
        <v>1118</v>
      </c>
      <c r="B1015" s="17" t="s">
        <v>1271</v>
      </c>
      <c r="C1015" s="17" t="s">
        <v>1385</v>
      </c>
      <c r="D1015"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6" spans="1:4" ht="60" x14ac:dyDescent="0.25">
      <c r="A1016" s="17" t="s">
        <v>1119</v>
      </c>
      <c r="B1016" s="17" t="s">
        <v>1271</v>
      </c>
      <c r="C1016" s="17" t="s">
        <v>1385</v>
      </c>
      <c r="D1016"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7" spans="1:4" ht="60" x14ac:dyDescent="0.25">
      <c r="A1017" s="17" t="s">
        <v>1120</v>
      </c>
      <c r="B1017" s="17" t="s">
        <v>1271</v>
      </c>
      <c r="C1017" s="17" t="s">
        <v>1385</v>
      </c>
      <c r="D1017"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8" spans="1:4" ht="60" x14ac:dyDescent="0.25">
      <c r="A1018" s="17" t="s">
        <v>1121</v>
      </c>
      <c r="B1018" s="17" t="s">
        <v>1271</v>
      </c>
      <c r="C1018" s="17" t="s">
        <v>1385</v>
      </c>
      <c r="D1018"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19" spans="1:4" ht="60" x14ac:dyDescent="0.25">
      <c r="A1019" s="17" t="s">
        <v>1122</v>
      </c>
      <c r="B1019" s="17" t="s">
        <v>1271</v>
      </c>
      <c r="C1019" s="17" t="s">
        <v>1385</v>
      </c>
      <c r="D1019"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20" spans="1:4" ht="60" x14ac:dyDescent="0.25">
      <c r="A1020" s="17" t="s">
        <v>1123</v>
      </c>
      <c r="B1020" s="17" t="s">
        <v>1271</v>
      </c>
      <c r="C1020" s="17" t="s">
        <v>1385</v>
      </c>
      <c r="D1020"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21" spans="1:4" ht="60" x14ac:dyDescent="0.25">
      <c r="A1021" s="17" t="s">
        <v>1124</v>
      </c>
      <c r="B1021" s="17" t="s">
        <v>1271</v>
      </c>
      <c r="C1021" s="17" t="s">
        <v>1385</v>
      </c>
      <c r="D1021"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22" spans="1:4" ht="60" x14ac:dyDescent="0.25">
      <c r="A1022" s="17" t="s">
        <v>1125</v>
      </c>
      <c r="B1022" s="17" t="s">
        <v>1271</v>
      </c>
      <c r="C1022" s="17" t="s">
        <v>1385</v>
      </c>
      <c r="D1022"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23" spans="1:4" ht="60" x14ac:dyDescent="0.25">
      <c r="A1023" s="17" t="s">
        <v>1126</v>
      </c>
      <c r="B1023" s="17" t="s">
        <v>1271</v>
      </c>
      <c r="C1023" s="17" t="s">
        <v>1385</v>
      </c>
      <c r="D1023"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24" spans="1:4" ht="60" x14ac:dyDescent="0.25">
      <c r="A1024" s="17" t="s">
        <v>1127</v>
      </c>
      <c r="B1024" s="17" t="s">
        <v>1271</v>
      </c>
      <c r="C1024" s="17" t="s">
        <v>1385</v>
      </c>
      <c r="D1024" s="17" t="str">
        <f t="shared" si="15"/>
        <v>R171781 : on the derogations from the product-specific rules of origin laid down in the Comprehensive Economic and Trade Agreement between Canada of the one part, and the European Union and its Member States, of the other part, that apply within the limits of annual quotas for certain products from Canada</v>
      </c>
    </row>
    <row r="1025" spans="1:4" ht="45" x14ac:dyDescent="0.25">
      <c r="A1025" s="17" t="s">
        <v>1128</v>
      </c>
      <c r="B1025" s="17" t="s">
        <v>1272</v>
      </c>
      <c r="C1025" s="17" t="s">
        <v>1386</v>
      </c>
      <c r="D1025" s="17" t="str">
        <f t="shared" si="15"/>
        <v>R171772 : opening and providing for the management of Union tariff quotas for certain agricultural products, processed agricultural products and fishery products originating in Canada</v>
      </c>
    </row>
    <row r="1026" spans="1:4" ht="45" x14ac:dyDescent="0.25">
      <c r="A1026" s="17" t="s">
        <v>1130</v>
      </c>
      <c r="B1026" s="17" t="s">
        <v>1272</v>
      </c>
      <c r="C1026" s="17" t="s">
        <v>1386</v>
      </c>
      <c r="D1026" s="17" t="str">
        <f t="shared" ref="D1026:D1053" si="16">CONCATENATE(B1026, " : ", C1026)</f>
        <v>R171772 : opening and providing for the management of Union tariff quotas for certain agricultural products, processed agricultural products and fishery products originating in Canada</v>
      </c>
    </row>
    <row r="1027" spans="1:4" ht="45" x14ac:dyDescent="0.25">
      <c r="A1027" s="17" t="s">
        <v>1132</v>
      </c>
      <c r="B1027" s="17" t="s">
        <v>1272</v>
      </c>
      <c r="C1027" s="17" t="s">
        <v>1386</v>
      </c>
      <c r="D1027" s="17" t="str">
        <f t="shared" si="16"/>
        <v>R171772 : opening and providing for the management of Union tariff quotas for certain agricultural products, processed agricultural products and fishery products originating in Canada</v>
      </c>
    </row>
    <row r="1028" spans="1:4" ht="45" x14ac:dyDescent="0.25">
      <c r="A1028" s="17" t="s">
        <v>1133</v>
      </c>
      <c r="B1028" s="17" t="s">
        <v>1272</v>
      </c>
      <c r="C1028" s="17" t="s">
        <v>1386</v>
      </c>
      <c r="D1028" s="17" t="str">
        <f t="shared" si="16"/>
        <v>R171772 : opening and providing for the management of Union tariff quotas for certain agricultural products, processed agricultural products and fishery products originating in Canada</v>
      </c>
    </row>
    <row r="1029" spans="1:4" ht="45" x14ac:dyDescent="0.25">
      <c r="A1029" s="17" t="s">
        <v>1134</v>
      </c>
      <c r="B1029" s="17" t="s">
        <v>1272</v>
      </c>
      <c r="C1029" s="17" t="s">
        <v>1386</v>
      </c>
      <c r="D1029" s="17" t="str">
        <f t="shared" si="16"/>
        <v>R171772 : opening and providing for the management of Union tariff quotas for certain agricultural products, processed agricultural products and fishery products originating in Canada</v>
      </c>
    </row>
    <row r="1030" spans="1:4" ht="45" x14ac:dyDescent="0.25">
      <c r="A1030" s="17" t="s">
        <v>1135</v>
      </c>
      <c r="B1030" s="17" t="s">
        <v>1272</v>
      </c>
      <c r="C1030" s="17" t="s">
        <v>1386</v>
      </c>
      <c r="D1030" s="17" t="str">
        <f t="shared" si="16"/>
        <v>R171772 : opening and providing for the management of Union tariff quotas for certain agricultural products, processed agricultural products and fishery products originating in Canada</v>
      </c>
    </row>
    <row r="1031" spans="1:4" ht="30" x14ac:dyDescent="0.25">
      <c r="A1031" s="17" t="s">
        <v>1136</v>
      </c>
      <c r="B1031" s="17" t="s">
        <v>1273</v>
      </c>
      <c r="C1031" s="17" t="s">
        <v>1387</v>
      </c>
      <c r="D1031" s="17" t="str">
        <f t="shared" si="16"/>
        <v>R181013 : Commission Implementing Regulation (EU) 2018/1013 of 17 July 2018 imposing provisional safeguard measures with regard to imports of certain steel products</v>
      </c>
    </row>
    <row r="1032" spans="1:4" ht="30" x14ac:dyDescent="0.25">
      <c r="A1032" s="17" t="s">
        <v>1138</v>
      </c>
      <c r="B1032" s="17" t="s">
        <v>1273</v>
      </c>
      <c r="C1032" s="17" t="s">
        <v>1387</v>
      </c>
      <c r="D1032" s="17" t="str">
        <f t="shared" si="16"/>
        <v>R181013 : Commission Implementing Regulation (EU) 2018/1013 of 17 July 2018 imposing provisional safeguard measures with regard to imports of certain steel products</v>
      </c>
    </row>
    <row r="1033" spans="1:4" ht="30" x14ac:dyDescent="0.25">
      <c r="A1033" s="17" t="s">
        <v>1139</v>
      </c>
      <c r="B1033" s="17" t="s">
        <v>1273</v>
      </c>
      <c r="C1033" s="17" t="s">
        <v>1387</v>
      </c>
      <c r="D1033" s="17" t="str">
        <f t="shared" si="16"/>
        <v>R181013 : Commission Implementing Regulation (EU) 2018/1013 of 17 July 2018 imposing provisional safeguard measures with regard to imports of certain steel products</v>
      </c>
    </row>
    <row r="1034" spans="1:4" ht="30" x14ac:dyDescent="0.25">
      <c r="A1034" s="17" t="s">
        <v>1140</v>
      </c>
      <c r="B1034" s="17" t="s">
        <v>1273</v>
      </c>
      <c r="C1034" s="17" t="s">
        <v>1387</v>
      </c>
      <c r="D1034" s="17" t="str">
        <f t="shared" si="16"/>
        <v>R181013 : Commission Implementing Regulation (EU) 2018/1013 of 17 July 2018 imposing provisional safeguard measures with regard to imports of certain steel products</v>
      </c>
    </row>
    <row r="1035" spans="1:4" ht="30" x14ac:dyDescent="0.25">
      <c r="A1035" s="17" t="s">
        <v>1141</v>
      </c>
      <c r="B1035" s="17" t="s">
        <v>1273</v>
      </c>
      <c r="C1035" s="17" t="s">
        <v>1387</v>
      </c>
      <c r="D1035" s="17" t="str">
        <f t="shared" si="16"/>
        <v>R181013 : Commission Implementing Regulation (EU) 2018/1013 of 17 July 2018 imposing provisional safeguard measures with regard to imports of certain steel products</v>
      </c>
    </row>
    <row r="1036" spans="1:4" ht="30" x14ac:dyDescent="0.25">
      <c r="A1036" s="17" t="s">
        <v>1142</v>
      </c>
      <c r="B1036" s="17" t="s">
        <v>1273</v>
      </c>
      <c r="C1036" s="17" t="s">
        <v>1387</v>
      </c>
      <c r="D1036" s="17" t="str">
        <f t="shared" si="16"/>
        <v>R181013 : Commission Implementing Regulation (EU) 2018/1013 of 17 July 2018 imposing provisional safeguard measures with regard to imports of certain steel products</v>
      </c>
    </row>
    <row r="1037" spans="1:4" ht="30" x14ac:dyDescent="0.25">
      <c r="A1037" s="17" t="s">
        <v>1143</v>
      </c>
      <c r="B1037" s="17" t="s">
        <v>1273</v>
      </c>
      <c r="C1037" s="17" t="s">
        <v>1387</v>
      </c>
      <c r="D1037" s="17" t="str">
        <f t="shared" si="16"/>
        <v>R181013 : Commission Implementing Regulation (EU) 2018/1013 of 17 July 2018 imposing provisional safeguard measures with regard to imports of certain steel products</v>
      </c>
    </row>
    <row r="1038" spans="1:4" ht="30" x14ac:dyDescent="0.25">
      <c r="A1038" s="17" t="s">
        <v>1144</v>
      </c>
      <c r="B1038" s="17" t="s">
        <v>1273</v>
      </c>
      <c r="C1038" s="17" t="s">
        <v>1387</v>
      </c>
      <c r="D1038" s="17" t="str">
        <f t="shared" si="16"/>
        <v>R181013 : Commission Implementing Regulation (EU) 2018/1013 of 17 July 2018 imposing provisional safeguard measures with regard to imports of certain steel products</v>
      </c>
    </row>
    <row r="1039" spans="1:4" ht="30" x14ac:dyDescent="0.25">
      <c r="A1039" s="17" t="s">
        <v>1145</v>
      </c>
      <c r="B1039" s="17" t="s">
        <v>1273</v>
      </c>
      <c r="C1039" s="17" t="s">
        <v>1387</v>
      </c>
      <c r="D1039" s="17" t="str">
        <f t="shared" si="16"/>
        <v>R181013 : Commission Implementing Regulation (EU) 2018/1013 of 17 July 2018 imposing provisional safeguard measures with regard to imports of certain steel products</v>
      </c>
    </row>
    <row r="1040" spans="1:4" ht="30" x14ac:dyDescent="0.25">
      <c r="A1040" s="17" t="s">
        <v>1146</v>
      </c>
      <c r="B1040" s="17" t="s">
        <v>1273</v>
      </c>
      <c r="C1040" s="17" t="s">
        <v>1387</v>
      </c>
      <c r="D1040" s="17" t="str">
        <f t="shared" si="16"/>
        <v>R181013 : Commission Implementing Regulation (EU) 2018/1013 of 17 July 2018 imposing provisional safeguard measures with regard to imports of certain steel products</v>
      </c>
    </row>
    <row r="1041" spans="1:4" ht="30" x14ac:dyDescent="0.25">
      <c r="A1041" s="17" t="s">
        <v>1147</v>
      </c>
      <c r="B1041" s="17" t="s">
        <v>1273</v>
      </c>
      <c r="C1041" s="17" t="s">
        <v>1387</v>
      </c>
      <c r="D1041" s="17" t="str">
        <f t="shared" si="16"/>
        <v>R181013 : Commission Implementing Regulation (EU) 2018/1013 of 17 July 2018 imposing provisional safeguard measures with regard to imports of certain steel products</v>
      </c>
    </row>
    <row r="1042" spans="1:4" ht="30" x14ac:dyDescent="0.25">
      <c r="A1042" s="17" t="s">
        <v>1148</v>
      </c>
      <c r="B1042" s="17" t="s">
        <v>1273</v>
      </c>
      <c r="C1042" s="17" t="s">
        <v>1387</v>
      </c>
      <c r="D1042" s="17" t="str">
        <f t="shared" si="16"/>
        <v>R181013 : Commission Implementing Regulation (EU) 2018/1013 of 17 July 2018 imposing provisional safeguard measures with regard to imports of certain steel products</v>
      </c>
    </row>
    <row r="1043" spans="1:4" ht="30" x14ac:dyDescent="0.25">
      <c r="A1043" s="17" t="s">
        <v>1149</v>
      </c>
      <c r="B1043" s="17" t="s">
        <v>1273</v>
      </c>
      <c r="C1043" s="17" t="s">
        <v>1387</v>
      </c>
      <c r="D1043" s="17" t="str">
        <f t="shared" si="16"/>
        <v>R181013 : Commission Implementing Regulation (EU) 2018/1013 of 17 July 2018 imposing provisional safeguard measures with regard to imports of certain steel products</v>
      </c>
    </row>
    <row r="1044" spans="1:4" ht="30" x14ac:dyDescent="0.25">
      <c r="A1044" s="17" t="s">
        <v>1150</v>
      </c>
      <c r="B1044" s="17" t="s">
        <v>1273</v>
      </c>
      <c r="C1044" s="17" t="s">
        <v>1387</v>
      </c>
      <c r="D1044" s="17" t="str">
        <f t="shared" si="16"/>
        <v>R181013 : Commission Implementing Regulation (EU) 2018/1013 of 17 July 2018 imposing provisional safeguard measures with regard to imports of certain steel products</v>
      </c>
    </row>
    <row r="1045" spans="1:4" ht="30" x14ac:dyDescent="0.25">
      <c r="A1045" s="17" t="s">
        <v>1151</v>
      </c>
      <c r="B1045" s="17" t="s">
        <v>1273</v>
      </c>
      <c r="C1045" s="17" t="s">
        <v>1387</v>
      </c>
      <c r="D1045" s="17" t="str">
        <f t="shared" si="16"/>
        <v>R181013 : Commission Implementing Regulation (EU) 2018/1013 of 17 July 2018 imposing provisional safeguard measures with regard to imports of certain steel products</v>
      </c>
    </row>
    <row r="1046" spans="1:4" ht="30" x14ac:dyDescent="0.25">
      <c r="A1046" s="17" t="s">
        <v>1152</v>
      </c>
      <c r="B1046" s="17" t="s">
        <v>1273</v>
      </c>
      <c r="C1046" s="17" t="s">
        <v>1387</v>
      </c>
      <c r="D1046" s="17" t="str">
        <f t="shared" si="16"/>
        <v>R181013 : Commission Implementing Regulation (EU) 2018/1013 of 17 July 2018 imposing provisional safeguard measures with regard to imports of certain steel products</v>
      </c>
    </row>
    <row r="1047" spans="1:4" ht="30" x14ac:dyDescent="0.25">
      <c r="A1047" s="17" t="s">
        <v>1153</v>
      </c>
      <c r="B1047" s="17" t="s">
        <v>1273</v>
      </c>
      <c r="C1047" s="17" t="s">
        <v>1387</v>
      </c>
      <c r="D1047" s="17" t="str">
        <f t="shared" si="16"/>
        <v>R181013 : Commission Implementing Regulation (EU) 2018/1013 of 17 July 2018 imposing provisional safeguard measures with regard to imports of certain steel products</v>
      </c>
    </row>
    <row r="1048" spans="1:4" ht="30" x14ac:dyDescent="0.25">
      <c r="A1048" s="17" t="s">
        <v>1154</v>
      </c>
      <c r="B1048" s="17" t="s">
        <v>1273</v>
      </c>
      <c r="C1048" s="17" t="s">
        <v>1387</v>
      </c>
      <c r="D1048" s="17" t="str">
        <f t="shared" si="16"/>
        <v>R181013 : Commission Implementing Regulation (EU) 2018/1013 of 17 July 2018 imposing provisional safeguard measures with regard to imports of certain steel products</v>
      </c>
    </row>
    <row r="1049" spans="1:4" ht="30" x14ac:dyDescent="0.25">
      <c r="A1049" s="17" t="s">
        <v>1155</v>
      </c>
      <c r="B1049" s="17" t="s">
        <v>1273</v>
      </c>
      <c r="C1049" s="17" t="s">
        <v>1387</v>
      </c>
      <c r="D1049" s="17" t="str">
        <f t="shared" si="16"/>
        <v>R181013 : Commission Implementing Regulation (EU) 2018/1013 of 17 July 2018 imposing provisional safeguard measures with regard to imports of certain steel products</v>
      </c>
    </row>
    <row r="1050" spans="1:4" ht="30" x14ac:dyDescent="0.25">
      <c r="A1050" s="17" t="s">
        <v>1156</v>
      </c>
      <c r="B1050" s="17" t="s">
        <v>1273</v>
      </c>
      <c r="C1050" s="17" t="s">
        <v>1387</v>
      </c>
      <c r="D1050" s="17" t="str">
        <f t="shared" si="16"/>
        <v>R181013 : Commission Implementing Regulation (EU) 2018/1013 of 17 July 2018 imposing provisional safeguard measures with regard to imports of certain steel products</v>
      </c>
    </row>
    <row r="1051" spans="1:4" ht="30" x14ac:dyDescent="0.25">
      <c r="A1051" s="17" t="s">
        <v>1157</v>
      </c>
      <c r="B1051" s="17" t="s">
        <v>1273</v>
      </c>
      <c r="C1051" s="17" t="s">
        <v>1387</v>
      </c>
      <c r="D1051" s="17" t="str">
        <f t="shared" si="16"/>
        <v>R181013 : Commission Implementing Regulation (EU) 2018/1013 of 17 July 2018 imposing provisional safeguard measures with regard to imports of certain steel products</v>
      </c>
    </row>
    <row r="1052" spans="1:4" ht="30" x14ac:dyDescent="0.25">
      <c r="A1052" s="17" t="s">
        <v>1158</v>
      </c>
      <c r="B1052" s="17" t="s">
        <v>1273</v>
      </c>
      <c r="C1052" s="17" t="s">
        <v>1387</v>
      </c>
      <c r="D1052" s="17" t="str">
        <f t="shared" si="16"/>
        <v>R181013 : Commission Implementing Regulation (EU) 2018/1013 of 17 July 2018 imposing provisional safeguard measures with regard to imports of certain steel products</v>
      </c>
    </row>
    <row r="1053" spans="1:4" ht="30" x14ac:dyDescent="0.25">
      <c r="A1053" s="17" t="s">
        <v>1159</v>
      </c>
      <c r="B1053" s="17" t="s">
        <v>1273</v>
      </c>
      <c r="C1053" s="17" t="s">
        <v>1387</v>
      </c>
      <c r="D1053" s="17" t="str">
        <f t="shared" si="16"/>
        <v>R181013 : Commission Implementing Regulation (EU) 2018/1013 of 17 July 2018 imposing provisional safeguard measures with regard to imports of certain steel products</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7742E-9884-431C-BC7A-12E1DAD5AE4F}">
  <sheetPr codeName="Sheet16"/>
  <dimension ref="A1:B971"/>
  <sheetViews>
    <sheetView workbookViewId="0">
      <pane ySplit="1" topLeftCell="A2" activePane="bottomLeft" state="frozen"/>
      <selection pane="bottomLeft" activeCell="A3" sqref="A3"/>
    </sheetView>
  </sheetViews>
  <sheetFormatPr defaultRowHeight="15" x14ac:dyDescent="0.25"/>
  <cols>
    <col min="1" max="1" width="24.85546875" style="13" customWidth="1"/>
    <col min="2" max="2" width="123" style="14" customWidth="1"/>
    <col min="3" max="16384" width="9.140625" style="14"/>
  </cols>
  <sheetData>
    <row r="1" spans="1:2" x14ac:dyDescent="0.25">
      <c r="A1" s="13" t="s">
        <v>1987</v>
      </c>
      <c r="B1" s="14" t="s">
        <v>6268</v>
      </c>
    </row>
    <row r="2" spans="1:2" ht="75" x14ac:dyDescent="0.25">
      <c r="A2" s="13" t="s">
        <v>1</v>
      </c>
      <c r="B2" s="1" t="s">
        <v>6269</v>
      </c>
    </row>
    <row r="3" spans="1:2" ht="409.5" x14ac:dyDescent="0.25">
      <c r="A3" s="13" t="s">
        <v>6</v>
      </c>
      <c r="B3" s="1" t="s">
        <v>6270</v>
      </c>
    </row>
    <row r="4" spans="1:2" ht="45" x14ac:dyDescent="0.25">
      <c r="A4" s="13" t="s">
        <v>8</v>
      </c>
      <c r="B4" s="1" t="s">
        <v>6271</v>
      </c>
    </row>
    <row r="5" spans="1:2" ht="60" x14ac:dyDescent="0.25">
      <c r="A5" s="13" t="s">
        <v>9</v>
      </c>
      <c r="B5" s="1" t="s">
        <v>6272</v>
      </c>
    </row>
    <row r="6" spans="1:2" ht="30" x14ac:dyDescent="0.25">
      <c r="A6" s="13" t="s">
        <v>12</v>
      </c>
      <c r="B6" s="1" t="s">
        <v>6273</v>
      </c>
    </row>
    <row r="7" spans="1:2" x14ac:dyDescent="0.25">
      <c r="A7" s="13" t="s">
        <v>13</v>
      </c>
      <c r="B7" s="14" t="s">
        <v>6274</v>
      </c>
    </row>
    <row r="8" spans="1:2" ht="45" x14ac:dyDescent="0.25">
      <c r="A8" s="13" t="s">
        <v>14</v>
      </c>
      <c r="B8" s="1" t="s">
        <v>6275</v>
      </c>
    </row>
    <row r="9" spans="1:2" ht="30" x14ac:dyDescent="0.25">
      <c r="A9" s="13" t="s">
        <v>18</v>
      </c>
      <c r="B9" s="1" t="s">
        <v>6276</v>
      </c>
    </row>
    <row r="10" spans="1:2" x14ac:dyDescent="0.25">
      <c r="A10" s="13" t="s">
        <v>19</v>
      </c>
      <c r="B10" s="14" t="s">
        <v>6277</v>
      </c>
    </row>
    <row r="11" spans="1:2" ht="30" x14ac:dyDescent="0.25">
      <c r="A11" s="13" t="s">
        <v>22</v>
      </c>
      <c r="B11" s="1" t="s">
        <v>6278</v>
      </c>
    </row>
    <row r="12" spans="1:2" x14ac:dyDescent="0.25">
      <c r="A12" s="13" t="s">
        <v>23</v>
      </c>
      <c r="B12" s="14" t="s">
        <v>6279</v>
      </c>
    </row>
    <row r="13" spans="1:2" x14ac:dyDescent="0.25">
      <c r="A13" s="13" t="s">
        <v>25</v>
      </c>
      <c r="B13" s="14" t="s">
        <v>6280</v>
      </c>
    </row>
    <row r="14" spans="1:2" x14ac:dyDescent="0.25">
      <c r="A14" s="13" t="s">
        <v>26</v>
      </c>
      <c r="B14" s="14" t="s">
        <v>6281</v>
      </c>
    </row>
    <row r="15" spans="1:2" ht="45" x14ac:dyDescent="0.25">
      <c r="A15" s="13" t="s">
        <v>27</v>
      </c>
      <c r="B15" s="1" t="s">
        <v>6282</v>
      </c>
    </row>
    <row r="16" spans="1:2" x14ac:dyDescent="0.25">
      <c r="A16" s="13" t="s">
        <v>28</v>
      </c>
      <c r="B16" s="14" t="s">
        <v>6283</v>
      </c>
    </row>
    <row r="17" spans="1:2" ht="60" x14ac:dyDescent="0.25">
      <c r="A17" s="13" t="s">
        <v>29</v>
      </c>
      <c r="B17" s="1" t="s">
        <v>6284</v>
      </c>
    </row>
    <row r="18" spans="1:2" x14ac:dyDescent="0.25">
      <c r="A18" s="13" t="s">
        <v>30</v>
      </c>
      <c r="B18" s="14" t="s">
        <v>6285</v>
      </c>
    </row>
    <row r="19" spans="1:2" ht="75" x14ac:dyDescent="0.25">
      <c r="A19" s="13" t="s">
        <v>31</v>
      </c>
      <c r="B19" s="1" t="s">
        <v>6286</v>
      </c>
    </row>
    <row r="20" spans="1:2" x14ac:dyDescent="0.25">
      <c r="A20" s="13" t="s">
        <v>33</v>
      </c>
      <c r="B20" s="14" t="s">
        <v>6287</v>
      </c>
    </row>
    <row r="21" spans="1:2" x14ac:dyDescent="0.25">
      <c r="A21" s="13" t="s">
        <v>34</v>
      </c>
      <c r="B21" s="14" t="s">
        <v>6288</v>
      </c>
    </row>
    <row r="22" spans="1:2" x14ac:dyDescent="0.25">
      <c r="A22" s="13" t="s">
        <v>36</v>
      </c>
      <c r="B22" s="14" t="s">
        <v>6289</v>
      </c>
    </row>
    <row r="23" spans="1:2" x14ac:dyDescent="0.25">
      <c r="A23" s="13" t="s">
        <v>37</v>
      </c>
      <c r="B23" s="14" t="s">
        <v>6290</v>
      </c>
    </row>
    <row r="24" spans="1:2" x14ac:dyDescent="0.25">
      <c r="A24" s="13" t="s">
        <v>38</v>
      </c>
      <c r="B24" s="14" t="s">
        <v>6291</v>
      </c>
    </row>
    <row r="25" spans="1:2" ht="75" x14ac:dyDescent="0.25">
      <c r="A25" s="13" t="s">
        <v>39</v>
      </c>
      <c r="B25" s="1" t="s">
        <v>6292</v>
      </c>
    </row>
    <row r="26" spans="1:2" x14ac:dyDescent="0.25">
      <c r="A26" s="13" t="s">
        <v>43</v>
      </c>
      <c r="B26" s="14" t="s">
        <v>6293</v>
      </c>
    </row>
    <row r="27" spans="1:2" ht="90" x14ac:dyDescent="0.25">
      <c r="A27" s="13" t="s">
        <v>45</v>
      </c>
      <c r="B27" s="1" t="s">
        <v>6294</v>
      </c>
    </row>
    <row r="28" spans="1:2" ht="60" x14ac:dyDescent="0.25">
      <c r="A28" s="13" t="s">
        <v>47</v>
      </c>
      <c r="B28" s="1" t="s">
        <v>6295</v>
      </c>
    </row>
    <row r="29" spans="1:2" ht="30" x14ac:dyDescent="0.25">
      <c r="A29" s="13" t="s">
        <v>49</v>
      </c>
      <c r="B29" s="1" t="s">
        <v>6296</v>
      </c>
    </row>
    <row r="30" spans="1:2" ht="120" x14ac:dyDescent="0.25">
      <c r="A30" s="13" t="s">
        <v>51</v>
      </c>
      <c r="B30" s="1" t="s">
        <v>6297</v>
      </c>
    </row>
    <row r="31" spans="1:2" ht="45" x14ac:dyDescent="0.25">
      <c r="A31" s="13" t="s">
        <v>53</v>
      </c>
      <c r="B31" s="1" t="s">
        <v>6298</v>
      </c>
    </row>
    <row r="32" spans="1:2" x14ac:dyDescent="0.25">
      <c r="A32" s="13" t="s">
        <v>54</v>
      </c>
      <c r="B32" s="14" t="s">
        <v>6299</v>
      </c>
    </row>
    <row r="33" spans="1:2" ht="135" x14ac:dyDescent="0.25">
      <c r="A33" s="13" t="s">
        <v>55</v>
      </c>
      <c r="B33" s="1" t="s">
        <v>6300</v>
      </c>
    </row>
    <row r="34" spans="1:2" x14ac:dyDescent="0.25">
      <c r="A34" s="13" t="s">
        <v>56</v>
      </c>
      <c r="B34" s="14" t="s">
        <v>6301</v>
      </c>
    </row>
    <row r="35" spans="1:2" x14ac:dyDescent="0.25">
      <c r="A35" s="13" t="s">
        <v>58</v>
      </c>
      <c r="B35" s="14" t="s">
        <v>6302</v>
      </c>
    </row>
    <row r="36" spans="1:2" x14ac:dyDescent="0.25">
      <c r="A36" s="13" t="s">
        <v>60</v>
      </c>
      <c r="B36" s="14" t="s">
        <v>6303</v>
      </c>
    </row>
    <row r="37" spans="1:2" x14ac:dyDescent="0.25">
      <c r="A37" s="13" t="s">
        <v>62</v>
      </c>
      <c r="B37" s="14" t="s">
        <v>6304</v>
      </c>
    </row>
    <row r="38" spans="1:2" ht="90" x14ac:dyDescent="0.25">
      <c r="A38" s="13" t="s">
        <v>63</v>
      </c>
      <c r="B38" s="1" t="s">
        <v>6305</v>
      </c>
    </row>
    <row r="39" spans="1:2" ht="75" x14ac:dyDescent="0.25">
      <c r="A39" s="13" t="s">
        <v>64</v>
      </c>
      <c r="B39" s="1" t="s">
        <v>6306</v>
      </c>
    </row>
    <row r="40" spans="1:2" x14ac:dyDescent="0.25">
      <c r="A40" s="13" t="s">
        <v>65</v>
      </c>
      <c r="B40" s="14" t="s">
        <v>6307</v>
      </c>
    </row>
    <row r="41" spans="1:2" ht="135" x14ac:dyDescent="0.25">
      <c r="A41" s="13" t="s">
        <v>66</v>
      </c>
      <c r="B41" s="1" t="s">
        <v>6308</v>
      </c>
    </row>
    <row r="42" spans="1:2" x14ac:dyDescent="0.25">
      <c r="A42" s="13" t="s">
        <v>68</v>
      </c>
      <c r="B42" s="14" t="s">
        <v>6309</v>
      </c>
    </row>
    <row r="43" spans="1:2" x14ac:dyDescent="0.25">
      <c r="A43" s="13" t="s">
        <v>70</v>
      </c>
      <c r="B43" s="14" t="s">
        <v>6303</v>
      </c>
    </row>
    <row r="44" spans="1:2" ht="409.5" x14ac:dyDescent="0.25">
      <c r="A44" s="13" t="s">
        <v>71</v>
      </c>
      <c r="B44" s="1" t="s">
        <v>6310</v>
      </c>
    </row>
    <row r="45" spans="1:2" ht="360" x14ac:dyDescent="0.25">
      <c r="A45" s="13" t="s">
        <v>72</v>
      </c>
      <c r="B45" s="1" t="s">
        <v>6311</v>
      </c>
    </row>
    <row r="46" spans="1:2" ht="270" x14ac:dyDescent="0.25">
      <c r="A46" s="13" t="s">
        <v>74</v>
      </c>
      <c r="B46" s="1" t="s">
        <v>6312</v>
      </c>
    </row>
    <row r="47" spans="1:2" x14ac:dyDescent="0.25">
      <c r="A47" s="13" t="s">
        <v>77</v>
      </c>
      <c r="B47" s="14" t="s">
        <v>6307</v>
      </c>
    </row>
    <row r="48" spans="1:2" ht="225" x14ac:dyDescent="0.25">
      <c r="A48" s="13" t="s">
        <v>79</v>
      </c>
      <c r="B48" s="1" t="s">
        <v>6313</v>
      </c>
    </row>
    <row r="49" spans="1:2" x14ac:dyDescent="0.25">
      <c r="A49" s="13" t="s">
        <v>80</v>
      </c>
      <c r="B49" s="14" t="s">
        <v>6314</v>
      </c>
    </row>
    <row r="50" spans="1:2" ht="255" x14ac:dyDescent="0.25">
      <c r="A50" s="13" t="s">
        <v>82</v>
      </c>
      <c r="B50" s="1" t="s">
        <v>6315</v>
      </c>
    </row>
    <row r="51" spans="1:2" ht="409.5" x14ac:dyDescent="0.25">
      <c r="A51" s="13" t="s">
        <v>85</v>
      </c>
      <c r="B51" s="1" t="s">
        <v>6316</v>
      </c>
    </row>
    <row r="52" spans="1:2" ht="409.5" x14ac:dyDescent="0.25">
      <c r="A52" s="13" t="s">
        <v>87</v>
      </c>
      <c r="B52" s="1" t="s">
        <v>6317</v>
      </c>
    </row>
    <row r="53" spans="1:2" ht="409.5" x14ac:dyDescent="0.25">
      <c r="A53" s="13" t="s">
        <v>88</v>
      </c>
      <c r="B53" s="1" t="s">
        <v>6318</v>
      </c>
    </row>
    <row r="54" spans="1:2" ht="180" x14ac:dyDescent="0.25">
      <c r="A54" s="13" t="s">
        <v>89</v>
      </c>
      <c r="B54" s="1" t="s">
        <v>6319</v>
      </c>
    </row>
    <row r="55" spans="1:2" x14ac:dyDescent="0.25">
      <c r="A55" s="13" t="s">
        <v>91</v>
      </c>
      <c r="B55" s="14" t="s">
        <v>6320</v>
      </c>
    </row>
    <row r="56" spans="1:2" x14ac:dyDescent="0.25">
      <c r="A56" s="13" t="s">
        <v>92</v>
      </c>
      <c r="B56" s="14" t="s">
        <v>6321</v>
      </c>
    </row>
    <row r="57" spans="1:2" ht="45" x14ac:dyDescent="0.25">
      <c r="A57" s="13" t="s">
        <v>93</v>
      </c>
      <c r="B57" s="1" t="s">
        <v>6322</v>
      </c>
    </row>
    <row r="58" spans="1:2" ht="180" x14ac:dyDescent="0.25">
      <c r="A58" s="13" t="s">
        <v>96</v>
      </c>
      <c r="B58" s="1" t="s">
        <v>6323</v>
      </c>
    </row>
    <row r="59" spans="1:2" ht="255" x14ac:dyDescent="0.25">
      <c r="A59" s="13" t="s">
        <v>98</v>
      </c>
      <c r="B59" s="1" t="s">
        <v>6324</v>
      </c>
    </row>
    <row r="60" spans="1:2" ht="30" x14ac:dyDescent="0.25">
      <c r="A60" s="13" t="s">
        <v>100</v>
      </c>
      <c r="B60" s="1" t="s">
        <v>6325</v>
      </c>
    </row>
    <row r="61" spans="1:2" ht="30" x14ac:dyDescent="0.25">
      <c r="A61" s="13" t="s">
        <v>102</v>
      </c>
      <c r="B61" s="1" t="s">
        <v>6326</v>
      </c>
    </row>
    <row r="62" spans="1:2" ht="30" x14ac:dyDescent="0.25">
      <c r="A62" s="13" t="s">
        <v>104</v>
      </c>
      <c r="B62" s="1" t="s">
        <v>6327</v>
      </c>
    </row>
    <row r="63" spans="1:2" ht="135" x14ac:dyDescent="0.25">
      <c r="A63" s="13" t="s">
        <v>105</v>
      </c>
      <c r="B63" s="1" t="s">
        <v>6328</v>
      </c>
    </row>
    <row r="64" spans="1:2" ht="30" x14ac:dyDescent="0.25">
      <c r="A64" s="13" t="s">
        <v>106</v>
      </c>
      <c r="B64" s="1" t="s">
        <v>6329</v>
      </c>
    </row>
    <row r="65" spans="1:2" ht="300" x14ac:dyDescent="0.25">
      <c r="A65" s="13" t="s">
        <v>107</v>
      </c>
      <c r="B65" s="1" t="s">
        <v>6330</v>
      </c>
    </row>
    <row r="66" spans="1:2" x14ac:dyDescent="0.25">
      <c r="A66" s="13" t="s">
        <v>109</v>
      </c>
      <c r="B66" s="14" t="s">
        <v>6331</v>
      </c>
    </row>
    <row r="67" spans="1:2" x14ac:dyDescent="0.25">
      <c r="A67" s="13" t="s">
        <v>111</v>
      </c>
      <c r="B67" s="14" t="s">
        <v>6332</v>
      </c>
    </row>
    <row r="68" spans="1:2" ht="135" x14ac:dyDescent="0.25">
      <c r="A68" s="13" t="s">
        <v>112</v>
      </c>
      <c r="B68" s="1" t="s">
        <v>6333</v>
      </c>
    </row>
    <row r="69" spans="1:2" ht="135" x14ac:dyDescent="0.25">
      <c r="A69" s="13" t="s">
        <v>113</v>
      </c>
      <c r="B69" s="1" t="s">
        <v>6333</v>
      </c>
    </row>
    <row r="70" spans="1:2" ht="135" x14ac:dyDescent="0.25">
      <c r="A70" s="13" t="s">
        <v>114</v>
      </c>
      <c r="B70" s="1" t="s">
        <v>6333</v>
      </c>
    </row>
    <row r="71" spans="1:2" ht="135" x14ac:dyDescent="0.25">
      <c r="A71" s="13" t="s">
        <v>115</v>
      </c>
      <c r="B71" s="1" t="s">
        <v>6333</v>
      </c>
    </row>
    <row r="72" spans="1:2" ht="150" x14ac:dyDescent="0.25">
      <c r="A72" s="13" t="s">
        <v>116</v>
      </c>
      <c r="B72" s="1" t="s">
        <v>6334</v>
      </c>
    </row>
    <row r="73" spans="1:2" x14ac:dyDescent="0.25">
      <c r="A73" s="13" t="s">
        <v>117</v>
      </c>
      <c r="B73" s="14" t="s">
        <v>6331</v>
      </c>
    </row>
    <row r="74" spans="1:2" x14ac:dyDescent="0.25">
      <c r="A74" s="13" t="s">
        <v>118</v>
      </c>
      <c r="B74" s="14" t="s">
        <v>6332</v>
      </c>
    </row>
    <row r="75" spans="1:2" x14ac:dyDescent="0.25">
      <c r="A75" s="13" t="s">
        <v>119</v>
      </c>
      <c r="B75" s="14" t="s">
        <v>6335</v>
      </c>
    </row>
    <row r="76" spans="1:2" x14ac:dyDescent="0.25">
      <c r="A76" s="13" t="s">
        <v>121</v>
      </c>
      <c r="B76" s="14" t="s">
        <v>6336</v>
      </c>
    </row>
    <row r="77" spans="1:2" ht="30" x14ac:dyDescent="0.25">
      <c r="A77" s="13" t="s">
        <v>123</v>
      </c>
      <c r="B77" s="1" t="s">
        <v>6337</v>
      </c>
    </row>
    <row r="78" spans="1:2" ht="135" x14ac:dyDescent="0.25">
      <c r="A78" s="13" t="s">
        <v>124</v>
      </c>
      <c r="B78" s="1" t="s">
        <v>6338</v>
      </c>
    </row>
    <row r="79" spans="1:2" ht="30" x14ac:dyDescent="0.25">
      <c r="A79" s="13" t="s">
        <v>125</v>
      </c>
      <c r="B79" s="1" t="s">
        <v>6339</v>
      </c>
    </row>
    <row r="80" spans="1:2" ht="180" x14ac:dyDescent="0.25">
      <c r="A80" s="13" t="s">
        <v>126</v>
      </c>
      <c r="B80" s="1" t="s">
        <v>6340</v>
      </c>
    </row>
    <row r="81" spans="1:2" x14ac:dyDescent="0.25">
      <c r="A81" s="13" t="s">
        <v>127</v>
      </c>
      <c r="B81" s="14" t="s">
        <v>6341</v>
      </c>
    </row>
    <row r="82" spans="1:2" ht="405" x14ac:dyDescent="0.25">
      <c r="A82" s="13" t="s">
        <v>128</v>
      </c>
      <c r="B82" s="1" t="s">
        <v>6342</v>
      </c>
    </row>
    <row r="83" spans="1:2" x14ac:dyDescent="0.25">
      <c r="A83" s="13" t="s">
        <v>129</v>
      </c>
      <c r="B83" s="14" t="s">
        <v>6343</v>
      </c>
    </row>
    <row r="84" spans="1:2" ht="45" x14ac:dyDescent="0.25">
      <c r="A84" s="13" t="s">
        <v>130</v>
      </c>
      <c r="B84" s="1" t="s">
        <v>6344</v>
      </c>
    </row>
    <row r="85" spans="1:2" ht="45" x14ac:dyDescent="0.25">
      <c r="A85" s="13" t="s">
        <v>131</v>
      </c>
      <c r="B85" s="1" t="s">
        <v>6345</v>
      </c>
    </row>
    <row r="86" spans="1:2" x14ac:dyDescent="0.25">
      <c r="A86" s="13" t="s">
        <v>132</v>
      </c>
      <c r="B86" s="14" t="s">
        <v>6346</v>
      </c>
    </row>
    <row r="87" spans="1:2" x14ac:dyDescent="0.25">
      <c r="A87" s="13" t="s">
        <v>133</v>
      </c>
      <c r="B87" s="14" t="s">
        <v>6347</v>
      </c>
    </row>
    <row r="88" spans="1:2" ht="240" x14ac:dyDescent="0.25">
      <c r="A88" s="13" t="s">
        <v>134</v>
      </c>
      <c r="B88" s="1" t="s">
        <v>6348</v>
      </c>
    </row>
    <row r="89" spans="1:2" x14ac:dyDescent="0.25">
      <c r="A89" s="13" t="s">
        <v>136</v>
      </c>
      <c r="B89" s="14" t="s">
        <v>6349</v>
      </c>
    </row>
    <row r="90" spans="1:2" ht="165" x14ac:dyDescent="0.25">
      <c r="A90" s="13" t="s">
        <v>138</v>
      </c>
      <c r="B90" s="1" t="s">
        <v>6350</v>
      </c>
    </row>
    <row r="91" spans="1:2" ht="360" x14ac:dyDescent="0.25">
      <c r="A91" s="13" t="s">
        <v>139</v>
      </c>
      <c r="B91" s="1" t="s">
        <v>6351</v>
      </c>
    </row>
    <row r="92" spans="1:2" x14ac:dyDescent="0.25">
      <c r="A92" s="13" t="s">
        <v>140</v>
      </c>
      <c r="B92" s="14" t="s">
        <v>6352</v>
      </c>
    </row>
    <row r="93" spans="1:2" ht="90" x14ac:dyDescent="0.25">
      <c r="A93" s="13" t="s">
        <v>141</v>
      </c>
      <c r="B93" s="1" t="s">
        <v>6305</v>
      </c>
    </row>
    <row r="94" spans="1:2" x14ac:dyDescent="0.25">
      <c r="A94" s="13" t="s">
        <v>142</v>
      </c>
      <c r="B94" s="14" t="s">
        <v>6353</v>
      </c>
    </row>
    <row r="95" spans="1:2" x14ac:dyDescent="0.25">
      <c r="A95" s="13" t="s">
        <v>143</v>
      </c>
      <c r="B95" s="14" t="s">
        <v>6354</v>
      </c>
    </row>
    <row r="96" spans="1:2" x14ac:dyDescent="0.25">
      <c r="A96" s="13" t="s">
        <v>144</v>
      </c>
      <c r="B96" s="14" t="s">
        <v>6355</v>
      </c>
    </row>
    <row r="97" spans="1:2" x14ac:dyDescent="0.25">
      <c r="A97" s="13" t="s">
        <v>145</v>
      </c>
      <c r="B97" s="14" t="s">
        <v>6356</v>
      </c>
    </row>
    <row r="98" spans="1:2" x14ac:dyDescent="0.25">
      <c r="A98" s="13" t="s">
        <v>146</v>
      </c>
      <c r="B98" s="14" t="s">
        <v>6357</v>
      </c>
    </row>
    <row r="99" spans="1:2" x14ac:dyDescent="0.25">
      <c r="A99" s="13" t="s">
        <v>147</v>
      </c>
      <c r="B99" s="14" t="s">
        <v>6358</v>
      </c>
    </row>
    <row r="100" spans="1:2" x14ac:dyDescent="0.25">
      <c r="A100" s="13" t="s">
        <v>148</v>
      </c>
      <c r="B100" s="14" t="s">
        <v>6359</v>
      </c>
    </row>
    <row r="101" spans="1:2" ht="120" x14ac:dyDescent="0.25">
      <c r="A101" s="13" t="s">
        <v>149</v>
      </c>
      <c r="B101" s="1" t="s">
        <v>6360</v>
      </c>
    </row>
    <row r="102" spans="1:2" ht="30" x14ac:dyDescent="0.25">
      <c r="A102" s="13" t="s">
        <v>150</v>
      </c>
      <c r="B102" s="1" t="s">
        <v>6361</v>
      </c>
    </row>
    <row r="103" spans="1:2" ht="75" x14ac:dyDescent="0.25">
      <c r="A103" s="13" t="s">
        <v>151</v>
      </c>
      <c r="B103" s="1" t="s">
        <v>6362</v>
      </c>
    </row>
    <row r="104" spans="1:2" ht="120" x14ac:dyDescent="0.25">
      <c r="A104" s="13" t="s">
        <v>153</v>
      </c>
      <c r="B104" s="1" t="s">
        <v>6363</v>
      </c>
    </row>
    <row r="105" spans="1:2" ht="255" x14ac:dyDescent="0.25">
      <c r="A105" s="13" t="s">
        <v>155</v>
      </c>
      <c r="B105" s="1" t="s">
        <v>6364</v>
      </c>
    </row>
    <row r="106" spans="1:2" x14ac:dyDescent="0.25">
      <c r="A106" s="13" t="s">
        <v>157</v>
      </c>
      <c r="B106" s="14" t="s">
        <v>6365</v>
      </c>
    </row>
    <row r="107" spans="1:2" ht="45" x14ac:dyDescent="0.25">
      <c r="A107" s="13" t="s">
        <v>159</v>
      </c>
      <c r="B107" s="1" t="s">
        <v>6366</v>
      </c>
    </row>
    <row r="108" spans="1:2" ht="60" x14ac:dyDescent="0.25">
      <c r="A108" s="13" t="s">
        <v>160</v>
      </c>
      <c r="B108" s="1" t="s">
        <v>6367</v>
      </c>
    </row>
    <row r="109" spans="1:2" x14ac:dyDescent="0.25">
      <c r="A109" s="13" t="s">
        <v>161</v>
      </c>
      <c r="B109" s="14" t="s">
        <v>6368</v>
      </c>
    </row>
    <row r="110" spans="1:2" ht="300" x14ac:dyDescent="0.25">
      <c r="A110" s="13" t="s">
        <v>162</v>
      </c>
      <c r="B110" s="1" t="s">
        <v>6369</v>
      </c>
    </row>
    <row r="111" spans="1:2" ht="225" x14ac:dyDescent="0.25">
      <c r="A111" s="13" t="s">
        <v>164</v>
      </c>
      <c r="B111" s="1" t="s">
        <v>6370</v>
      </c>
    </row>
    <row r="112" spans="1:2" ht="60" x14ac:dyDescent="0.25">
      <c r="A112" s="13" t="s">
        <v>165</v>
      </c>
      <c r="B112" s="1" t="s">
        <v>6371</v>
      </c>
    </row>
    <row r="113" spans="1:2" ht="240" x14ac:dyDescent="0.25">
      <c r="A113" s="13" t="s">
        <v>167</v>
      </c>
      <c r="B113" s="1" t="s">
        <v>6348</v>
      </c>
    </row>
    <row r="114" spans="1:2" ht="165" x14ac:dyDescent="0.25">
      <c r="A114" s="13" t="s">
        <v>168</v>
      </c>
      <c r="B114" s="1" t="s">
        <v>6372</v>
      </c>
    </row>
    <row r="115" spans="1:2" ht="75" x14ac:dyDescent="0.25">
      <c r="A115" s="13" t="s">
        <v>170</v>
      </c>
      <c r="B115" s="1" t="s">
        <v>6373</v>
      </c>
    </row>
    <row r="116" spans="1:2" ht="240" x14ac:dyDescent="0.25">
      <c r="A116" s="13" t="s">
        <v>172</v>
      </c>
      <c r="B116" s="1" t="s">
        <v>6348</v>
      </c>
    </row>
    <row r="117" spans="1:2" x14ac:dyDescent="0.25">
      <c r="A117" s="13" t="s">
        <v>173</v>
      </c>
      <c r="B117" s="14" t="s">
        <v>6374</v>
      </c>
    </row>
    <row r="118" spans="1:2" ht="30" x14ac:dyDescent="0.25">
      <c r="A118" s="13" t="s">
        <v>175</v>
      </c>
      <c r="B118" s="1" t="s">
        <v>6375</v>
      </c>
    </row>
    <row r="119" spans="1:2" ht="30" x14ac:dyDescent="0.25">
      <c r="A119" s="13" t="s">
        <v>177</v>
      </c>
      <c r="B119" s="1" t="s">
        <v>6376</v>
      </c>
    </row>
    <row r="120" spans="1:2" ht="45" x14ac:dyDescent="0.25">
      <c r="A120" s="13" t="s">
        <v>179</v>
      </c>
      <c r="B120" s="1" t="s">
        <v>6377</v>
      </c>
    </row>
    <row r="121" spans="1:2" x14ac:dyDescent="0.25">
      <c r="A121" s="13" t="s">
        <v>180</v>
      </c>
      <c r="B121" s="14" t="s">
        <v>6378</v>
      </c>
    </row>
    <row r="122" spans="1:2" x14ac:dyDescent="0.25">
      <c r="A122" s="13" t="s">
        <v>182</v>
      </c>
      <c r="B122" s="14" t="s">
        <v>6378</v>
      </c>
    </row>
    <row r="123" spans="1:2" x14ac:dyDescent="0.25">
      <c r="A123" s="13" t="s">
        <v>183</v>
      </c>
      <c r="B123" s="14" t="s">
        <v>6379</v>
      </c>
    </row>
    <row r="124" spans="1:2" x14ac:dyDescent="0.25">
      <c r="A124" s="13" t="s">
        <v>184</v>
      </c>
      <c r="B124" s="14" t="s">
        <v>6379</v>
      </c>
    </row>
    <row r="125" spans="1:2" x14ac:dyDescent="0.25">
      <c r="A125" s="13" t="s">
        <v>185</v>
      </c>
      <c r="B125" s="14" t="s">
        <v>6380</v>
      </c>
    </row>
    <row r="126" spans="1:2" ht="120" x14ac:dyDescent="0.25">
      <c r="A126" s="13" t="s">
        <v>187</v>
      </c>
      <c r="B126" s="1" t="s">
        <v>6381</v>
      </c>
    </row>
    <row r="127" spans="1:2" ht="30" x14ac:dyDescent="0.25">
      <c r="A127" s="13" t="s">
        <v>189</v>
      </c>
      <c r="B127" s="1" t="s">
        <v>6382</v>
      </c>
    </row>
    <row r="128" spans="1:2" ht="240" x14ac:dyDescent="0.25">
      <c r="A128" s="13" t="s">
        <v>190</v>
      </c>
      <c r="B128" s="1" t="s">
        <v>6383</v>
      </c>
    </row>
    <row r="129" spans="1:2" ht="30" x14ac:dyDescent="0.25">
      <c r="A129" s="13" t="s">
        <v>192</v>
      </c>
      <c r="B129" s="1" t="s">
        <v>6384</v>
      </c>
    </row>
    <row r="130" spans="1:2" ht="120" x14ac:dyDescent="0.25">
      <c r="A130" s="13" t="s">
        <v>193</v>
      </c>
      <c r="B130" s="1" t="s">
        <v>6385</v>
      </c>
    </row>
    <row r="131" spans="1:2" ht="60" x14ac:dyDescent="0.25">
      <c r="A131" s="13" t="s">
        <v>194</v>
      </c>
      <c r="B131" s="1" t="s">
        <v>6386</v>
      </c>
    </row>
    <row r="132" spans="1:2" ht="120" x14ac:dyDescent="0.25">
      <c r="A132" s="13" t="s">
        <v>195</v>
      </c>
      <c r="B132" s="1" t="s">
        <v>6387</v>
      </c>
    </row>
    <row r="133" spans="1:2" ht="90" x14ac:dyDescent="0.25">
      <c r="A133" s="13" t="s">
        <v>196</v>
      </c>
      <c r="B133" s="1" t="s">
        <v>6388</v>
      </c>
    </row>
    <row r="134" spans="1:2" ht="120" x14ac:dyDescent="0.25">
      <c r="A134" s="13" t="s">
        <v>197</v>
      </c>
      <c r="B134" s="1" t="s">
        <v>6389</v>
      </c>
    </row>
    <row r="135" spans="1:2" ht="90" x14ac:dyDescent="0.25">
      <c r="A135" s="13" t="s">
        <v>198</v>
      </c>
      <c r="B135" s="1" t="s">
        <v>6390</v>
      </c>
    </row>
    <row r="136" spans="1:2" ht="45" x14ac:dyDescent="0.25">
      <c r="A136" s="13" t="s">
        <v>199</v>
      </c>
      <c r="B136" s="1" t="s">
        <v>6391</v>
      </c>
    </row>
    <row r="137" spans="1:2" x14ac:dyDescent="0.25">
      <c r="A137" s="13" t="s">
        <v>200</v>
      </c>
      <c r="B137" s="14" t="s">
        <v>6392</v>
      </c>
    </row>
    <row r="138" spans="1:2" ht="390" x14ac:dyDescent="0.25">
      <c r="A138" s="13" t="s">
        <v>201</v>
      </c>
      <c r="B138" s="1" t="s">
        <v>6393</v>
      </c>
    </row>
    <row r="139" spans="1:2" ht="345" x14ac:dyDescent="0.25">
      <c r="A139" s="13" t="s">
        <v>202</v>
      </c>
      <c r="B139" s="1" t="s">
        <v>6394</v>
      </c>
    </row>
    <row r="140" spans="1:2" ht="60" x14ac:dyDescent="0.25">
      <c r="A140" s="13" t="s">
        <v>203</v>
      </c>
      <c r="B140" s="1" t="s">
        <v>6395</v>
      </c>
    </row>
    <row r="141" spans="1:2" ht="30" x14ac:dyDescent="0.25">
      <c r="A141" s="13" t="s">
        <v>204</v>
      </c>
      <c r="B141" s="1" t="s">
        <v>6396</v>
      </c>
    </row>
    <row r="142" spans="1:2" ht="30" x14ac:dyDescent="0.25">
      <c r="A142" s="13" t="s">
        <v>205</v>
      </c>
      <c r="B142" s="1" t="s">
        <v>6384</v>
      </c>
    </row>
    <row r="143" spans="1:2" ht="90" x14ac:dyDescent="0.25">
      <c r="A143" s="13" t="s">
        <v>207</v>
      </c>
      <c r="B143" s="1" t="s">
        <v>6397</v>
      </c>
    </row>
    <row r="144" spans="1:2" ht="180" x14ac:dyDescent="0.25">
      <c r="A144" s="13" t="s">
        <v>208</v>
      </c>
      <c r="B144" s="1" t="s">
        <v>6398</v>
      </c>
    </row>
    <row r="145" spans="1:2" ht="105" x14ac:dyDescent="0.25">
      <c r="A145" s="13" t="s">
        <v>209</v>
      </c>
      <c r="B145" s="1" t="s">
        <v>6399</v>
      </c>
    </row>
    <row r="146" spans="1:2" ht="90" x14ac:dyDescent="0.25">
      <c r="A146" s="13" t="s">
        <v>210</v>
      </c>
      <c r="B146" s="1" t="s">
        <v>6400</v>
      </c>
    </row>
    <row r="147" spans="1:2" ht="360" x14ac:dyDescent="0.25">
      <c r="A147" s="13" t="s">
        <v>211</v>
      </c>
      <c r="B147" s="1" t="s">
        <v>6401</v>
      </c>
    </row>
    <row r="148" spans="1:2" ht="150" x14ac:dyDescent="0.25">
      <c r="A148" s="13" t="s">
        <v>212</v>
      </c>
      <c r="B148" s="1" t="s">
        <v>6402</v>
      </c>
    </row>
    <row r="149" spans="1:2" x14ac:dyDescent="0.25">
      <c r="A149" s="13" t="s">
        <v>213</v>
      </c>
      <c r="B149" s="14" t="s">
        <v>6403</v>
      </c>
    </row>
    <row r="150" spans="1:2" ht="135" x14ac:dyDescent="0.25">
      <c r="A150" s="13" t="s">
        <v>214</v>
      </c>
      <c r="B150" s="1" t="s">
        <v>6404</v>
      </c>
    </row>
    <row r="151" spans="1:2" ht="225" x14ac:dyDescent="0.25">
      <c r="A151" s="13" t="s">
        <v>215</v>
      </c>
      <c r="B151" s="1" t="s">
        <v>6405</v>
      </c>
    </row>
    <row r="152" spans="1:2" x14ac:dyDescent="0.25">
      <c r="A152" s="13" t="s">
        <v>216</v>
      </c>
      <c r="B152" s="14" t="s">
        <v>6406</v>
      </c>
    </row>
    <row r="153" spans="1:2" ht="45" x14ac:dyDescent="0.25">
      <c r="A153" s="13" t="s">
        <v>217</v>
      </c>
      <c r="B153" s="1" t="s">
        <v>6407</v>
      </c>
    </row>
    <row r="154" spans="1:2" ht="30" x14ac:dyDescent="0.25">
      <c r="A154" s="13" t="s">
        <v>218</v>
      </c>
      <c r="B154" s="1" t="s">
        <v>6408</v>
      </c>
    </row>
    <row r="155" spans="1:2" ht="240" x14ac:dyDescent="0.25">
      <c r="A155" s="13" t="s">
        <v>219</v>
      </c>
      <c r="B155" s="1" t="s">
        <v>6409</v>
      </c>
    </row>
    <row r="156" spans="1:2" x14ac:dyDescent="0.25">
      <c r="A156" s="13" t="s">
        <v>220</v>
      </c>
      <c r="B156" s="14" t="s">
        <v>6410</v>
      </c>
    </row>
    <row r="157" spans="1:2" ht="30" x14ac:dyDescent="0.25">
      <c r="A157" s="13" t="s">
        <v>221</v>
      </c>
      <c r="B157" s="1" t="s">
        <v>6411</v>
      </c>
    </row>
    <row r="158" spans="1:2" x14ac:dyDescent="0.25">
      <c r="A158" s="13" t="s">
        <v>222</v>
      </c>
      <c r="B158" s="14" t="s">
        <v>6412</v>
      </c>
    </row>
    <row r="159" spans="1:2" ht="30" x14ac:dyDescent="0.25">
      <c r="A159" s="13" t="s">
        <v>223</v>
      </c>
      <c r="B159" s="1" t="s">
        <v>6413</v>
      </c>
    </row>
    <row r="160" spans="1:2" ht="120" x14ac:dyDescent="0.25">
      <c r="A160" s="13" t="s">
        <v>224</v>
      </c>
      <c r="B160" s="1" t="s">
        <v>6414</v>
      </c>
    </row>
    <row r="161" spans="1:2" x14ac:dyDescent="0.25">
      <c r="A161" s="13" t="s">
        <v>225</v>
      </c>
      <c r="B161" s="14" t="s">
        <v>6415</v>
      </c>
    </row>
    <row r="162" spans="1:2" ht="195" x14ac:dyDescent="0.25">
      <c r="A162" s="13" t="s">
        <v>226</v>
      </c>
      <c r="B162" s="1" t="s">
        <v>6416</v>
      </c>
    </row>
    <row r="163" spans="1:2" ht="270" x14ac:dyDescent="0.25">
      <c r="A163" s="13" t="s">
        <v>227</v>
      </c>
      <c r="B163" s="1" t="s">
        <v>6417</v>
      </c>
    </row>
    <row r="164" spans="1:2" x14ac:dyDescent="0.25">
      <c r="A164" s="13" t="s">
        <v>228</v>
      </c>
      <c r="B164" s="14" t="s">
        <v>6418</v>
      </c>
    </row>
    <row r="165" spans="1:2" ht="195" x14ac:dyDescent="0.25">
      <c r="A165" s="13" t="s">
        <v>229</v>
      </c>
      <c r="B165" s="1" t="s">
        <v>6416</v>
      </c>
    </row>
    <row r="166" spans="1:2" ht="60" x14ac:dyDescent="0.25">
      <c r="A166" s="13" t="s">
        <v>230</v>
      </c>
      <c r="B166" s="1" t="s">
        <v>6419</v>
      </c>
    </row>
    <row r="167" spans="1:2" ht="30" x14ac:dyDescent="0.25">
      <c r="A167" s="13" t="s">
        <v>233</v>
      </c>
      <c r="B167" s="1" t="s">
        <v>6382</v>
      </c>
    </row>
    <row r="168" spans="1:2" ht="60" x14ac:dyDescent="0.25">
      <c r="A168" s="13" t="s">
        <v>234</v>
      </c>
      <c r="B168" s="1" t="s">
        <v>6386</v>
      </c>
    </row>
    <row r="169" spans="1:2" ht="75" x14ac:dyDescent="0.25">
      <c r="A169" s="13" t="s">
        <v>240</v>
      </c>
      <c r="B169" s="1" t="s">
        <v>6286</v>
      </c>
    </row>
    <row r="170" spans="1:2" x14ac:dyDescent="0.25">
      <c r="A170" s="13" t="s">
        <v>242</v>
      </c>
      <c r="B170" s="14" t="s">
        <v>6420</v>
      </c>
    </row>
    <row r="171" spans="1:2" x14ac:dyDescent="0.25">
      <c r="A171" s="13" t="s">
        <v>244</v>
      </c>
      <c r="B171" s="14" t="s">
        <v>6421</v>
      </c>
    </row>
    <row r="172" spans="1:2" x14ac:dyDescent="0.25">
      <c r="A172" s="13" t="s">
        <v>246</v>
      </c>
      <c r="B172" s="14" t="s">
        <v>6422</v>
      </c>
    </row>
    <row r="173" spans="1:2" ht="30" x14ac:dyDescent="0.25">
      <c r="A173" s="13" t="s">
        <v>247</v>
      </c>
      <c r="B173" s="1" t="s">
        <v>6423</v>
      </c>
    </row>
    <row r="174" spans="1:2" x14ac:dyDescent="0.25">
      <c r="A174" s="13" t="s">
        <v>248</v>
      </c>
      <c r="B174" s="14" t="s">
        <v>6424</v>
      </c>
    </row>
    <row r="175" spans="1:2" x14ac:dyDescent="0.25">
      <c r="A175" s="13" t="s">
        <v>249</v>
      </c>
      <c r="B175" s="14" t="s">
        <v>6425</v>
      </c>
    </row>
    <row r="176" spans="1:2" ht="240" x14ac:dyDescent="0.25">
      <c r="A176" s="13" t="s">
        <v>251</v>
      </c>
      <c r="B176" s="1" t="s">
        <v>6348</v>
      </c>
    </row>
    <row r="177" spans="1:2" x14ac:dyDescent="0.25">
      <c r="A177" s="13" t="s">
        <v>252</v>
      </c>
      <c r="B177" s="14" t="s">
        <v>6426</v>
      </c>
    </row>
    <row r="178" spans="1:2" x14ac:dyDescent="0.25">
      <c r="A178" s="13" t="s">
        <v>253</v>
      </c>
      <c r="B178" s="14" t="s">
        <v>6427</v>
      </c>
    </row>
    <row r="179" spans="1:2" x14ac:dyDescent="0.25">
      <c r="A179" s="13" t="s">
        <v>254</v>
      </c>
      <c r="B179" s="14" t="s">
        <v>6428</v>
      </c>
    </row>
    <row r="180" spans="1:2" x14ac:dyDescent="0.25">
      <c r="A180" s="13" t="s">
        <v>255</v>
      </c>
      <c r="B180" s="14" t="s">
        <v>6429</v>
      </c>
    </row>
    <row r="181" spans="1:2" x14ac:dyDescent="0.25">
      <c r="A181" s="13" t="s">
        <v>256</v>
      </c>
      <c r="B181" s="14" t="s">
        <v>6430</v>
      </c>
    </row>
    <row r="182" spans="1:2" ht="30" x14ac:dyDescent="0.25">
      <c r="A182" s="13" t="s">
        <v>259</v>
      </c>
      <c r="B182" s="1" t="s">
        <v>6431</v>
      </c>
    </row>
    <row r="183" spans="1:2" ht="180" x14ac:dyDescent="0.25">
      <c r="A183" s="13" t="s">
        <v>260</v>
      </c>
      <c r="B183" s="1" t="s">
        <v>6432</v>
      </c>
    </row>
    <row r="184" spans="1:2" ht="409.5" x14ac:dyDescent="0.25">
      <c r="A184" s="13" t="s">
        <v>261</v>
      </c>
      <c r="B184" s="1" t="s">
        <v>6433</v>
      </c>
    </row>
    <row r="185" spans="1:2" x14ac:dyDescent="0.25">
      <c r="A185" s="13" t="s">
        <v>262</v>
      </c>
      <c r="B185" s="14" t="s">
        <v>6406</v>
      </c>
    </row>
    <row r="186" spans="1:2" x14ac:dyDescent="0.25">
      <c r="A186" s="13" t="s">
        <v>263</v>
      </c>
      <c r="B186" s="14" t="s">
        <v>6434</v>
      </c>
    </row>
    <row r="187" spans="1:2" ht="30" x14ac:dyDescent="0.25">
      <c r="A187" s="13" t="s">
        <v>264</v>
      </c>
      <c r="B187" s="1" t="s">
        <v>6411</v>
      </c>
    </row>
    <row r="188" spans="1:2" ht="135" x14ac:dyDescent="0.25">
      <c r="A188" s="13" t="s">
        <v>265</v>
      </c>
      <c r="B188" s="1" t="s">
        <v>6435</v>
      </c>
    </row>
    <row r="189" spans="1:2" ht="409.5" x14ac:dyDescent="0.25">
      <c r="A189" s="13" t="s">
        <v>266</v>
      </c>
      <c r="B189" s="1" t="s">
        <v>6436</v>
      </c>
    </row>
    <row r="190" spans="1:2" x14ac:dyDescent="0.25">
      <c r="A190" s="13" t="s">
        <v>270</v>
      </c>
      <c r="B190" s="14" t="s">
        <v>6434</v>
      </c>
    </row>
    <row r="191" spans="1:2" x14ac:dyDescent="0.25">
      <c r="A191" s="13" t="s">
        <v>271</v>
      </c>
      <c r="B191" s="14" t="s">
        <v>6437</v>
      </c>
    </row>
    <row r="192" spans="1:2" x14ac:dyDescent="0.25">
      <c r="A192" s="13" t="s">
        <v>272</v>
      </c>
      <c r="B192" s="14" t="s">
        <v>6438</v>
      </c>
    </row>
    <row r="193" spans="1:2" x14ac:dyDescent="0.25">
      <c r="A193" s="13" t="s">
        <v>273</v>
      </c>
      <c r="B193" s="14" t="s">
        <v>6439</v>
      </c>
    </row>
    <row r="194" spans="1:2" x14ac:dyDescent="0.25">
      <c r="A194" s="13" t="s">
        <v>274</v>
      </c>
      <c r="B194" s="14" t="s">
        <v>6440</v>
      </c>
    </row>
    <row r="195" spans="1:2" ht="150" x14ac:dyDescent="0.25">
      <c r="A195" s="13" t="s">
        <v>275</v>
      </c>
      <c r="B195" s="1" t="s">
        <v>6441</v>
      </c>
    </row>
    <row r="196" spans="1:2" ht="45" x14ac:dyDescent="0.25">
      <c r="A196" s="13" t="s">
        <v>276</v>
      </c>
      <c r="B196" s="1" t="s">
        <v>6442</v>
      </c>
    </row>
    <row r="197" spans="1:2" ht="30" x14ac:dyDescent="0.25">
      <c r="A197" s="13" t="s">
        <v>277</v>
      </c>
      <c r="B197" s="1" t="s">
        <v>6443</v>
      </c>
    </row>
    <row r="198" spans="1:2" x14ac:dyDescent="0.25">
      <c r="A198" s="13" t="s">
        <v>278</v>
      </c>
      <c r="B198" s="14" t="s">
        <v>6444</v>
      </c>
    </row>
    <row r="199" spans="1:2" x14ac:dyDescent="0.25">
      <c r="A199" s="13" t="s">
        <v>279</v>
      </c>
      <c r="B199" s="14" t="s">
        <v>6445</v>
      </c>
    </row>
    <row r="200" spans="1:2" x14ac:dyDescent="0.25">
      <c r="A200" s="13" t="s">
        <v>281</v>
      </c>
      <c r="B200" s="14" t="s">
        <v>6446</v>
      </c>
    </row>
    <row r="201" spans="1:2" ht="75" x14ac:dyDescent="0.25">
      <c r="A201" s="13" t="s">
        <v>283</v>
      </c>
      <c r="B201" s="1" t="s">
        <v>6447</v>
      </c>
    </row>
    <row r="202" spans="1:2" ht="60" x14ac:dyDescent="0.25">
      <c r="A202" s="13" t="s">
        <v>284</v>
      </c>
      <c r="B202" s="1" t="s">
        <v>6448</v>
      </c>
    </row>
    <row r="203" spans="1:2" ht="135" x14ac:dyDescent="0.25">
      <c r="A203" s="13" t="s">
        <v>286</v>
      </c>
      <c r="B203" s="1" t="s">
        <v>6449</v>
      </c>
    </row>
    <row r="204" spans="1:2" x14ac:dyDescent="0.25">
      <c r="A204" s="13" t="s">
        <v>288</v>
      </c>
      <c r="B204" s="14" t="s">
        <v>6450</v>
      </c>
    </row>
    <row r="205" spans="1:2" x14ac:dyDescent="0.25">
      <c r="A205" s="13" t="s">
        <v>289</v>
      </c>
      <c r="B205" s="14" t="s">
        <v>6451</v>
      </c>
    </row>
    <row r="206" spans="1:2" ht="30" x14ac:dyDescent="0.25">
      <c r="A206" s="13" t="s">
        <v>290</v>
      </c>
      <c r="B206" s="1" t="s">
        <v>6452</v>
      </c>
    </row>
    <row r="207" spans="1:2" ht="30" x14ac:dyDescent="0.25">
      <c r="A207" s="13" t="s">
        <v>291</v>
      </c>
      <c r="B207" s="1" t="s">
        <v>6453</v>
      </c>
    </row>
    <row r="208" spans="1:2" ht="60" x14ac:dyDescent="0.25">
      <c r="A208" s="13" t="s">
        <v>292</v>
      </c>
      <c r="B208" s="1" t="s">
        <v>6454</v>
      </c>
    </row>
    <row r="209" spans="1:2" x14ac:dyDescent="0.25">
      <c r="A209" s="13" t="s">
        <v>293</v>
      </c>
      <c r="B209" s="14" t="s">
        <v>6289</v>
      </c>
    </row>
    <row r="210" spans="1:2" ht="30" x14ac:dyDescent="0.25">
      <c r="A210" s="13" t="s">
        <v>294</v>
      </c>
      <c r="B210" s="1" t="s">
        <v>6455</v>
      </c>
    </row>
    <row r="211" spans="1:2" x14ac:dyDescent="0.25">
      <c r="A211" s="13" t="s">
        <v>295</v>
      </c>
      <c r="B211" s="14" t="s">
        <v>6456</v>
      </c>
    </row>
    <row r="212" spans="1:2" x14ac:dyDescent="0.25">
      <c r="A212" s="13" t="s">
        <v>296</v>
      </c>
      <c r="B212" s="14" t="s">
        <v>6457</v>
      </c>
    </row>
    <row r="213" spans="1:2" x14ac:dyDescent="0.25">
      <c r="A213" s="13" t="s">
        <v>297</v>
      </c>
      <c r="B213" s="14" t="s">
        <v>6341</v>
      </c>
    </row>
    <row r="214" spans="1:2" x14ac:dyDescent="0.25">
      <c r="A214" s="13" t="s">
        <v>298</v>
      </c>
      <c r="B214" s="14" t="s">
        <v>6458</v>
      </c>
    </row>
    <row r="215" spans="1:2" x14ac:dyDescent="0.25">
      <c r="A215" s="13" t="s">
        <v>299</v>
      </c>
      <c r="B215" s="14" t="s">
        <v>6459</v>
      </c>
    </row>
    <row r="216" spans="1:2" x14ac:dyDescent="0.25">
      <c r="A216" s="13" t="s">
        <v>300</v>
      </c>
      <c r="B216" s="14" t="s">
        <v>6460</v>
      </c>
    </row>
    <row r="217" spans="1:2" x14ac:dyDescent="0.25">
      <c r="A217" s="13" t="s">
        <v>301</v>
      </c>
      <c r="B217" s="14" t="s">
        <v>6461</v>
      </c>
    </row>
    <row r="218" spans="1:2" x14ac:dyDescent="0.25">
      <c r="A218" s="13" t="s">
        <v>302</v>
      </c>
      <c r="B218" s="14" t="s">
        <v>6343</v>
      </c>
    </row>
    <row r="219" spans="1:2" ht="30" x14ac:dyDescent="0.25">
      <c r="A219" s="13" t="s">
        <v>303</v>
      </c>
      <c r="B219" s="1" t="s">
        <v>6462</v>
      </c>
    </row>
    <row r="220" spans="1:2" x14ac:dyDescent="0.25">
      <c r="A220" s="13" t="s">
        <v>304</v>
      </c>
      <c r="B220" s="14" t="s">
        <v>6463</v>
      </c>
    </row>
    <row r="221" spans="1:2" ht="45" x14ac:dyDescent="0.25">
      <c r="A221" s="13" t="s">
        <v>305</v>
      </c>
      <c r="B221" s="1" t="s">
        <v>6464</v>
      </c>
    </row>
    <row r="222" spans="1:2" x14ac:dyDescent="0.25">
      <c r="A222" s="13" t="s">
        <v>306</v>
      </c>
      <c r="B222" s="14" t="s">
        <v>6291</v>
      </c>
    </row>
    <row r="223" spans="1:2" x14ac:dyDescent="0.25">
      <c r="A223" s="13" t="s">
        <v>307</v>
      </c>
      <c r="B223" s="14" t="s">
        <v>6465</v>
      </c>
    </row>
    <row r="224" spans="1:2" ht="30" x14ac:dyDescent="0.25">
      <c r="A224" s="13" t="s">
        <v>308</v>
      </c>
      <c r="B224" s="1" t="s">
        <v>6466</v>
      </c>
    </row>
    <row r="225" spans="1:2" x14ac:dyDescent="0.25">
      <c r="A225" s="13" t="s">
        <v>309</v>
      </c>
      <c r="B225" s="14" t="s">
        <v>6439</v>
      </c>
    </row>
    <row r="226" spans="1:2" x14ac:dyDescent="0.25">
      <c r="A226" s="13" t="s">
        <v>310</v>
      </c>
      <c r="B226" s="14" t="s">
        <v>6467</v>
      </c>
    </row>
    <row r="227" spans="1:2" x14ac:dyDescent="0.25">
      <c r="A227" s="13" t="s">
        <v>311</v>
      </c>
      <c r="B227" s="14" t="s">
        <v>6468</v>
      </c>
    </row>
    <row r="228" spans="1:2" ht="60" x14ac:dyDescent="0.25">
      <c r="A228" s="13" t="s">
        <v>312</v>
      </c>
      <c r="B228" s="1" t="s">
        <v>6469</v>
      </c>
    </row>
    <row r="229" spans="1:2" ht="60" x14ac:dyDescent="0.25">
      <c r="A229" s="13" t="s">
        <v>313</v>
      </c>
      <c r="B229" s="1" t="s">
        <v>6470</v>
      </c>
    </row>
    <row r="230" spans="1:2" x14ac:dyDescent="0.25">
      <c r="A230" s="13" t="s">
        <v>314</v>
      </c>
      <c r="B230" s="14" t="s">
        <v>6471</v>
      </c>
    </row>
    <row r="231" spans="1:2" x14ac:dyDescent="0.25">
      <c r="A231" s="13" t="s">
        <v>315</v>
      </c>
      <c r="B231" s="14" t="s">
        <v>6472</v>
      </c>
    </row>
    <row r="232" spans="1:2" ht="60" x14ac:dyDescent="0.25">
      <c r="A232" s="13" t="s">
        <v>316</v>
      </c>
      <c r="B232" s="1" t="s">
        <v>6473</v>
      </c>
    </row>
    <row r="233" spans="1:2" x14ac:dyDescent="0.25">
      <c r="A233" s="13" t="s">
        <v>318</v>
      </c>
      <c r="B233" s="14" t="s">
        <v>6474</v>
      </c>
    </row>
    <row r="234" spans="1:2" ht="409.5" x14ac:dyDescent="0.25">
      <c r="A234" s="13" t="s">
        <v>319</v>
      </c>
      <c r="B234" s="1" t="s">
        <v>6475</v>
      </c>
    </row>
    <row r="235" spans="1:2" x14ac:dyDescent="0.25">
      <c r="A235" s="13" t="s">
        <v>320</v>
      </c>
      <c r="B235" s="14" t="s">
        <v>6476</v>
      </c>
    </row>
    <row r="236" spans="1:2" x14ac:dyDescent="0.25">
      <c r="A236" s="13" t="s">
        <v>321</v>
      </c>
      <c r="B236" s="14" t="s">
        <v>6477</v>
      </c>
    </row>
    <row r="237" spans="1:2" x14ac:dyDescent="0.25">
      <c r="A237" s="13" t="s">
        <v>323</v>
      </c>
      <c r="B237" s="14" t="s">
        <v>6291</v>
      </c>
    </row>
    <row r="238" spans="1:2" x14ac:dyDescent="0.25">
      <c r="A238" s="13" t="s">
        <v>324</v>
      </c>
      <c r="B238" s="14" t="s">
        <v>6471</v>
      </c>
    </row>
    <row r="239" spans="1:2" ht="45" x14ac:dyDescent="0.25">
      <c r="A239" s="13" t="s">
        <v>325</v>
      </c>
      <c r="B239" s="1" t="s">
        <v>6478</v>
      </c>
    </row>
    <row r="240" spans="1:2" x14ac:dyDescent="0.25">
      <c r="A240" s="13" t="s">
        <v>326</v>
      </c>
      <c r="B240" s="14" t="s">
        <v>6479</v>
      </c>
    </row>
    <row r="241" spans="1:2" x14ac:dyDescent="0.25">
      <c r="A241" s="13" t="s">
        <v>327</v>
      </c>
      <c r="B241" s="14" t="s">
        <v>6480</v>
      </c>
    </row>
    <row r="242" spans="1:2" ht="60" x14ac:dyDescent="0.25">
      <c r="A242" s="13" t="s">
        <v>328</v>
      </c>
      <c r="B242" s="1" t="s">
        <v>6481</v>
      </c>
    </row>
    <row r="243" spans="1:2" x14ac:dyDescent="0.25">
      <c r="A243" s="13" t="s">
        <v>329</v>
      </c>
      <c r="B243" s="14" t="s">
        <v>6482</v>
      </c>
    </row>
    <row r="244" spans="1:2" ht="210" x14ac:dyDescent="0.25">
      <c r="A244" s="13" t="s">
        <v>330</v>
      </c>
      <c r="B244" s="1" t="s">
        <v>6483</v>
      </c>
    </row>
    <row r="245" spans="1:2" ht="90" x14ac:dyDescent="0.25">
      <c r="A245" s="13" t="s">
        <v>331</v>
      </c>
      <c r="B245" s="1" t="s">
        <v>6484</v>
      </c>
    </row>
    <row r="246" spans="1:2" ht="30" x14ac:dyDescent="0.25">
      <c r="A246" s="13" t="s">
        <v>333</v>
      </c>
      <c r="B246" s="1" t="s">
        <v>6485</v>
      </c>
    </row>
    <row r="247" spans="1:2" ht="30" x14ac:dyDescent="0.25">
      <c r="A247" s="13" t="s">
        <v>334</v>
      </c>
      <c r="B247" s="1" t="s">
        <v>6486</v>
      </c>
    </row>
    <row r="248" spans="1:2" x14ac:dyDescent="0.25">
      <c r="A248" s="13" t="s">
        <v>335</v>
      </c>
      <c r="B248" s="14" t="s">
        <v>6487</v>
      </c>
    </row>
    <row r="249" spans="1:2" x14ac:dyDescent="0.25">
      <c r="A249" s="13" t="s">
        <v>338</v>
      </c>
      <c r="B249" s="14" t="s">
        <v>6303</v>
      </c>
    </row>
    <row r="250" spans="1:2" x14ac:dyDescent="0.25">
      <c r="A250" s="13" t="s">
        <v>339</v>
      </c>
      <c r="B250" s="14" t="s">
        <v>6451</v>
      </c>
    </row>
    <row r="251" spans="1:2" x14ac:dyDescent="0.25">
      <c r="A251" s="13" t="s">
        <v>341</v>
      </c>
      <c r="B251" s="14" t="s">
        <v>6343</v>
      </c>
    </row>
    <row r="252" spans="1:2" x14ac:dyDescent="0.25">
      <c r="A252" s="13" t="s">
        <v>342</v>
      </c>
      <c r="B252" s="14" t="s">
        <v>6456</v>
      </c>
    </row>
    <row r="253" spans="1:2" ht="90" x14ac:dyDescent="0.25">
      <c r="A253" s="13" t="s">
        <v>343</v>
      </c>
      <c r="B253" s="1" t="s">
        <v>6488</v>
      </c>
    </row>
    <row r="254" spans="1:2" x14ac:dyDescent="0.25">
      <c r="A254" s="13" t="s">
        <v>345</v>
      </c>
      <c r="B254" s="14" t="s">
        <v>6489</v>
      </c>
    </row>
    <row r="255" spans="1:2" x14ac:dyDescent="0.25">
      <c r="A255" s="13" t="s">
        <v>349</v>
      </c>
      <c r="B255" s="14" t="s">
        <v>6490</v>
      </c>
    </row>
    <row r="256" spans="1:2" x14ac:dyDescent="0.25">
      <c r="A256" s="13" t="s">
        <v>350</v>
      </c>
      <c r="B256" s="14" t="s">
        <v>6451</v>
      </c>
    </row>
    <row r="257" spans="1:2" x14ac:dyDescent="0.25">
      <c r="A257" s="13" t="s">
        <v>351</v>
      </c>
      <c r="B257" s="14" t="s">
        <v>6487</v>
      </c>
    </row>
    <row r="258" spans="1:2" x14ac:dyDescent="0.25">
      <c r="A258" s="13" t="s">
        <v>352</v>
      </c>
      <c r="B258" s="14" t="s">
        <v>6487</v>
      </c>
    </row>
    <row r="259" spans="1:2" x14ac:dyDescent="0.25">
      <c r="A259" s="13" t="s">
        <v>353</v>
      </c>
      <c r="B259" s="14" t="s">
        <v>6491</v>
      </c>
    </row>
    <row r="260" spans="1:2" x14ac:dyDescent="0.25">
      <c r="A260" s="13" t="s">
        <v>354</v>
      </c>
      <c r="B260" s="14" t="s">
        <v>6492</v>
      </c>
    </row>
    <row r="261" spans="1:2" x14ac:dyDescent="0.25">
      <c r="A261" s="13" t="s">
        <v>355</v>
      </c>
      <c r="B261" s="14" t="s">
        <v>6336</v>
      </c>
    </row>
    <row r="262" spans="1:2" x14ac:dyDescent="0.25">
      <c r="A262" s="13" t="s">
        <v>356</v>
      </c>
      <c r="B262" s="14" t="s">
        <v>6336</v>
      </c>
    </row>
    <row r="263" spans="1:2" ht="30" x14ac:dyDescent="0.25">
      <c r="A263" s="13" t="s">
        <v>357</v>
      </c>
      <c r="B263" s="1" t="s">
        <v>6493</v>
      </c>
    </row>
    <row r="264" spans="1:2" x14ac:dyDescent="0.25">
      <c r="A264" s="13" t="s">
        <v>358</v>
      </c>
      <c r="B264" s="14" t="s">
        <v>6291</v>
      </c>
    </row>
    <row r="265" spans="1:2" ht="30" x14ac:dyDescent="0.25">
      <c r="A265" s="13" t="s">
        <v>359</v>
      </c>
      <c r="B265" s="1" t="s">
        <v>6494</v>
      </c>
    </row>
    <row r="266" spans="1:2" ht="30" x14ac:dyDescent="0.25">
      <c r="A266" s="13" t="s">
        <v>360</v>
      </c>
      <c r="B266" s="1" t="s">
        <v>6495</v>
      </c>
    </row>
    <row r="267" spans="1:2" ht="30" x14ac:dyDescent="0.25">
      <c r="A267" s="13" t="s">
        <v>362</v>
      </c>
      <c r="B267" s="1" t="s">
        <v>6496</v>
      </c>
    </row>
    <row r="268" spans="1:2" x14ac:dyDescent="0.25">
      <c r="A268" s="13" t="s">
        <v>363</v>
      </c>
      <c r="B268" s="14" t="s">
        <v>6497</v>
      </c>
    </row>
    <row r="269" spans="1:2" x14ac:dyDescent="0.25">
      <c r="A269" s="13" t="s">
        <v>364</v>
      </c>
      <c r="B269" s="14" t="s">
        <v>6451</v>
      </c>
    </row>
    <row r="270" spans="1:2" ht="45" x14ac:dyDescent="0.25">
      <c r="A270" s="13" t="s">
        <v>365</v>
      </c>
      <c r="B270" s="1" t="s">
        <v>6498</v>
      </c>
    </row>
    <row r="271" spans="1:2" ht="30" x14ac:dyDescent="0.25">
      <c r="A271" s="13" t="s">
        <v>367</v>
      </c>
      <c r="B271" s="1" t="s">
        <v>6499</v>
      </c>
    </row>
    <row r="272" spans="1:2" ht="60" x14ac:dyDescent="0.25">
      <c r="A272" s="13" t="s">
        <v>368</v>
      </c>
      <c r="B272" s="1" t="s">
        <v>6500</v>
      </c>
    </row>
    <row r="273" spans="1:2" ht="60" x14ac:dyDescent="0.25">
      <c r="A273" s="13" t="s">
        <v>369</v>
      </c>
      <c r="B273" s="1" t="s">
        <v>6501</v>
      </c>
    </row>
    <row r="274" spans="1:2" ht="409.5" x14ac:dyDescent="0.25">
      <c r="A274" s="13" t="s">
        <v>370</v>
      </c>
      <c r="B274" s="1" t="s">
        <v>6502</v>
      </c>
    </row>
    <row r="275" spans="1:2" ht="120" x14ac:dyDescent="0.25">
      <c r="A275" s="13" t="s">
        <v>371</v>
      </c>
      <c r="B275" s="1" t="s">
        <v>6503</v>
      </c>
    </row>
    <row r="276" spans="1:2" ht="60" x14ac:dyDescent="0.25">
      <c r="A276" s="13" t="s">
        <v>373</v>
      </c>
      <c r="B276" s="1" t="s">
        <v>6481</v>
      </c>
    </row>
    <row r="277" spans="1:2" ht="90" x14ac:dyDescent="0.25">
      <c r="A277" s="13" t="s">
        <v>374</v>
      </c>
      <c r="B277" s="1" t="s">
        <v>6504</v>
      </c>
    </row>
    <row r="278" spans="1:2" x14ac:dyDescent="0.25">
      <c r="A278" s="13" t="s">
        <v>375</v>
      </c>
      <c r="B278" s="14" t="s">
        <v>6474</v>
      </c>
    </row>
    <row r="279" spans="1:2" x14ac:dyDescent="0.25">
      <c r="A279" s="13" t="s">
        <v>376</v>
      </c>
      <c r="B279" s="14" t="s">
        <v>6492</v>
      </c>
    </row>
    <row r="280" spans="1:2" x14ac:dyDescent="0.25">
      <c r="A280" s="13" t="s">
        <v>377</v>
      </c>
      <c r="B280" s="14" t="s">
        <v>6505</v>
      </c>
    </row>
    <row r="281" spans="1:2" x14ac:dyDescent="0.25">
      <c r="A281" s="13" t="s">
        <v>380</v>
      </c>
      <c r="B281" s="14" t="s">
        <v>6506</v>
      </c>
    </row>
    <row r="282" spans="1:2" x14ac:dyDescent="0.25">
      <c r="A282" s="13" t="s">
        <v>381</v>
      </c>
      <c r="B282" s="14" t="s">
        <v>6290</v>
      </c>
    </row>
    <row r="283" spans="1:2" x14ac:dyDescent="0.25">
      <c r="A283" s="13" t="s">
        <v>382</v>
      </c>
      <c r="B283" s="14" t="s">
        <v>6507</v>
      </c>
    </row>
    <row r="284" spans="1:2" ht="120" x14ac:dyDescent="0.25">
      <c r="A284" s="13" t="s">
        <v>383</v>
      </c>
      <c r="B284" s="1" t="s">
        <v>6503</v>
      </c>
    </row>
    <row r="285" spans="1:2" ht="60" x14ac:dyDescent="0.25">
      <c r="A285" s="13" t="s">
        <v>384</v>
      </c>
      <c r="B285" s="1" t="s">
        <v>6501</v>
      </c>
    </row>
    <row r="286" spans="1:2" ht="255" x14ac:dyDescent="0.25">
      <c r="A286" s="13" t="s">
        <v>385</v>
      </c>
      <c r="B286" s="1" t="s">
        <v>6508</v>
      </c>
    </row>
    <row r="287" spans="1:2" ht="285" x14ac:dyDescent="0.25">
      <c r="A287" s="13" t="s">
        <v>386</v>
      </c>
      <c r="B287" s="1" t="s">
        <v>6509</v>
      </c>
    </row>
    <row r="288" spans="1:2" ht="45" x14ac:dyDescent="0.25">
      <c r="A288" s="13" t="s">
        <v>387</v>
      </c>
      <c r="B288" s="1" t="s">
        <v>6510</v>
      </c>
    </row>
    <row r="289" spans="1:2" x14ac:dyDescent="0.25">
      <c r="A289" s="13" t="s">
        <v>388</v>
      </c>
      <c r="B289" s="14" t="s">
        <v>6511</v>
      </c>
    </row>
    <row r="290" spans="1:2" ht="30" x14ac:dyDescent="0.25">
      <c r="A290" s="13" t="s">
        <v>389</v>
      </c>
      <c r="B290" s="1" t="s">
        <v>6512</v>
      </c>
    </row>
    <row r="291" spans="1:2" ht="45" x14ac:dyDescent="0.25">
      <c r="A291" s="13" t="s">
        <v>390</v>
      </c>
      <c r="B291" s="1" t="s">
        <v>6513</v>
      </c>
    </row>
    <row r="292" spans="1:2" x14ac:dyDescent="0.25">
      <c r="A292" s="13" t="s">
        <v>391</v>
      </c>
      <c r="B292" s="14" t="s">
        <v>6514</v>
      </c>
    </row>
    <row r="293" spans="1:2" x14ac:dyDescent="0.25">
      <c r="A293" s="13" t="s">
        <v>392</v>
      </c>
      <c r="B293" s="14" t="s">
        <v>6456</v>
      </c>
    </row>
    <row r="294" spans="1:2" x14ac:dyDescent="0.25">
      <c r="A294" s="13" t="s">
        <v>393</v>
      </c>
      <c r="B294" s="14" t="s">
        <v>6515</v>
      </c>
    </row>
    <row r="295" spans="1:2" ht="45" x14ac:dyDescent="0.25">
      <c r="A295" s="13" t="s">
        <v>394</v>
      </c>
      <c r="B295" s="1" t="s">
        <v>6516</v>
      </c>
    </row>
    <row r="296" spans="1:2" ht="30" x14ac:dyDescent="0.25">
      <c r="A296" s="13" t="s">
        <v>396</v>
      </c>
      <c r="B296" s="1" t="s">
        <v>6517</v>
      </c>
    </row>
    <row r="297" spans="1:2" ht="30" x14ac:dyDescent="0.25">
      <c r="A297" s="13" t="s">
        <v>397</v>
      </c>
      <c r="B297" s="1" t="s">
        <v>6518</v>
      </c>
    </row>
    <row r="298" spans="1:2" x14ac:dyDescent="0.25">
      <c r="A298" s="13" t="s">
        <v>398</v>
      </c>
      <c r="B298" s="14" t="s">
        <v>6519</v>
      </c>
    </row>
    <row r="299" spans="1:2" ht="195" x14ac:dyDescent="0.25">
      <c r="A299" s="13" t="s">
        <v>399</v>
      </c>
      <c r="B299" s="1" t="s">
        <v>6520</v>
      </c>
    </row>
    <row r="300" spans="1:2" ht="30" x14ac:dyDescent="0.25">
      <c r="A300" s="13" t="s">
        <v>400</v>
      </c>
      <c r="B300" s="1" t="s">
        <v>6521</v>
      </c>
    </row>
    <row r="301" spans="1:2" ht="30" x14ac:dyDescent="0.25">
      <c r="A301" s="13" t="s">
        <v>401</v>
      </c>
      <c r="B301" s="1" t="s">
        <v>6522</v>
      </c>
    </row>
    <row r="302" spans="1:2" x14ac:dyDescent="0.25">
      <c r="A302" s="13" t="s">
        <v>402</v>
      </c>
      <c r="B302" s="14" t="s">
        <v>6523</v>
      </c>
    </row>
    <row r="303" spans="1:2" ht="120" x14ac:dyDescent="0.25">
      <c r="A303" s="13" t="s">
        <v>403</v>
      </c>
      <c r="B303" s="1" t="s">
        <v>6524</v>
      </c>
    </row>
    <row r="304" spans="1:2" ht="409.5" x14ac:dyDescent="0.25">
      <c r="A304" s="13" t="s">
        <v>404</v>
      </c>
      <c r="B304" s="1" t="s">
        <v>6525</v>
      </c>
    </row>
    <row r="305" spans="1:2" x14ac:dyDescent="0.25">
      <c r="A305" s="13" t="s">
        <v>405</v>
      </c>
      <c r="B305" s="14" t="s">
        <v>6526</v>
      </c>
    </row>
    <row r="306" spans="1:2" x14ac:dyDescent="0.25">
      <c r="A306" s="13" t="s">
        <v>406</v>
      </c>
      <c r="B306" s="14" t="s">
        <v>6471</v>
      </c>
    </row>
    <row r="307" spans="1:2" x14ac:dyDescent="0.25">
      <c r="A307" s="13" t="s">
        <v>407</v>
      </c>
      <c r="B307" s="14" t="s">
        <v>6527</v>
      </c>
    </row>
    <row r="308" spans="1:2" ht="375" x14ac:dyDescent="0.25">
      <c r="A308" s="13" t="s">
        <v>408</v>
      </c>
      <c r="B308" s="1" t="s">
        <v>6528</v>
      </c>
    </row>
    <row r="309" spans="1:2" ht="360" x14ac:dyDescent="0.25">
      <c r="A309" s="13" t="s">
        <v>410</v>
      </c>
      <c r="B309" s="1" t="s">
        <v>6529</v>
      </c>
    </row>
    <row r="310" spans="1:2" ht="180" x14ac:dyDescent="0.25">
      <c r="A310" s="13" t="s">
        <v>411</v>
      </c>
      <c r="B310" s="1" t="s">
        <v>6530</v>
      </c>
    </row>
    <row r="311" spans="1:2" ht="180" x14ac:dyDescent="0.25">
      <c r="A311" s="13" t="s">
        <v>412</v>
      </c>
      <c r="B311" s="1" t="s">
        <v>6531</v>
      </c>
    </row>
    <row r="312" spans="1:2" ht="60" x14ac:dyDescent="0.25">
      <c r="A312" s="13" t="s">
        <v>413</v>
      </c>
      <c r="B312" s="1" t="s">
        <v>6532</v>
      </c>
    </row>
    <row r="313" spans="1:2" ht="30" x14ac:dyDescent="0.25">
      <c r="A313" s="13" t="s">
        <v>414</v>
      </c>
      <c r="B313" s="1" t="s">
        <v>6533</v>
      </c>
    </row>
    <row r="314" spans="1:2" ht="375" x14ac:dyDescent="0.25">
      <c r="A314" s="13" t="s">
        <v>415</v>
      </c>
      <c r="B314" s="1" t="s">
        <v>6528</v>
      </c>
    </row>
    <row r="315" spans="1:2" ht="360" x14ac:dyDescent="0.25">
      <c r="A315" s="13" t="s">
        <v>417</v>
      </c>
      <c r="B315" s="1" t="s">
        <v>6529</v>
      </c>
    </row>
    <row r="316" spans="1:2" ht="409.5" x14ac:dyDescent="0.25">
      <c r="A316" s="13" t="s">
        <v>418</v>
      </c>
      <c r="B316" s="1" t="s">
        <v>6534</v>
      </c>
    </row>
    <row r="317" spans="1:2" ht="409.5" x14ac:dyDescent="0.25">
      <c r="A317" s="13" t="s">
        <v>420</v>
      </c>
      <c r="B317" s="1" t="s">
        <v>6535</v>
      </c>
    </row>
    <row r="318" spans="1:2" ht="409.5" x14ac:dyDescent="0.25">
      <c r="A318" s="13" t="s">
        <v>421</v>
      </c>
      <c r="B318" s="1" t="s">
        <v>6534</v>
      </c>
    </row>
    <row r="319" spans="1:2" ht="375" x14ac:dyDescent="0.25">
      <c r="A319" s="13" t="s">
        <v>423</v>
      </c>
      <c r="B319" s="1" t="s">
        <v>6528</v>
      </c>
    </row>
    <row r="320" spans="1:2" ht="360" x14ac:dyDescent="0.25">
      <c r="A320" s="13" t="s">
        <v>425</v>
      </c>
      <c r="B320" s="1" t="s">
        <v>6529</v>
      </c>
    </row>
    <row r="321" spans="1:2" ht="180" x14ac:dyDescent="0.25">
      <c r="A321" s="13" t="s">
        <v>426</v>
      </c>
      <c r="B321" s="1" t="s">
        <v>6530</v>
      </c>
    </row>
    <row r="322" spans="1:2" ht="180" x14ac:dyDescent="0.25">
      <c r="A322" s="13" t="s">
        <v>427</v>
      </c>
      <c r="B322" s="1" t="s">
        <v>6531</v>
      </c>
    </row>
    <row r="323" spans="1:2" ht="60" x14ac:dyDescent="0.25">
      <c r="A323" s="13" t="s">
        <v>428</v>
      </c>
      <c r="B323" s="1" t="s">
        <v>6532</v>
      </c>
    </row>
    <row r="324" spans="1:2" ht="30" x14ac:dyDescent="0.25">
      <c r="A324" s="13" t="s">
        <v>429</v>
      </c>
      <c r="B324" s="1" t="s">
        <v>6533</v>
      </c>
    </row>
    <row r="325" spans="1:2" ht="409.5" x14ac:dyDescent="0.25">
      <c r="A325" s="13" t="s">
        <v>430</v>
      </c>
      <c r="B325" s="1" t="s">
        <v>6534</v>
      </c>
    </row>
    <row r="326" spans="1:2" ht="409.5" x14ac:dyDescent="0.25">
      <c r="A326" s="13" t="s">
        <v>432</v>
      </c>
      <c r="B326" s="1" t="s">
        <v>6535</v>
      </c>
    </row>
    <row r="327" spans="1:2" ht="409.5" x14ac:dyDescent="0.25">
      <c r="A327" s="13" t="s">
        <v>433</v>
      </c>
      <c r="B327" s="1" t="s">
        <v>6534</v>
      </c>
    </row>
    <row r="328" spans="1:2" ht="409.5" x14ac:dyDescent="0.25">
      <c r="A328" s="13" t="s">
        <v>435</v>
      </c>
      <c r="B328" s="1" t="s">
        <v>6535</v>
      </c>
    </row>
    <row r="329" spans="1:2" ht="409.5" x14ac:dyDescent="0.25">
      <c r="A329" s="13" t="s">
        <v>436</v>
      </c>
      <c r="B329" s="1" t="s">
        <v>6536</v>
      </c>
    </row>
    <row r="330" spans="1:2" ht="375" x14ac:dyDescent="0.25">
      <c r="A330" s="13" t="s">
        <v>438</v>
      </c>
      <c r="B330" s="1" t="s">
        <v>6528</v>
      </c>
    </row>
    <row r="331" spans="1:2" ht="360" x14ac:dyDescent="0.25">
      <c r="A331" s="13" t="s">
        <v>440</v>
      </c>
      <c r="B331" s="1" t="s">
        <v>6529</v>
      </c>
    </row>
    <row r="332" spans="1:2" ht="409.5" x14ac:dyDescent="0.25">
      <c r="A332" s="13" t="s">
        <v>441</v>
      </c>
      <c r="B332" s="1" t="s">
        <v>6534</v>
      </c>
    </row>
    <row r="333" spans="1:2" ht="409.5" x14ac:dyDescent="0.25">
      <c r="A333" s="13" t="s">
        <v>443</v>
      </c>
      <c r="B333" s="1" t="s">
        <v>6535</v>
      </c>
    </row>
    <row r="334" spans="1:2" ht="409.5" x14ac:dyDescent="0.25">
      <c r="A334" s="13" t="s">
        <v>445</v>
      </c>
      <c r="B334" s="1" t="s">
        <v>6536</v>
      </c>
    </row>
    <row r="335" spans="1:2" ht="409.5" x14ac:dyDescent="0.25">
      <c r="A335" s="13" t="s">
        <v>447</v>
      </c>
      <c r="B335" s="1" t="s">
        <v>6537</v>
      </c>
    </row>
    <row r="336" spans="1:2" ht="375" x14ac:dyDescent="0.25">
      <c r="A336" s="13" t="s">
        <v>449</v>
      </c>
      <c r="B336" s="1" t="s">
        <v>6528</v>
      </c>
    </row>
    <row r="337" spans="1:2" ht="409.5" x14ac:dyDescent="0.25">
      <c r="A337" s="13" t="s">
        <v>450</v>
      </c>
      <c r="B337" s="1" t="s">
        <v>6534</v>
      </c>
    </row>
    <row r="338" spans="1:2" ht="360" x14ac:dyDescent="0.25">
      <c r="A338" s="13" t="s">
        <v>451</v>
      </c>
      <c r="B338" s="1" t="s">
        <v>6529</v>
      </c>
    </row>
    <row r="339" spans="1:2" ht="180" x14ac:dyDescent="0.25">
      <c r="A339" s="13" t="s">
        <v>452</v>
      </c>
      <c r="B339" s="1" t="s">
        <v>6530</v>
      </c>
    </row>
    <row r="340" spans="1:2" ht="180" x14ac:dyDescent="0.25">
      <c r="A340" s="13" t="s">
        <v>453</v>
      </c>
      <c r="B340" s="1" t="s">
        <v>6531</v>
      </c>
    </row>
    <row r="341" spans="1:2" x14ac:dyDescent="0.25">
      <c r="A341" s="13" t="s">
        <v>454</v>
      </c>
      <c r="B341" s="14" t="s">
        <v>6538</v>
      </c>
    </row>
    <row r="342" spans="1:2" ht="375" x14ac:dyDescent="0.25">
      <c r="A342" s="13" t="s">
        <v>455</v>
      </c>
      <c r="B342" s="1" t="s">
        <v>6528</v>
      </c>
    </row>
    <row r="343" spans="1:2" ht="360" x14ac:dyDescent="0.25">
      <c r="A343" s="13" t="s">
        <v>457</v>
      </c>
      <c r="B343" s="1" t="s">
        <v>6529</v>
      </c>
    </row>
    <row r="344" spans="1:2" ht="180" x14ac:dyDescent="0.25">
      <c r="A344" s="13" t="s">
        <v>458</v>
      </c>
      <c r="B344" s="1" t="s">
        <v>6530</v>
      </c>
    </row>
    <row r="345" spans="1:2" ht="180" x14ac:dyDescent="0.25">
      <c r="A345" s="13" t="s">
        <v>460</v>
      </c>
      <c r="B345" s="1" t="s">
        <v>6531</v>
      </c>
    </row>
    <row r="346" spans="1:2" ht="60" x14ac:dyDescent="0.25">
      <c r="A346" s="13" t="s">
        <v>461</v>
      </c>
      <c r="B346" s="1" t="s">
        <v>6532</v>
      </c>
    </row>
    <row r="347" spans="1:2" ht="30" x14ac:dyDescent="0.25">
      <c r="A347" s="13" t="s">
        <v>462</v>
      </c>
      <c r="B347" s="1" t="s">
        <v>6533</v>
      </c>
    </row>
    <row r="348" spans="1:2" ht="90" x14ac:dyDescent="0.25">
      <c r="A348" s="13" t="s">
        <v>463</v>
      </c>
      <c r="B348" s="1" t="s">
        <v>6539</v>
      </c>
    </row>
    <row r="349" spans="1:2" ht="165" x14ac:dyDescent="0.25">
      <c r="A349" s="13" t="s">
        <v>465</v>
      </c>
      <c r="B349" s="1" t="s">
        <v>6540</v>
      </c>
    </row>
    <row r="350" spans="1:2" ht="45" x14ac:dyDescent="0.25">
      <c r="A350" s="13" t="s">
        <v>467</v>
      </c>
      <c r="B350" s="1" t="s">
        <v>6541</v>
      </c>
    </row>
    <row r="351" spans="1:2" ht="75" x14ac:dyDescent="0.25">
      <c r="A351" s="13" t="s">
        <v>468</v>
      </c>
      <c r="B351" s="1" t="s">
        <v>6542</v>
      </c>
    </row>
    <row r="352" spans="1:2" ht="150" x14ac:dyDescent="0.25">
      <c r="A352" s="13" t="s">
        <v>470</v>
      </c>
      <c r="B352" s="1" t="s">
        <v>6543</v>
      </c>
    </row>
    <row r="353" spans="1:2" ht="90" x14ac:dyDescent="0.25">
      <c r="A353" s="13" t="s">
        <v>471</v>
      </c>
      <c r="B353" s="1" t="s">
        <v>6544</v>
      </c>
    </row>
    <row r="354" spans="1:2" ht="210" x14ac:dyDescent="0.25">
      <c r="A354" s="13" t="s">
        <v>472</v>
      </c>
      <c r="B354" s="1" t="s">
        <v>6545</v>
      </c>
    </row>
    <row r="355" spans="1:2" ht="30" x14ac:dyDescent="0.25">
      <c r="A355" s="13" t="s">
        <v>473</v>
      </c>
      <c r="B355" s="1" t="s">
        <v>6546</v>
      </c>
    </row>
    <row r="356" spans="1:2" x14ac:dyDescent="0.25">
      <c r="A356" s="13" t="s">
        <v>475</v>
      </c>
      <c r="B356" s="14" t="s">
        <v>6547</v>
      </c>
    </row>
    <row r="357" spans="1:2" x14ac:dyDescent="0.25">
      <c r="A357" s="13" t="s">
        <v>478</v>
      </c>
      <c r="B357" s="14" t="s">
        <v>6456</v>
      </c>
    </row>
    <row r="358" spans="1:2" ht="45" x14ac:dyDescent="0.25">
      <c r="A358" s="13" t="s">
        <v>479</v>
      </c>
      <c r="B358" s="1" t="s">
        <v>6548</v>
      </c>
    </row>
    <row r="359" spans="1:2" x14ac:dyDescent="0.25">
      <c r="A359" s="13" t="s">
        <v>480</v>
      </c>
      <c r="B359" s="14" t="s">
        <v>6303</v>
      </c>
    </row>
    <row r="360" spans="1:2" ht="30" x14ac:dyDescent="0.25">
      <c r="A360" s="13" t="s">
        <v>481</v>
      </c>
      <c r="B360" s="1" t="s">
        <v>6549</v>
      </c>
    </row>
    <row r="361" spans="1:2" x14ac:dyDescent="0.25">
      <c r="A361" s="13" t="s">
        <v>482</v>
      </c>
      <c r="B361" s="14" t="s">
        <v>6550</v>
      </c>
    </row>
    <row r="362" spans="1:2" x14ac:dyDescent="0.25">
      <c r="A362" s="13" t="s">
        <v>483</v>
      </c>
      <c r="B362" s="14" t="s">
        <v>6551</v>
      </c>
    </row>
    <row r="363" spans="1:2" ht="45" x14ac:dyDescent="0.25">
      <c r="A363" s="13" t="s">
        <v>485</v>
      </c>
      <c r="B363" s="1" t="s">
        <v>6552</v>
      </c>
    </row>
    <row r="364" spans="1:2" x14ac:dyDescent="0.25">
      <c r="A364" s="13" t="s">
        <v>486</v>
      </c>
      <c r="B364" s="14" t="s">
        <v>6553</v>
      </c>
    </row>
    <row r="365" spans="1:2" x14ac:dyDescent="0.25">
      <c r="A365" s="13" t="s">
        <v>487</v>
      </c>
      <c r="B365" s="14" t="s">
        <v>6554</v>
      </c>
    </row>
    <row r="366" spans="1:2" x14ac:dyDescent="0.25">
      <c r="A366" s="13" t="s">
        <v>488</v>
      </c>
      <c r="B366" s="14" t="s">
        <v>6555</v>
      </c>
    </row>
    <row r="367" spans="1:2" x14ac:dyDescent="0.25">
      <c r="A367" s="13" t="s">
        <v>489</v>
      </c>
      <c r="B367" s="14" t="s">
        <v>6556</v>
      </c>
    </row>
    <row r="368" spans="1:2" ht="45" x14ac:dyDescent="0.25">
      <c r="A368" s="13" t="s">
        <v>490</v>
      </c>
      <c r="B368" s="1" t="s">
        <v>6557</v>
      </c>
    </row>
    <row r="369" spans="1:2" x14ac:dyDescent="0.25">
      <c r="A369" s="13" t="s">
        <v>491</v>
      </c>
      <c r="B369" s="14" t="s">
        <v>6558</v>
      </c>
    </row>
    <row r="370" spans="1:2" x14ac:dyDescent="0.25">
      <c r="A370" s="13" t="s">
        <v>492</v>
      </c>
      <c r="B370" s="14" t="s">
        <v>6559</v>
      </c>
    </row>
    <row r="371" spans="1:2" x14ac:dyDescent="0.25">
      <c r="A371" s="13" t="s">
        <v>493</v>
      </c>
      <c r="B371" s="14" t="s">
        <v>6560</v>
      </c>
    </row>
    <row r="372" spans="1:2" x14ac:dyDescent="0.25">
      <c r="A372" s="13" t="s">
        <v>494</v>
      </c>
      <c r="B372" s="14" t="s">
        <v>6561</v>
      </c>
    </row>
    <row r="373" spans="1:2" x14ac:dyDescent="0.25">
      <c r="A373" s="13" t="s">
        <v>495</v>
      </c>
      <c r="B373" s="14" t="s">
        <v>6471</v>
      </c>
    </row>
    <row r="374" spans="1:2" x14ac:dyDescent="0.25">
      <c r="A374" s="13" t="s">
        <v>497</v>
      </c>
      <c r="B374" s="14" t="s">
        <v>6562</v>
      </c>
    </row>
    <row r="375" spans="1:2" x14ac:dyDescent="0.25">
      <c r="A375" s="13" t="s">
        <v>499</v>
      </c>
      <c r="B375" s="14" t="s">
        <v>6563</v>
      </c>
    </row>
    <row r="376" spans="1:2" x14ac:dyDescent="0.25">
      <c r="A376" s="13" t="s">
        <v>500</v>
      </c>
      <c r="B376" s="14" t="s">
        <v>6564</v>
      </c>
    </row>
    <row r="377" spans="1:2" ht="45" x14ac:dyDescent="0.25">
      <c r="A377" s="13" t="s">
        <v>501</v>
      </c>
      <c r="B377" s="1" t="s">
        <v>6565</v>
      </c>
    </row>
    <row r="378" spans="1:2" ht="30" x14ac:dyDescent="0.25">
      <c r="A378" s="13" t="s">
        <v>502</v>
      </c>
      <c r="B378" s="1" t="s">
        <v>6566</v>
      </c>
    </row>
    <row r="379" spans="1:2" x14ac:dyDescent="0.25">
      <c r="A379" s="13" t="s">
        <v>503</v>
      </c>
      <c r="B379" s="14" t="s">
        <v>6567</v>
      </c>
    </row>
    <row r="380" spans="1:2" x14ac:dyDescent="0.25">
      <c r="A380" s="13" t="s">
        <v>504</v>
      </c>
      <c r="B380" s="14" t="s">
        <v>6346</v>
      </c>
    </row>
    <row r="381" spans="1:2" ht="409.5" x14ac:dyDescent="0.25">
      <c r="A381" s="13" t="s">
        <v>505</v>
      </c>
      <c r="B381" s="1" t="s">
        <v>6568</v>
      </c>
    </row>
    <row r="382" spans="1:2" ht="45" x14ac:dyDescent="0.25">
      <c r="A382" s="13" t="s">
        <v>506</v>
      </c>
      <c r="B382" s="1" t="s">
        <v>6569</v>
      </c>
    </row>
    <row r="383" spans="1:2" x14ac:dyDescent="0.25">
      <c r="A383" s="13" t="s">
        <v>507</v>
      </c>
      <c r="B383" s="14" t="s">
        <v>6570</v>
      </c>
    </row>
    <row r="384" spans="1:2" ht="90" x14ac:dyDescent="0.25">
      <c r="A384" s="13" t="s">
        <v>508</v>
      </c>
      <c r="B384" s="1" t="s">
        <v>6571</v>
      </c>
    </row>
    <row r="385" spans="1:2" x14ac:dyDescent="0.25">
      <c r="A385" s="13" t="s">
        <v>509</v>
      </c>
      <c r="B385" s="14" t="s">
        <v>6572</v>
      </c>
    </row>
    <row r="386" spans="1:2" ht="30" x14ac:dyDescent="0.25">
      <c r="A386" s="13" t="s">
        <v>510</v>
      </c>
      <c r="B386" s="1" t="s">
        <v>6573</v>
      </c>
    </row>
    <row r="387" spans="1:2" x14ac:dyDescent="0.25">
      <c r="A387" s="13" t="s">
        <v>512</v>
      </c>
      <c r="B387" s="14" t="s">
        <v>6474</v>
      </c>
    </row>
    <row r="388" spans="1:2" x14ac:dyDescent="0.25">
      <c r="A388" s="13" t="s">
        <v>513</v>
      </c>
      <c r="B388" s="14" t="s">
        <v>6574</v>
      </c>
    </row>
    <row r="389" spans="1:2" ht="75" x14ac:dyDescent="0.25">
      <c r="A389" s="13" t="s">
        <v>515</v>
      </c>
      <c r="B389" s="1" t="s">
        <v>6575</v>
      </c>
    </row>
    <row r="390" spans="1:2" ht="45" x14ac:dyDescent="0.25">
      <c r="A390" s="13" t="s">
        <v>516</v>
      </c>
      <c r="B390" s="1" t="s">
        <v>6510</v>
      </c>
    </row>
    <row r="391" spans="1:2" ht="75" x14ac:dyDescent="0.25">
      <c r="A391" s="13" t="s">
        <v>517</v>
      </c>
      <c r="B391" s="1" t="s">
        <v>6575</v>
      </c>
    </row>
    <row r="392" spans="1:2" ht="45" x14ac:dyDescent="0.25">
      <c r="A392" s="13" t="s">
        <v>518</v>
      </c>
      <c r="B392" s="1" t="s">
        <v>6510</v>
      </c>
    </row>
    <row r="393" spans="1:2" x14ac:dyDescent="0.25">
      <c r="A393" s="13" t="s">
        <v>519</v>
      </c>
      <c r="B393" s="14" t="s">
        <v>6576</v>
      </c>
    </row>
    <row r="394" spans="1:2" x14ac:dyDescent="0.25">
      <c r="A394" s="13" t="s">
        <v>520</v>
      </c>
      <c r="B394" s="14" t="s">
        <v>6577</v>
      </c>
    </row>
    <row r="395" spans="1:2" x14ac:dyDescent="0.25">
      <c r="A395" s="13" t="s">
        <v>521</v>
      </c>
      <c r="B395" s="14" t="s">
        <v>6526</v>
      </c>
    </row>
    <row r="396" spans="1:2" x14ac:dyDescent="0.25">
      <c r="A396" s="13" t="s">
        <v>522</v>
      </c>
      <c r="B396" s="14" t="s">
        <v>6564</v>
      </c>
    </row>
    <row r="397" spans="1:2" ht="135" x14ac:dyDescent="0.25">
      <c r="A397" s="13" t="s">
        <v>523</v>
      </c>
      <c r="B397" s="1" t="s">
        <v>6578</v>
      </c>
    </row>
    <row r="398" spans="1:2" ht="45" x14ac:dyDescent="0.25">
      <c r="A398" s="13" t="s">
        <v>524</v>
      </c>
      <c r="B398" s="1" t="s">
        <v>6541</v>
      </c>
    </row>
    <row r="399" spans="1:2" x14ac:dyDescent="0.25">
      <c r="A399" s="13" t="s">
        <v>526</v>
      </c>
      <c r="B399" s="14" t="s">
        <v>6579</v>
      </c>
    </row>
    <row r="400" spans="1:2" x14ac:dyDescent="0.25">
      <c r="A400" s="13" t="s">
        <v>527</v>
      </c>
      <c r="B400" s="14" t="s">
        <v>6349</v>
      </c>
    </row>
    <row r="401" spans="1:2" x14ac:dyDescent="0.25">
      <c r="A401" s="13" t="s">
        <v>528</v>
      </c>
      <c r="B401" s="14" t="s">
        <v>6580</v>
      </c>
    </row>
    <row r="402" spans="1:2" ht="120" x14ac:dyDescent="0.25">
      <c r="A402" s="13" t="s">
        <v>529</v>
      </c>
      <c r="B402" s="1" t="s">
        <v>6581</v>
      </c>
    </row>
    <row r="403" spans="1:2" ht="120" x14ac:dyDescent="0.25">
      <c r="A403" s="13" t="s">
        <v>530</v>
      </c>
      <c r="B403" s="1" t="s">
        <v>6582</v>
      </c>
    </row>
    <row r="404" spans="1:2" ht="45" x14ac:dyDescent="0.25">
      <c r="A404" s="13" t="s">
        <v>531</v>
      </c>
      <c r="B404" s="1" t="s">
        <v>6583</v>
      </c>
    </row>
    <row r="405" spans="1:2" ht="150" x14ac:dyDescent="0.25">
      <c r="A405" s="13" t="s">
        <v>532</v>
      </c>
      <c r="B405" s="1" t="s">
        <v>6584</v>
      </c>
    </row>
    <row r="406" spans="1:2" x14ac:dyDescent="0.25">
      <c r="A406" s="13" t="s">
        <v>533</v>
      </c>
      <c r="B406" s="14" t="s">
        <v>6585</v>
      </c>
    </row>
    <row r="407" spans="1:2" ht="30" x14ac:dyDescent="0.25">
      <c r="A407" s="13" t="s">
        <v>535</v>
      </c>
      <c r="B407" s="1" t="s">
        <v>6586</v>
      </c>
    </row>
    <row r="408" spans="1:2" x14ac:dyDescent="0.25">
      <c r="A408" s="13" t="s">
        <v>536</v>
      </c>
      <c r="B408" s="14" t="s">
        <v>6587</v>
      </c>
    </row>
    <row r="409" spans="1:2" x14ac:dyDescent="0.25">
      <c r="A409" s="13" t="s">
        <v>537</v>
      </c>
      <c r="B409" s="14" t="s">
        <v>6588</v>
      </c>
    </row>
    <row r="410" spans="1:2" x14ac:dyDescent="0.25">
      <c r="A410" s="13" t="s">
        <v>538</v>
      </c>
      <c r="B410" s="14" t="s">
        <v>6589</v>
      </c>
    </row>
    <row r="411" spans="1:2" x14ac:dyDescent="0.25">
      <c r="A411" s="13" t="s">
        <v>540</v>
      </c>
      <c r="B411" s="14" t="s">
        <v>6590</v>
      </c>
    </row>
    <row r="412" spans="1:2" x14ac:dyDescent="0.25">
      <c r="A412" s="13" t="s">
        <v>541</v>
      </c>
      <c r="B412" s="14" t="s">
        <v>6591</v>
      </c>
    </row>
    <row r="413" spans="1:2" ht="409.5" x14ac:dyDescent="0.25">
      <c r="A413" s="13" t="s">
        <v>542</v>
      </c>
      <c r="B413" s="1" t="s">
        <v>6592</v>
      </c>
    </row>
    <row r="414" spans="1:2" ht="409.5" x14ac:dyDescent="0.25">
      <c r="A414" s="13" t="s">
        <v>543</v>
      </c>
      <c r="B414" s="1" t="s">
        <v>6592</v>
      </c>
    </row>
    <row r="415" spans="1:2" x14ac:dyDescent="0.25">
      <c r="A415" s="13" t="s">
        <v>544</v>
      </c>
      <c r="B415" s="14" t="s">
        <v>6593</v>
      </c>
    </row>
    <row r="416" spans="1:2" ht="300" x14ac:dyDescent="0.25">
      <c r="A416" s="13" t="s">
        <v>545</v>
      </c>
      <c r="B416" s="1" t="s">
        <v>6594</v>
      </c>
    </row>
    <row r="417" spans="1:2" ht="240" x14ac:dyDescent="0.25">
      <c r="A417" s="13" t="s">
        <v>547</v>
      </c>
      <c r="B417" s="1" t="s">
        <v>6348</v>
      </c>
    </row>
    <row r="418" spans="1:2" ht="409.5" x14ac:dyDescent="0.25">
      <c r="A418" s="13" t="s">
        <v>548</v>
      </c>
      <c r="B418" s="1" t="s">
        <v>6595</v>
      </c>
    </row>
    <row r="419" spans="1:2" ht="409.5" x14ac:dyDescent="0.25">
      <c r="A419" s="13" t="s">
        <v>549</v>
      </c>
      <c r="B419" s="1" t="s">
        <v>6596</v>
      </c>
    </row>
    <row r="420" spans="1:2" x14ac:dyDescent="0.25">
      <c r="A420" s="13" t="s">
        <v>550</v>
      </c>
      <c r="B420" s="14" t="s">
        <v>6487</v>
      </c>
    </row>
    <row r="421" spans="1:2" x14ac:dyDescent="0.25">
      <c r="A421" s="13" t="s">
        <v>551</v>
      </c>
      <c r="B421" s="14" t="s">
        <v>6597</v>
      </c>
    </row>
    <row r="422" spans="1:2" ht="30" x14ac:dyDescent="0.25">
      <c r="A422" s="13" t="s">
        <v>552</v>
      </c>
      <c r="B422" s="1" t="s">
        <v>6598</v>
      </c>
    </row>
    <row r="423" spans="1:2" x14ac:dyDescent="0.25">
      <c r="A423" s="13" t="s">
        <v>553</v>
      </c>
      <c r="B423" s="14" t="s">
        <v>6599</v>
      </c>
    </row>
    <row r="424" spans="1:2" x14ac:dyDescent="0.25">
      <c r="A424" s="13" t="s">
        <v>554</v>
      </c>
      <c r="B424" s="14" t="s">
        <v>6287</v>
      </c>
    </row>
    <row r="425" spans="1:2" ht="75" x14ac:dyDescent="0.25">
      <c r="A425" s="13" t="s">
        <v>555</v>
      </c>
      <c r="B425" s="1" t="s">
        <v>6286</v>
      </c>
    </row>
    <row r="426" spans="1:2" ht="45" x14ac:dyDescent="0.25">
      <c r="A426" s="13" t="s">
        <v>556</v>
      </c>
      <c r="B426" s="1" t="s">
        <v>6600</v>
      </c>
    </row>
    <row r="427" spans="1:2" ht="90" x14ac:dyDescent="0.25">
      <c r="A427" s="13" t="s">
        <v>557</v>
      </c>
      <c r="B427" s="1" t="s">
        <v>6601</v>
      </c>
    </row>
    <row r="428" spans="1:2" ht="90" x14ac:dyDescent="0.25">
      <c r="A428" s="13" t="s">
        <v>558</v>
      </c>
      <c r="B428" s="1" t="s">
        <v>6602</v>
      </c>
    </row>
    <row r="429" spans="1:2" ht="120" x14ac:dyDescent="0.25">
      <c r="A429" s="13" t="s">
        <v>559</v>
      </c>
      <c r="B429" s="1" t="s">
        <v>6603</v>
      </c>
    </row>
    <row r="430" spans="1:2" ht="300" x14ac:dyDescent="0.25">
      <c r="A430" s="13" t="s">
        <v>560</v>
      </c>
      <c r="B430" s="1" t="s">
        <v>6594</v>
      </c>
    </row>
    <row r="431" spans="1:2" x14ac:dyDescent="0.25">
      <c r="A431" s="13" t="s">
        <v>562</v>
      </c>
      <c r="B431" s="14" t="s">
        <v>6604</v>
      </c>
    </row>
    <row r="432" spans="1:2" ht="240" x14ac:dyDescent="0.25">
      <c r="A432" s="13" t="s">
        <v>564</v>
      </c>
      <c r="B432" s="1" t="s">
        <v>6348</v>
      </c>
    </row>
    <row r="433" spans="1:2" ht="240" x14ac:dyDescent="0.25">
      <c r="A433" s="13" t="s">
        <v>565</v>
      </c>
      <c r="B433" s="1" t="s">
        <v>6348</v>
      </c>
    </row>
    <row r="434" spans="1:2" ht="240" x14ac:dyDescent="0.25">
      <c r="A434" s="13" t="s">
        <v>566</v>
      </c>
      <c r="B434" s="1" t="s">
        <v>6348</v>
      </c>
    </row>
    <row r="435" spans="1:2" ht="240" x14ac:dyDescent="0.25">
      <c r="A435" s="13" t="s">
        <v>567</v>
      </c>
      <c r="B435" s="1" t="s">
        <v>6348</v>
      </c>
    </row>
    <row r="436" spans="1:2" ht="240" x14ac:dyDescent="0.25">
      <c r="A436" s="13" t="s">
        <v>568</v>
      </c>
      <c r="B436" s="1" t="s">
        <v>6348</v>
      </c>
    </row>
    <row r="437" spans="1:2" ht="240" x14ac:dyDescent="0.25">
      <c r="A437" s="13" t="s">
        <v>569</v>
      </c>
      <c r="B437" s="1" t="s">
        <v>6348</v>
      </c>
    </row>
    <row r="438" spans="1:2" ht="75" x14ac:dyDescent="0.25">
      <c r="A438" s="13" t="s">
        <v>570</v>
      </c>
      <c r="B438" s="1" t="s">
        <v>6605</v>
      </c>
    </row>
    <row r="439" spans="1:2" ht="75" x14ac:dyDescent="0.25">
      <c r="A439" s="13" t="s">
        <v>571</v>
      </c>
      <c r="B439" s="1" t="s">
        <v>6606</v>
      </c>
    </row>
    <row r="440" spans="1:2" ht="75" x14ac:dyDescent="0.25">
      <c r="A440" s="13" t="s">
        <v>572</v>
      </c>
      <c r="B440" s="1" t="s">
        <v>6605</v>
      </c>
    </row>
    <row r="441" spans="1:2" ht="75" x14ac:dyDescent="0.25">
      <c r="A441" s="13" t="s">
        <v>573</v>
      </c>
      <c r="B441" s="1" t="s">
        <v>6606</v>
      </c>
    </row>
    <row r="442" spans="1:2" ht="75" x14ac:dyDescent="0.25">
      <c r="A442" s="13" t="s">
        <v>574</v>
      </c>
      <c r="B442" s="1" t="s">
        <v>6605</v>
      </c>
    </row>
    <row r="443" spans="1:2" ht="75" x14ac:dyDescent="0.25">
      <c r="A443" s="13" t="s">
        <v>575</v>
      </c>
      <c r="B443" s="1" t="s">
        <v>6606</v>
      </c>
    </row>
    <row r="444" spans="1:2" ht="75" x14ac:dyDescent="0.25">
      <c r="A444" s="13" t="s">
        <v>576</v>
      </c>
      <c r="B444" s="1" t="s">
        <v>6605</v>
      </c>
    </row>
    <row r="445" spans="1:2" ht="75" x14ac:dyDescent="0.25">
      <c r="A445" s="13" t="s">
        <v>577</v>
      </c>
      <c r="B445" s="1" t="s">
        <v>6606</v>
      </c>
    </row>
    <row r="446" spans="1:2" ht="75" x14ac:dyDescent="0.25">
      <c r="A446" s="13" t="s">
        <v>578</v>
      </c>
      <c r="B446" s="1" t="s">
        <v>6605</v>
      </c>
    </row>
    <row r="447" spans="1:2" ht="75" x14ac:dyDescent="0.25">
      <c r="A447" s="13" t="s">
        <v>579</v>
      </c>
      <c r="B447" s="1" t="s">
        <v>6606</v>
      </c>
    </row>
    <row r="448" spans="1:2" x14ac:dyDescent="0.25">
      <c r="A448" s="13" t="s">
        <v>580</v>
      </c>
      <c r="B448" s="14" t="s">
        <v>6607</v>
      </c>
    </row>
    <row r="449" spans="1:2" ht="75" x14ac:dyDescent="0.25">
      <c r="A449" s="13" t="s">
        <v>585</v>
      </c>
      <c r="B449" s="1" t="s">
        <v>6605</v>
      </c>
    </row>
    <row r="450" spans="1:2" ht="75" x14ac:dyDescent="0.25">
      <c r="A450" s="13" t="s">
        <v>586</v>
      </c>
      <c r="B450" s="1" t="s">
        <v>6606</v>
      </c>
    </row>
    <row r="451" spans="1:2" ht="75" x14ac:dyDescent="0.25">
      <c r="A451" s="13" t="s">
        <v>587</v>
      </c>
      <c r="B451" s="1" t="s">
        <v>6605</v>
      </c>
    </row>
    <row r="452" spans="1:2" ht="75" x14ac:dyDescent="0.25">
      <c r="A452" s="13" t="s">
        <v>588</v>
      </c>
      <c r="B452" s="1" t="s">
        <v>6606</v>
      </c>
    </row>
    <row r="453" spans="1:2" ht="75" x14ac:dyDescent="0.25">
      <c r="A453" s="13" t="s">
        <v>589</v>
      </c>
      <c r="B453" s="1" t="s">
        <v>6605</v>
      </c>
    </row>
    <row r="454" spans="1:2" ht="75" x14ac:dyDescent="0.25">
      <c r="A454" s="13" t="s">
        <v>590</v>
      </c>
      <c r="B454" s="1" t="s">
        <v>6606</v>
      </c>
    </row>
    <row r="455" spans="1:2" ht="75" x14ac:dyDescent="0.25">
      <c r="A455" s="13" t="s">
        <v>591</v>
      </c>
      <c r="B455" s="1" t="s">
        <v>6605</v>
      </c>
    </row>
    <row r="456" spans="1:2" ht="75" x14ac:dyDescent="0.25">
      <c r="A456" s="13" t="s">
        <v>592</v>
      </c>
      <c r="B456" s="1" t="s">
        <v>6606</v>
      </c>
    </row>
    <row r="457" spans="1:2" ht="75" x14ac:dyDescent="0.25">
      <c r="A457" s="13" t="s">
        <v>593</v>
      </c>
      <c r="B457" s="1" t="s">
        <v>6605</v>
      </c>
    </row>
    <row r="458" spans="1:2" ht="75" x14ac:dyDescent="0.25">
      <c r="A458" s="13" t="s">
        <v>594</v>
      </c>
      <c r="B458" s="1" t="s">
        <v>6606</v>
      </c>
    </row>
    <row r="459" spans="1:2" ht="75" x14ac:dyDescent="0.25">
      <c r="A459" s="13" t="s">
        <v>595</v>
      </c>
      <c r="B459" s="1" t="s">
        <v>6605</v>
      </c>
    </row>
    <row r="460" spans="1:2" ht="75" x14ac:dyDescent="0.25">
      <c r="A460" s="13" t="s">
        <v>596</v>
      </c>
      <c r="B460" s="1" t="s">
        <v>6606</v>
      </c>
    </row>
    <row r="461" spans="1:2" ht="45" x14ac:dyDescent="0.25">
      <c r="A461" s="13" t="s">
        <v>597</v>
      </c>
      <c r="B461" s="1" t="s">
        <v>6608</v>
      </c>
    </row>
    <row r="462" spans="1:2" ht="255" x14ac:dyDescent="0.25">
      <c r="A462" s="13" t="s">
        <v>598</v>
      </c>
      <c r="B462" s="1" t="s">
        <v>6609</v>
      </c>
    </row>
    <row r="463" spans="1:2" x14ac:dyDescent="0.25">
      <c r="A463" s="13" t="s">
        <v>601</v>
      </c>
      <c r="B463" s="14" t="s">
        <v>6610</v>
      </c>
    </row>
    <row r="464" spans="1:2" x14ac:dyDescent="0.25">
      <c r="A464" s="13" t="s">
        <v>603</v>
      </c>
      <c r="B464" s="14" t="s">
        <v>6611</v>
      </c>
    </row>
    <row r="465" spans="1:2" ht="30" x14ac:dyDescent="0.25">
      <c r="A465" s="13" t="s">
        <v>604</v>
      </c>
      <c r="B465" s="1" t="s">
        <v>6612</v>
      </c>
    </row>
    <row r="466" spans="1:2" x14ac:dyDescent="0.25">
      <c r="A466" s="13" t="s">
        <v>605</v>
      </c>
      <c r="B466" s="14" t="s">
        <v>6613</v>
      </c>
    </row>
    <row r="467" spans="1:2" x14ac:dyDescent="0.25">
      <c r="A467" s="13" t="s">
        <v>606</v>
      </c>
      <c r="B467" s="14" t="s">
        <v>6614</v>
      </c>
    </row>
    <row r="468" spans="1:2" x14ac:dyDescent="0.25">
      <c r="A468" s="13" t="s">
        <v>607</v>
      </c>
      <c r="B468" s="14" t="s">
        <v>6615</v>
      </c>
    </row>
    <row r="469" spans="1:2" x14ac:dyDescent="0.25">
      <c r="A469" s="13" t="s">
        <v>608</v>
      </c>
      <c r="B469" s="14" t="s">
        <v>6616</v>
      </c>
    </row>
    <row r="470" spans="1:2" ht="195" x14ac:dyDescent="0.25">
      <c r="A470" s="13" t="s">
        <v>609</v>
      </c>
      <c r="B470" s="1" t="s">
        <v>6617</v>
      </c>
    </row>
    <row r="471" spans="1:2" x14ac:dyDescent="0.25">
      <c r="A471" s="13" t="s">
        <v>611</v>
      </c>
      <c r="B471" s="14" t="s">
        <v>6618</v>
      </c>
    </row>
    <row r="472" spans="1:2" x14ac:dyDescent="0.25">
      <c r="A472" s="13" t="s">
        <v>612</v>
      </c>
      <c r="B472" s="14" t="s">
        <v>6619</v>
      </c>
    </row>
    <row r="473" spans="1:2" x14ac:dyDescent="0.25">
      <c r="A473" s="13" t="s">
        <v>613</v>
      </c>
      <c r="B473" s="14" t="s">
        <v>6620</v>
      </c>
    </row>
    <row r="474" spans="1:2" x14ac:dyDescent="0.25">
      <c r="A474" s="13" t="s">
        <v>614</v>
      </c>
      <c r="B474" s="14" t="s">
        <v>6621</v>
      </c>
    </row>
    <row r="475" spans="1:2" ht="409.5" x14ac:dyDescent="0.25">
      <c r="A475" s="13" t="s">
        <v>615</v>
      </c>
      <c r="B475" s="1" t="s">
        <v>6622</v>
      </c>
    </row>
    <row r="476" spans="1:2" x14ac:dyDescent="0.25">
      <c r="A476" s="13" t="s">
        <v>616</v>
      </c>
      <c r="B476" s="14" t="s">
        <v>6623</v>
      </c>
    </row>
    <row r="477" spans="1:2" x14ac:dyDescent="0.25">
      <c r="A477" s="13" t="s">
        <v>617</v>
      </c>
      <c r="B477" s="14" t="s">
        <v>6624</v>
      </c>
    </row>
    <row r="478" spans="1:2" x14ac:dyDescent="0.25">
      <c r="A478" s="13" t="s">
        <v>618</v>
      </c>
      <c r="B478" s="14" t="s">
        <v>6625</v>
      </c>
    </row>
    <row r="479" spans="1:2" x14ac:dyDescent="0.25">
      <c r="A479" s="13" t="s">
        <v>620</v>
      </c>
      <c r="B479" s="14" t="s">
        <v>6626</v>
      </c>
    </row>
    <row r="480" spans="1:2" x14ac:dyDescent="0.25">
      <c r="A480" s="13" t="s">
        <v>621</v>
      </c>
      <c r="B480" s="14" t="s">
        <v>6627</v>
      </c>
    </row>
    <row r="481" spans="1:2" x14ac:dyDescent="0.25">
      <c r="A481" s="13" t="s">
        <v>623</v>
      </c>
      <c r="B481" s="14" t="s">
        <v>6628</v>
      </c>
    </row>
    <row r="482" spans="1:2" x14ac:dyDescent="0.25">
      <c r="A482" s="13" t="s">
        <v>624</v>
      </c>
      <c r="B482" s="14" t="s">
        <v>6629</v>
      </c>
    </row>
    <row r="483" spans="1:2" x14ac:dyDescent="0.25">
      <c r="A483" s="13" t="s">
        <v>625</v>
      </c>
      <c r="B483" s="14" t="s">
        <v>6630</v>
      </c>
    </row>
    <row r="484" spans="1:2" ht="60" x14ac:dyDescent="0.25">
      <c r="A484" s="13" t="s">
        <v>626</v>
      </c>
      <c r="B484" s="1" t="s">
        <v>6631</v>
      </c>
    </row>
    <row r="485" spans="1:2" x14ac:dyDescent="0.25">
      <c r="A485" s="13" t="s">
        <v>627</v>
      </c>
      <c r="B485" s="14" t="s">
        <v>6632</v>
      </c>
    </row>
    <row r="486" spans="1:2" x14ac:dyDescent="0.25">
      <c r="A486" s="13" t="s">
        <v>628</v>
      </c>
      <c r="B486" s="14" t="s">
        <v>6633</v>
      </c>
    </row>
    <row r="487" spans="1:2" x14ac:dyDescent="0.25">
      <c r="A487" s="13" t="s">
        <v>629</v>
      </c>
      <c r="B487" s="14" t="s">
        <v>6634</v>
      </c>
    </row>
    <row r="488" spans="1:2" x14ac:dyDescent="0.25">
      <c r="A488" s="13" t="s">
        <v>630</v>
      </c>
      <c r="B488" s="14" t="s">
        <v>6635</v>
      </c>
    </row>
    <row r="489" spans="1:2" x14ac:dyDescent="0.25">
      <c r="A489" s="13" t="s">
        <v>631</v>
      </c>
      <c r="B489" s="14" t="s">
        <v>6636</v>
      </c>
    </row>
    <row r="490" spans="1:2" x14ac:dyDescent="0.25">
      <c r="A490" s="13" t="s">
        <v>632</v>
      </c>
      <c r="B490" s="14" t="s">
        <v>6637</v>
      </c>
    </row>
    <row r="491" spans="1:2" x14ac:dyDescent="0.25">
      <c r="A491" s="13" t="s">
        <v>633</v>
      </c>
      <c r="B491" s="14" t="s">
        <v>6638</v>
      </c>
    </row>
    <row r="492" spans="1:2" x14ac:dyDescent="0.25">
      <c r="A492" s="13" t="s">
        <v>634</v>
      </c>
      <c r="B492" s="14" t="s">
        <v>6639</v>
      </c>
    </row>
    <row r="493" spans="1:2" x14ac:dyDescent="0.25">
      <c r="A493" s="13" t="s">
        <v>635</v>
      </c>
      <c r="B493" s="14" t="s">
        <v>6640</v>
      </c>
    </row>
    <row r="494" spans="1:2" x14ac:dyDescent="0.25">
      <c r="A494" s="13" t="s">
        <v>636</v>
      </c>
      <c r="B494" s="14" t="s">
        <v>6641</v>
      </c>
    </row>
    <row r="495" spans="1:2" x14ac:dyDescent="0.25">
      <c r="A495" s="13" t="s">
        <v>637</v>
      </c>
      <c r="B495" s="14" t="s">
        <v>6642</v>
      </c>
    </row>
    <row r="496" spans="1:2" ht="30" x14ac:dyDescent="0.25">
      <c r="A496" s="13" t="s">
        <v>638</v>
      </c>
      <c r="B496" s="1" t="s">
        <v>6643</v>
      </c>
    </row>
    <row r="497" spans="1:2" x14ac:dyDescent="0.25">
      <c r="A497" s="13" t="s">
        <v>639</v>
      </c>
      <c r="B497" s="14" t="s">
        <v>6644</v>
      </c>
    </row>
    <row r="498" spans="1:2" x14ac:dyDescent="0.25">
      <c r="A498" s="13" t="s">
        <v>640</v>
      </c>
      <c r="B498" s="14" t="s">
        <v>6645</v>
      </c>
    </row>
    <row r="499" spans="1:2" x14ac:dyDescent="0.25">
      <c r="A499" s="13" t="s">
        <v>641</v>
      </c>
      <c r="B499" s="14" t="s">
        <v>6646</v>
      </c>
    </row>
    <row r="500" spans="1:2" x14ac:dyDescent="0.25">
      <c r="A500" s="13" t="s">
        <v>642</v>
      </c>
      <c r="B500" s="14" t="s">
        <v>6647</v>
      </c>
    </row>
    <row r="501" spans="1:2" x14ac:dyDescent="0.25">
      <c r="A501" s="13" t="s">
        <v>644</v>
      </c>
      <c r="B501" s="14" t="s">
        <v>6648</v>
      </c>
    </row>
    <row r="502" spans="1:2" x14ac:dyDescent="0.25">
      <c r="A502" s="13" t="s">
        <v>645</v>
      </c>
      <c r="B502" s="14" t="s">
        <v>6649</v>
      </c>
    </row>
    <row r="503" spans="1:2" ht="30" x14ac:dyDescent="0.25">
      <c r="A503" s="13" t="s">
        <v>646</v>
      </c>
      <c r="B503" s="1" t="s">
        <v>6650</v>
      </c>
    </row>
    <row r="504" spans="1:2" x14ac:dyDescent="0.25">
      <c r="A504" s="13" t="s">
        <v>647</v>
      </c>
      <c r="B504" s="14" t="s">
        <v>6651</v>
      </c>
    </row>
    <row r="505" spans="1:2" ht="60" x14ac:dyDescent="0.25">
      <c r="A505" s="13" t="s">
        <v>648</v>
      </c>
      <c r="B505" s="1" t="s">
        <v>6652</v>
      </c>
    </row>
    <row r="506" spans="1:2" x14ac:dyDescent="0.25">
      <c r="A506" s="13" t="s">
        <v>649</v>
      </c>
      <c r="B506" s="14" t="s">
        <v>6653</v>
      </c>
    </row>
    <row r="507" spans="1:2" x14ac:dyDescent="0.25">
      <c r="A507" s="13" t="s">
        <v>650</v>
      </c>
      <c r="B507" s="14" t="s">
        <v>6654</v>
      </c>
    </row>
    <row r="508" spans="1:2" x14ac:dyDescent="0.25">
      <c r="A508" s="13" t="s">
        <v>651</v>
      </c>
      <c r="B508" s="14" t="s">
        <v>6655</v>
      </c>
    </row>
    <row r="509" spans="1:2" x14ac:dyDescent="0.25">
      <c r="A509" s="13" t="s">
        <v>652</v>
      </c>
      <c r="B509" s="14" t="s">
        <v>6656</v>
      </c>
    </row>
    <row r="510" spans="1:2" x14ac:dyDescent="0.25">
      <c r="A510" s="13" t="s">
        <v>653</v>
      </c>
      <c r="B510" s="14" t="s">
        <v>6657</v>
      </c>
    </row>
    <row r="511" spans="1:2" x14ac:dyDescent="0.25">
      <c r="A511" s="13" t="s">
        <v>654</v>
      </c>
      <c r="B511" s="14" t="s">
        <v>6658</v>
      </c>
    </row>
    <row r="512" spans="1:2" x14ac:dyDescent="0.25">
      <c r="A512" s="13" t="s">
        <v>655</v>
      </c>
      <c r="B512" s="14" t="s">
        <v>6659</v>
      </c>
    </row>
    <row r="513" spans="1:2" x14ac:dyDescent="0.25">
      <c r="A513" s="13" t="s">
        <v>656</v>
      </c>
      <c r="B513" s="14" t="s">
        <v>6660</v>
      </c>
    </row>
    <row r="514" spans="1:2" x14ac:dyDescent="0.25">
      <c r="A514" s="13" t="s">
        <v>657</v>
      </c>
      <c r="B514" s="14" t="s">
        <v>6661</v>
      </c>
    </row>
    <row r="515" spans="1:2" x14ac:dyDescent="0.25">
      <c r="A515" s="13" t="s">
        <v>659</v>
      </c>
      <c r="B515" s="14" t="s">
        <v>6662</v>
      </c>
    </row>
    <row r="516" spans="1:2" x14ac:dyDescent="0.25">
      <c r="A516" s="13" t="s">
        <v>660</v>
      </c>
      <c r="B516" s="14" t="s">
        <v>6663</v>
      </c>
    </row>
    <row r="517" spans="1:2" x14ac:dyDescent="0.25">
      <c r="A517" s="13" t="s">
        <v>661</v>
      </c>
      <c r="B517" s="14" t="s">
        <v>6664</v>
      </c>
    </row>
    <row r="518" spans="1:2" x14ac:dyDescent="0.25">
      <c r="A518" s="13" t="s">
        <v>662</v>
      </c>
      <c r="B518" s="14" t="s">
        <v>6665</v>
      </c>
    </row>
    <row r="519" spans="1:2" x14ac:dyDescent="0.25">
      <c r="A519" s="13" t="s">
        <v>663</v>
      </c>
      <c r="B519" s="14" t="s">
        <v>6666</v>
      </c>
    </row>
    <row r="520" spans="1:2" x14ac:dyDescent="0.25">
      <c r="A520" s="13" t="s">
        <v>664</v>
      </c>
      <c r="B520" s="14" t="s">
        <v>6667</v>
      </c>
    </row>
    <row r="521" spans="1:2" x14ac:dyDescent="0.25">
      <c r="A521" s="13" t="s">
        <v>665</v>
      </c>
      <c r="B521" s="14" t="s">
        <v>6668</v>
      </c>
    </row>
    <row r="522" spans="1:2" x14ac:dyDescent="0.25">
      <c r="A522" s="13" t="s">
        <v>666</v>
      </c>
      <c r="B522" s="14" t="s">
        <v>6669</v>
      </c>
    </row>
    <row r="523" spans="1:2" x14ac:dyDescent="0.25">
      <c r="A523" s="13" t="s">
        <v>667</v>
      </c>
      <c r="B523" s="14" t="s">
        <v>6670</v>
      </c>
    </row>
    <row r="524" spans="1:2" x14ac:dyDescent="0.25">
      <c r="A524" s="13" t="s">
        <v>668</v>
      </c>
      <c r="B524" s="14" t="s">
        <v>6671</v>
      </c>
    </row>
    <row r="525" spans="1:2" x14ac:dyDescent="0.25">
      <c r="A525" s="13" t="s">
        <v>669</v>
      </c>
      <c r="B525" s="14" t="s">
        <v>6672</v>
      </c>
    </row>
    <row r="526" spans="1:2" x14ac:dyDescent="0.25">
      <c r="A526" s="13" t="s">
        <v>670</v>
      </c>
      <c r="B526" s="14" t="s">
        <v>6673</v>
      </c>
    </row>
    <row r="527" spans="1:2" x14ac:dyDescent="0.25">
      <c r="A527" s="13" t="s">
        <v>671</v>
      </c>
      <c r="B527" s="14" t="s">
        <v>6674</v>
      </c>
    </row>
    <row r="528" spans="1:2" x14ac:dyDescent="0.25">
      <c r="A528" s="13" t="s">
        <v>672</v>
      </c>
      <c r="B528" s="14" t="s">
        <v>6675</v>
      </c>
    </row>
    <row r="529" spans="1:2" x14ac:dyDescent="0.25">
      <c r="A529" s="13" t="s">
        <v>673</v>
      </c>
      <c r="B529" s="14" t="s">
        <v>6676</v>
      </c>
    </row>
    <row r="530" spans="1:2" x14ac:dyDescent="0.25">
      <c r="A530" s="13" t="s">
        <v>674</v>
      </c>
      <c r="B530" s="14" t="s">
        <v>6677</v>
      </c>
    </row>
    <row r="531" spans="1:2" x14ac:dyDescent="0.25">
      <c r="A531" s="13" t="s">
        <v>687</v>
      </c>
      <c r="B531" s="14" t="s">
        <v>6678</v>
      </c>
    </row>
    <row r="532" spans="1:2" ht="45" x14ac:dyDescent="0.25">
      <c r="A532" s="13" t="s">
        <v>689</v>
      </c>
      <c r="B532" s="1" t="s">
        <v>6679</v>
      </c>
    </row>
    <row r="533" spans="1:2" x14ac:dyDescent="0.25">
      <c r="A533" s="13" t="s">
        <v>690</v>
      </c>
      <c r="B533" s="14" t="s">
        <v>6680</v>
      </c>
    </row>
    <row r="534" spans="1:2" x14ac:dyDescent="0.25">
      <c r="A534" s="13" t="s">
        <v>691</v>
      </c>
      <c r="B534" s="14" t="s">
        <v>6681</v>
      </c>
    </row>
    <row r="535" spans="1:2" ht="105" x14ac:dyDescent="0.25">
      <c r="A535" s="13" t="s">
        <v>693</v>
      </c>
      <c r="B535" s="1" t="s">
        <v>6682</v>
      </c>
    </row>
    <row r="536" spans="1:2" ht="105" x14ac:dyDescent="0.25">
      <c r="A536" s="13" t="s">
        <v>695</v>
      </c>
      <c r="B536" s="1" t="s">
        <v>6683</v>
      </c>
    </row>
    <row r="537" spans="1:2" ht="75" x14ac:dyDescent="0.25">
      <c r="A537" s="13" t="s">
        <v>696</v>
      </c>
      <c r="B537" s="1" t="s">
        <v>6684</v>
      </c>
    </row>
    <row r="538" spans="1:2" ht="120" x14ac:dyDescent="0.25">
      <c r="A538" s="13" t="s">
        <v>697</v>
      </c>
      <c r="B538" s="1" t="s">
        <v>6685</v>
      </c>
    </row>
    <row r="539" spans="1:2" ht="60" x14ac:dyDescent="0.25">
      <c r="A539" s="13" t="s">
        <v>698</v>
      </c>
      <c r="B539" s="1" t="s">
        <v>6686</v>
      </c>
    </row>
    <row r="540" spans="1:2" x14ac:dyDescent="0.25">
      <c r="A540" s="13" t="s">
        <v>699</v>
      </c>
      <c r="B540" s="14" t="s">
        <v>6687</v>
      </c>
    </row>
    <row r="541" spans="1:2" x14ac:dyDescent="0.25">
      <c r="A541" s="13" t="s">
        <v>700</v>
      </c>
      <c r="B541" s="14" t="s">
        <v>6688</v>
      </c>
    </row>
    <row r="542" spans="1:2" ht="60" x14ac:dyDescent="0.25">
      <c r="A542" s="13" t="s">
        <v>701</v>
      </c>
      <c r="B542" s="1" t="s">
        <v>6689</v>
      </c>
    </row>
    <row r="543" spans="1:2" ht="30" x14ac:dyDescent="0.25">
      <c r="A543" s="13" t="s">
        <v>702</v>
      </c>
      <c r="B543" s="1" t="s">
        <v>6690</v>
      </c>
    </row>
    <row r="544" spans="1:2" ht="60" x14ac:dyDescent="0.25">
      <c r="A544" s="13" t="s">
        <v>703</v>
      </c>
      <c r="B544" s="1" t="s">
        <v>6691</v>
      </c>
    </row>
    <row r="545" spans="1:2" ht="45" x14ac:dyDescent="0.25">
      <c r="A545" s="13" t="s">
        <v>704</v>
      </c>
      <c r="B545" s="1" t="s">
        <v>6692</v>
      </c>
    </row>
    <row r="546" spans="1:2" ht="30" x14ac:dyDescent="0.25">
      <c r="A546" s="13" t="s">
        <v>705</v>
      </c>
      <c r="B546" s="1" t="s">
        <v>6693</v>
      </c>
    </row>
    <row r="547" spans="1:2" ht="45" x14ac:dyDescent="0.25">
      <c r="A547" s="13" t="s">
        <v>706</v>
      </c>
      <c r="B547" s="1" t="s">
        <v>6694</v>
      </c>
    </row>
    <row r="548" spans="1:2" ht="45" x14ac:dyDescent="0.25">
      <c r="A548" s="13" t="s">
        <v>707</v>
      </c>
      <c r="B548" s="1" t="s">
        <v>6695</v>
      </c>
    </row>
    <row r="549" spans="1:2" ht="75" x14ac:dyDescent="0.25">
      <c r="A549" s="13" t="s">
        <v>708</v>
      </c>
      <c r="B549" s="1" t="s">
        <v>6696</v>
      </c>
    </row>
    <row r="550" spans="1:2" ht="90" x14ac:dyDescent="0.25">
      <c r="A550" s="13" t="s">
        <v>709</v>
      </c>
      <c r="B550" s="1" t="s">
        <v>6697</v>
      </c>
    </row>
    <row r="551" spans="1:2" x14ac:dyDescent="0.25">
      <c r="A551" s="13" t="s">
        <v>710</v>
      </c>
      <c r="B551" s="14" t="s">
        <v>6698</v>
      </c>
    </row>
    <row r="552" spans="1:2" ht="60" x14ac:dyDescent="0.25">
      <c r="A552" s="13" t="s">
        <v>711</v>
      </c>
      <c r="B552" s="1" t="s">
        <v>6699</v>
      </c>
    </row>
    <row r="553" spans="1:2" ht="90" x14ac:dyDescent="0.25">
      <c r="A553" s="13" t="s">
        <v>712</v>
      </c>
      <c r="B553" s="1" t="s">
        <v>6700</v>
      </c>
    </row>
    <row r="554" spans="1:2" x14ac:dyDescent="0.25">
      <c r="A554" s="13" t="s">
        <v>713</v>
      </c>
      <c r="B554" s="14" t="s">
        <v>6701</v>
      </c>
    </row>
    <row r="555" spans="1:2" ht="30" x14ac:dyDescent="0.25">
      <c r="A555" s="13" t="s">
        <v>714</v>
      </c>
      <c r="B555" s="1" t="s">
        <v>6702</v>
      </c>
    </row>
    <row r="556" spans="1:2" ht="60" x14ac:dyDescent="0.25">
      <c r="A556" s="13" t="s">
        <v>715</v>
      </c>
      <c r="B556" s="1" t="s">
        <v>6703</v>
      </c>
    </row>
    <row r="557" spans="1:2" x14ac:dyDescent="0.25">
      <c r="A557" s="13" t="s">
        <v>716</v>
      </c>
      <c r="B557" s="14" t="s">
        <v>6704</v>
      </c>
    </row>
    <row r="558" spans="1:2" x14ac:dyDescent="0.25">
      <c r="A558" s="13" t="s">
        <v>717</v>
      </c>
      <c r="B558" s="14" t="s">
        <v>6705</v>
      </c>
    </row>
    <row r="559" spans="1:2" x14ac:dyDescent="0.25">
      <c r="A559" s="13" t="s">
        <v>718</v>
      </c>
      <c r="B559" s="14" t="s">
        <v>6706</v>
      </c>
    </row>
    <row r="560" spans="1:2" x14ac:dyDescent="0.25">
      <c r="A560" s="13" t="s">
        <v>719</v>
      </c>
      <c r="B560" s="14" t="s">
        <v>6707</v>
      </c>
    </row>
    <row r="561" spans="1:2" x14ac:dyDescent="0.25">
      <c r="A561" s="13" t="s">
        <v>720</v>
      </c>
      <c r="B561" s="14" t="s">
        <v>6708</v>
      </c>
    </row>
    <row r="562" spans="1:2" x14ac:dyDescent="0.25">
      <c r="A562" s="13" t="s">
        <v>721</v>
      </c>
      <c r="B562" s="14" t="s">
        <v>6709</v>
      </c>
    </row>
    <row r="563" spans="1:2" ht="30" x14ac:dyDescent="0.25">
      <c r="A563" s="13" t="s">
        <v>722</v>
      </c>
      <c r="B563" s="1" t="s">
        <v>6710</v>
      </c>
    </row>
    <row r="564" spans="1:2" ht="30" x14ac:dyDescent="0.25">
      <c r="A564" s="13" t="s">
        <v>723</v>
      </c>
      <c r="B564" s="1" t="s">
        <v>6711</v>
      </c>
    </row>
    <row r="565" spans="1:2" x14ac:dyDescent="0.25">
      <c r="A565" s="13" t="s">
        <v>724</v>
      </c>
      <c r="B565" s="14" t="s">
        <v>6712</v>
      </c>
    </row>
    <row r="566" spans="1:2" x14ac:dyDescent="0.25">
      <c r="A566" s="13" t="s">
        <v>725</v>
      </c>
      <c r="B566" s="14" t="s">
        <v>6713</v>
      </c>
    </row>
    <row r="567" spans="1:2" x14ac:dyDescent="0.25">
      <c r="A567" s="13" t="s">
        <v>726</v>
      </c>
      <c r="B567" s="14" t="s">
        <v>6714</v>
      </c>
    </row>
    <row r="568" spans="1:2" x14ac:dyDescent="0.25">
      <c r="A568" s="13" t="s">
        <v>727</v>
      </c>
      <c r="B568" s="14" t="s">
        <v>6715</v>
      </c>
    </row>
    <row r="569" spans="1:2" x14ac:dyDescent="0.25">
      <c r="A569" s="13" t="s">
        <v>728</v>
      </c>
      <c r="B569" s="14" t="s">
        <v>6716</v>
      </c>
    </row>
    <row r="570" spans="1:2" x14ac:dyDescent="0.25">
      <c r="A570" s="13" t="s">
        <v>729</v>
      </c>
      <c r="B570" s="14" t="s">
        <v>6717</v>
      </c>
    </row>
    <row r="571" spans="1:2" ht="30" x14ac:dyDescent="0.25">
      <c r="A571" s="13" t="s">
        <v>730</v>
      </c>
      <c r="B571" s="1" t="s">
        <v>6718</v>
      </c>
    </row>
    <row r="572" spans="1:2" x14ac:dyDescent="0.25">
      <c r="A572" s="13" t="s">
        <v>731</v>
      </c>
      <c r="B572" s="14" t="s">
        <v>6719</v>
      </c>
    </row>
    <row r="573" spans="1:2" x14ac:dyDescent="0.25">
      <c r="A573" s="13" t="s">
        <v>732</v>
      </c>
      <c r="B573" s="14" t="s">
        <v>6720</v>
      </c>
    </row>
    <row r="574" spans="1:2" x14ac:dyDescent="0.25">
      <c r="A574" s="13" t="s">
        <v>733</v>
      </c>
      <c r="B574" s="14" t="s">
        <v>6721</v>
      </c>
    </row>
    <row r="575" spans="1:2" x14ac:dyDescent="0.25">
      <c r="A575" s="13" t="s">
        <v>734</v>
      </c>
      <c r="B575" s="14" t="s">
        <v>6722</v>
      </c>
    </row>
    <row r="576" spans="1:2" x14ac:dyDescent="0.25">
      <c r="A576" s="13" t="s">
        <v>735</v>
      </c>
      <c r="B576" s="14" t="s">
        <v>6723</v>
      </c>
    </row>
    <row r="577" spans="1:2" x14ac:dyDescent="0.25">
      <c r="A577" s="13" t="s">
        <v>736</v>
      </c>
      <c r="B577" s="14" t="s">
        <v>6724</v>
      </c>
    </row>
    <row r="578" spans="1:2" x14ac:dyDescent="0.25">
      <c r="A578" s="13" t="s">
        <v>737</v>
      </c>
      <c r="B578" s="14" t="s">
        <v>6725</v>
      </c>
    </row>
    <row r="579" spans="1:2" x14ac:dyDescent="0.25">
      <c r="A579" s="13" t="s">
        <v>738</v>
      </c>
      <c r="B579" s="14" t="s">
        <v>6726</v>
      </c>
    </row>
    <row r="580" spans="1:2" x14ac:dyDescent="0.25">
      <c r="A580" s="13" t="s">
        <v>739</v>
      </c>
      <c r="B580" s="14" t="s">
        <v>6727</v>
      </c>
    </row>
    <row r="581" spans="1:2" x14ac:dyDescent="0.25">
      <c r="A581" s="13" t="s">
        <v>740</v>
      </c>
      <c r="B581" s="14" t="s">
        <v>6728</v>
      </c>
    </row>
    <row r="582" spans="1:2" x14ac:dyDescent="0.25">
      <c r="A582" s="13" t="s">
        <v>741</v>
      </c>
      <c r="B582" s="14" t="s">
        <v>6729</v>
      </c>
    </row>
    <row r="583" spans="1:2" x14ac:dyDescent="0.25">
      <c r="A583" s="13" t="s">
        <v>742</v>
      </c>
      <c r="B583" s="14" t="s">
        <v>6730</v>
      </c>
    </row>
    <row r="584" spans="1:2" x14ac:dyDescent="0.25">
      <c r="A584" s="13" t="s">
        <v>743</v>
      </c>
      <c r="B584" s="14" t="s">
        <v>6731</v>
      </c>
    </row>
    <row r="585" spans="1:2" x14ac:dyDescent="0.25">
      <c r="A585" s="13" t="s">
        <v>744</v>
      </c>
      <c r="B585" s="14" t="s">
        <v>6732</v>
      </c>
    </row>
    <row r="586" spans="1:2" x14ac:dyDescent="0.25">
      <c r="A586" s="13" t="s">
        <v>745</v>
      </c>
      <c r="B586" s="14" t="s">
        <v>6733</v>
      </c>
    </row>
    <row r="587" spans="1:2" x14ac:dyDescent="0.25">
      <c r="A587" s="13" t="s">
        <v>746</v>
      </c>
      <c r="B587" s="14" t="s">
        <v>6734</v>
      </c>
    </row>
    <row r="588" spans="1:2" ht="90" x14ac:dyDescent="0.25">
      <c r="A588" s="13" t="s">
        <v>747</v>
      </c>
      <c r="B588" s="1" t="s">
        <v>6735</v>
      </c>
    </row>
    <row r="589" spans="1:2" x14ac:dyDescent="0.25">
      <c r="A589" s="13" t="s">
        <v>748</v>
      </c>
      <c r="B589" s="14" t="s">
        <v>6736</v>
      </c>
    </row>
    <row r="590" spans="1:2" ht="90" x14ac:dyDescent="0.25">
      <c r="A590" s="13" t="s">
        <v>749</v>
      </c>
      <c r="B590" s="1" t="s">
        <v>6737</v>
      </c>
    </row>
    <row r="591" spans="1:2" x14ac:dyDescent="0.25">
      <c r="A591" s="13" t="s">
        <v>751</v>
      </c>
      <c r="B591" s="14" t="s">
        <v>6738</v>
      </c>
    </row>
    <row r="592" spans="1:2" x14ac:dyDescent="0.25">
      <c r="A592" s="13" t="s">
        <v>752</v>
      </c>
      <c r="B592" s="14" t="s">
        <v>6739</v>
      </c>
    </row>
    <row r="593" spans="1:2" x14ac:dyDescent="0.25">
      <c r="A593" s="13" t="s">
        <v>753</v>
      </c>
      <c r="B593" s="14" t="s">
        <v>6740</v>
      </c>
    </row>
    <row r="594" spans="1:2" x14ac:dyDescent="0.25">
      <c r="A594" s="13" t="s">
        <v>754</v>
      </c>
      <c r="B594" s="14" t="s">
        <v>6741</v>
      </c>
    </row>
    <row r="595" spans="1:2" x14ac:dyDescent="0.25">
      <c r="A595" s="13" t="s">
        <v>755</v>
      </c>
      <c r="B595" s="14" t="s">
        <v>6742</v>
      </c>
    </row>
    <row r="596" spans="1:2" x14ac:dyDescent="0.25">
      <c r="A596" s="13" t="s">
        <v>756</v>
      </c>
      <c r="B596" s="14" t="s">
        <v>6743</v>
      </c>
    </row>
    <row r="597" spans="1:2" x14ac:dyDescent="0.25">
      <c r="A597" s="13" t="s">
        <v>757</v>
      </c>
      <c r="B597" s="14" t="s">
        <v>6744</v>
      </c>
    </row>
    <row r="598" spans="1:2" x14ac:dyDescent="0.25">
      <c r="A598" s="13" t="s">
        <v>758</v>
      </c>
      <c r="B598" s="14" t="s">
        <v>6745</v>
      </c>
    </row>
    <row r="599" spans="1:2" ht="60" x14ac:dyDescent="0.25">
      <c r="A599" s="13" t="s">
        <v>759</v>
      </c>
      <c r="B599" s="1" t="s">
        <v>6746</v>
      </c>
    </row>
    <row r="600" spans="1:2" ht="120" x14ac:dyDescent="0.25">
      <c r="A600" s="13" t="s">
        <v>761</v>
      </c>
      <c r="B600" s="1" t="s">
        <v>6747</v>
      </c>
    </row>
    <row r="601" spans="1:2" x14ac:dyDescent="0.25">
      <c r="A601" s="13" t="s">
        <v>762</v>
      </c>
      <c r="B601" s="14" t="s">
        <v>6748</v>
      </c>
    </row>
    <row r="602" spans="1:2" x14ac:dyDescent="0.25">
      <c r="A602" s="13" t="s">
        <v>763</v>
      </c>
      <c r="B602" s="14" t="s">
        <v>6749</v>
      </c>
    </row>
    <row r="603" spans="1:2" x14ac:dyDescent="0.25">
      <c r="A603" s="13" t="s">
        <v>764</v>
      </c>
      <c r="B603" s="14" t="s">
        <v>6750</v>
      </c>
    </row>
    <row r="604" spans="1:2" x14ac:dyDescent="0.25">
      <c r="A604" s="13" t="s">
        <v>765</v>
      </c>
      <c r="B604" s="14" t="s">
        <v>6751</v>
      </c>
    </row>
    <row r="605" spans="1:2" x14ac:dyDescent="0.25">
      <c r="A605" s="13" t="s">
        <v>766</v>
      </c>
      <c r="B605" s="14" t="s">
        <v>6752</v>
      </c>
    </row>
    <row r="606" spans="1:2" ht="300" x14ac:dyDescent="0.25">
      <c r="A606" s="13" t="s">
        <v>767</v>
      </c>
      <c r="B606" s="1" t="s">
        <v>6753</v>
      </c>
    </row>
    <row r="607" spans="1:2" x14ac:dyDescent="0.25">
      <c r="A607" s="13" t="s">
        <v>768</v>
      </c>
      <c r="B607" s="14" t="s">
        <v>6754</v>
      </c>
    </row>
    <row r="608" spans="1:2" x14ac:dyDescent="0.25">
      <c r="A608" s="13" t="s">
        <v>769</v>
      </c>
      <c r="B608" s="14" t="s">
        <v>6755</v>
      </c>
    </row>
    <row r="609" spans="1:2" x14ac:dyDescent="0.25">
      <c r="A609" s="13" t="s">
        <v>770</v>
      </c>
      <c r="B609" s="14" t="s">
        <v>6756</v>
      </c>
    </row>
    <row r="610" spans="1:2" x14ac:dyDescent="0.25">
      <c r="A610" s="13" t="s">
        <v>771</v>
      </c>
      <c r="B610" s="14" t="s">
        <v>6757</v>
      </c>
    </row>
    <row r="611" spans="1:2" x14ac:dyDescent="0.25">
      <c r="A611" s="13" t="s">
        <v>772</v>
      </c>
      <c r="B611" s="14" t="s">
        <v>6758</v>
      </c>
    </row>
    <row r="612" spans="1:2" x14ac:dyDescent="0.25">
      <c r="A612" s="13" t="s">
        <v>773</v>
      </c>
      <c r="B612" s="14" t="s">
        <v>6759</v>
      </c>
    </row>
    <row r="613" spans="1:2" x14ac:dyDescent="0.25">
      <c r="A613" s="13" t="s">
        <v>774</v>
      </c>
      <c r="B613" s="14" t="s">
        <v>6760</v>
      </c>
    </row>
    <row r="614" spans="1:2" x14ac:dyDescent="0.25">
      <c r="A614" s="13" t="s">
        <v>775</v>
      </c>
      <c r="B614" s="14" t="s">
        <v>6761</v>
      </c>
    </row>
    <row r="615" spans="1:2" x14ac:dyDescent="0.25">
      <c r="A615" s="13" t="s">
        <v>776</v>
      </c>
      <c r="B615" s="14" t="s">
        <v>6762</v>
      </c>
    </row>
    <row r="616" spans="1:2" x14ac:dyDescent="0.25">
      <c r="A616" s="13" t="s">
        <v>1240</v>
      </c>
      <c r="B616" s="14" t="s">
        <v>6763</v>
      </c>
    </row>
    <row r="617" spans="1:2" ht="30" x14ac:dyDescent="0.25">
      <c r="A617" s="13" t="s">
        <v>1242</v>
      </c>
      <c r="B617" s="1" t="s">
        <v>6764</v>
      </c>
    </row>
    <row r="618" spans="1:2" x14ac:dyDescent="0.25">
      <c r="A618" s="13" t="s">
        <v>1244</v>
      </c>
      <c r="B618" s="14" t="s">
        <v>6765</v>
      </c>
    </row>
    <row r="619" spans="1:2" ht="135" x14ac:dyDescent="0.25">
      <c r="A619" s="13" t="s">
        <v>1245</v>
      </c>
      <c r="B619" s="1" t="s">
        <v>6766</v>
      </c>
    </row>
    <row r="620" spans="1:2" ht="90" x14ac:dyDescent="0.25">
      <c r="A620" s="13" t="s">
        <v>1246</v>
      </c>
      <c r="B620" s="1" t="s">
        <v>6767</v>
      </c>
    </row>
    <row r="621" spans="1:2" ht="75" x14ac:dyDescent="0.25">
      <c r="A621" s="13" t="s">
        <v>1248</v>
      </c>
      <c r="B621" s="1" t="s">
        <v>6768</v>
      </c>
    </row>
    <row r="622" spans="1:2" ht="45" x14ac:dyDescent="0.25">
      <c r="A622" s="13" t="s">
        <v>1249</v>
      </c>
      <c r="B622" s="1" t="s">
        <v>6769</v>
      </c>
    </row>
    <row r="623" spans="1:2" ht="120" x14ac:dyDescent="0.25">
      <c r="A623" s="13" t="s">
        <v>777</v>
      </c>
      <c r="B623" s="1" t="s">
        <v>6770</v>
      </c>
    </row>
    <row r="624" spans="1:2" x14ac:dyDescent="0.25">
      <c r="A624" s="13" t="s">
        <v>779</v>
      </c>
      <c r="B624" s="14" t="s">
        <v>6474</v>
      </c>
    </row>
    <row r="625" spans="1:2" x14ac:dyDescent="0.25">
      <c r="A625" s="13" t="s">
        <v>780</v>
      </c>
      <c r="B625" s="14" t="s">
        <v>6487</v>
      </c>
    </row>
    <row r="626" spans="1:2" x14ac:dyDescent="0.25">
      <c r="A626" s="13" t="s">
        <v>781</v>
      </c>
      <c r="B626" s="14" t="s">
        <v>6771</v>
      </c>
    </row>
    <row r="627" spans="1:2" ht="165" x14ac:dyDescent="0.25">
      <c r="A627" s="13" t="s">
        <v>782</v>
      </c>
      <c r="B627" s="1" t="s">
        <v>6772</v>
      </c>
    </row>
    <row r="628" spans="1:2" ht="75" x14ac:dyDescent="0.25">
      <c r="A628" s="13" t="s">
        <v>783</v>
      </c>
      <c r="B628" s="1" t="s">
        <v>6773</v>
      </c>
    </row>
    <row r="629" spans="1:2" ht="45" x14ac:dyDescent="0.25">
      <c r="A629" s="13" t="s">
        <v>784</v>
      </c>
      <c r="B629" s="1" t="s">
        <v>6774</v>
      </c>
    </row>
    <row r="630" spans="1:2" ht="255" x14ac:dyDescent="0.25">
      <c r="A630" s="13" t="s">
        <v>785</v>
      </c>
      <c r="B630" s="1" t="s">
        <v>6775</v>
      </c>
    </row>
    <row r="631" spans="1:2" ht="30" x14ac:dyDescent="0.25">
      <c r="A631" s="13" t="s">
        <v>786</v>
      </c>
      <c r="B631" s="1" t="s">
        <v>6776</v>
      </c>
    </row>
    <row r="632" spans="1:2" ht="45" x14ac:dyDescent="0.25">
      <c r="A632" s="13" t="s">
        <v>787</v>
      </c>
      <c r="B632" s="1" t="s">
        <v>6777</v>
      </c>
    </row>
    <row r="633" spans="1:2" ht="75" x14ac:dyDescent="0.25">
      <c r="A633" s="13" t="s">
        <v>788</v>
      </c>
      <c r="B633" s="1" t="s">
        <v>6778</v>
      </c>
    </row>
    <row r="634" spans="1:2" ht="105" x14ac:dyDescent="0.25">
      <c r="A634" s="13" t="s">
        <v>789</v>
      </c>
      <c r="B634" s="1" t="s">
        <v>6779</v>
      </c>
    </row>
    <row r="635" spans="1:2" ht="30" x14ac:dyDescent="0.25">
      <c r="A635" s="13" t="s">
        <v>790</v>
      </c>
      <c r="B635" s="1" t="s">
        <v>6780</v>
      </c>
    </row>
    <row r="636" spans="1:2" x14ac:dyDescent="0.25">
      <c r="A636" s="13" t="s">
        <v>791</v>
      </c>
      <c r="B636" s="14" t="s">
        <v>6781</v>
      </c>
    </row>
    <row r="637" spans="1:2" x14ac:dyDescent="0.25">
      <c r="A637" s="13" t="s">
        <v>792</v>
      </c>
      <c r="B637" s="14" t="s">
        <v>6497</v>
      </c>
    </row>
    <row r="638" spans="1:2" ht="105" x14ac:dyDescent="0.25">
      <c r="A638" s="13" t="s">
        <v>793</v>
      </c>
      <c r="B638" s="1" t="s">
        <v>6782</v>
      </c>
    </row>
    <row r="639" spans="1:2" ht="180" x14ac:dyDescent="0.25">
      <c r="A639" s="13" t="s">
        <v>794</v>
      </c>
      <c r="B639" s="1" t="s">
        <v>6783</v>
      </c>
    </row>
    <row r="640" spans="1:2" ht="30" x14ac:dyDescent="0.25">
      <c r="A640" s="13" t="s">
        <v>795</v>
      </c>
      <c r="B640" s="1" t="s">
        <v>6784</v>
      </c>
    </row>
    <row r="641" spans="1:2" ht="75" x14ac:dyDescent="0.25">
      <c r="A641" s="13" t="s">
        <v>796</v>
      </c>
      <c r="B641" s="1" t="s">
        <v>6785</v>
      </c>
    </row>
    <row r="642" spans="1:2" ht="225" x14ac:dyDescent="0.25">
      <c r="A642" s="13" t="s">
        <v>797</v>
      </c>
      <c r="B642" s="1" t="s">
        <v>6786</v>
      </c>
    </row>
    <row r="643" spans="1:2" ht="30" x14ac:dyDescent="0.25">
      <c r="A643" s="13" t="s">
        <v>798</v>
      </c>
      <c r="B643" s="1" t="s">
        <v>6787</v>
      </c>
    </row>
    <row r="644" spans="1:2" ht="45" x14ac:dyDescent="0.25">
      <c r="A644" s="13" t="s">
        <v>799</v>
      </c>
      <c r="B644" s="1" t="s">
        <v>6788</v>
      </c>
    </row>
    <row r="645" spans="1:2" x14ac:dyDescent="0.25">
      <c r="A645" s="13" t="s">
        <v>800</v>
      </c>
      <c r="B645" s="14" t="s">
        <v>6307</v>
      </c>
    </row>
    <row r="646" spans="1:2" ht="60" x14ac:dyDescent="0.25">
      <c r="A646" s="13" t="s">
        <v>801</v>
      </c>
      <c r="B646" s="1" t="s">
        <v>6789</v>
      </c>
    </row>
    <row r="647" spans="1:2" ht="30" x14ac:dyDescent="0.25">
      <c r="A647" s="13" t="s">
        <v>802</v>
      </c>
      <c r="B647" s="1" t="s">
        <v>6790</v>
      </c>
    </row>
    <row r="648" spans="1:2" ht="45" x14ac:dyDescent="0.25">
      <c r="A648" s="13" t="s">
        <v>803</v>
      </c>
      <c r="B648" s="1" t="s">
        <v>6791</v>
      </c>
    </row>
    <row r="649" spans="1:2" ht="60" x14ac:dyDescent="0.25">
      <c r="A649" s="13" t="s">
        <v>804</v>
      </c>
      <c r="B649" s="1" t="s">
        <v>6792</v>
      </c>
    </row>
    <row r="650" spans="1:2" x14ac:dyDescent="0.25">
      <c r="A650" s="13" t="s">
        <v>805</v>
      </c>
      <c r="B650" s="14" t="s">
        <v>6474</v>
      </c>
    </row>
    <row r="651" spans="1:2" ht="255" x14ac:dyDescent="0.25">
      <c r="A651" s="13" t="s">
        <v>807</v>
      </c>
      <c r="B651" s="1" t="s">
        <v>6793</v>
      </c>
    </row>
    <row r="652" spans="1:2" x14ac:dyDescent="0.25">
      <c r="A652" s="13" t="s">
        <v>808</v>
      </c>
      <c r="B652" s="14" t="s">
        <v>6497</v>
      </c>
    </row>
    <row r="653" spans="1:2" ht="75" x14ac:dyDescent="0.25">
      <c r="A653" s="13" t="s">
        <v>809</v>
      </c>
      <c r="B653" s="1" t="s">
        <v>6794</v>
      </c>
    </row>
    <row r="654" spans="1:2" x14ac:dyDescent="0.25">
      <c r="A654" s="13" t="s">
        <v>810</v>
      </c>
      <c r="B654" s="14" t="s">
        <v>6771</v>
      </c>
    </row>
    <row r="655" spans="1:2" x14ac:dyDescent="0.25">
      <c r="A655" s="13" t="s">
        <v>812</v>
      </c>
      <c r="B655" s="14" t="s">
        <v>6451</v>
      </c>
    </row>
    <row r="656" spans="1:2" x14ac:dyDescent="0.25">
      <c r="A656" s="13" t="s">
        <v>814</v>
      </c>
      <c r="B656" s="14" t="s">
        <v>6487</v>
      </c>
    </row>
    <row r="657" spans="1:2" x14ac:dyDescent="0.25">
      <c r="A657" s="13" t="s">
        <v>815</v>
      </c>
      <c r="B657" s="14" t="s">
        <v>6795</v>
      </c>
    </row>
    <row r="658" spans="1:2" x14ac:dyDescent="0.25">
      <c r="A658" s="13" t="s">
        <v>816</v>
      </c>
      <c r="B658" s="14" t="s">
        <v>6796</v>
      </c>
    </row>
    <row r="659" spans="1:2" x14ac:dyDescent="0.25">
      <c r="A659" s="13" t="s">
        <v>817</v>
      </c>
      <c r="B659" s="14" t="s">
        <v>6797</v>
      </c>
    </row>
    <row r="660" spans="1:2" ht="60" x14ac:dyDescent="0.25">
      <c r="A660" s="13" t="s">
        <v>818</v>
      </c>
      <c r="B660" s="1" t="s">
        <v>6798</v>
      </c>
    </row>
    <row r="661" spans="1:2" x14ac:dyDescent="0.25">
      <c r="A661" s="13" t="s">
        <v>819</v>
      </c>
      <c r="B661" s="14" t="s">
        <v>6487</v>
      </c>
    </row>
    <row r="662" spans="1:2" ht="45" x14ac:dyDescent="0.25">
      <c r="A662" s="13" t="s">
        <v>821</v>
      </c>
      <c r="B662" s="1" t="s">
        <v>6541</v>
      </c>
    </row>
    <row r="663" spans="1:2" x14ac:dyDescent="0.25">
      <c r="A663" s="13" t="s">
        <v>823</v>
      </c>
      <c r="B663" s="14" t="s">
        <v>6799</v>
      </c>
    </row>
    <row r="664" spans="1:2" ht="60" x14ac:dyDescent="0.25">
      <c r="A664" s="13" t="s">
        <v>825</v>
      </c>
      <c r="B664" s="1" t="s">
        <v>6800</v>
      </c>
    </row>
    <row r="665" spans="1:2" x14ac:dyDescent="0.25">
      <c r="A665" s="13" t="s">
        <v>826</v>
      </c>
      <c r="B665" s="14" t="s">
        <v>6801</v>
      </c>
    </row>
    <row r="666" spans="1:2" x14ac:dyDescent="0.25">
      <c r="A666" s="13" t="s">
        <v>828</v>
      </c>
      <c r="B666" s="14" t="s">
        <v>6802</v>
      </c>
    </row>
    <row r="667" spans="1:2" x14ac:dyDescent="0.25">
      <c r="A667" s="13" t="s">
        <v>829</v>
      </c>
      <c r="B667" s="14" t="s">
        <v>6803</v>
      </c>
    </row>
    <row r="668" spans="1:2" x14ac:dyDescent="0.25">
      <c r="A668" s="13" t="s">
        <v>830</v>
      </c>
      <c r="B668" s="14" t="s">
        <v>6804</v>
      </c>
    </row>
    <row r="669" spans="1:2" x14ac:dyDescent="0.25">
      <c r="A669" s="13" t="s">
        <v>831</v>
      </c>
      <c r="B669" s="14" t="s">
        <v>6805</v>
      </c>
    </row>
    <row r="670" spans="1:2" x14ac:dyDescent="0.25">
      <c r="A670" s="13" t="s">
        <v>832</v>
      </c>
      <c r="B670" s="14" t="s">
        <v>6806</v>
      </c>
    </row>
    <row r="671" spans="1:2" x14ac:dyDescent="0.25">
      <c r="A671" s="13" t="s">
        <v>833</v>
      </c>
      <c r="B671" s="14" t="s">
        <v>6807</v>
      </c>
    </row>
    <row r="672" spans="1:2" x14ac:dyDescent="0.25">
      <c r="A672" s="13" t="s">
        <v>834</v>
      </c>
      <c r="B672" s="14" t="s">
        <v>6808</v>
      </c>
    </row>
    <row r="673" spans="1:2" x14ac:dyDescent="0.25">
      <c r="A673" s="13" t="s">
        <v>835</v>
      </c>
      <c r="B673" s="14" t="s">
        <v>6809</v>
      </c>
    </row>
    <row r="674" spans="1:2" x14ac:dyDescent="0.25">
      <c r="A674" s="13" t="s">
        <v>836</v>
      </c>
      <c r="B674" s="14" t="s">
        <v>6810</v>
      </c>
    </row>
    <row r="675" spans="1:2" x14ac:dyDescent="0.25">
      <c r="A675" s="13" t="s">
        <v>838</v>
      </c>
      <c r="B675" s="14" t="s">
        <v>6811</v>
      </c>
    </row>
    <row r="676" spans="1:2" x14ac:dyDescent="0.25">
      <c r="A676" s="13" t="s">
        <v>839</v>
      </c>
      <c r="B676" s="14" t="s">
        <v>6812</v>
      </c>
    </row>
    <row r="677" spans="1:2" x14ac:dyDescent="0.25">
      <c r="A677" s="13" t="s">
        <v>840</v>
      </c>
      <c r="B677" s="14" t="s">
        <v>6813</v>
      </c>
    </row>
    <row r="678" spans="1:2" x14ac:dyDescent="0.25">
      <c r="A678" s="13" t="s">
        <v>841</v>
      </c>
      <c r="B678" s="14" t="s">
        <v>6814</v>
      </c>
    </row>
    <row r="679" spans="1:2" x14ac:dyDescent="0.25">
      <c r="A679" s="13" t="s">
        <v>842</v>
      </c>
      <c r="B679" s="14" t="s">
        <v>6815</v>
      </c>
    </row>
    <row r="680" spans="1:2" x14ac:dyDescent="0.25">
      <c r="A680" s="13" t="s">
        <v>843</v>
      </c>
      <c r="B680" s="14" t="s">
        <v>6816</v>
      </c>
    </row>
    <row r="681" spans="1:2" x14ac:dyDescent="0.25">
      <c r="A681" s="13" t="s">
        <v>844</v>
      </c>
      <c r="B681" s="14" t="s">
        <v>6817</v>
      </c>
    </row>
    <row r="682" spans="1:2" x14ac:dyDescent="0.25">
      <c r="A682" s="13" t="s">
        <v>845</v>
      </c>
      <c r="B682" s="14" t="s">
        <v>6818</v>
      </c>
    </row>
    <row r="683" spans="1:2" x14ac:dyDescent="0.25">
      <c r="A683" s="13" t="s">
        <v>846</v>
      </c>
      <c r="B683" s="14" t="s">
        <v>6819</v>
      </c>
    </row>
    <row r="684" spans="1:2" x14ac:dyDescent="0.25">
      <c r="A684" s="13" t="s">
        <v>847</v>
      </c>
      <c r="B684" s="14" t="s">
        <v>6820</v>
      </c>
    </row>
    <row r="685" spans="1:2" x14ac:dyDescent="0.25">
      <c r="A685" s="13" t="s">
        <v>848</v>
      </c>
      <c r="B685" s="14" t="s">
        <v>6821</v>
      </c>
    </row>
    <row r="686" spans="1:2" x14ac:dyDescent="0.25">
      <c r="A686" s="13" t="s">
        <v>849</v>
      </c>
      <c r="B686" s="14" t="s">
        <v>6822</v>
      </c>
    </row>
    <row r="687" spans="1:2" x14ac:dyDescent="0.25">
      <c r="A687" s="13" t="s">
        <v>850</v>
      </c>
      <c r="B687" s="14" t="s">
        <v>6823</v>
      </c>
    </row>
    <row r="688" spans="1:2" x14ac:dyDescent="0.25">
      <c r="A688" s="13" t="s">
        <v>851</v>
      </c>
      <c r="B688" s="14" t="s">
        <v>6824</v>
      </c>
    </row>
    <row r="689" spans="1:2" x14ac:dyDescent="0.25">
      <c r="A689" s="13" t="s">
        <v>852</v>
      </c>
      <c r="B689" s="14" t="s">
        <v>6825</v>
      </c>
    </row>
    <row r="690" spans="1:2" x14ac:dyDescent="0.25">
      <c r="A690" s="13" t="s">
        <v>853</v>
      </c>
      <c r="B690" s="14" t="s">
        <v>6826</v>
      </c>
    </row>
    <row r="691" spans="1:2" x14ac:dyDescent="0.25">
      <c r="A691" s="13" t="s">
        <v>854</v>
      </c>
      <c r="B691" s="14" t="s">
        <v>6827</v>
      </c>
    </row>
    <row r="692" spans="1:2" x14ac:dyDescent="0.25">
      <c r="A692" s="13" t="s">
        <v>855</v>
      </c>
      <c r="B692" s="14" t="s">
        <v>6828</v>
      </c>
    </row>
    <row r="693" spans="1:2" x14ac:dyDescent="0.25">
      <c r="A693" s="13" t="s">
        <v>856</v>
      </c>
      <c r="B693" s="14" t="s">
        <v>6829</v>
      </c>
    </row>
    <row r="694" spans="1:2" x14ac:dyDescent="0.25">
      <c r="A694" s="13" t="s">
        <v>857</v>
      </c>
      <c r="B694" s="14" t="s">
        <v>6830</v>
      </c>
    </row>
    <row r="695" spans="1:2" x14ac:dyDescent="0.25">
      <c r="A695" s="13" t="s">
        <v>858</v>
      </c>
      <c r="B695" s="14" t="s">
        <v>6831</v>
      </c>
    </row>
    <row r="696" spans="1:2" x14ac:dyDescent="0.25">
      <c r="A696" s="13" t="s">
        <v>860</v>
      </c>
      <c r="B696" s="14" t="s">
        <v>6832</v>
      </c>
    </row>
    <row r="697" spans="1:2" x14ac:dyDescent="0.25">
      <c r="A697" s="13" t="s">
        <v>861</v>
      </c>
      <c r="B697" s="14" t="s">
        <v>6833</v>
      </c>
    </row>
    <row r="698" spans="1:2" x14ac:dyDescent="0.25">
      <c r="A698" s="13" t="s">
        <v>862</v>
      </c>
      <c r="B698" s="14" t="s">
        <v>6822</v>
      </c>
    </row>
    <row r="699" spans="1:2" x14ac:dyDescent="0.25">
      <c r="A699" s="13" t="s">
        <v>863</v>
      </c>
      <c r="B699" s="14" t="s">
        <v>6834</v>
      </c>
    </row>
    <row r="700" spans="1:2" x14ac:dyDescent="0.25">
      <c r="A700" s="13" t="s">
        <v>864</v>
      </c>
      <c r="B700" s="14" t="s">
        <v>6813</v>
      </c>
    </row>
    <row r="701" spans="1:2" x14ac:dyDescent="0.25">
      <c r="A701" s="13" t="s">
        <v>866</v>
      </c>
      <c r="B701" s="14" t="s">
        <v>6835</v>
      </c>
    </row>
    <row r="702" spans="1:2" x14ac:dyDescent="0.25">
      <c r="A702" s="13" t="s">
        <v>867</v>
      </c>
      <c r="B702" s="14" t="s">
        <v>6836</v>
      </c>
    </row>
    <row r="703" spans="1:2" x14ac:dyDescent="0.25">
      <c r="A703" s="13" t="s">
        <v>868</v>
      </c>
      <c r="B703" s="14" t="s">
        <v>6837</v>
      </c>
    </row>
    <row r="704" spans="1:2" x14ac:dyDescent="0.25">
      <c r="A704" s="13" t="s">
        <v>869</v>
      </c>
      <c r="B704" s="14" t="s">
        <v>6838</v>
      </c>
    </row>
    <row r="705" spans="1:2" x14ac:dyDescent="0.25">
      <c r="A705" s="13" t="s">
        <v>870</v>
      </c>
      <c r="B705" s="14" t="s">
        <v>6839</v>
      </c>
    </row>
    <row r="706" spans="1:2" x14ac:dyDescent="0.25">
      <c r="A706" s="13" t="s">
        <v>871</v>
      </c>
      <c r="B706" s="14" t="s">
        <v>6840</v>
      </c>
    </row>
    <row r="707" spans="1:2" x14ac:dyDescent="0.25">
      <c r="A707" s="13" t="s">
        <v>872</v>
      </c>
      <c r="B707" s="14" t="s">
        <v>6830</v>
      </c>
    </row>
    <row r="708" spans="1:2" ht="60" x14ac:dyDescent="0.25">
      <c r="A708" s="13" t="s">
        <v>873</v>
      </c>
      <c r="B708" s="1" t="s">
        <v>6800</v>
      </c>
    </row>
    <row r="709" spans="1:2" x14ac:dyDescent="0.25">
      <c r="A709" s="13" t="s">
        <v>874</v>
      </c>
      <c r="B709" s="14" t="s">
        <v>6841</v>
      </c>
    </row>
    <row r="710" spans="1:2" x14ac:dyDescent="0.25">
      <c r="A710" s="13" t="s">
        <v>876</v>
      </c>
      <c r="B710" s="14" t="s">
        <v>6842</v>
      </c>
    </row>
    <row r="711" spans="1:2" x14ac:dyDescent="0.25">
      <c r="A711" s="13" t="s">
        <v>877</v>
      </c>
      <c r="B711" s="14" t="s">
        <v>6804</v>
      </c>
    </row>
    <row r="712" spans="1:2" x14ac:dyDescent="0.25">
      <c r="A712" s="13" t="s">
        <v>878</v>
      </c>
      <c r="B712" s="14" t="s">
        <v>6807</v>
      </c>
    </row>
    <row r="713" spans="1:2" x14ac:dyDescent="0.25">
      <c r="A713" s="13" t="s">
        <v>879</v>
      </c>
      <c r="B713" s="14" t="s">
        <v>6809</v>
      </c>
    </row>
    <row r="714" spans="1:2" x14ac:dyDescent="0.25">
      <c r="A714" s="13" t="s">
        <v>880</v>
      </c>
      <c r="B714" s="14" t="s">
        <v>6843</v>
      </c>
    </row>
    <row r="715" spans="1:2" x14ac:dyDescent="0.25">
      <c r="A715" s="13" t="s">
        <v>881</v>
      </c>
      <c r="B715" s="14" t="s">
        <v>6810</v>
      </c>
    </row>
    <row r="716" spans="1:2" x14ac:dyDescent="0.25">
      <c r="A716" s="13" t="s">
        <v>882</v>
      </c>
      <c r="B716" s="14" t="s">
        <v>6813</v>
      </c>
    </row>
    <row r="717" spans="1:2" x14ac:dyDescent="0.25">
      <c r="A717" s="13" t="s">
        <v>883</v>
      </c>
      <c r="B717" s="14" t="s">
        <v>6844</v>
      </c>
    </row>
    <row r="718" spans="1:2" x14ac:dyDescent="0.25">
      <c r="A718" s="13" t="s">
        <v>884</v>
      </c>
      <c r="B718" s="14" t="s">
        <v>6833</v>
      </c>
    </row>
    <row r="719" spans="1:2" x14ac:dyDescent="0.25">
      <c r="A719" s="13" t="s">
        <v>885</v>
      </c>
      <c r="B719" s="14" t="s">
        <v>6822</v>
      </c>
    </row>
    <row r="720" spans="1:2" x14ac:dyDescent="0.25">
      <c r="A720" s="13" t="s">
        <v>887</v>
      </c>
      <c r="B720" s="14" t="s">
        <v>6835</v>
      </c>
    </row>
    <row r="721" spans="1:2" x14ac:dyDescent="0.25">
      <c r="A721" s="13" t="s">
        <v>888</v>
      </c>
      <c r="B721" s="14" t="s">
        <v>6838</v>
      </c>
    </row>
    <row r="722" spans="1:2" x14ac:dyDescent="0.25">
      <c r="A722" s="13" t="s">
        <v>889</v>
      </c>
      <c r="B722" s="14" t="s">
        <v>6845</v>
      </c>
    </row>
    <row r="723" spans="1:2" x14ac:dyDescent="0.25">
      <c r="A723" s="13" t="s">
        <v>890</v>
      </c>
      <c r="B723" s="14" t="s">
        <v>6813</v>
      </c>
    </row>
    <row r="724" spans="1:2" x14ac:dyDescent="0.25">
      <c r="A724" s="13" t="s">
        <v>892</v>
      </c>
      <c r="B724" s="14" t="s">
        <v>6846</v>
      </c>
    </row>
    <row r="725" spans="1:2" x14ac:dyDescent="0.25">
      <c r="A725" s="13" t="s">
        <v>893</v>
      </c>
      <c r="B725" s="14" t="s">
        <v>6847</v>
      </c>
    </row>
    <row r="726" spans="1:2" x14ac:dyDescent="0.25">
      <c r="A726" s="13" t="s">
        <v>894</v>
      </c>
      <c r="B726" s="14" t="s">
        <v>6848</v>
      </c>
    </row>
    <row r="727" spans="1:2" x14ac:dyDescent="0.25">
      <c r="A727" s="13" t="s">
        <v>895</v>
      </c>
      <c r="B727" s="14" t="s">
        <v>6842</v>
      </c>
    </row>
    <row r="728" spans="1:2" x14ac:dyDescent="0.25">
      <c r="A728" s="13" t="s">
        <v>896</v>
      </c>
      <c r="B728" s="14" t="s">
        <v>6849</v>
      </c>
    </row>
    <row r="729" spans="1:2" x14ac:dyDescent="0.25">
      <c r="A729" s="13" t="s">
        <v>897</v>
      </c>
      <c r="B729" s="14" t="s">
        <v>6850</v>
      </c>
    </row>
    <row r="730" spans="1:2" x14ac:dyDescent="0.25">
      <c r="A730" s="13" t="s">
        <v>898</v>
      </c>
      <c r="B730" s="14" t="s">
        <v>6851</v>
      </c>
    </row>
    <row r="731" spans="1:2" x14ac:dyDescent="0.25">
      <c r="A731" s="13" t="s">
        <v>899</v>
      </c>
      <c r="B731" s="14" t="s">
        <v>6831</v>
      </c>
    </row>
    <row r="732" spans="1:2" x14ac:dyDescent="0.25">
      <c r="A732" s="13" t="s">
        <v>900</v>
      </c>
      <c r="B732" s="14" t="s">
        <v>6852</v>
      </c>
    </row>
    <row r="733" spans="1:2" x14ac:dyDescent="0.25">
      <c r="A733" s="13" t="s">
        <v>901</v>
      </c>
      <c r="B733" s="14" t="s">
        <v>6853</v>
      </c>
    </row>
    <row r="734" spans="1:2" x14ac:dyDescent="0.25">
      <c r="A734" s="13" t="s">
        <v>902</v>
      </c>
      <c r="B734" s="14" t="s">
        <v>6816</v>
      </c>
    </row>
    <row r="735" spans="1:2" x14ac:dyDescent="0.25">
      <c r="A735" s="13" t="s">
        <v>903</v>
      </c>
      <c r="B735" s="14" t="s">
        <v>6854</v>
      </c>
    </row>
    <row r="736" spans="1:2" x14ac:dyDescent="0.25">
      <c r="A736" s="13" t="s">
        <v>904</v>
      </c>
      <c r="B736" s="14" t="s">
        <v>6855</v>
      </c>
    </row>
    <row r="737" spans="1:2" x14ac:dyDescent="0.25">
      <c r="A737" s="13" t="s">
        <v>905</v>
      </c>
      <c r="B737" s="14" t="s">
        <v>6833</v>
      </c>
    </row>
    <row r="738" spans="1:2" x14ac:dyDescent="0.25">
      <c r="A738" s="13" t="s">
        <v>906</v>
      </c>
      <c r="B738" s="14" t="s">
        <v>6835</v>
      </c>
    </row>
    <row r="739" spans="1:2" x14ac:dyDescent="0.25">
      <c r="A739" s="13" t="s">
        <v>907</v>
      </c>
      <c r="B739" s="14" t="s">
        <v>6836</v>
      </c>
    </row>
    <row r="740" spans="1:2" x14ac:dyDescent="0.25">
      <c r="A740" s="13" t="s">
        <v>908</v>
      </c>
      <c r="B740" s="14" t="s">
        <v>6856</v>
      </c>
    </row>
    <row r="741" spans="1:2" x14ac:dyDescent="0.25">
      <c r="A741" s="13" t="s">
        <v>909</v>
      </c>
      <c r="B741" s="14" t="s">
        <v>6857</v>
      </c>
    </row>
    <row r="742" spans="1:2" x14ac:dyDescent="0.25">
      <c r="A742" s="13" t="s">
        <v>910</v>
      </c>
      <c r="B742" s="14" t="s">
        <v>6858</v>
      </c>
    </row>
    <row r="743" spans="1:2" x14ac:dyDescent="0.25">
      <c r="A743" s="13" t="s">
        <v>911</v>
      </c>
      <c r="B743" s="14" t="s">
        <v>6859</v>
      </c>
    </row>
    <row r="744" spans="1:2" x14ac:dyDescent="0.25">
      <c r="A744" s="13" t="s">
        <v>912</v>
      </c>
      <c r="B744" s="14" t="s">
        <v>6860</v>
      </c>
    </row>
    <row r="745" spans="1:2" x14ac:dyDescent="0.25">
      <c r="A745" s="13" t="s">
        <v>913</v>
      </c>
      <c r="B745" s="14" t="s">
        <v>6861</v>
      </c>
    </row>
    <row r="746" spans="1:2" x14ac:dyDescent="0.25">
      <c r="A746" s="13" t="s">
        <v>914</v>
      </c>
      <c r="B746" s="14" t="s">
        <v>6862</v>
      </c>
    </row>
    <row r="747" spans="1:2" x14ac:dyDescent="0.25">
      <c r="A747" s="13" t="s">
        <v>915</v>
      </c>
      <c r="B747" s="14" t="s">
        <v>6863</v>
      </c>
    </row>
    <row r="748" spans="1:2" x14ac:dyDescent="0.25">
      <c r="A748" s="13" t="s">
        <v>916</v>
      </c>
      <c r="B748" s="14" t="s">
        <v>6864</v>
      </c>
    </row>
    <row r="749" spans="1:2" x14ac:dyDescent="0.25">
      <c r="A749" s="13" t="s">
        <v>917</v>
      </c>
      <c r="B749" s="14" t="s">
        <v>6865</v>
      </c>
    </row>
    <row r="750" spans="1:2" x14ac:dyDescent="0.25">
      <c r="A750" s="13" t="s">
        <v>918</v>
      </c>
      <c r="B750" s="14" t="s">
        <v>6830</v>
      </c>
    </row>
    <row r="751" spans="1:2" x14ac:dyDescent="0.25">
      <c r="A751" s="13" t="s">
        <v>919</v>
      </c>
      <c r="B751" s="14" t="s">
        <v>6866</v>
      </c>
    </row>
    <row r="752" spans="1:2" x14ac:dyDescent="0.25">
      <c r="A752" s="13" t="s">
        <v>921</v>
      </c>
      <c r="B752" s="14" t="s">
        <v>6849</v>
      </c>
    </row>
    <row r="753" spans="1:2" x14ac:dyDescent="0.25">
      <c r="A753" s="13" t="s">
        <v>922</v>
      </c>
      <c r="B753" s="14" t="s">
        <v>6850</v>
      </c>
    </row>
    <row r="754" spans="1:2" x14ac:dyDescent="0.25">
      <c r="A754" s="13" t="s">
        <v>923</v>
      </c>
      <c r="B754" s="14" t="s">
        <v>6867</v>
      </c>
    </row>
    <row r="755" spans="1:2" x14ac:dyDescent="0.25">
      <c r="A755" s="13" t="s">
        <v>924</v>
      </c>
      <c r="B755" s="14" t="s">
        <v>6852</v>
      </c>
    </row>
    <row r="756" spans="1:2" x14ac:dyDescent="0.25">
      <c r="A756" s="13" t="s">
        <v>925</v>
      </c>
      <c r="B756" s="14" t="s">
        <v>6802</v>
      </c>
    </row>
    <row r="757" spans="1:2" x14ac:dyDescent="0.25">
      <c r="A757" s="13" t="s">
        <v>926</v>
      </c>
      <c r="B757" s="14" t="s">
        <v>6804</v>
      </c>
    </row>
    <row r="758" spans="1:2" x14ac:dyDescent="0.25">
      <c r="A758" s="13" t="s">
        <v>927</v>
      </c>
      <c r="B758" s="14" t="s">
        <v>6868</v>
      </c>
    </row>
    <row r="759" spans="1:2" x14ac:dyDescent="0.25">
      <c r="A759" s="13" t="s">
        <v>928</v>
      </c>
      <c r="B759" s="14" t="s">
        <v>6805</v>
      </c>
    </row>
    <row r="760" spans="1:2" x14ac:dyDescent="0.25">
      <c r="A760" s="13" t="s">
        <v>929</v>
      </c>
      <c r="B760" s="14" t="s">
        <v>6869</v>
      </c>
    </row>
    <row r="761" spans="1:2" x14ac:dyDescent="0.25">
      <c r="A761" s="13" t="s">
        <v>930</v>
      </c>
      <c r="B761" s="14" t="s">
        <v>6808</v>
      </c>
    </row>
    <row r="762" spans="1:2" x14ac:dyDescent="0.25">
      <c r="A762" s="13" t="s">
        <v>931</v>
      </c>
      <c r="B762" s="14" t="s">
        <v>6809</v>
      </c>
    </row>
    <row r="763" spans="1:2" x14ac:dyDescent="0.25">
      <c r="A763" s="13" t="s">
        <v>932</v>
      </c>
      <c r="B763" s="14" t="s">
        <v>6870</v>
      </c>
    </row>
    <row r="764" spans="1:2" x14ac:dyDescent="0.25">
      <c r="A764" s="13" t="s">
        <v>933</v>
      </c>
      <c r="B764" s="14" t="s">
        <v>6871</v>
      </c>
    </row>
    <row r="765" spans="1:2" x14ac:dyDescent="0.25">
      <c r="A765" s="13" t="s">
        <v>934</v>
      </c>
      <c r="B765" s="14" t="s">
        <v>6833</v>
      </c>
    </row>
    <row r="766" spans="1:2" x14ac:dyDescent="0.25">
      <c r="A766" s="13" t="s">
        <v>935</v>
      </c>
      <c r="B766" s="14" t="s">
        <v>6822</v>
      </c>
    </row>
    <row r="767" spans="1:2" x14ac:dyDescent="0.25">
      <c r="A767" s="13" t="s">
        <v>936</v>
      </c>
      <c r="B767" s="14" t="s">
        <v>6872</v>
      </c>
    </row>
    <row r="768" spans="1:2" x14ac:dyDescent="0.25">
      <c r="A768" s="13" t="s">
        <v>937</v>
      </c>
      <c r="B768" s="14" t="s">
        <v>6873</v>
      </c>
    </row>
    <row r="769" spans="1:2" x14ac:dyDescent="0.25">
      <c r="A769" s="13" t="s">
        <v>938</v>
      </c>
      <c r="B769" s="14" t="s">
        <v>6834</v>
      </c>
    </row>
    <row r="770" spans="1:2" x14ac:dyDescent="0.25">
      <c r="A770" s="13" t="s">
        <v>939</v>
      </c>
      <c r="B770" s="14" t="s">
        <v>6827</v>
      </c>
    </row>
    <row r="771" spans="1:2" x14ac:dyDescent="0.25">
      <c r="A771" s="13" t="s">
        <v>940</v>
      </c>
      <c r="B771" s="14" t="s">
        <v>6835</v>
      </c>
    </row>
    <row r="772" spans="1:2" x14ac:dyDescent="0.25">
      <c r="A772" s="13" t="s">
        <v>941</v>
      </c>
      <c r="B772" s="14" t="s">
        <v>6856</v>
      </c>
    </row>
    <row r="773" spans="1:2" x14ac:dyDescent="0.25">
      <c r="A773" s="13" t="s">
        <v>942</v>
      </c>
      <c r="B773" s="14" t="s">
        <v>6857</v>
      </c>
    </row>
    <row r="774" spans="1:2" x14ac:dyDescent="0.25">
      <c r="A774" s="13" t="s">
        <v>943</v>
      </c>
      <c r="B774" s="14" t="s">
        <v>6858</v>
      </c>
    </row>
    <row r="775" spans="1:2" x14ac:dyDescent="0.25">
      <c r="A775" s="13" t="s">
        <v>944</v>
      </c>
      <c r="B775" s="14" t="s">
        <v>6859</v>
      </c>
    </row>
    <row r="776" spans="1:2" x14ac:dyDescent="0.25">
      <c r="A776" s="13" t="s">
        <v>945</v>
      </c>
      <c r="B776" s="14" t="s">
        <v>6860</v>
      </c>
    </row>
    <row r="777" spans="1:2" x14ac:dyDescent="0.25">
      <c r="A777" s="13" t="s">
        <v>946</v>
      </c>
      <c r="B777" s="14" t="s">
        <v>6862</v>
      </c>
    </row>
    <row r="778" spans="1:2" x14ac:dyDescent="0.25">
      <c r="A778" s="13" t="s">
        <v>948</v>
      </c>
      <c r="B778" s="14" t="s">
        <v>6863</v>
      </c>
    </row>
    <row r="779" spans="1:2" x14ac:dyDescent="0.25">
      <c r="A779" s="13" t="s">
        <v>949</v>
      </c>
      <c r="B779" s="14" t="s">
        <v>6864</v>
      </c>
    </row>
    <row r="780" spans="1:2" x14ac:dyDescent="0.25">
      <c r="A780" s="13" t="s">
        <v>950</v>
      </c>
      <c r="B780" s="14" t="s">
        <v>6865</v>
      </c>
    </row>
    <row r="781" spans="1:2" x14ac:dyDescent="0.25">
      <c r="A781" s="13" t="s">
        <v>951</v>
      </c>
      <c r="B781" s="14" t="s">
        <v>6830</v>
      </c>
    </row>
    <row r="782" spans="1:2" x14ac:dyDescent="0.25">
      <c r="A782" s="13" t="s">
        <v>952</v>
      </c>
      <c r="B782" s="14" t="s">
        <v>6874</v>
      </c>
    </row>
    <row r="783" spans="1:2" x14ac:dyDescent="0.25">
      <c r="A783" s="13" t="s">
        <v>953</v>
      </c>
      <c r="B783" s="14" t="s">
        <v>6875</v>
      </c>
    </row>
    <row r="784" spans="1:2" x14ac:dyDescent="0.25">
      <c r="A784" s="13" t="s">
        <v>954</v>
      </c>
      <c r="B784" s="14" t="s">
        <v>6876</v>
      </c>
    </row>
    <row r="785" spans="1:2" x14ac:dyDescent="0.25">
      <c r="A785" s="13" t="s">
        <v>955</v>
      </c>
      <c r="B785" s="14" t="s">
        <v>6799</v>
      </c>
    </row>
    <row r="786" spans="1:2" x14ac:dyDescent="0.25">
      <c r="A786" s="13" t="s">
        <v>957</v>
      </c>
      <c r="B786" s="14" t="s">
        <v>6808</v>
      </c>
    </row>
    <row r="787" spans="1:2" x14ac:dyDescent="0.25">
      <c r="A787" s="13" t="s">
        <v>958</v>
      </c>
      <c r="B787" s="14" t="s">
        <v>6877</v>
      </c>
    </row>
    <row r="788" spans="1:2" x14ac:dyDescent="0.25">
      <c r="A788" s="13" t="s">
        <v>959</v>
      </c>
      <c r="B788" s="14" t="s">
        <v>6811</v>
      </c>
    </row>
    <row r="789" spans="1:2" x14ac:dyDescent="0.25">
      <c r="A789" s="13" t="s">
        <v>960</v>
      </c>
      <c r="B789" s="14" t="s">
        <v>6878</v>
      </c>
    </row>
    <row r="790" spans="1:2" x14ac:dyDescent="0.25">
      <c r="A790" s="13" t="s">
        <v>961</v>
      </c>
      <c r="B790" s="14" t="s">
        <v>6879</v>
      </c>
    </row>
    <row r="791" spans="1:2" x14ac:dyDescent="0.25">
      <c r="A791" s="13" t="s">
        <v>962</v>
      </c>
      <c r="B791" s="14" t="s">
        <v>6880</v>
      </c>
    </row>
    <row r="792" spans="1:2" x14ac:dyDescent="0.25">
      <c r="A792" s="13" t="s">
        <v>963</v>
      </c>
      <c r="B792" s="14" t="s">
        <v>6881</v>
      </c>
    </row>
    <row r="793" spans="1:2" x14ac:dyDescent="0.25">
      <c r="A793" s="13" t="s">
        <v>964</v>
      </c>
      <c r="B793" s="14" t="s">
        <v>6882</v>
      </c>
    </row>
    <row r="794" spans="1:2" x14ac:dyDescent="0.25">
      <c r="A794" s="13" t="s">
        <v>965</v>
      </c>
      <c r="B794" s="14" t="s">
        <v>6883</v>
      </c>
    </row>
    <row r="795" spans="1:2" x14ac:dyDescent="0.25">
      <c r="A795" s="13" t="s">
        <v>966</v>
      </c>
      <c r="B795" s="14" t="s">
        <v>6884</v>
      </c>
    </row>
    <row r="796" spans="1:2" x14ac:dyDescent="0.25">
      <c r="A796" s="13" t="s">
        <v>967</v>
      </c>
      <c r="B796" s="14" t="s">
        <v>6885</v>
      </c>
    </row>
    <row r="797" spans="1:2" x14ac:dyDescent="0.25">
      <c r="A797" s="13" t="s">
        <v>968</v>
      </c>
      <c r="B797" s="14" t="s">
        <v>6799</v>
      </c>
    </row>
    <row r="798" spans="1:2" ht="75" x14ac:dyDescent="0.25">
      <c r="A798" s="13" t="s">
        <v>970</v>
      </c>
      <c r="B798" s="1" t="s">
        <v>6886</v>
      </c>
    </row>
    <row r="799" spans="1:2" x14ac:dyDescent="0.25">
      <c r="A799" s="13" t="s">
        <v>971</v>
      </c>
      <c r="B799" s="14" t="s">
        <v>6808</v>
      </c>
    </row>
    <row r="800" spans="1:2" x14ac:dyDescent="0.25">
      <c r="A800" s="13" t="s">
        <v>972</v>
      </c>
      <c r="B800" s="14" t="s">
        <v>6877</v>
      </c>
    </row>
    <row r="801" spans="1:2" x14ac:dyDescent="0.25">
      <c r="A801" s="13" t="s">
        <v>973</v>
      </c>
      <c r="B801" s="14" t="s">
        <v>6811</v>
      </c>
    </row>
    <row r="802" spans="1:2" x14ac:dyDescent="0.25">
      <c r="A802" s="13" t="s">
        <v>974</v>
      </c>
      <c r="B802" s="14" t="s">
        <v>6878</v>
      </c>
    </row>
    <row r="803" spans="1:2" x14ac:dyDescent="0.25">
      <c r="A803" s="13" t="s">
        <v>975</v>
      </c>
      <c r="B803" s="14" t="s">
        <v>6879</v>
      </c>
    </row>
    <row r="804" spans="1:2" x14ac:dyDescent="0.25">
      <c r="A804" s="13" t="s">
        <v>976</v>
      </c>
      <c r="B804" s="14" t="s">
        <v>6880</v>
      </c>
    </row>
    <row r="805" spans="1:2" x14ac:dyDescent="0.25">
      <c r="A805" s="13" t="s">
        <v>977</v>
      </c>
      <c r="B805" s="14" t="s">
        <v>6881</v>
      </c>
    </row>
    <row r="806" spans="1:2" x14ac:dyDescent="0.25">
      <c r="A806" s="13" t="s">
        <v>978</v>
      </c>
      <c r="B806" s="14" t="s">
        <v>6882</v>
      </c>
    </row>
    <row r="807" spans="1:2" x14ac:dyDescent="0.25">
      <c r="A807" s="13" t="s">
        <v>979</v>
      </c>
      <c r="B807" s="14" t="s">
        <v>6883</v>
      </c>
    </row>
    <row r="808" spans="1:2" x14ac:dyDescent="0.25">
      <c r="A808" s="13" t="s">
        <v>980</v>
      </c>
      <c r="B808" s="14" t="s">
        <v>6884</v>
      </c>
    </row>
    <row r="809" spans="1:2" x14ac:dyDescent="0.25">
      <c r="A809" s="13" t="s">
        <v>981</v>
      </c>
      <c r="B809" s="14" t="s">
        <v>6885</v>
      </c>
    </row>
    <row r="810" spans="1:2" x14ac:dyDescent="0.25">
      <c r="A810" s="13" t="s">
        <v>982</v>
      </c>
      <c r="B810" s="14" t="s">
        <v>6887</v>
      </c>
    </row>
    <row r="811" spans="1:2" x14ac:dyDescent="0.25">
      <c r="A811" s="13" t="s">
        <v>983</v>
      </c>
      <c r="B811" s="14" t="s">
        <v>6888</v>
      </c>
    </row>
    <row r="812" spans="1:2" ht="30" x14ac:dyDescent="0.25">
      <c r="A812" s="13" t="s">
        <v>984</v>
      </c>
      <c r="B812" s="1" t="s">
        <v>6889</v>
      </c>
    </row>
    <row r="813" spans="1:2" x14ac:dyDescent="0.25">
      <c r="A813" s="13" t="s">
        <v>985</v>
      </c>
      <c r="B813" s="14" t="s">
        <v>6890</v>
      </c>
    </row>
    <row r="814" spans="1:2" x14ac:dyDescent="0.25">
      <c r="A814" s="13" t="s">
        <v>986</v>
      </c>
      <c r="B814" s="14" t="s">
        <v>6891</v>
      </c>
    </row>
    <row r="815" spans="1:2" x14ac:dyDescent="0.25">
      <c r="A815" s="13" t="s">
        <v>987</v>
      </c>
      <c r="B815" s="14" t="s">
        <v>6892</v>
      </c>
    </row>
    <row r="816" spans="1:2" x14ac:dyDescent="0.25">
      <c r="A816" s="13" t="s">
        <v>988</v>
      </c>
      <c r="B816" s="14" t="s">
        <v>6893</v>
      </c>
    </row>
    <row r="817" spans="1:2" x14ac:dyDescent="0.25">
      <c r="A817" s="13" t="s">
        <v>989</v>
      </c>
      <c r="B817" s="14" t="s">
        <v>6894</v>
      </c>
    </row>
    <row r="818" spans="1:2" x14ac:dyDescent="0.25">
      <c r="A818" s="13" t="s">
        <v>990</v>
      </c>
      <c r="B818" s="14" t="s">
        <v>6895</v>
      </c>
    </row>
    <row r="819" spans="1:2" x14ac:dyDescent="0.25">
      <c r="A819" s="13" t="s">
        <v>991</v>
      </c>
      <c r="B819" s="14" t="s">
        <v>6896</v>
      </c>
    </row>
    <row r="820" spans="1:2" ht="150" x14ac:dyDescent="0.25">
      <c r="A820" s="13" t="s">
        <v>992</v>
      </c>
      <c r="B820" s="1" t="s">
        <v>6897</v>
      </c>
    </row>
    <row r="821" spans="1:2" ht="135" x14ac:dyDescent="0.25">
      <c r="A821" s="13" t="s">
        <v>993</v>
      </c>
      <c r="B821" s="1" t="s">
        <v>6898</v>
      </c>
    </row>
    <row r="822" spans="1:2" x14ac:dyDescent="0.25">
      <c r="A822" s="13" t="s">
        <v>995</v>
      </c>
      <c r="B822" s="14" t="s">
        <v>6899</v>
      </c>
    </row>
    <row r="823" spans="1:2" x14ac:dyDescent="0.25">
      <c r="A823" s="13" t="s">
        <v>996</v>
      </c>
      <c r="B823" s="14" t="s">
        <v>6900</v>
      </c>
    </row>
    <row r="824" spans="1:2" x14ac:dyDescent="0.25">
      <c r="A824" s="13" t="s">
        <v>997</v>
      </c>
      <c r="B824" s="14" t="s">
        <v>6901</v>
      </c>
    </row>
    <row r="825" spans="1:2" x14ac:dyDescent="0.25">
      <c r="A825" s="13" t="s">
        <v>998</v>
      </c>
      <c r="B825" s="14" t="s">
        <v>6487</v>
      </c>
    </row>
    <row r="826" spans="1:2" x14ac:dyDescent="0.25">
      <c r="A826" s="13" t="s">
        <v>999</v>
      </c>
      <c r="B826" s="14" t="s">
        <v>6902</v>
      </c>
    </row>
    <row r="827" spans="1:2" x14ac:dyDescent="0.25">
      <c r="A827" s="13" t="s">
        <v>1000</v>
      </c>
      <c r="B827" s="14" t="s">
        <v>6903</v>
      </c>
    </row>
    <row r="828" spans="1:2" ht="30" x14ac:dyDescent="0.25">
      <c r="A828" s="13" t="s">
        <v>1001</v>
      </c>
      <c r="B828" s="1" t="s">
        <v>6780</v>
      </c>
    </row>
    <row r="829" spans="1:2" ht="60" x14ac:dyDescent="0.25">
      <c r="A829" s="13" t="s">
        <v>1002</v>
      </c>
      <c r="B829" s="1" t="s">
        <v>6904</v>
      </c>
    </row>
    <row r="830" spans="1:2" x14ac:dyDescent="0.25">
      <c r="A830" s="13" t="s">
        <v>1003</v>
      </c>
      <c r="B830" s="14" t="s">
        <v>6905</v>
      </c>
    </row>
    <row r="831" spans="1:2" ht="240" x14ac:dyDescent="0.25">
      <c r="A831" s="13" t="s">
        <v>1004</v>
      </c>
      <c r="B831" s="1" t="s">
        <v>6906</v>
      </c>
    </row>
    <row r="832" spans="1:2" ht="409.5" x14ac:dyDescent="0.25">
      <c r="A832" s="13" t="s">
        <v>1005</v>
      </c>
      <c r="B832" s="1" t="s">
        <v>6907</v>
      </c>
    </row>
    <row r="833" spans="1:2" ht="105" x14ac:dyDescent="0.25">
      <c r="A833" s="13" t="s">
        <v>1006</v>
      </c>
      <c r="B833" s="1" t="s">
        <v>6908</v>
      </c>
    </row>
    <row r="834" spans="1:2" ht="45" x14ac:dyDescent="0.25">
      <c r="A834" s="13" t="s">
        <v>1007</v>
      </c>
      <c r="B834" s="1" t="s">
        <v>6909</v>
      </c>
    </row>
    <row r="835" spans="1:2" ht="90" x14ac:dyDescent="0.25">
      <c r="A835" s="13" t="s">
        <v>1009</v>
      </c>
      <c r="B835" s="1" t="s">
        <v>6910</v>
      </c>
    </row>
    <row r="836" spans="1:2" x14ac:dyDescent="0.25">
      <c r="A836" s="13" t="s">
        <v>1010</v>
      </c>
      <c r="B836" s="14" t="s">
        <v>6911</v>
      </c>
    </row>
    <row r="837" spans="1:2" ht="210" x14ac:dyDescent="0.25">
      <c r="A837" s="13" t="s">
        <v>1011</v>
      </c>
      <c r="B837" s="1" t="s">
        <v>6912</v>
      </c>
    </row>
    <row r="838" spans="1:2" ht="409.5" x14ac:dyDescent="0.25">
      <c r="A838" s="13" t="s">
        <v>1013</v>
      </c>
      <c r="B838" s="1" t="s">
        <v>6913</v>
      </c>
    </row>
    <row r="839" spans="1:2" ht="30" x14ac:dyDescent="0.25">
      <c r="A839" s="13" t="s">
        <v>1014</v>
      </c>
      <c r="B839" s="1" t="s">
        <v>6914</v>
      </c>
    </row>
    <row r="840" spans="1:2" ht="30" x14ac:dyDescent="0.25">
      <c r="A840" s="13" t="s">
        <v>1016</v>
      </c>
      <c r="B840" s="1" t="s">
        <v>6780</v>
      </c>
    </row>
    <row r="841" spans="1:2" ht="45" x14ac:dyDescent="0.25">
      <c r="A841" s="13" t="s">
        <v>1017</v>
      </c>
      <c r="B841" s="1" t="s">
        <v>6909</v>
      </c>
    </row>
    <row r="842" spans="1:2" ht="90" x14ac:dyDescent="0.25">
      <c r="A842" s="13" t="s">
        <v>1018</v>
      </c>
      <c r="B842" s="1" t="s">
        <v>6910</v>
      </c>
    </row>
    <row r="843" spans="1:2" x14ac:dyDescent="0.25">
      <c r="A843" s="13" t="s">
        <v>1019</v>
      </c>
      <c r="B843" s="14" t="s">
        <v>6911</v>
      </c>
    </row>
    <row r="844" spans="1:2" ht="60" x14ac:dyDescent="0.25">
      <c r="A844" s="13" t="s">
        <v>1020</v>
      </c>
      <c r="B844" s="1" t="s">
        <v>6915</v>
      </c>
    </row>
    <row r="845" spans="1:2" ht="409.5" x14ac:dyDescent="0.25">
      <c r="A845" s="13" t="s">
        <v>1021</v>
      </c>
      <c r="B845" s="1" t="s">
        <v>6916</v>
      </c>
    </row>
    <row r="846" spans="1:2" x14ac:dyDescent="0.25">
      <c r="A846" s="13" t="s">
        <v>1022</v>
      </c>
      <c r="B846" s="14" t="s">
        <v>6917</v>
      </c>
    </row>
    <row r="847" spans="1:2" ht="30" x14ac:dyDescent="0.25">
      <c r="A847" s="13" t="s">
        <v>1023</v>
      </c>
      <c r="B847" s="1" t="s">
        <v>6918</v>
      </c>
    </row>
    <row r="848" spans="1:2" x14ac:dyDescent="0.25">
      <c r="A848" s="13" t="s">
        <v>1025</v>
      </c>
      <c r="B848" s="14" t="s">
        <v>6487</v>
      </c>
    </row>
    <row r="849" spans="1:2" ht="30" x14ac:dyDescent="0.25">
      <c r="A849" s="13" t="s">
        <v>1026</v>
      </c>
      <c r="B849" s="1" t="s">
        <v>6780</v>
      </c>
    </row>
    <row r="850" spans="1:2" ht="180" x14ac:dyDescent="0.25">
      <c r="A850" s="13" t="s">
        <v>1027</v>
      </c>
      <c r="B850" s="1" t="s">
        <v>6919</v>
      </c>
    </row>
    <row r="851" spans="1:2" ht="45" x14ac:dyDescent="0.25">
      <c r="A851" s="13" t="s">
        <v>1028</v>
      </c>
      <c r="B851" s="1" t="s">
        <v>6909</v>
      </c>
    </row>
    <row r="852" spans="1:2" ht="75" x14ac:dyDescent="0.25">
      <c r="A852" s="13" t="s">
        <v>1029</v>
      </c>
      <c r="B852" s="1" t="s">
        <v>6785</v>
      </c>
    </row>
    <row r="853" spans="1:2" x14ac:dyDescent="0.25">
      <c r="A853" s="13" t="s">
        <v>1030</v>
      </c>
      <c r="B853" s="14" t="s">
        <v>6332</v>
      </c>
    </row>
    <row r="854" spans="1:2" ht="409.5" x14ac:dyDescent="0.25">
      <c r="A854" s="13" t="s">
        <v>1031</v>
      </c>
      <c r="B854" s="1" t="s">
        <v>6920</v>
      </c>
    </row>
    <row r="855" spans="1:2" ht="45" x14ac:dyDescent="0.25">
      <c r="A855" s="13" t="s">
        <v>1032</v>
      </c>
      <c r="B855" s="1" t="s">
        <v>6909</v>
      </c>
    </row>
    <row r="856" spans="1:2" ht="409.5" x14ac:dyDescent="0.25">
      <c r="A856" s="13" t="s">
        <v>1034</v>
      </c>
      <c r="B856" s="1" t="s">
        <v>6920</v>
      </c>
    </row>
    <row r="857" spans="1:2" ht="30" x14ac:dyDescent="0.25">
      <c r="A857" s="13" t="s">
        <v>1036</v>
      </c>
      <c r="B857" s="1" t="s">
        <v>6918</v>
      </c>
    </row>
    <row r="858" spans="1:2" x14ac:dyDescent="0.25">
      <c r="A858" s="13" t="s">
        <v>1038</v>
      </c>
      <c r="B858" s="14" t="s">
        <v>6799</v>
      </c>
    </row>
    <row r="859" spans="1:2" x14ac:dyDescent="0.25">
      <c r="A859" s="13" t="s">
        <v>1040</v>
      </c>
      <c r="B859" s="14" t="s">
        <v>6808</v>
      </c>
    </row>
    <row r="860" spans="1:2" x14ac:dyDescent="0.25">
      <c r="A860" s="13" t="s">
        <v>1041</v>
      </c>
      <c r="B860" s="14" t="s">
        <v>6877</v>
      </c>
    </row>
    <row r="861" spans="1:2" x14ac:dyDescent="0.25">
      <c r="A861" s="13" t="s">
        <v>1042</v>
      </c>
      <c r="B861" s="14" t="s">
        <v>6811</v>
      </c>
    </row>
    <row r="862" spans="1:2" x14ac:dyDescent="0.25">
      <c r="A862" s="13" t="s">
        <v>1043</v>
      </c>
      <c r="B862" s="14" t="s">
        <v>6878</v>
      </c>
    </row>
    <row r="863" spans="1:2" x14ac:dyDescent="0.25">
      <c r="A863" s="13" t="s">
        <v>1044</v>
      </c>
      <c r="B863" s="14" t="s">
        <v>6879</v>
      </c>
    </row>
    <row r="864" spans="1:2" x14ac:dyDescent="0.25">
      <c r="A864" s="13" t="s">
        <v>1045</v>
      </c>
      <c r="B864" s="14" t="s">
        <v>6880</v>
      </c>
    </row>
    <row r="865" spans="1:2" x14ac:dyDescent="0.25">
      <c r="A865" s="13" t="s">
        <v>1046</v>
      </c>
      <c r="B865" s="14" t="s">
        <v>6881</v>
      </c>
    </row>
    <row r="866" spans="1:2" x14ac:dyDescent="0.25">
      <c r="A866" s="13" t="s">
        <v>1047</v>
      </c>
      <c r="B866" s="14" t="s">
        <v>6882</v>
      </c>
    </row>
    <row r="867" spans="1:2" x14ac:dyDescent="0.25">
      <c r="A867" s="13" t="s">
        <v>1048</v>
      </c>
      <c r="B867" s="14" t="s">
        <v>6883</v>
      </c>
    </row>
    <row r="868" spans="1:2" x14ac:dyDescent="0.25">
      <c r="A868" s="13" t="s">
        <v>1049</v>
      </c>
      <c r="B868" s="14" t="s">
        <v>6884</v>
      </c>
    </row>
    <row r="869" spans="1:2" x14ac:dyDescent="0.25">
      <c r="A869" s="13" t="s">
        <v>1050</v>
      </c>
      <c r="B869" s="14" t="s">
        <v>6885</v>
      </c>
    </row>
    <row r="870" spans="1:2" x14ac:dyDescent="0.25">
      <c r="A870" s="13" t="s">
        <v>1051</v>
      </c>
      <c r="B870" s="14" t="s">
        <v>6487</v>
      </c>
    </row>
    <row r="871" spans="1:2" ht="45" x14ac:dyDescent="0.25">
      <c r="A871" s="13" t="s">
        <v>1053</v>
      </c>
      <c r="B871" s="1" t="s">
        <v>6921</v>
      </c>
    </row>
    <row r="872" spans="1:2" ht="45" x14ac:dyDescent="0.25">
      <c r="A872" s="13" t="s">
        <v>1054</v>
      </c>
      <c r="B872" s="1" t="s">
        <v>6922</v>
      </c>
    </row>
    <row r="873" spans="1:2" ht="45" x14ac:dyDescent="0.25">
      <c r="A873" s="13" t="s">
        <v>1055</v>
      </c>
      <c r="B873" s="1" t="s">
        <v>6923</v>
      </c>
    </row>
    <row r="874" spans="1:2" ht="30" x14ac:dyDescent="0.25">
      <c r="A874" s="13" t="s">
        <v>1056</v>
      </c>
      <c r="B874" s="1" t="s">
        <v>6924</v>
      </c>
    </row>
    <row r="875" spans="1:2" ht="105" x14ac:dyDescent="0.25">
      <c r="A875" s="13" t="s">
        <v>1057</v>
      </c>
      <c r="B875" s="1" t="s">
        <v>6908</v>
      </c>
    </row>
    <row r="876" spans="1:2" x14ac:dyDescent="0.25">
      <c r="A876" s="13" t="s">
        <v>1058</v>
      </c>
      <c r="B876" s="14" t="s">
        <v>6332</v>
      </c>
    </row>
    <row r="877" spans="1:2" ht="30" x14ac:dyDescent="0.25">
      <c r="A877" s="13" t="s">
        <v>1059</v>
      </c>
      <c r="B877" s="1" t="s">
        <v>6925</v>
      </c>
    </row>
    <row r="878" spans="1:2" ht="409.5" x14ac:dyDescent="0.25">
      <c r="A878" s="13" t="s">
        <v>1060</v>
      </c>
      <c r="B878" s="1" t="s">
        <v>6926</v>
      </c>
    </row>
    <row r="879" spans="1:2" ht="45" x14ac:dyDescent="0.25">
      <c r="A879" s="13" t="s">
        <v>1061</v>
      </c>
      <c r="B879" s="1" t="s">
        <v>6909</v>
      </c>
    </row>
    <row r="880" spans="1:2" x14ac:dyDescent="0.25">
      <c r="A880" s="13" t="s">
        <v>1062</v>
      </c>
      <c r="B880" s="14" t="s">
        <v>6927</v>
      </c>
    </row>
    <row r="881" spans="1:2" ht="409.5" x14ac:dyDescent="0.25">
      <c r="A881" s="13" t="s">
        <v>1064</v>
      </c>
      <c r="B881" s="1" t="s">
        <v>6928</v>
      </c>
    </row>
    <row r="882" spans="1:2" ht="60" x14ac:dyDescent="0.25">
      <c r="A882" s="13" t="s">
        <v>1066</v>
      </c>
      <c r="B882" s="1" t="s">
        <v>6929</v>
      </c>
    </row>
    <row r="883" spans="1:2" ht="409.5" x14ac:dyDescent="0.25">
      <c r="A883" s="13" t="s">
        <v>1067</v>
      </c>
      <c r="B883" s="1" t="s">
        <v>6930</v>
      </c>
    </row>
    <row r="884" spans="1:2" ht="315" x14ac:dyDescent="0.25">
      <c r="A884" s="13" t="s">
        <v>1068</v>
      </c>
      <c r="B884" s="1" t="s">
        <v>6931</v>
      </c>
    </row>
    <row r="885" spans="1:2" x14ac:dyDescent="0.25">
      <c r="A885" s="13" t="s">
        <v>1069</v>
      </c>
      <c r="B885" s="14" t="s">
        <v>6932</v>
      </c>
    </row>
    <row r="886" spans="1:2" ht="60" x14ac:dyDescent="0.25">
      <c r="A886" s="13" t="s">
        <v>1070</v>
      </c>
      <c r="B886" s="1" t="s">
        <v>6933</v>
      </c>
    </row>
    <row r="887" spans="1:2" x14ac:dyDescent="0.25">
      <c r="A887" s="13" t="s">
        <v>1071</v>
      </c>
      <c r="B887" s="14" t="s">
        <v>6410</v>
      </c>
    </row>
    <row r="888" spans="1:2" x14ac:dyDescent="0.25">
      <c r="A888" s="13" t="s">
        <v>1072</v>
      </c>
      <c r="B888" s="14" t="s">
        <v>6934</v>
      </c>
    </row>
    <row r="889" spans="1:2" ht="45" x14ac:dyDescent="0.25">
      <c r="A889" s="13" t="s">
        <v>1073</v>
      </c>
      <c r="B889" s="1" t="s">
        <v>6935</v>
      </c>
    </row>
    <row r="890" spans="1:2" ht="30" x14ac:dyDescent="0.25">
      <c r="A890" s="13" t="s">
        <v>1074</v>
      </c>
      <c r="B890" s="1" t="s">
        <v>6936</v>
      </c>
    </row>
    <row r="891" spans="1:2" ht="45" x14ac:dyDescent="0.25">
      <c r="A891" s="13" t="s">
        <v>1075</v>
      </c>
      <c r="B891" s="1" t="s">
        <v>6937</v>
      </c>
    </row>
    <row r="892" spans="1:2" x14ac:dyDescent="0.25">
      <c r="A892" s="13" t="s">
        <v>1076</v>
      </c>
      <c r="B892" s="14" t="s">
        <v>6938</v>
      </c>
    </row>
    <row r="893" spans="1:2" x14ac:dyDescent="0.25">
      <c r="A893" s="13" t="s">
        <v>1077</v>
      </c>
      <c r="B893" s="14" t="s">
        <v>6939</v>
      </c>
    </row>
    <row r="894" spans="1:2" x14ac:dyDescent="0.25">
      <c r="A894" s="13" t="s">
        <v>1078</v>
      </c>
      <c r="B894" s="14" t="s">
        <v>6940</v>
      </c>
    </row>
    <row r="895" spans="1:2" x14ac:dyDescent="0.25">
      <c r="A895" s="13" t="s">
        <v>1079</v>
      </c>
      <c r="B895" s="14" t="s">
        <v>6941</v>
      </c>
    </row>
    <row r="896" spans="1:2" x14ac:dyDescent="0.25">
      <c r="A896" s="13" t="s">
        <v>1080</v>
      </c>
      <c r="B896" s="14" t="s">
        <v>6942</v>
      </c>
    </row>
    <row r="897" spans="1:2" x14ac:dyDescent="0.25">
      <c r="A897" s="13" t="s">
        <v>1081</v>
      </c>
      <c r="B897" s="14" t="s">
        <v>6943</v>
      </c>
    </row>
    <row r="898" spans="1:2" x14ac:dyDescent="0.25">
      <c r="A898" s="13" t="s">
        <v>1082</v>
      </c>
      <c r="B898" s="14" t="s">
        <v>6944</v>
      </c>
    </row>
    <row r="899" spans="1:2" x14ac:dyDescent="0.25">
      <c r="A899" s="13" t="s">
        <v>1083</v>
      </c>
      <c r="B899" s="14" t="s">
        <v>6945</v>
      </c>
    </row>
    <row r="900" spans="1:2" x14ac:dyDescent="0.25">
      <c r="A900" s="13" t="s">
        <v>1084</v>
      </c>
      <c r="B900" s="14" t="s">
        <v>6946</v>
      </c>
    </row>
    <row r="901" spans="1:2" x14ac:dyDescent="0.25">
      <c r="A901" s="13" t="s">
        <v>1085</v>
      </c>
      <c r="B901" s="14" t="s">
        <v>6947</v>
      </c>
    </row>
    <row r="902" spans="1:2" x14ac:dyDescent="0.25">
      <c r="A902" s="13" t="s">
        <v>1086</v>
      </c>
      <c r="B902" s="14" t="s">
        <v>6948</v>
      </c>
    </row>
    <row r="903" spans="1:2" x14ac:dyDescent="0.25">
      <c r="A903" s="13" t="s">
        <v>1087</v>
      </c>
      <c r="B903" s="14" t="s">
        <v>6949</v>
      </c>
    </row>
    <row r="904" spans="1:2" x14ac:dyDescent="0.25">
      <c r="A904" s="13" t="s">
        <v>1088</v>
      </c>
      <c r="B904" s="14" t="s">
        <v>6950</v>
      </c>
    </row>
    <row r="905" spans="1:2" x14ac:dyDescent="0.25">
      <c r="A905" s="13" t="s">
        <v>1090</v>
      </c>
      <c r="B905" s="14" t="s">
        <v>6951</v>
      </c>
    </row>
    <row r="906" spans="1:2" x14ac:dyDescent="0.25">
      <c r="A906" s="13" t="s">
        <v>1091</v>
      </c>
      <c r="B906" s="14" t="s">
        <v>6952</v>
      </c>
    </row>
    <row r="907" spans="1:2" x14ac:dyDescent="0.25">
      <c r="A907" s="13" t="s">
        <v>1092</v>
      </c>
      <c r="B907" s="14" t="s">
        <v>6953</v>
      </c>
    </row>
    <row r="908" spans="1:2" x14ac:dyDescent="0.25">
      <c r="A908" s="13" t="s">
        <v>1093</v>
      </c>
      <c r="B908" s="14" t="s">
        <v>6954</v>
      </c>
    </row>
    <row r="909" spans="1:2" x14ac:dyDescent="0.25">
      <c r="A909" s="13" t="s">
        <v>1094</v>
      </c>
      <c r="B909" s="14" t="s">
        <v>6955</v>
      </c>
    </row>
    <row r="910" spans="1:2" x14ac:dyDescent="0.25">
      <c r="A910" s="13" t="s">
        <v>1095</v>
      </c>
      <c r="B910" s="14" t="s">
        <v>6956</v>
      </c>
    </row>
    <row r="911" spans="1:2" x14ac:dyDescent="0.25">
      <c r="A911" s="13" t="s">
        <v>1096</v>
      </c>
      <c r="B911" s="14" t="s">
        <v>6957</v>
      </c>
    </row>
    <row r="912" spans="1:2" x14ac:dyDescent="0.25">
      <c r="A912" s="13" t="s">
        <v>1097</v>
      </c>
      <c r="B912" s="14" t="s">
        <v>6958</v>
      </c>
    </row>
    <row r="913" spans="1:2" x14ac:dyDescent="0.25">
      <c r="A913" s="13" t="s">
        <v>1098</v>
      </c>
      <c r="B913" s="14" t="s">
        <v>6959</v>
      </c>
    </row>
    <row r="914" spans="1:2" x14ac:dyDescent="0.25">
      <c r="A914" s="13" t="s">
        <v>1099</v>
      </c>
      <c r="B914" s="14" t="s">
        <v>6960</v>
      </c>
    </row>
    <row r="915" spans="1:2" x14ac:dyDescent="0.25">
      <c r="A915" s="13" t="s">
        <v>1100</v>
      </c>
      <c r="B915" s="14" t="s">
        <v>6961</v>
      </c>
    </row>
    <row r="916" spans="1:2" x14ac:dyDescent="0.25">
      <c r="A916" s="13" t="s">
        <v>1101</v>
      </c>
      <c r="B916" s="14" t="s">
        <v>6962</v>
      </c>
    </row>
    <row r="917" spans="1:2" x14ac:dyDescent="0.25">
      <c r="A917" s="13" t="s">
        <v>1102</v>
      </c>
      <c r="B917" s="14" t="s">
        <v>6963</v>
      </c>
    </row>
    <row r="918" spans="1:2" x14ac:dyDescent="0.25">
      <c r="A918" s="13" t="s">
        <v>1103</v>
      </c>
      <c r="B918" s="14" t="s">
        <v>6848</v>
      </c>
    </row>
    <row r="919" spans="1:2" x14ac:dyDescent="0.25">
      <c r="A919" s="13" t="s">
        <v>1104</v>
      </c>
      <c r="B919" s="14" t="s">
        <v>6964</v>
      </c>
    </row>
    <row r="920" spans="1:2" x14ac:dyDescent="0.25">
      <c r="A920" s="13" t="s">
        <v>1105</v>
      </c>
      <c r="B920" s="14" t="s">
        <v>6868</v>
      </c>
    </row>
    <row r="921" spans="1:2" x14ac:dyDescent="0.25">
      <c r="A921" s="13" t="s">
        <v>1106</v>
      </c>
      <c r="B921" s="14" t="s">
        <v>6808</v>
      </c>
    </row>
    <row r="922" spans="1:2" x14ac:dyDescent="0.25">
      <c r="A922" s="13" t="s">
        <v>1107</v>
      </c>
      <c r="B922" s="14" t="s">
        <v>6965</v>
      </c>
    </row>
    <row r="923" spans="1:2" x14ac:dyDescent="0.25">
      <c r="A923" s="13" t="s">
        <v>1108</v>
      </c>
      <c r="B923" s="14" t="s">
        <v>6809</v>
      </c>
    </row>
    <row r="924" spans="1:2" x14ac:dyDescent="0.25">
      <c r="A924" s="13" t="s">
        <v>1109</v>
      </c>
      <c r="B924" s="14" t="s">
        <v>6870</v>
      </c>
    </row>
    <row r="925" spans="1:2" x14ac:dyDescent="0.25">
      <c r="A925" s="13" t="s">
        <v>1110</v>
      </c>
      <c r="B925" s="14" t="s">
        <v>6966</v>
      </c>
    </row>
    <row r="926" spans="1:2" x14ac:dyDescent="0.25">
      <c r="A926" s="13" t="s">
        <v>1111</v>
      </c>
      <c r="B926" s="14" t="s">
        <v>6811</v>
      </c>
    </row>
    <row r="927" spans="1:2" x14ac:dyDescent="0.25">
      <c r="A927" s="13" t="s">
        <v>1112</v>
      </c>
      <c r="B927" s="14" t="s">
        <v>6967</v>
      </c>
    </row>
    <row r="928" spans="1:2" x14ac:dyDescent="0.25">
      <c r="A928" s="13" t="s">
        <v>1113</v>
      </c>
      <c r="B928" s="14" t="s">
        <v>6813</v>
      </c>
    </row>
    <row r="929" spans="1:2" x14ac:dyDescent="0.25">
      <c r="A929" s="13" t="s">
        <v>1114</v>
      </c>
      <c r="B929" s="14" t="s">
        <v>6968</v>
      </c>
    </row>
    <row r="930" spans="1:2" x14ac:dyDescent="0.25">
      <c r="A930" s="13" t="s">
        <v>1115</v>
      </c>
      <c r="B930" s="14" t="s">
        <v>6969</v>
      </c>
    </row>
    <row r="931" spans="1:2" x14ac:dyDescent="0.25">
      <c r="A931" s="13" t="s">
        <v>1116</v>
      </c>
      <c r="B931" s="14" t="s">
        <v>6970</v>
      </c>
    </row>
    <row r="932" spans="1:2" x14ac:dyDescent="0.25">
      <c r="A932" s="13" t="s">
        <v>1117</v>
      </c>
      <c r="B932" s="14" t="s">
        <v>6971</v>
      </c>
    </row>
    <row r="933" spans="1:2" x14ac:dyDescent="0.25">
      <c r="A933" s="13" t="s">
        <v>1118</v>
      </c>
      <c r="B933" s="14" t="s">
        <v>6972</v>
      </c>
    </row>
    <row r="934" spans="1:2" x14ac:dyDescent="0.25">
      <c r="A934" s="13" t="s">
        <v>1119</v>
      </c>
      <c r="B934" s="14" t="s">
        <v>6973</v>
      </c>
    </row>
    <row r="935" spans="1:2" x14ac:dyDescent="0.25">
      <c r="A935" s="13" t="s">
        <v>1120</v>
      </c>
      <c r="B935" s="14" t="s">
        <v>6974</v>
      </c>
    </row>
    <row r="936" spans="1:2" x14ac:dyDescent="0.25">
      <c r="A936" s="13" t="s">
        <v>1121</v>
      </c>
      <c r="B936" s="14" t="s">
        <v>6975</v>
      </c>
    </row>
    <row r="937" spans="1:2" x14ac:dyDescent="0.25">
      <c r="A937" s="13" t="s">
        <v>1122</v>
      </c>
      <c r="B937" s="14" t="s">
        <v>6976</v>
      </c>
    </row>
    <row r="938" spans="1:2" x14ac:dyDescent="0.25">
      <c r="A938" s="13" t="s">
        <v>1123</v>
      </c>
      <c r="B938" s="14" t="s">
        <v>6830</v>
      </c>
    </row>
    <row r="939" spans="1:2" x14ac:dyDescent="0.25">
      <c r="A939" s="13" t="s">
        <v>1124</v>
      </c>
      <c r="B939" s="14" t="s">
        <v>6874</v>
      </c>
    </row>
    <row r="940" spans="1:2" x14ac:dyDescent="0.25">
      <c r="A940" s="13" t="s">
        <v>1125</v>
      </c>
      <c r="B940" s="14" t="s">
        <v>6875</v>
      </c>
    </row>
    <row r="941" spans="1:2" x14ac:dyDescent="0.25">
      <c r="A941" s="13" t="s">
        <v>1126</v>
      </c>
      <c r="B941" s="14" t="s">
        <v>6876</v>
      </c>
    </row>
    <row r="942" spans="1:2" ht="315" x14ac:dyDescent="0.25">
      <c r="A942" s="13" t="s">
        <v>1127</v>
      </c>
      <c r="B942" s="1" t="s">
        <v>6977</v>
      </c>
    </row>
    <row r="943" spans="1:2" ht="240" x14ac:dyDescent="0.25">
      <c r="A943" s="13" t="s">
        <v>1128</v>
      </c>
      <c r="B943" s="1" t="s">
        <v>6978</v>
      </c>
    </row>
    <row r="944" spans="1:2" ht="60" x14ac:dyDescent="0.25">
      <c r="A944" s="13" t="s">
        <v>1130</v>
      </c>
      <c r="B944" s="1" t="s">
        <v>6979</v>
      </c>
    </row>
    <row r="945" spans="1:2" x14ac:dyDescent="0.25">
      <c r="A945" s="13" t="s">
        <v>1132</v>
      </c>
      <c r="B945" s="14" t="s">
        <v>6980</v>
      </c>
    </row>
    <row r="946" spans="1:2" ht="30" x14ac:dyDescent="0.25">
      <c r="A946" s="13" t="s">
        <v>1133</v>
      </c>
      <c r="B946" s="1" t="s">
        <v>6981</v>
      </c>
    </row>
    <row r="947" spans="1:2" ht="240" x14ac:dyDescent="0.25">
      <c r="A947" s="13" t="s">
        <v>1134</v>
      </c>
      <c r="B947" s="1" t="s">
        <v>6982</v>
      </c>
    </row>
    <row r="948" spans="1:2" ht="30" x14ac:dyDescent="0.25">
      <c r="A948" s="13" t="s">
        <v>1135</v>
      </c>
      <c r="B948" s="1" t="s">
        <v>6983</v>
      </c>
    </row>
    <row r="949" spans="1:2" ht="360" x14ac:dyDescent="0.25">
      <c r="A949" s="13" t="s">
        <v>1136</v>
      </c>
      <c r="B949" s="1" t="s">
        <v>6984</v>
      </c>
    </row>
    <row r="950" spans="1:2" ht="240" x14ac:dyDescent="0.25">
      <c r="A950" s="13" t="s">
        <v>1138</v>
      </c>
      <c r="B950" s="1" t="s">
        <v>6985</v>
      </c>
    </row>
    <row r="951" spans="1:2" ht="120" x14ac:dyDescent="0.25">
      <c r="A951" s="13" t="s">
        <v>1139</v>
      </c>
      <c r="B951" s="1" t="s">
        <v>6986</v>
      </c>
    </row>
    <row r="952" spans="1:2" ht="195" x14ac:dyDescent="0.25">
      <c r="A952" s="13" t="s">
        <v>1140</v>
      </c>
      <c r="B952" s="1" t="s">
        <v>6987</v>
      </c>
    </row>
    <row r="953" spans="1:2" ht="30" x14ac:dyDescent="0.25">
      <c r="A953" s="13" t="s">
        <v>1141</v>
      </c>
      <c r="B953" s="1" t="s">
        <v>6988</v>
      </c>
    </row>
    <row r="954" spans="1:2" ht="135" x14ac:dyDescent="0.25">
      <c r="A954" s="13" t="s">
        <v>1142</v>
      </c>
      <c r="B954" s="1" t="s">
        <v>6989</v>
      </c>
    </row>
    <row r="955" spans="1:2" ht="105" x14ac:dyDescent="0.25">
      <c r="A955" s="13" t="s">
        <v>1143</v>
      </c>
      <c r="B955" s="1" t="s">
        <v>6990</v>
      </c>
    </row>
    <row r="956" spans="1:2" ht="135" x14ac:dyDescent="0.25">
      <c r="A956" s="13" t="s">
        <v>1144</v>
      </c>
      <c r="B956" s="1" t="s">
        <v>6991</v>
      </c>
    </row>
    <row r="957" spans="1:2" ht="120" x14ac:dyDescent="0.25">
      <c r="A957" s="13" t="s">
        <v>1145</v>
      </c>
      <c r="B957" s="1" t="s">
        <v>6992</v>
      </c>
    </row>
    <row r="958" spans="1:2" ht="360" x14ac:dyDescent="0.25">
      <c r="A958" s="13" t="s">
        <v>1146</v>
      </c>
      <c r="B958" s="1" t="s">
        <v>6993</v>
      </c>
    </row>
    <row r="959" spans="1:2" ht="30" x14ac:dyDescent="0.25">
      <c r="A959" s="13" t="s">
        <v>1147</v>
      </c>
      <c r="B959" s="1" t="s">
        <v>6994</v>
      </c>
    </row>
    <row r="960" spans="1:2" x14ac:dyDescent="0.25">
      <c r="A960" s="13" t="s">
        <v>1148</v>
      </c>
      <c r="B960" s="14" t="s">
        <v>6995</v>
      </c>
    </row>
    <row r="961" spans="1:2" x14ac:dyDescent="0.25">
      <c r="A961" s="13" t="s">
        <v>1149</v>
      </c>
      <c r="B961" s="14" t="s">
        <v>6996</v>
      </c>
    </row>
    <row r="962" spans="1:2" ht="30" x14ac:dyDescent="0.25">
      <c r="A962" s="13" t="s">
        <v>1150</v>
      </c>
      <c r="B962" s="1" t="s">
        <v>6997</v>
      </c>
    </row>
    <row r="963" spans="1:2" ht="45" x14ac:dyDescent="0.25">
      <c r="A963" s="13" t="s">
        <v>1151</v>
      </c>
      <c r="B963" s="1" t="s">
        <v>6998</v>
      </c>
    </row>
    <row r="964" spans="1:2" x14ac:dyDescent="0.25">
      <c r="A964" s="13" t="s">
        <v>1152</v>
      </c>
      <c r="B964" s="14" t="s">
        <v>6999</v>
      </c>
    </row>
    <row r="965" spans="1:2" ht="60" x14ac:dyDescent="0.25">
      <c r="A965" s="13" t="s">
        <v>1153</v>
      </c>
      <c r="B965" s="1" t="s">
        <v>7000</v>
      </c>
    </row>
    <row r="966" spans="1:2" x14ac:dyDescent="0.25">
      <c r="A966" s="13" t="s">
        <v>1154</v>
      </c>
      <c r="B966" s="14" t="s">
        <v>7001</v>
      </c>
    </row>
    <row r="967" spans="1:2" ht="75" x14ac:dyDescent="0.25">
      <c r="A967" s="13" t="s">
        <v>1155</v>
      </c>
      <c r="B967" s="1" t="s">
        <v>7002</v>
      </c>
    </row>
    <row r="968" spans="1:2" ht="60" x14ac:dyDescent="0.25">
      <c r="A968" s="13" t="s">
        <v>1156</v>
      </c>
      <c r="B968" s="1" t="s">
        <v>7003</v>
      </c>
    </row>
    <row r="969" spans="1:2" x14ac:dyDescent="0.25">
      <c r="A969" s="13" t="s">
        <v>1157</v>
      </c>
      <c r="B969" s="14" t="s">
        <v>7004</v>
      </c>
    </row>
    <row r="970" spans="1:2" ht="165" x14ac:dyDescent="0.25">
      <c r="A970" s="13" t="s">
        <v>1158</v>
      </c>
      <c r="B970" s="1" t="s">
        <v>7005</v>
      </c>
    </row>
    <row r="971" spans="1:2" x14ac:dyDescent="0.25">
      <c r="A971" s="13" t="s">
        <v>1159</v>
      </c>
      <c r="B971" s="14" t="s">
        <v>7006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318FA-328B-4EBA-BB09-965FE9187CAF}">
  <sheetPr codeName="Sheet15"/>
  <dimension ref="A1:D5104"/>
  <sheetViews>
    <sheetView topLeftCell="A5074" workbookViewId="0">
      <selection activeCell="A5104" sqref="A5104:D5104"/>
    </sheetView>
  </sheetViews>
  <sheetFormatPr defaultRowHeight="15" x14ac:dyDescent="0.25"/>
  <cols>
    <col min="1" max="1" width="15.140625" bestFit="1" customWidth="1"/>
    <col min="2" max="2" width="30.42578125" bestFit="1" customWidth="1"/>
    <col min="3" max="3" width="81.140625" bestFit="1" customWidth="1"/>
    <col min="4" max="4" width="51.7109375" customWidth="1"/>
  </cols>
  <sheetData>
    <row r="1" spans="1:4" x14ac:dyDescent="0.25">
      <c r="A1" t="s">
        <v>0</v>
      </c>
      <c r="B1" t="s">
        <v>2562</v>
      </c>
      <c r="C1" t="s">
        <v>1989</v>
      </c>
      <c r="D1" t="s">
        <v>6267</v>
      </c>
    </row>
    <row r="2" spans="1:4" x14ac:dyDescent="0.25">
      <c r="A2" s="9" t="s">
        <v>1</v>
      </c>
      <c r="B2" s="9" t="s">
        <v>2563</v>
      </c>
      <c r="C2" s="9" t="s">
        <v>2564</v>
      </c>
      <c r="D2" s="9" t="str">
        <f>CONCATENATE(quota_commodities[[#This Row],[goods_nomenclature_item_id]], " - ", quota_commodities[[#This Row],[description]])</f>
        <v>0302410000 - Herrings (Clupea harengus, Clupea pallasii)</v>
      </c>
    </row>
    <row r="3" spans="1:4" x14ac:dyDescent="0.25">
      <c r="A3" s="9" t="s">
        <v>1</v>
      </c>
      <c r="B3" s="9" t="s">
        <v>2565</v>
      </c>
      <c r="C3" s="9" t="s">
        <v>2564</v>
      </c>
      <c r="D3" s="9" t="str">
        <f>CONCATENATE(quota_commodities[[#This Row],[goods_nomenclature_item_id]], " - ", quota_commodities[[#This Row],[description]])</f>
        <v>0303510000 - Herrings (Clupea harengus, Clupea pallasii)</v>
      </c>
    </row>
    <row r="4" spans="1:4" x14ac:dyDescent="0.25">
      <c r="A4" s="9" t="s">
        <v>1</v>
      </c>
      <c r="B4" s="9" t="s">
        <v>2566</v>
      </c>
      <c r="C4" s="9" t="s">
        <v>2567</v>
      </c>
      <c r="D4" s="9" t="str">
        <f>CONCATENATE(quota_commodities[[#This Row],[goods_nomenclature_item_id]], " - ", quota_commodities[[#This Row],[description]])</f>
        <v>0304595000 - Flaps of herring</v>
      </c>
    </row>
    <row r="5" spans="1:4" x14ac:dyDescent="0.25">
      <c r="A5" s="9" t="s">
        <v>1</v>
      </c>
      <c r="B5" s="9" t="s">
        <v>2568</v>
      </c>
      <c r="C5" s="9" t="s">
        <v>2569</v>
      </c>
      <c r="D5" s="9" t="str">
        <f>CONCATENATE(quota_commodities[[#This Row],[goods_nomenclature_item_id]], " - ", quota_commodities[[#This Row],[description]])</f>
        <v>0304599010 - Herrings</v>
      </c>
    </row>
    <row r="6" spans="1:4" x14ac:dyDescent="0.25">
      <c r="A6" s="9" t="s">
        <v>1</v>
      </c>
      <c r="B6" s="9" t="s">
        <v>2570</v>
      </c>
      <c r="C6" s="9" t="s">
        <v>2564</v>
      </c>
      <c r="D6" s="9" t="str">
        <f>CONCATENATE(quota_commodities[[#This Row],[goods_nomenclature_item_id]], " - ", quota_commodities[[#This Row],[description]])</f>
        <v>0304992300 - Herrings (Clupea harengus, Clupea pallasii)</v>
      </c>
    </row>
    <row r="7" spans="1:4" x14ac:dyDescent="0.25">
      <c r="A7" s="9" t="s">
        <v>6</v>
      </c>
      <c r="B7" s="9" t="s">
        <v>2571</v>
      </c>
      <c r="C7" s="9" t="s">
        <v>2572</v>
      </c>
      <c r="D7" s="9" t="str">
        <f>CONCATENATE(quota_commodities[[#This Row],[goods_nomenclature_item_id]], " - ", quota_commodities[[#This Row],[description]])</f>
        <v>0305511010 - Of the species Gadus morhua</v>
      </c>
    </row>
    <row r="8" spans="1:4" x14ac:dyDescent="0.25">
      <c r="A8" s="9" t="s">
        <v>6</v>
      </c>
      <c r="B8" s="9" t="s">
        <v>2573</v>
      </c>
      <c r="C8" s="9" t="s">
        <v>2574</v>
      </c>
      <c r="D8" s="9" t="str">
        <f>CONCATENATE(quota_commodities[[#This Row],[goods_nomenclature_item_id]], " - ", quota_commodities[[#This Row],[description]])</f>
        <v>0305511020 - Of the species Gadus ogac</v>
      </c>
    </row>
    <row r="9" spans="1:4" x14ac:dyDescent="0.25">
      <c r="A9" s="9" t="s">
        <v>6</v>
      </c>
      <c r="B9" s="9" t="s">
        <v>2575</v>
      </c>
      <c r="C9" s="9" t="s">
        <v>2572</v>
      </c>
      <c r="D9" s="9" t="str">
        <f>CONCATENATE(quota_commodities[[#This Row],[goods_nomenclature_item_id]], " - ", quota_commodities[[#This Row],[description]])</f>
        <v>0305519010 - Of the species Gadus morhua</v>
      </c>
    </row>
    <row r="10" spans="1:4" x14ac:dyDescent="0.25">
      <c r="A10" s="9" t="s">
        <v>6</v>
      </c>
      <c r="B10" s="9" t="s">
        <v>2576</v>
      </c>
      <c r="C10" s="9" t="s">
        <v>2574</v>
      </c>
      <c r="D10" s="9" t="str">
        <f>CONCATENATE(quota_commodities[[#This Row],[goods_nomenclature_item_id]], " - ", quota_commodities[[#This Row],[description]])</f>
        <v>0305519020 - Of the species Gadus ogac</v>
      </c>
    </row>
    <row r="11" spans="1:4" x14ac:dyDescent="0.25">
      <c r="A11" s="9" t="s">
        <v>6</v>
      </c>
      <c r="B11" s="9" t="s">
        <v>2577</v>
      </c>
      <c r="C11" s="9" t="s">
        <v>2578</v>
      </c>
      <c r="D11" s="9" t="str">
        <f>CONCATENATE(quota_commodities[[#This Row],[goods_nomenclature_item_id]], " - ", quota_commodities[[#This Row],[description]])</f>
        <v>0305531000 - Polar Cod (Boreogadus saida)</v>
      </c>
    </row>
    <row r="12" spans="1:4" x14ac:dyDescent="0.25">
      <c r="A12" s="9" t="s">
        <v>6</v>
      </c>
      <c r="B12" s="9" t="s">
        <v>2579</v>
      </c>
      <c r="C12" s="9" t="s">
        <v>2572</v>
      </c>
      <c r="D12" s="9" t="str">
        <f>CONCATENATE(quota_commodities[[#This Row],[goods_nomenclature_item_id]], " - ", quota_commodities[[#This Row],[description]])</f>
        <v>0305620020 - Of the species Gadus morhua</v>
      </c>
    </row>
    <row r="13" spans="1:4" x14ac:dyDescent="0.25">
      <c r="A13" s="9" t="s">
        <v>6</v>
      </c>
      <c r="B13" s="9" t="s">
        <v>2580</v>
      </c>
      <c r="C13" s="9" t="s">
        <v>2574</v>
      </c>
      <c r="D13" s="9" t="str">
        <f>CONCATENATE(quota_commodities[[#This Row],[goods_nomenclature_item_id]], " - ", quota_commodities[[#This Row],[description]])</f>
        <v>0305620025 - Of the species Gadus ogac</v>
      </c>
    </row>
    <row r="14" spans="1:4" x14ac:dyDescent="0.25">
      <c r="A14" s="9" t="s">
        <v>6</v>
      </c>
      <c r="B14" s="9" t="s">
        <v>2581</v>
      </c>
      <c r="C14" s="9" t="s">
        <v>2572</v>
      </c>
      <c r="D14" s="9" t="str">
        <f>CONCATENATE(quota_commodities[[#This Row],[goods_nomenclature_item_id]], " - ", quota_commodities[[#This Row],[description]])</f>
        <v>0305620050 - Of the species Gadus morhua</v>
      </c>
    </row>
    <row r="15" spans="1:4" x14ac:dyDescent="0.25">
      <c r="A15" s="9" t="s">
        <v>6</v>
      </c>
      <c r="B15" s="9" t="s">
        <v>2582</v>
      </c>
      <c r="C15" s="9" t="s">
        <v>2574</v>
      </c>
      <c r="D15" s="9" t="str">
        <f>CONCATENATE(quota_commodities[[#This Row],[goods_nomenclature_item_id]], " - ", quota_commodities[[#This Row],[description]])</f>
        <v>0305620060 - Of the species Gadus ogac</v>
      </c>
    </row>
    <row r="16" spans="1:4" x14ac:dyDescent="0.25">
      <c r="A16" s="9" t="s">
        <v>6</v>
      </c>
      <c r="B16" s="9" t="s">
        <v>2583</v>
      </c>
      <c r="C16" s="9" t="s">
        <v>2584</v>
      </c>
      <c r="D16" s="9" t="str">
        <f>CONCATENATE(quota_commodities[[#This Row],[goods_nomenclature_item_id]], " - ", quota_commodities[[#This Row],[description]])</f>
        <v>0305691000 - Polar cod (Boreogadus saida)</v>
      </c>
    </row>
    <row r="17" spans="1:4" x14ac:dyDescent="0.25">
      <c r="A17" s="9" t="s">
        <v>6</v>
      </c>
      <c r="B17" s="9" t="s">
        <v>2585</v>
      </c>
      <c r="C17" s="9" t="s">
        <v>2586</v>
      </c>
      <c r="D17" s="9" t="str">
        <f>CONCATENATE(quota_commodities[[#This Row],[goods_nomenclature_item_id]], " - ", quota_commodities[[#This Row],[description]])</f>
        <v>0305720010 - salted</v>
      </c>
    </row>
    <row r="18" spans="1:4" x14ac:dyDescent="0.25">
      <c r="A18" s="9" t="s">
        <v>6</v>
      </c>
      <c r="B18" s="9" t="s">
        <v>2587</v>
      </c>
      <c r="C18" s="9" t="s">
        <v>2588</v>
      </c>
      <c r="D18" s="9" t="str">
        <f>CONCATENATE(quota_commodities[[#This Row],[goods_nomenclature_item_id]], " - ", quota_commodities[[#This Row],[description]])</f>
        <v>0305720015 - unsalted</v>
      </c>
    </row>
    <row r="19" spans="1:4" x14ac:dyDescent="0.25">
      <c r="A19" s="9" t="s">
        <v>6</v>
      </c>
      <c r="B19" s="9" t="s">
        <v>2589</v>
      </c>
      <c r="C19" s="9" t="s">
        <v>2586</v>
      </c>
      <c r="D19" s="9" t="str">
        <f>CONCATENATE(quota_commodities[[#This Row],[goods_nomenclature_item_id]], " - ", quota_commodities[[#This Row],[description]])</f>
        <v>0305720020 - salted</v>
      </c>
    </row>
    <row r="20" spans="1:4" x14ac:dyDescent="0.25">
      <c r="A20" s="9" t="s">
        <v>6</v>
      </c>
      <c r="B20" s="9" t="s">
        <v>2590</v>
      </c>
      <c r="C20" s="9" t="s">
        <v>2588</v>
      </c>
      <c r="D20" s="9" t="str">
        <f>CONCATENATE(quota_commodities[[#This Row],[goods_nomenclature_item_id]], " - ", quota_commodities[[#This Row],[description]])</f>
        <v>0305720025 - unsalted</v>
      </c>
    </row>
    <row r="21" spans="1:4" x14ac:dyDescent="0.25">
      <c r="A21" s="9" t="s">
        <v>6</v>
      </c>
      <c r="B21" s="9" t="s">
        <v>2591</v>
      </c>
      <c r="C21" s="9" t="s">
        <v>2586</v>
      </c>
      <c r="D21" s="9" t="str">
        <f>CONCATENATE(quota_commodities[[#This Row],[goods_nomenclature_item_id]], " - ", quota_commodities[[#This Row],[description]])</f>
        <v>0305720030 - salted</v>
      </c>
    </row>
    <row r="22" spans="1:4" x14ac:dyDescent="0.25">
      <c r="A22" s="9" t="s">
        <v>6</v>
      </c>
      <c r="B22" s="9" t="s">
        <v>2592</v>
      </c>
      <c r="C22" s="9" t="s">
        <v>2588</v>
      </c>
      <c r="D22" s="9" t="str">
        <f>CONCATENATE(quota_commodities[[#This Row],[goods_nomenclature_item_id]], " - ", quota_commodities[[#This Row],[description]])</f>
        <v>0305720035 - unsalted</v>
      </c>
    </row>
    <row r="23" spans="1:4" x14ac:dyDescent="0.25">
      <c r="A23" s="9" t="s">
        <v>6</v>
      </c>
      <c r="B23" s="9" t="s">
        <v>2593</v>
      </c>
      <c r="C23" s="9" t="s">
        <v>2572</v>
      </c>
      <c r="D23" s="9" t="str">
        <f>CONCATENATE(quota_commodities[[#This Row],[goods_nomenclature_item_id]], " - ", quota_commodities[[#This Row],[description]])</f>
        <v>0305720050 - Of the species Gadus morhua</v>
      </c>
    </row>
    <row r="24" spans="1:4" x14ac:dyDescent="0.25">
      <c r="A24" s="9" t="s">
        <v>6</v>
      </c>
      <c r="B24" s="9" t="s">
        <v>2594</v>
      </c>
      <c r="C24" s="9" t="s">
        <v>2574</v>
      </c>
      <c r="D24" s="9" t="str">
        <f>CONCATENATE(quota_commodities[[#This Row],[goods_nomenclature_item_id]], " - ", quota_commodities[[#This Row],[description]])</f>
        <v>0305720052 - Of the species Gadus ogac</v>
      </c>
    </row>
    <row r="25" spans="1:4" x14ac:dyDescent="0.25">
      <c r="A25" s="9" t="s">
        <v>6</v>
      </c>
      <c r="B25" s="9" t="s">
        <v>2595</v>
      </c>
      <c r="C25" s="9" t="s">
        <v>2596</v>
      </c>
      <c r="D25" s="9" t="str">
        <f>CONCATENATE(quota_commodities[[#This Row],[goods_nomenclature_item_id]], " - ", quota_commodities[[#This Row],[description]])</f>
        <v>0305720056 - Of the species Boreogadus saida</v>
      </c>
    </row>
    <row r="26" spans="1:4" x14ac:dyDescent="0.25">
      <c r="A26" s="9" t="s">
        <v>6</v>
      </c>
      <c r="B26" s="9" t="s">
        <v>2597</v>
      </c>
      <c r="C26" s="9" t="s">
        <v>2572</v>
      </c>
      <c r="D26" s="9" t="str">
        <f>CONCATENATE(quota_commodities[[#This Row],[goods_nomenclature_item_id]], " - ", quota_commodities[[#This Row],[description]])</f>
        <v>0305720060 - Of the species Gadus morhua</v>
      </c>
    </row>
    <row r="27" spans="1:4" x14ac:dyDescent="0.25">
      <c r="A27" s="9" t="s">
        <v>6</v>
      </c>
      <c r="B27" s="9" t="s">
        <v>2598</v>
      </c>
      <c r="C27" s="9" t="s">
        <v>2574</v>
      </c>
      <c r="D27" s="9" t="str">
        <f>CONCATENATE(quota_commodities[[#This Row],[goods_nomenclature_item_id]], " - ", quota_commodities[[#This Row],[description]])</f>
        <v>0305720062 - Of the species Gadus ogac</v>
      </c>
    </row>
    <row r="28" spans="1:4" x14ac:dyDescent="0.25">
      <c r="A28" s="9" t="s">
        <v>6</v>
      </c>
      <c r="B28" s="9" t="s">
        <v>2599</v>
      </c>
      <c r="C28" s="9" t="s">
        <v>2596</v>
      </c>
      <c r="D28" s="9" t="str">
        <f>CONCATENATE(quota_commodities[[#This Row],[goods_nomenclature_item_id]], " - ", quota_commodities[[#This Row],[description]])</f>
        <v>0305720064 - Of the species Boreogadus saida</v>
      </c>
    </row>
    <row r="29" spans="1:4" x14ac:dyDescent="0.25">
      <c r="A29" s="9" t="s">
        <v>6</v>
      </c>
      <c r="B29" s="9" t="s">
        <v>2600</v>
      </c>
      <c r="C29" s="9" t="s">
        <v>2586</v>
      </c>
      <c r="D29" s="9" t="str">
        <f>CONCATENATE(quota_commodities[[#This Row],[goods_nomenclature_item_id]], " - ", quota_commodities[[#This Row],[description]])</f>
        <v>0305790010 - salted</v>
      </c>
    </row>
    <row r="30" spans="1:4" x14ac:dyDescent="0.25">
      <c r="A30" s="9" t="s">
        <v>6</v>
      </c>
      <c r="B30" s="9" t="s">
        <v>2601</v>
      </c>
      <c r="C30" s="9" t="s">
        <v>2588</v>
      </c>
      <c r="D30" s="9" t="str">
        <f>CONCATENATE(quota_commodities[[#This Row],[goods_nomenclature_item_id]], " - ", quota_commodities[[#This Row],[description]])</f>
        <v>0305790015 - unsalted</v>
      </c>
    </row>
    <row r="31" spans="1:4" x14ac:dyDescent="0.25">
      <c r="A31" s="9" t="s">
        <v>6</v>
      </c>
      <c r="B31" s="9" t="s">
        <v>2602</v>
      </c>
      <c r="C31" s="9" t="s">
        <v>2586</v>
      </c>
      <c r="D31" s="9" t="str">
        <f>CONCATENATE(quota_commodities[[#This Row],[goods_nomenclature_item_id]], " - ", quota_commodities[[#This Row],[description]])</f>
        <v>0305790020 - salted</v>
      </c>
    </row>
    <row r="32" spans="1:4" x14ac:dyDescent="0.25">
      <c r="A32" s="9" t="s">
        <v>6</v>
      </c>
      <c r="B32" s="9" t="s">
        <v>2603</v>
      </c>
      <c r="C32" s="9" t="s">
        <v>2588</v>
      </c>
      <c r="D32" s="9" t="str">
        <f>CONCATENATE(quota_commodities[[#This Row],[goods_nomenclature_item_id]], " - ", quota_commodities[[#This Row],[description]])</f>
        <v>0305790025 - unsalted</v>
      </c>
    </row>
    <row r="33" spans="1:4" x14ac:dyDescent="0.25">
      <c r="A33" s="9" t="s">
        <v>6</v>
      </c>
      <c r="B33" s="9" t="s">
        <v>2604</v>
      </c>
      <c r="C33" s="9" t="s">
        <v>2586</v>
      </c>
      <c r="D33" s="9" t="str">
        <f>CONCATENATE(quota_commodities[[#This Row],[goods_nomenclature_item_id]], " - ", quota_commodities[[#This Row],[description]])</f>
        <v>0305790030 - salted</v>
      </c>
    </row>
    <row r="34" spans="1:4" x14ac:dyDescent="0.25">
      <c r="A34" s="9" t="s">
        <v>6</v>
      </c>
      <c r="B34" s="9" t="s">
        <v>2605</v>
      </c>
      <c r="C34" s="9" t="s">
        <v>2588</v>
      </c>
      <c r="D34" s="9" t="str">
        <f>CONCATENATE(quota_commodities[[#This Row],[goods_nomenclature_item_id]], " - ", quota_commodities[[#This Row],[description]])</f>
        <v>0305790035 - unsalted</v>
      </c>
    </row>
    <row r="35" spans="1:4" x14ac:dyDescent="0.25">
      <c r="A35" s="9" t="s">
        <v>6</v>
      </c>
      <c r="B35" s="9" t="s">
        <v>2606</v>
      </c>
      <c r="C35" s="9" t="s">
        <v>2572</v>
      </c>
      <c r="D35" s="9" t="str">
        <f>CONCATENATE(quota_commodities[[#This Row],[goods_nomenclature_item_id]], " - ", quota_commodities[[#This Row],[description]])</f>
        <v>0305790050 - Of the species Gadus morhua</v>
      </c>
    </row>
    <row r="36" spans="1:4" x14ac:dyDescent="0.25">
      <c r="A36" s="9" t="s">
        <v>6</v>
      </c>
      <c r="B36" s="9" t="s">
        <v>2607</v>
      </c>
      <c r="C36" s="9" t="s">
        <v>2574</v>
      </c>
      <c r="D36" s="9" t="str">
        <f>CONCATENATE(quota_commodities[[#This Row],[goods_nomenclature_item_id]], " - ", quota_commodities[[#This Row],[description]])</f>
        <v>0305790052 - Of the species Gadus ogac</v>
      </c>
    </row>
    <row r="37" spans="1:4" x14ac:dyDescent="0.25">
      <c r="A37" s="9" t="s">
        <v>6</v>
      </c>
      <c r="B37" s="9" t="s">
        <v>2608</v>
      </c>
      <c r="C37" s="9" t="s">
        <v>2596</v>
      </c>
      <c r="D37" s="9" t="str">
        <f>CONCATENATE(quota_commodities[[#This Row],[goods_nomenclature_item_id]], " - ", quota_commodities[[#This Row],[description]])</f>
        <v>0305790056 - Of the species Boreogadus saida</v>
      </c>
    </row>
    <row r="38" spans="1:4" x14ac:dyDescent="0.25">
      <c r="A38" s="9" t="s">
        <v>6</v>
      </c>
      <c r="B38" s="9" t="s">
        <v>2609</v>
      </c>
      <c r="C38" s="9" t="s">
        <v>2572</v>
      </c>
      <c r="D38" s="9" t="str">
        <f>CONCATENATE(quota_commodities[[#This Row],[goods_nomenclature_item_id]], " - ", quota_commodities[[#This Row],[description]])</f>
        <v>0305790060 - Of the species Gadus morhua</v>
      </c>
    </row>
    <row r="39" spans="1:4" x14ac:dyDescent="0.25">
      <c r="A39" s="9" t="s">
        <v>6</v>
      </c>
      <c r="B39" s="9" t="s">
        <v>2610</v>
      </c>
      <c r="C39" s="9" t="s">
        <v>2574</v>
      </c>
      <c r="D39" s="9" t="str">
        <f>CONCATENATE(quota_commodities[[#This Row],[goods_nomenclature_item_id]], " - ", quota_commodities[[#This Row],[description]])</f>
        <v>0305790062 - Of the species Gadus ogac</v>
      </c>
    </row>
    <row r="40" spans="1:4" x14ac:dyDescent="0.25">
      <c r="A40" s="9" t="s">
        <v>6</v>
      </c>
      <c r="B40" s="9" t="s">
        <v>2611</v>
      </c>
      <c r="C40" s="9" t="s">
        <v>2596</v>
      </c>
      <c r="D40" s="9" t="str">
        <f>CONCATENATE(quota_commodities[[#This Row],[goods_nomenclature_item_id]], " - ", quota_commodities[[#This Row],[description]])</f>
        <v>0305790064 - Of the species Boreogadus saida</v>
      </c>
    </row>
    <row r="41" spans="1:4" x14ac:dyDescent="0.25">
      <c r="A41" s="9" t="s">
        <v>8</v>
      </c>
      <c r="B41" s="9" t="s">
        <v>2612</v>
      </c>
      <c r="C41" s="9" t="s">
        <v>2613</v>
      </c>
      <c r="D41" s="9" t="str">
        <f>CONCATENATE(quota_commodities[[#This Row],[goods_nomenclature_item_id]], " - ", quota_commodities[[#This Row],[description]])</f>
        <v>0302541910 - Silver hake (Merluccius bilinearis)</v>
      </c>
    </row>
    <row r="42" spans="1:4" x14ac:dyDescent="0.25">
      <c r="A42" s="9" t="s">
        <v>8</v>
      </c>
      <c r="B42" s="9" t="s">
        <v>2614</v>
      </c>
      <c r="C42" s="9" t="s">
        <v>2615</v>
      </c>
      <c r="D42" s="9" t="str">
        <f>CONCATENATE(quota_commodities[[#This Row],[goods_nomenclature_item_id]], " - ", quota_commodities[[#This Row],[description]])</f>
        <v>0303661911 - For processing</v>
      </c>
    </row>
    <row r="43" spans="1:4" x14ac:dyDescent="0.25">
      <c r="A43" s="9" t="s">
        <v>8</v>
      </c>
      <c r="B43" s="9" t="s">
        <v>2616</v>
      </c>
      <c r="C43" s="9" t="s">
        <v>2617</v>
      </c>
      <c r="D43" s="9" t="str">
        <f>CONCATENATE(quota_commodities[[#This Row],[goods_nomenclature_item_id]], " - ", quota_commodities[[#This Row],[description]])</f>
        <v>0303661919 - Other</v>
      </c>
    </row>
    <row r="44" spans="1:4" x14ac:dyDescent="0.25">
      <c r="A44" s="9" t="s">
        <v>9</v>
      </c>
      <c r="B44" s="9" t="s">
        <v>2618</v>
      </c>
      <c r="C44" s="9" t="s">
        <v>2619</v>
      </c>
      <c r="D44" s="9" t="str">
        <f>CONCATENATE(quota_commodities[[#This Row],[goods_nomenclature_item_id]], " - ", quota_commodities[[#This Row],[description]])</f>
        <v>4412390010 - Plywood of coniferous species, without the addition of other substances, of a thickness greater than 18,5 mm when sanded, or of a thickness greater than 8,5 mm when the faces are not further prepared than the peeling process</v>
      </c>
    </row>
    <row r="45" spans="1:4" x14ac:dyDescent="0.25">
      <c r="A45" s="9" t="s">
        <v>9</v>
      </c>
      <c r="B45" s="9" t="s">
        <v>2620</v>
      </c>
      <c r="C45" s="9" t="s">
        <v>2621</v>
      </c>
      <c r="D45" s="9" t="str">
        <f>CONCATENATE(quota_commodities[[#This Row],[goods_nomenclature_item_id]], " - ", quota_commodities[[#This Row],[description]])</f>
        <v>4412998510 - Plywood of coniferous species, without the addition of other substances,of a thickness greater than 18,5 mm when sanded, or of a thickness greater than 8,5 mm when the faces are not further prepared than the peeling process</v>
      </c>
    </row>
    <row r="46" spans="1:4" x14ac:dyDescent="0.25">
      <c r="A46" s="9" t="s">
        <v>12</v>
      </c>
      <c r="B46" s="9" t="s">
        <v>2622</v>
      </c>
      <c r="C46" s="9" t="s">
        <v>2623</v>
      </c>
      <c r="D46" s="9" t="str">
        <f>CONCATENATE(quota_commodities[[#This Row],[goods_nomenclature_item_id]], " - ", quota_commodities[[#This Row],[description]])</f>
        <v>7202210000 - Containing by weight more than 55|% of silicon</v>
      </c>
    </row>
    <row r="47" spans="1:4" x14ac:dyDescent="0.25">
      <c r="A47" s="9" t="s">
        <v>12</v>
      </c>
      <c r="B47" s="9" t="s">
        <v>2624</v>
      </c>
      <c r="C47" s="9" t="s">
        <v>2617</v>
      </c>
      <c r="D47" s="9" t="str">
        <f>CONCATENATE(quota_commodities[[#This Row],[goods_nomenclature_item_id]], " - ", quota_commodities[[#This Row],[description]])</f>
        <v>7202290000 - Other</v>
      </c>
    </row>
    <row r="48" spans="1:4" x14ac:dyDescent="0.25">
      <c r="A48" s="9" t="s">
        <v>13</v>
      </c>
      <c r="B48" s="9" t="s">
        <v>2625</v>
      </c>
      <c r="C48" s="9" t="s">
        <v>2626</v>
      </c>
      <c r="D48" s="9" t="str">
        <f>CONCATENATE(quota_commodities[[#This Row],[goods_nomenclature_item_id]], " - ", quota_commodities[[#This Row],[description]])</f>
        <v>7202300000 - Ferro-silico-manganese</v>
      </c>
    </row>
    <row r="49" spans="1:4" x14ac:dyDescent="0.25">
      <c r="A49" s="9" t="s">
        <v>14</v>
      </c>
      <c r="B49" s="9" t="s">
        <v>2627</v>
      </c>
      <c r="C49" s="9" t="s">
        <v>2628</v>
      </c>
      <c r="D49" s="9" t="str">
        <f>CONCATENATE(quota_commodities[[#This Row],[goods_nomenclature_item_id]], " - ", quota_commodities[[#This Row],[description]])</f>
        <v>7202491020 - Containing by weight more than 30|% but not more than 90|% of chromium (super-refined ferrochromium)</v>
      </c>
    </row>
    <row r="50" spans="1:4" x14ac:dyDescent="0.25">
      <c r="A50" s="9" t="s">
        <v>14</v>
      </c>
      <c r="B50" s="9" t="s">
        <v>2629</v>
      </c>
      <c r="C50" s="9" t="s">
        <v>2630</v>
      </c>
      <c r="D50" s="9" t="str">
        <f>CONCATENATE(quota_commodities[[#This Row],[goods_nomenclature_item_id]], " - ", quota_commodities[[#This Row],[description]])</f>
        <v>7202495011 - Containing by weight not more than 0,1|% of carbon and more than 30|% but not more than 90|% of chromium (super-refined ferrochromium)</v>
      </c>
    </row>
    <row r="51" spans="1:4" x14ac:dyDescent="0.25">
      <c r="A51" s="9" t="s">
        <v>18</v>
      </c>
      <c r="B51" s="9" t="s">
        <v>2631</v>
      </c>
      <c r="C51" s="9" t="s">
        <v>2632</v>
      </c>
      <c r="D51" s="9" t="str">
        <f>CONCATENATE(quota_commodities[[#This Row],[goods_nomenclature_item_id]], " - ", quota_commodities[[#This Row],[description]])</f>
        <v>2009119911 - with a degree of concentration higher than 20!o! brix</v>
      </c>
    </row>
    <row r="52" spans="1:4" x14ac:dyDescent="0.25">
      <c r="A52" s="9" t="s">
        <v>18</v>
      </c>
      <c r="B52" s="9" t="s">
        <v>2633</v>
      </c>
      <c r="C52" s="9" t="s">
        <v>2617</v>
      </c>
      <c r="D52" s="9" t="str">
        <f>CONCATENATE(quota_commodities[[#This Row],[goods_nomenclature_item_id]], " - ", quota_commodities[[#This Row],[description]])</f>
        <v>2009119919 - Other</v>
      </c>
    </row>
    <row r="53" spans="1:4" x14ac:dyDescent="0.25">
      <c r="A53" s="9" t="s">
        <v>19</v>
      </c>
      <c r="B53" s="9" t="s">
        <v>2634</v>
      </c>
      <c r="C53" s="9" t="s">
        <v>2635</v>
      </c>
      <c r="D53" s="9" t="str">
        <f>CONCATENATE(quota_commodities[[#This Row],[goods_nomenclature_item_id]], " - ", quota_commodities[[#This Row],[description]])</f>
        <v>0712200000 - Onions</v>
      </c>
    </row>
    <row r="54" spans="1:4" x14ac:dyDescent="0.25">
      <c r="A54" s="9" t="s">
        <v>22</v>
      </c>
      <c r="B54" s="9" t="s">
        <v>2636</v>
      </c>
      <c r="C54" s="9" t="s">
        <v>2617</v>
      </c>
      <c r="D54" s="9" t="str">
        <f>CONCATENATE(quota_commodities[[#This Row],[goods_nomenclature_item_id]], " - ", quota_commodities[[#This Row],[description]])</f>
        <v>0802119000 - Other</v>
      </c>
    </row>
    <row r="55" spans="1:4" x14ac:dyDescent="0.25">
      <c r="A55" s="9" t="s">
        <v>22</v>
      </c>
      <c r="B55" s="9" t="s">
        <v>2637</v>
      </c>
      <c r="C55" s="9" t="s">
        <v>2617</v>
      </c>
      <c r="D55" s="9" t="str">
        <f>CONCATENATE(quota_commodities[[#This Row],[goods_nomenclature_item_id]], " - ", quota_commodities[[#This Row],[description]])</f>
        <v>0802129000 - Other</v>
      </c>
    </row>
    <row r="56" spans="1:4" x14ac:dyDescent="0.25">
      <c r="A56" s="9" t="s">
        <v>23</v>
      </c>
      <c r="B56" s="9" t="s">
        <v>2638</v>
      </c>
      <c r="C56" s="9" t="s">
        <v>2617</v>
      </c>
      <c r="D56" s="9" t="str">
        <f>CONCATENATE(quota_commodities[[#This Row],[goods_nomenclature_item_id]], " - ", quota_commodities[[#This Row],[description]])</f>
        <v>1104229500 - Other</v>
      </c>
    </row>
    <row r="57" spans="1:4" x14ac:dyDescent="0.25">
      <c r="A57" s="9" t="s">
        <v>25</v>
      </c>
      <c r="B57" s="9" t="s">
        <v>2639</v>
      </c>
      <c r="C57" s="9" t="s">
        <v>2640</v>
      </c>
      <c r="D57" s="9" t="str">
        <f>CONCATENATE(quota_commodities[[#This Row],[goods_nomenclature_item_id]], " - ", quota_commodities[[#This Row],[description]])</f>
        <v>0303190010 - Of the genus Coregone</v>
      </c>
    </row>
    <row r="58" spans="1:4" x14ac:dyDescent="0.25">
      <c r="A58" s="9" t="s">
        <v>26</v>
      </c>
      <c r="B58" s="9" t="s">
        <v>2641</v>
      </c>
      <c r="C58" s="9" t="s">
        <v>2642</v>
      </c>
      <c r="D58" s="9" t="str">
        <f>CONCATENATE(quota_commodities[[#This Row],[goods_nomenclature_item_id]], " - ", quota_commodities[[#This Row],[description]])</f>
        <v>1605400030 - Freshwater crayfish cooked with dill, frozen</v>
      </c>
    </row>
    <row r="59" spans="1:4" x14ac:dyDescent="0.25">
      <c r="A59" s="9" t="s">
        <v>27</v>
      </c>
      <c r="B59" s="9" t="s">
        <v>2643</v>
      </c>
      <c r="C59" s="9" t="s">
        <v>2644</v>
      </c>
      <c r="D59" s="9" t="str">
        <f>CONCATENATE(quota_commodities[[#This Row],[goods_nomenclature_item_id]], " - ", quota_commodities[[#This Row],[description]])</f>
        <v>1605211040 - Shrimps and prawns of the species Pandalus borealis, shelled, boiled and frozen, but not otherwise prepared</v>
      </c>
    </row>
    <row r="60" spans="1:4" x14ac:dyDescent="0.25">
      <c r="A60" s="9" t="s">
        <v>27</v>
      </c>
      <c r="B60" s="9" t="s">
        <v>2645</v>
      </c>
      <c r="C60" s="9" t="s">
        <v>2646</v>
      </c>
      <c r="D60" s="9" t="str">
        <f>CONCATENATE(quota_commodities[[#This Row],[goods_nomenclature_item_id]], " - ", quota_commodities[[#This Row],[description]])</f>
        <v>1605219040 - shelled, boiled and frozen, but not otherwise prepared</v>
      </c>
    </row>
    <row r="61" spans="1:4" x14ac:dyDescent="0.25">
      <c r="A61" s="9" t="s">
        <v>27</v>
      </c>
      <c r="B61" s="9" t="s">
        <v>2647</v>
      </c>
      <c r="C61" s="9" t="s">
        <v>2644</v>
      </c>
      <c r="D61" s="9" t="str">
        <f>CONCATENATE(quota_commodities[[#This Row],[goods_nomenclature_item_id]], " - ", quota_commodities[[#This Row],[description]])</f>
        <v>1605290040 - Shrimps and prawns of the species Pandalus borealis, shelled, boiled and frozen, but not otherwise prepared</v>
      </c>
    </row>
    <row r="62" spans="1:4" x14ac:dyDescent="0.25">
      <c r="A62" s="9" t="s">
        <v>28</v>
      </c>
      <c r="B62" s="9" t="s">
        <v>2648</v>
      </c>
      <c r="C62" s="9" t="s">
        <v>2649</v>
      </c>
      <c r="D62" s="9" t="str">
        <f>CONCATENATE(quota_commodities[[#This Row],[goods_nomenclature_item_id]], " - ", quota_commodities[[#This Row],[description]])</f>
        <v>0304899010 - Of the species Allocyttus|spp. and Pseudocyttus maculatus</v>
      </c>
    </row>
    <row r="63" spans="1:4" x14ac:dyDescent="0.25">
      <c r="A63" s="9" t="s">
        <v>29</v>
      </c>
      <c r="B63" s="9" t="s">
        <v>2650</v>
      </c>
      <c r="C63" s="9" t="s">
        <v>2651</v>
      </c>
      <c r="D63" s="9" t="str">
        <f>CONCATENATE(quota_commodities[[#This Row],[goods_nomenclature_item_id]], " - ", quota_commodities[[#This Row],[description]])</f>
        <v>5306101010 - Flax yarn (other than tow yarn) for the manufacture of multiple or cabled yarns of the footwear industry of for whipping cable</v>
      </c>
    </row>
    <row r="64" spans="1:4" x14ac:dyDescent="0.25">
      <c r="A64" s="9" t="s">
        <v>29</v>
      </c>
      <c r="B64" s="9" t="s">
        <v>2652</v>
      </c>
      <c r="C64" s="9" t="s">
        <v>2653</v>
      </c>
      <c r="D64" s="9" t="str">
        <f>CONCATENATE(quota_commodities[[#This Row],[goods_nomenclature_item_id]], " - ", quota_commodities[[#This Row],[description]])</f>
        <v>5306103010 - Flax yarn (other than tow yarn), measuring 333,3 decitex or more (not exceeding 30 metric number), for the manufacture of multiple or cabled yarns of the footwear industry or for whipping cable</v>
      </c>
    </row>
    <row r="65" spans="1:4" x14ac:dyDescent="0.25">
      <c r="A65" s="9" t="s">
        <v>30</v>
      </c>
      <c r="B65" s="9" t="s">
        <v>2654</v>
      </c>
      <c r="C65" s="9" t="s">
        <v>2617</v>
      </c>
      <c r="D65" s="9" t="str">
        <f>CONCATENATE(quota_commodities[[#This Row],[goods_nomenclature_item_id]], " - ", quota_commodities[[#This Row],[description]])</f>
        <v>7018109000 - Other</v>
      </c>
    </row>
    <row r="66" spans="1:4" x14ac:dyDescent="0.25">
      <c r="A66" s="9" t="s">
        <v>31</v>
      </c>
      <c r="B66" s="9" t="s">
        <v>2655</v>
      </c>
      <c r="C66" s="9" t="s">
        <v>2656</v>
      </c>
      <c r="D66" s="9" t="str">
        <f>CONCATENATE(quota_commodities[[#This Row],[goods_nomenclature_item_id]], " - ", quota_commodities[[#This Row],[description]])</f>
        <v>1806200000 - Other preparations in blocks, slabs or bars weighing more than 2|kg or in liquid, paste, powder, granular or other bulk form in containers or immediate packings, of a content exceeding 2|kg</v>
      </c>
    </row>
    <row r="67" spans="1:4" x14ac:dyDescent="0.25">
      <c r="A67" s="9" t="s">
        <v>31</v>
      </c>
      <c r="B67" s="9" t="s">
        <v>2657</v>
      </c>
      <c r="C67" s="9" t="s">
        <v>2658</v>
      </c>
      <c r="D67" s="9" t="str">
        <f>CONCATENATE(quota_commodities[[#This Row],[goods_nomenclature_item_id]], " - ", quota_commodities[[#This Row],[description]])</f>
        <v>1806310000 - Filled</v>
      </c>
    </row>
    <row r="68" spans="1:4" x14ac:dyDescent="0.25">
      <c r="A68" s="9" t="s">
        <v>31</v>
      </c>
      <c r="B68" s="9" t="s">
        <v>2659</v>
      </c>
      <c r="C68" s="9" t="s">
        <v>2660</v>
      </c>
      <c r="D68" s="9" t="str">
        <f>CONCATENATE(quota_commodities[[#This Row],[goods_nomenclature_item_id]], " - ", quota_commodities[[#This Row],[description]])</f>
        <v>1806320000 - Not filled</v>
      </c>
    </row>
    <row r="69" spans="1:4" x14ac:dyDescent="0.25">
      <c r="A69" s="9" t="s">
        <v>31</v>
      </c>
      <c r="B69" s="9" t="s">
        <v>2661</v>
      </c>
      <c r="C69" s="9" t="s">
        <v>2617</v>
      </c>
      <c r="D69" s="9" t="str">
        <f>CONCATENATE(quota_commodities[[#This Row],[goods_nomenclature_item_id]], " - ", quota_commodities[[#This Row],[description]])</f>
        <v>1806900000 - Other</v>
      </c>
    </row>
    <row r="70" spans="1:4" x14ac:dyDescent="0.25">
      <c r="A70" s="9" t="s">
        <v>33</v>
      </c>
      <c r="B70" s="9" t="s">
        <v>2662</v>
      </c>
      <c r="C70" s="9" t="s">
        <v>1429</v>
      </c>
      <c r="D70" s="9" t="str">
        <f>CONCATENATE(quota_commodities[[#This Row],[goods_nomenclature_item_id]], " - ", quota_commodities[[#This Row],[description]])</f>
        <v>1704000000 - Sugar confectionery (including white chocolate), not containing cocoa</v>
      </c>
    </row>
    <row r="71" spans="1:4" x14ac:dyDescent="0.25">
      <c r="A71" s="9" t="s">
        <v>34</v>
      </c>
      <c r="B71" s="9" t="s">
        <v>2663</v>
      </c>
      <c r="C71" s="9" t="s">
        <v>2617</v>
      </c>
      <c r="D71" s="9" t="str">
        <f>CONCATENATE(quota_commodities[[#This Row],[goods_nomenclature_item_id]], " - ", quota_commodities[[#This Row],[description]])</f>
        <v>1905900000 - Other</v>
      </c>
    </row>
    <row r="72" spans="1:4" x14ac:dyDescent="0.25">
      <c r="A72" s="9" t="s">
        <v>36</v>
      </c>
      <c r="B72" s="9" t="s">
        <v>2664</v>
      </c>
      <c r="C72" s="9" t="s">
        <v>2665</v>
      </c>
      <c r="D72" s="9" t="str">
        <f>CONCATENATE(quota_commodities[[#This Row],[goods_nomenclature_item_id]], " - ", quota_commodities[[#This Row],[description]])</f>
        <v>0706100000 - Carrots and turnips</v>
      </c>
    </row>
    <row r="73" spans="1:4" x14ac:dyDescent="0.25">
      <c r="A73" s="9" t="s">
        <v>37</v>
      </c>
      <c r="B73" s="9" t="s">
        <v>2666</v>
      </c>
      <c r="C73" s="9" t="s">
        <v>1434</v>
      </c>
      <c r="D73" s="9" t="str">
        <f>CONCATENATE(quota_commodities[[#This Row],[goods_nomenclature_item_id]], " - ", quota_commodities[[#This Row],[description]])</f>
        <v>0709601000 - Sweet peppers</v>
      </c>
    </row>
    <row r="74" spans="1:4" x14ac:dyDescent="0.25">
      <c r="A74" s="9" t="s">
        <v>38</v>
      </c>
      <c r="B74" s="9" t="s">
        <v>2667</v>
      </c>
      <c r="C74" s="9" t="s">
        <v>2668</v>
      </c>
      <c r="D74" s="9" t="str">
        <f>CONCATENATE(quota_commodities[[#This Row],[goods_nomenclature_item_id]], " - ", quota_commodities[[#This Row],[description]])</f>
        <v>0809100000 - Apricots</v>
      </c>
    </row>
    <row r="75" spans="1:4" x14ac:dyDescent="0.25">
      <c r="A75" s="9" t="s">
        <v>39</v>
      </c>
      <c r="B75" s="9" t="s">
        <v>2669</v>
      </c>
      <c r="C75" s="9" t="s">
        <v>2670</v>
      </c>
      <c r="D75" s="9" t="str">
        <f>CONCATENATE(quota_commodities[[#This Row],[goods_nomenclature_item_id]], " - ", quota_commodities[[#This Row],[description]])</f>
        <v>0707000500 - Cucumbers</v>
      </c>
    </row>
    <row r="76" spans="1:4" x14ac:dyDescent="0.25">
      <c r="A76" s="9" t="s">
        <v>39</v>
      </c>
      <c r="B76" s="9" t="s">
        <v>2671</v>
      </c>
      <c r="C76" s="9" t="s">
        <v>2672</v>
      </c>
      <c r="D76" s="9" t="str">
        <f>CONCATENATE(quota_commodities[[#This Row],[goods_nomenclature_item_id]], " - ", quota_commodities[[#This Row],[description]])</f>
        <v>0707000510 - Small cucumbers of a length not exceeding 15 cm</v>
      </c>
    </row>
    <row r="77" spans="1:4" x14ac:dyDescent="0.25">
      <c r="A77" s="9" t="s">
        <v>39</v>
      </c>
      <c r="B77" s="9" t="s">
        <v>2673</v>
      </c>
      <c r="C77" s="9" t="s">
        <v>2617</v>
      </c>
      <c r="D77" s="9" t="str">
        <f>CONCATENATE(quota_commodities[[#This Row],[goods_nomenclature_item_id]], " - ", quota_commodities[[#This Row],[description]])</f>
        <v>0707000520 - Other</v>
      </c>
    </row>
    <row r="78" spans="1:4" x14ac:dyDescent="0.25">
      <c r="A78" s="9" t="s">
        <v>39</v>
      </c>
      <c r="B78" s="9" t="s">
        <v>2674</v>
      </c>
      <c r="C78" s="9" t="s">
        <v>2672</v>
      </c>
      <c r="D78" s="9" t="str">
        <f>CONCATENATE(quota_commodities[[#This Row],[goods_nomenclature_item_id]], " - ", quota_commodities[[#This Row],[description]])</f>
        <v>0707000590 - Small cucumbers of a length not exceeding 15 cm</v>
      </c>
    </row>
    <row r="79" spans="1:4" x14ac:dyDescent="0.25">
      <c r="A79" s="9" t="s">
        <v>39</v>
      </c>
      <c r="B79" s="9" t="s">
        <v>2675</v>
      </c>
      <c r="C79" s="9" t="s">
        <v>2617</v>
      </c>
      <c r="D79" s="9" t="str">
        <f>CONCATENATE(quota_commodities[[#This Row],[goods_nomenclature_item_id]], " - ", quota_commodities[[#This Row],[description]])</f>
        <v>0707000599 - Other</v>
      </c>
    </row>
    <row r="80" spans="1:4" x14ac:dyDescent="0.25">
      <c r="A80" s="9" t="s">
        <v>43</v>
      </c>
      <c r="B80" s="9" t="s">
        <v>2676</v>
      </c>
      <c r="C80" s="9" t="s">
        <v>2617</v>
      </c>
      <c r="D80" s="9" t="str">
        <f>CONCATENATE(quota_commodities[[#This Row],[goods_nomenclature_item_id]], " - ", quota_commodities[[#This Row],[description]])</f>
        <v>0808309000 - Other</v>
      </c>
    </row>
    <row r="81" spans="1:4" x14ac:dyDescent="0.25">
      <c r="A81" s="9" t="s">
        <v>45</v>
      </c>
      <c r="B81" s="9" t="s">
        <v>2677</v>
      </c>
      <c r="C81" s="9" t="s">
        <v>2678</v>
      </c>
      <c r="D81" s="9" t="str">
        <f>CONCATENATE(quota_commodities[[#This Row],[goods_nomenclature_item_id]], " - ", quota_commodities[[#This Row],[description]])</f>
        <v>2009619010 - for the production of grape juice and/or non-wine sector products such as non-alcoholic drinks, jams and sauces</v>
      </c>
    </row>
    <row r="82" spans="1:4" x14ac:dyDescent="0.25">
      <c r="A82" s="9" t="s">
        <v>45</v>
      </c>
      <c r="B82" s="9" t="s">
        <v>2679</v>
      </c>
      <c r="C82" s="9" t="s">
        <v>2680</v>
      </c>
      <c r="D82" s="9" t="str">
        <f>CONCATENATE(quota_commodities[[#This Row],[goods_nomenclature_item_id]], " - ", quota_commodities[[#This Row],[description]])</f>
        <v>2009691111 - With an added sugar content not exceeding 30|% by weight</v>
      </c>
    </row>
    <row r="83" spans="1:4" x14ac:dyDescent="0.25">
      <c r="A83" s="9" t="s">
        <v>45</v>
      </c>
      <c r="B83" s="9" t="s">
        <v>2681</v>
      </c>
      <c r="C83" s="9" t="s">
        <v>2617</v>
      </c>
      <c r="D83" s="9" t="str">
        <f>CONCATENATE(quota_commodities[[#This Row],[goods_nomenclature_item_id]], " - ", quota_commodities[[#This Row],[description]])</f>
        <v>2009691119 - Other</v>
      </c>
    </row>
    <row r="84" spans="1:4" x14ac:dyDescent="0.25">
      <c r="A84" s="9" t="s">
        <v>45</v>
      </c>
      <c r="B84" s="9" t="s">
        <v>2682</v>
      </c>
      <c r="C84" s="9" t="s">
        <v>2678</v>
      </c>
      <c r="D84" s="9" t="str">
        <f>CONCATENATE(quota_commodities[[#This Row],[goods_nomenclature_item_id]], " - ", quota_commodities[[#This Row],[description]])</f>
        <v>2009691910 - for the production of grape juice and/or non-wine sector products such as non-alcoholic drinks, jams and sauces</v>
      </c>
    </row>
    <row r="85" spans="1:4" x14ac:dyDescent="0.25">
      <c r="A85" s="9" t="s">
        <v>45</v>
      </c>
      <c r="B85" s="9" t="s">
        <v>2683</v>
      </c>
      <c r="C85" s="9" t="s">
        <v>2678</v>
      </c>
      <c r="D85" s="9" t="str">
        <f>CONCATENATE(quota_commodities[[#This Row],[goods_nomenclature_item_id]], " - ", quota_commodities[[#This Row],[description]])</f>
        <v>2009695110 - for the production of grape juice and/or non-wine sector products such as non-alcoholic drinks, jams and sauces</v>
      </c>
    </row>
    <row r="86" spans="1:4" x14ac:dyDescent="0.25">
      <c r="A86" s="9" t="s">
        <v>45</v>
      </c>
      <c r="B86" s="9" t="s">
        <v>2684</v>
      </c>
      <c r="C86" s="9" t="s">
        <v>2678</v>
      </c>
      <c r="D86" s="9" t="str">
        <f>CONCATENATE(quota_commodities[[#This Row],[goods_nomenclature_item_id]], " - ", quota_commodities[[#This Row],[description]])</f>
        <v>2009699020 - for the production of grape juice and/or non-wine sector products such as non-alcoholic drinks, jams and sauces</v>
      </c>
    </row>
    <row r="87" spans="1:4" x14ac:dyDescent="0.25">
      <c r="A87" s="9" t="s">
        <v>47</v>
      </c>
      <c r="B87" s="9" t="s">
        <v>2685</v>
      </c>
      <c r="C87" s="9" t="s">
        <v>2686</v>
      </c>
      <c r="D87" s="9" t="str">
        <f>CONCATENATE(quota_commodities[[#This Row],[goods_nomenclature_item_id]], " - ", quota_commodities[[#This Row],[description]])</f>
        <v>2309903100 - Containing no milk products or containing less than 10|% by weight of such products</v>
      </c>
    </row>
    <row r="88" spans="1:4" x14ac:dyDescent="0.25">
      <c r="A88" s="9" t="s">
        <v>47</v>
      </c>
      <c r="B88" s="9" t="s">
        <v>2687</v>
      </c>
      <c r="C88" s="9" t="s">
        <v>2686</v>
      </c>
      <c r="D88" s="9" t="str">
        <f>CONCATENATE(quota_commodities[[#This Row],[goods_nomenclature_item_id]], " - ", quota_commodities[[#This Row],[description]])</f>
        <v>2309904100 - Containing no milk products or containing less than 10|% by weight of such products</v>
      </c>
    </row>
    <row r="89" spans="1:4" x14ac:dyDescent="0.25">
      <c r="A89" s="9" t="s">
        <v>47</v>
      </c>
      <c r="B89" s="9" t="s">
        <v>2688</v>
      </c>
      <c r="C89" s="9" t="s">
        <v>2686</v>
      </c>
      <c r="D89" s="9" t="str">
        <f>CONCATENATE(quota_commodities[[#This Row],[goods_nomenclature_item_id]], " - ", quota_commodities[[#This Row],[description]])</f>
        <v>2309905100 - Containing no milk products or containing less than 10|% by weight of such products</v>
      </c>
    </row>
    <row r="90" spans="1:4" x14ac:dyDescent="0.25">
      <c r="A90" s="9" t="s">
        <v>47</v>
      </c>
      <c r="B90" s="9" t="s">
        <v>2689</v>
      </c>
      <c r="C90" s="9" t="s">
        <v>2617</v>
      </c>
      <c r="D90" s="9" t="str">
        <f>CONCATENATE(quota_commodities[[#This Row],[goods_nomenclature_item_id]], " - ", quota_commodities[[#This Row],[description]])</f>
        <v>2309909600 - Other</v>
      </c>
    </row>
    <row r="91" spans="1:4" x14ac:dyDescent="0.25">
      <c r="A91" s="9" t="s">
        <v>49</v>
      </c>
      <c r="B91" s="9" t="s">
        <v>2690</v>
      </c>
      <c r="C91" s="9" t="s">
        <v>2691</v>
      </c>
      <c r="D91" s="9" t="str">
        <f>CONCATENATE(quota_commodities[[#This Row],[goods_nomenclature_item_id]], " - ", quota_commodities[[#This Row],[description]])</f>
        <v>1008210000 - Seed</v>
      </c>
    </row>
    <row r="92" spans="1:4" x14ac:dyDescent="0.25">
      <c r="A92" s="9" t="s">
        <v>49</v>
      </c>
      <c r="B92" s="9" t="s">
        <v>2692</v>
      </c>
      <c r="C92" s="9" t="s">
        <v>2617</v>
      </c>
      <c r="D92" s="9" t="str">
        <f>CONCATENATE(quota_commodities[[#This Row],[goods_nomenclature_item_id]], " - ", quota_commodities[[#This Row],[description]])</f>
        <v>1008290000 - Other</v>
      </c>
    </row>
    <row r="93" spans="1:4" x14ac:dyDescent="0.25">
      <c r="A93" s="9" t="s">
        <v>51</v>
      </c>
      <c r="B93" s="9" t="s">
        <v>2693</v>
      </c>
      <c r="C93" s="9" t="s">
        <v>2694</v>
      </c>
      <c r="D93" s="9" t="str">
        <f>CONCATENATE(quota_commodities[[#This Row],[goods_nomenclature_item_id]], " - ", quota_commodities[[#This Row],[description]])</f>
        <v>2302301000 -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v>
      </c>
    </row>
    <row r="94" spans="1:4" x14ac:dyDescent="0.25">
      <c r="A94" s="9" t="s">
        <v>51</v>
      </c>
      <c r="B94" s="9" t="s">
        <v>2695</v>
      </c>
      <c r="C94" s="9" t="s">
        <v>2617</v>
      </c>
      <c r="D94" s="9" t="str">
        <f>CONCATENATE(quota_commodities[[#This Row],[goods_nomenclature_item_id]], " - ", quota_commodities[[#This Row],[description]])</f>
        <v>2302309000 - Other</v>
      </c>
    </row>
    <row r="95" spans="1:4" x14ac:dyDescent="0.25">
      <c r="A95" s="9" t="s">
        <v>51</v>
      </c>
      <c r="B95" s="9" t="s">
        <v>2696</v>
      </c>
      <c r="C95" s="9" t="s">
        <v>2694</v>
      </c>
      <c r="D95" s="9" t="str">
        <f>CONCATENATE(quota_commodities[[#This Row],[goods_nomenclature_item_id]], " - ", quota_commodities[[#This Row],[description]])</f>
        <v>2302401000 -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v>
      </c>
    </row>
    <row r="96" spans="1:4" x14ac:dyDescent="0.25">
      <c r="A96" s="9" t="s">
        <v>51</v>
      </c>
      <c r="B96" s="9" t="s">
        <v>2697</v>
      </c>
      <c r="C96" s="9" t="s">
        <v>2617</v>
      </c>
      <c r="D96" s="9" t="str">
        <f>CONCATENATE(quota_commodities[[#This Row],[goods_nomenclature_item_id]], " - ", quota_commodities[[#This Row],[description]])</f>
        <v>2302409000 - Other</v>
      </c>
    </row>
    <row r="97" spans="1:4" x14ac:dyDescent="0.25">
      <c r="A97" s="9" t="s">
        <v>53</v>
      </c>
      <c r="B97" s="9" t="s">
        <v>2685</v>
      </c>
      <c r="C97" s="9" t="s">
        <v>2686</v>
      </c>
      <c r="D97" s="9" t="str">
        <f>CONCATENATE(quota_commodities[[#This Row],[goods_nomenclature_item_id]], " - ", quota_commodities[[#This Row],[description]])</f>
        <v>2309903100 - Containing no milk products or containing less than 10|% by weight of such products</v>
      </c>
    </row>
    <row r="98" spans="1:4" x14ac:dyDescent="0.25">
      <c r="A98" s="9" t="s">
        <v>53</v>
      </c>
      <c r="B98" s="9" t="s">
        <v>2687</v>
      </c>
      <c r="C98" s="9" t="s">
        <v>2686</v>
      </c>
      <c r="D98" s="9" t="str">
        <f>CONCATENATE(quota_commodities[[#This Row],[goods_nomenclature_item_id]], " - ", quota_commodities[[#This Row],[description]])</f>
        <v>2309904100 - Containing no milk products or containing less than 10|% by weight of such products</v>
      </c>
    </row>
    <row r="99" spans="1:4" x14ac:dyDescent="0.25">
      <c r="A99" s="9" t="s">
        <v>53</v>
      </c>
      <c r="B99" s="9" t="s">
        <v>2688</v>
      </c>
      <c r="C99" s="9" t="s">
        <v>2686</v>
      </c>
      <c r="D99" s="9" t="str">
        <f>CONCATENATE(quota_commodities[[#This Row],[goods_nomenclature_item_id]], " - ", quota_commodities[[#This Row],[description]])</f>
        <v>2309905100 - Containing no milk products or containing less than 10|% by weight of such products</v>
      </c>
    </row>
    <row r="100" spans="1:4" x14ac:dyDescent="0.25">
      <c r="A100" s="9" t="s">
        <v>54</v>
      </c>
      <c r="B100" s="9" t="s">
        <v>2698</v>
      </c>
      <c r="C100" s="9" t="s">
        <v>2617</v>
      </c>
      <c r="D100" s="9" t="str">
        <f>CONCATENATE(quota_commodities[[#This Row],[goods_nomenclature_item_id]], " - ", quota_commodities[[#This Row],[description]])</f>
        <v>1001190000 - Other</v>
      </c>
    </row>
    <row r="101" spans="1:4" x14ac:dyDescent="0.25">
      <c r="A101" s="9" t="s">
        <v>55</v>
      </c>
      <c r="B101" s="9" t="s">
        <v>2699</v>
      </c>
      <c r="C101" s="9" t="s">
        <v>2700</v>
      </c>
      <c r="D101" s="9" t="str">
        <f>CONCATENATE(quota_commodities[[#This Row],[goods_nomenclature_item_id]], " - ", quota_commodities[[#This Row],[description]])</f>
        <v>1001190012 - Durum wheat with  - a specific weight in kg/hl greater than or equal to|80,  - a maximum of 20,0|% of grains which have lost their vitreous aspect,  - a maximum of 10,0|% of matter which is not quality wheat grains of unimpaired quality of which a maximum of 7,0|% of broken and/or shrivelled grains, a maximum of 2,0|% grains damaged by pests, a maximum of 5,0|% grains affected with fusariosis and/or mottled grains, a maximum of 0,5|% of sprouted grains,   - a maximum of 1,0|% of miscellaneous impurities (Schwarzbesatz),  - a Hagberg falling number of a minimum of|250</v>
      </c>
    </row>
    <row r="102" spans="1:4" x14ac:dyDescent="0.25">
      <c r="A102" s="9" t="s">
        <v>55</v>
      </c>
      <c r="B102" s="9" t="s">
        <v>2701</v>
      </c>
      <c r="C102" s="9" t="s">
        <v>2702</v>
      </c>
      <c r="D102" s="9" t="str">
        <f>CONCATENATE(quota_commodities[[#This Row],[goods_nomenclature_item_id]], " - ", quota_commodities[[#This Row],[description]])</f>
        <v>1001990013 - With: - a specific weight in kg/hl greater than or equal to|78, - a maximum of 10,0|% of matter which is not quality wheat grains of unimpaired quality, of which a maximum of 7,0|% of broken and/or shrivelled grains, a maximum of 2,0|% grains damaged by pests, a maximum of 0,5|% sprouted grains, - a maximum of 1,0|% of miscellaneous impurities (Schwarzbesatz), - a Hagberg falling number of a minimum of|230, - a protein content (13,5|% moisture content) of a minimum of|14,6|%</v>
      </c>
    </row>
    <row r="103" spans="1:4" x14ac:dyDescent="0.25">
      <c r="A103" s="9" t="s">
        <v>56</v>
      </c>
      <c r="B103" s="9" t="s">
        <v>2703</v>
      </c>
      <c r="C103" s="9" t="s">
        <v>2704</v>
      </c>
      <c r="D103" s="9" t="str">
        <f>CONCATENATE(quota_commodities[[#This Row],[goods_nomenclature_item_id]], " - ", quota_commodities[[#This Row],[description]])</f>
        <v xml:space="preserve">1003900020 - with the following quality criteria: - specific weight 60,5 kg/hl or more, - damaged grains 1|%  or less, - moisture content 13,5|% or less, - sound, fair and merchantable barley 96|% or more, to be used for the manufacture of beer aged in vats containing beechwood </v>
      </c>
    </row>
    <row r="104" spans="1:4" x14ac:dyDescent="0.25">
      <c r="A104" s="9" t="s">
        <v>58</v>
      </c>
      <c r="B104" s="9" t="s">
        <v>2705</v>
      </c>
      <c r="C104" s="9" t="s">
        <v>2706</v>
      </c>
      <c r="D104" s="9" t="str">
        <f>CONCATENATE(quota_commodities[[#This Row],[goods_nomenclature_item_id]], " - ", quota_commodities[[#This Row],[description]])</f>
        <v>1006100000 - Rice in the husk (paddy or rough)</v>
      </c>
    </row>
    <row r="105" spans="1:4" x14ac:dyDescent="0.25">
      <c r="A105" s="9" t="s">
        <v>60</v>
      </c>
      <c r="B105" s="9" t="s">
        <v>2707</v>
      </c>
      <c r="C105" s="9" t="s">
        <v>1458</v>
      </c>
      <c r="D105" s="9" t="str">
        <f>CONCATENATE(quota_commodities[[#This Row],[goods_nomenclature_item_id]], " - ", quota_commodities[[#This Row],[description]])</f>
        <v>1702500000 - Chemically pure fructose</v>
      </c>
    </row>
    <row r="106" spans="1:4" x14ac:dyDescent="0.25">
      <c r="A106" s="9" t="s">
        <v>62</v>
      </c>
      <c r="B106" s="9" t="s">
        <v>2708</v>
      </c>
      <c r="C106" s="9" t="s">
        <v>1521</v>
      </c>
      <c r="D106" s="9" t="str">
        <f>CONCATENATE(quota_commodities[[#This Row],[goods_nomenclature_item_id]], " - ", quota_commodities[[#This Row],[description]])</f>
        <v>1806000000 - Chocolate and other food preparations containing cocoa</v>
      </c>
    </row>
    <row r="107" spans="1:4" x14ac:dyDescent="0.25">
      <c r="A107" s="9" t="s">
        <v>63</v>
      </c>
      <c r="B107" s="9" t="s">
        <v>2709</v>
      </c>
      <c r="C107" s="9" t="s">
        <v>2710</v>
      </c>
      <c r="D107" s="9" t="str">
        <f>CONCATENATE(quota_commodities[[#This Row],[goods_nomenclature_item_id]], " - ", quota_commodities[[#This Row],[description]])</f>
        <v>1902110000 - Containing eggs</v>
      </c>
    </row>
    <row r="108" spans="1:4" x14ac:dyDescent="0.25">
      <c r="A108" s="9" t="s">
        <v>63</v>
      </c>
      <c r="B108" s="9" t="s">
        <v>2711</v>
      </c>
      <c r="C108" s="9" t="s">
        <v>2617</v>
      </c>
      <c r="D108" s="9" t="str">
        <f>CONCATENATE(quota_commodities[[#This Row],[goods_nomenclature_item_id]], " - ", quota_commodities[[#This Row],[description]])</f>
        <v>1902190000 - Other</v>
      </c>
    </row>
    <row r="109" spans="1:4" x14ac:dyDescent="0.25">
      <c r="A109" s="9" t="s">
        <v>63</v>
      </c>
      <c r="B109" s="9" t="s">
        <v>2712</v>
      </c>
      <c r="C109" s="9" t="s">
        <v>2713</v>
      </c>
      <c r="D109" s="9" t="str">
        <f>CONCATENATE(quota_commodities[[#This Row],[goods_nomenclature_item_id]], " - ", quota_commodities[[#This Row],[description]])</f>
        <v>1902209100 - Cooked</v>
      </c>
    </row>
    <row r="110" spans="1:4" x14ac:dyDescent="0.25">
      <c r="A110" s="9" t="s">
        <v>63</v>
      </c>
      <c r="B110" s="9" t="s">
        <v>2714</v>
      </c>
      <c r="C110" s="9" t="s">
        <v>2617</v>
      </c>
      <c r="D110" s="9" t="str">
        <f>CONCATENATE(quota_commodities[[#This Row],[goods_nomenclature_item_id]], " - ", quota_commodities[[#This Row],[description]])</f>
        <v>1902209900 - Other</v>
      </c>
    </row>
    <row r="111" spans="1:4" x14ac:dyDescent="0.25">
      <c r="A111" s="9" t="s">
        <v>63</v>
      </c>
      <c r="B111" s="9" t="s">
        <v>2715</v>
      </c>
      <c r="C111" s="9" t="s">
        <v>2716</v>
      </c>
      <c r="D111" s="9" t="str">
        <f>CONCATENATE(quota_commodities[[#This Row],[goods_nomenclature_item_id]], " - ", quota_commodities[[#This Row],[description]])</f>
        <v>1902300000 - Other pasta</v>
      </c>
    </row>
    <row r="112" spans="1:4" x14ac:dyDescent="0.25">
      <c r="A112" s="9" t="s">
        <v>63</v>
      </c>
      <c r="B112" s="9" t="s">
        <v>2717</v>
      </c>
      <c r="C112" s="9" t="s">
        <v>2718</v>
      </c>
      <c r="D112" s="9" t="str">
        <f>CONCATENATE(quota_commodities[[#This Row],[goods_nomenclature_item_id]], " - ", quota_commodities[[#This Row],[description]])</f>
        <v>1902400000 - Couscous</v>
      </c>
    </row>
    <row r="113" spans="1:4" x14ac:dyDescent="0.25">
      <c r="A113" s="9" t="s">
        <v>64</v>
      </c>
      <c r="B113" s="9" t="s">
        <v>2719</v>
      </c>
      <c r="C113" s="9" t="s">
        <v>2617</v>
      </c>
      <c r="D113" s="9" t="str">
        <f>CONCATENATE(quota_commodities[[#This Row],[goods_nomenclature_item_id]], " - ", quota_commodities[[#This Row],[description]])</f>
        <v>1901909900 - Other</v>
      </c>
    </row>
    <row r="114" spans="1:4" x14ac:dyDescent="0.25">
      <c r="A114" s="9" t="s">
        <v>64</v>
      </c>
      <c r="B114" s="9" t="s">
        <v>2720</v>
      </c>
      <c r="C114" s="9" t="s">
        <v>2721</v>
      </c>
      <c r="D114" s="9" t="str">
        <f>CONCATENATE(quota_commodities[[#This Row],[goods_nomenclature_item_id]], " - ", quota_commodities[[#This Row],[description]])</f>
        <v>1904300000 - Bulgur wheat</v>
      </c>
    </row>
    <row r="115" spans="1:4" x14ac:dyDescent="0.25">
      <c r="A115" s="9" t="s">
        <v>64</v>
      </c>
      <c r="B115" s="9" t="s">
        <v>2722</v>
      </c>
      <c r="C115" s="9" t="s">
        <v>2617</v>
      </c>
      <c r="D115" s="9" t="str">
        <f>CONCATENATE(quota_commodities[[#This Row],[goods_nomenclature_item_id]], " - ", quota_commodities[[#This Row],[description]])</f>
        <v>1904908000 - Other</v>
      </c>
    </row>
    <row r="116" spans="1:4" x14ac:dyDescent="0.25">
      <c r="A116" s="9" t="s">
        <v>64</v>
      </c>
      <c r="B116" s="9" t="s">
        <v>2723</v>
      </c>
      <c r="C116" s="9" t="s">
        <v>2724</v>
      </c>
      <c r="D116" s="9" t="str">
        <f>CONCATENATE(quota_commodities[[#This Row],[goods_nomenclature_item_id]], " - ", quota_commodities[[#This Row],[description]])</f>
        <v>1905902000 - Communion wafers, empty cachets of a kind suitable for pharmaceutical use, sealing wafers, rice paper and similar products</v>
      </c>
    </row>
    <row r="117" spans="1:4" x14ac:dyDescent="0.25">
      <c r="A117" s="9" t="s">
        <v>65</v>
      </c>
      <c r="B117" s="9" t="s">
        <v>2725</v>
      </c>
      <c r="C117" s="9" t="s">
        <v>2617</v>
      </c>
      <c r="D117" s="9" t="str">
        <f>CONCATENATE(quota_commodities[[#This Row],[goods_nomenclature_item_id]], " - ", quota_commodities[[#This Row],[description]])</f>
        <v>2106909800 - Other</v>
      </c>
    </row>
    <row r="118" spans="1:4" x14ac:dyDescent="0.25">
      <c r="A118" s="9" t="s">
        <v>66</v>
      </c>
      <c r="B118" s="9" t="s">
        <v>2726</v>
      </c>
      <c r="C118" s="9" t="s">
        <v>2727</v>
      </c>
      <c r="D118" s="9" t="str">
        <f>CONCATENATE(quota_commodities[[#This Row],[goods_nomenclature_item_id]], " - ", quota_commodities[[#This Row],[description]])</f>
        <v>2309101300 - Containing not less than 10|% but less than 50|% by weight of milk products</v>
      </c>
    </row>
    <row r="119" spans="1:4" x14ac:dyDescent="0.25">
      <c r="A119" s="9" t="s">
        <v>66</v>
      </c>
      <c r="B119" s="9" t="s">
        <v>2728</v>
      </c>
      <c r="C119" s="9" t="s">
        <v>2729</v>
      </c>
      <c r="D119" s="9" t="str">
        <f>CONCATENATE(quota_commodities[[#This Row],[goods_nomenclature_item_id]], " - ", quota_commodities[[#This Row],[description]])</f>
        <v>2309101500 - Containing not less than 50|% but less than 75|% by weight of milk products</v>
      </c>
    </row>
    <row r="120" spans="1:4" x14ac:dyDescent="0.25">
      <c r="A120" s="9" t="s">
        <v>66</v>
      </c>
      <c r="B120" s="9" t="s">
        <v>2730</v>
      </c>
      <c r="C120" s="9" t="s">
        <v>2731</v>
      </c>
      <c r="D120" s="9" t="str">
        <f>CONCATENATE(quota_commodities[[#This Row],[goods_nomenclature_item_id]], " - ", quota_commodities[[#This Row],[description]])</f>
        <v>2309101900 - Containing not less than 75|% by weight of milk products</v>
      </c>
    </row>
    <row r="121" spans="1:4" x14ac:dyDescent="0.25">
      <c r="A121" s="9" t="s">
        <v>66</v>
      </c>
      <c r="B121" s="9" t="s">
        <v>2732</v>
      </c>
      <c r="C121" s="9" t="s">
        <v>2727</v>
      </c>
      <c r="D121" s="9" t="str">
        <f>CONCATENATE(quota_commodities[[#This Row],[goods_nomenclature_item_id]], " - ", quota_commodities[[#This Row],[description]])</f>
        <v>2309103300 - Containing not less than 10|% but less than 50|% by weight of milk products</v>
      </c>
    </row>
    <row r="122" spans="1:4" x14ac:dyDescent="0.25">
      <c r="A122" s="9" t="s">
        <v>66</v>
      </c>
      <c r="B122" s="9" t="s">
        <v>2733</v>
      </c>
      <c r="C122" s="9" t="s">
        <v>2734</v>
      </c>
      <c r="D122" s="9" t="str">
        <f>CONCATENATE(quota_commodities[[#This Row],[goods_nomenclature_item_id]], " - ", quota_commodities[[#This Row],[description]])</f>
        <v>2309103900 - Containing not less than 50|% by weight of milk products</v>
      </c>
    </row>
    <row r="123" spans="1:4" x14ac:dyDescent="0.25">
      <c r="A123" s="9" t="s">
        <v>66</v>
      </c>
      <c r="B123" s="9" t="s">
        <v>2735</v>
      </c>
      <c r="C123" s="9" t="s">
        <v>2686</v>
      </c>
      <c r="D123" s="9" t="str">
        <f>CONCATENATE(quota_commodities[[#This Row],[goods_nomenclature_item_id]], " - ", quota_commodities[[#This Row],[description]])</f>
        <v>2309105100 - Containing no milk products or containing less than 10|% by weight of such products</v>
      </c>
    </row>
    <row r="124" spans="1:4" x14ac:dyDescent="0.25">
      <c r="A124" s="9" t="s">
        <v>66</v>
      </c>
      <c r="B124" s="9" t="s">
        <v>2736</v>
      </c>
      <c r="C124" s="9" t="s">
        <v>2727</v>
      </c>
      <c r="D124" s="9" t="str">
        <f>CONCATENATE(quota_commodities[[#This Row],[goods_nomenclature_item_id]], " - ", quota_commodities[[#This Row],[description]])</f>
        <v>2309105300 - Containing not less than 10|% but less than 50|% by weight of milk products</v>
      </c>
    </row>
    <row r="125" spans="1:4" x14ac:dyDescent="0.25">
      <c r="A125" s="9" t="s">
        <v>66</v>
      </c>
      <c r="B125" s="9" t="s">
        <v>2737</v>
      </c>
      <c r="C125" s="9" t="s">
        <v>2734</v>
      </c>
      <c r="D125" s="9" t="str">
        <f>CONCATENATE(quota_commodities[[#This Row],[goods_nomenclature_item_id]], " - ", quota_commodities[[#This Row],[description]])</f>
        <v>2309105900 - Containing not less than 50|% by weight of milk products</v>
      </c>
    </row>
    <row r="126" spans="1:4" x14ac:dyDescent="0.25">
      <c r="A126" s="9" t="s">
        <v>66</v>
      </c>
      <c r="B126" s="9" t="s">
        <v>2738</v>
      </c>
      <c r="C126" s="9" t="s">
        <v>2739</v>
      </c>
      <c r="D126" s="9" t="str">
        <f>CONCATENATE(quota_commodities[[#This Row],[goods_nomenclature_item_id]], " - ", quota_commodities[[#This Row],[description]])</f>
        <v>2309107000 - Containing no starch, glucose, glucose syrup, maltodextrine or maltodextrine syrup but containing milk products</v>
      </c>
    </row>
    <row r="127" spans="1:4" x14ac:dyDescent="0.25">
      <c r="A127" s="9" t="s">
        <v>68</v>
      </c>
      <c r="B127" s="9" t="s">
        <v>2740</v>
      </c>
      <c r="C127" s="9" t="s">
        <v>2741</v>
      </c>
      <c r="D127" s="9" t="str">
        <f>CONCATENATE(quota_commodities[[#This Row],[goods_nomenclature_item_id]], " - ", quota_commodities[[#This Row],[description]])</f>
        <v>2303101110 - corn gluten</v>
      </c>
    </row>
    <row r="128" spans="1:4" x14ac:dyDescent="0.25">
      <c r="A128" s="9" t="s">
        <v>70</v>
      </c>
      <c r="B128" s="9" t="s">
        <v>2707</v>
      </c>
      <c r="C128" s="9" t="s">
        <v>1458</v>
      </c>
      <c r="D128" s="9" t="str">
        <f>CONCATENATE(quota_commodities[[#This Row],[goods_nomenclature_item_id]], " - ", quota_commodities[[#This Row],[description]])</f>
        <v>1702500000 - Chemically pure fructose</v>
      </c>
    </row>
    <row r="129" spans="1:4" x14ac:dyDescent="0.25">
      <c r="A129" s="9" t="s">
        <v>71</v>
      </c>
      <c r="B129" s="9" t="s">
        <v>2742</v>
      </c>
      <c r="C129" s="9" t="s">
        <v>2743</v>
      </c>
      <c r="D129" s="9" t="str">
        <f>CONCATENATE(quota_commodities[[#This Row],[goods_nomenclature_item_id]], " - ", quota_commodities[[#This Row],[description]])</f>
        <v>2008201100 - With a sugar content exceeding 17|% by weight</v>
      </c>
    </row>
    <row r="130" spans="1:4" x14ac:dyDescent="0.25">
      <c r="A130" s="9" t="s">
        <v>71</v>
      </c>
      <c r="B130" s="9" t="s">
        <v>2744</v>
      </c>
      <c r="C130" s="9" t="s">
        <v>2617</v>
      </c>
      <c r="D130" s="9" t="str">
        <f>CONCATENATE(quota_commodities[[#This Row],[goods_nomenclature_item_id]], " - ", quota_commodities[[#This Row],[description]])</f>
        <v>2008201900 - Other</v>
      </c>
    </row>
    <row r="131" spans="1:4" x14ac:dyDescent="0.25">
      <c r="A131" s="9" t="s">
        <v>71</v>
      </c>
      <c r="B131" s="9" t="s">
        <v>2745</v>
      </c>
      <c r="C131" s="9" t="s">
        <v>2746</v>
      </c>
      <c r="D131" s="9" t="str">
        <f>CONCATENATE(quota_commodities[[#This Row],[goods_nomenclature_item_id]], " - ", quota_commodities[[#This Row],[description]])</f>
        <v>2008203100 - With a sugar content exceeding 19|% by weight</v>
      </c>
    </row>
    <row r="132" spans="1:4" x14ac:dyDescent="0.25">
      <c r="A132" s="9" t="s">
        <v>71</v>
      </c>
      <c r="B132" s="9" t="s">
        <v>2747</v>
      </c>
      <c r="C132" s="9" t="s">
        <v>2617</v>
      </c>
      <c r="D132" s="9" t="str">
        <f>CONCATENATE(quota_commodities[[#This Row],[goods_nomenclature_item_id]], " - ", quota_commodities[[#This Row],[description]])</f>
        <v>2008203900 - Other</v>
      </c>
    </row>
    <row r="133" spans="1:4" x14ac:dyDescent="0.25">
      <c r="A133" s="9" t="s">
        <v>71</v>
      </c>
      <c r="B133" s="9" t="s">
        <v>2748</v>
      </c>
      <c r="C133" s="9" t="s">
        <v>2746</v>
      </c>
      <c r="D133" s="9" t="str">
        <f>CONCATENATE(quota_commodities[[#This Row],[goods_nomenclature_item_id]], " - ", quota_commodities[[#This Row],[description]])</f>
        <v>2008207100 - With a sugar content exceeding 19|% by weight</v>
      </c>
    </row>
    <row r="134" spans="1:4" x14ac:dyDescent="0.25">
      <c r="A134" s="9" t="s">
        <v>71</v>
      </c>
      <c r="B134" s="9" t="s">
        <v>2749</v>
      </c>
      <c r="C134" s="9" t="s">
        <v>2750</v>
      </c>
      <c r="D134" s="9" t="str">
        <f>CONCATENATE(quota_commodities[[#This Row],[goods_nomenclature_item_id]], " - ", quota_commodities[[#This Row],[description]])</f>
        <v>2008301100 - Of an actual alcoholic strength by mass not exceeding 11,85|%|mas</v>
      </c>
    </row>
    <row r="135" spans="1:4" x14ac:dyDescent="0.25">
      <c r="A135" s="9" t="s">
        <v>71</v>
      </c>
      <c r="B135" s="9" t="s">
        <v>2751</v>
      </c>
      <c r="C135" s="9" t="s">
        <v>2617</v>
      </c>
      <c r="D135" s="9" t="str">
        <f>CONCATENATE(quota_commodities[[#This Row],[goods_nomenclature_item_id]], " - ", quota_commodities[[#This Row],[description]])</f>
        <v>2008301900 - Other</v>
      </c>
    </row>
    <row r="136" spans="1:4" x14ac:dyDescent="0.25">
      <c r="A136" s="9" t="s">
        <v>71</v>
      </c>
      <c r="B136" s="9" t="s">
        <v>2752</v>
      </c>
      <c r="C136" s="9" t="s">
        <v>2750</v>
      </c>
      <c r="D136" s="9" t="str">
        <f>CONCATENATE(quota_commodities[[#This Row],[goods_nomenclature_item_id]], " - ", quota_commodities[[#This Row],[description]])</f>
        <v>2008303100 - Of an actual alcoholic strength by mass not exceeding 11,85|%|mas</v>
      </c>
    </row>
    <row r="137" spans="1:4" x14ac:dyDescent="0.25">
      <c r="A137" s="9" t="s">
        <v>71</v>
      </c>
      <c r="B137" s="9" t="s">
        <v>2753</v>
      </c>
      <c r="C137" s="9" t="s">
        <v>2617</v>
      </c>
      <c r="D137" s="9" t="str">
        <f>CONCATENATE(quota_commodities[[#This Row],[goods_nomenclature_item_id]], " - ", quota_commodities[[#This Row],[description]])</f>
        <v>2008303900 - Other</v>
      </c>
    </row>
    <row r="138" spans="1:4" x14ac:dyDescent="0.25">
      <c r="A138" s="9" t="s">
        <v>71</v>
      </c>
      <c r="B138" s="9" t="s">
        <v>2754</v>
      </c>
      <c r="C138" s="9" t="s">
        <v>2617</v>
      </c>
      <c r="D138" s="9" t="str">
        <f>CONCATENATE(quota_commodities[[#This Row],[goods_nomenclature_item_id]], " - ", quota_commodities[[#This Row],[description]])</f>
        <v>2008307900 - Other</v>
      </c>
    </row>
    <row r="139" spans="1:4" x14ac:dyDescent="0.25">
      <c r="A139" s="9" t="s">
        <v>71</v>
      </c>
      <c r="B139" s="9" t="s">
        <v>2755</v>
      </c>
      <c r="C139" s="9" t="s">
        <v>2756</v>
      </c>
      <c r="D139" s="9" t="str">
        <f>CONCATENATE(quota_commodities[[#This Row],[goods_nomenclature_item_id]], " - ", quota_commodities[[#This Row],[description]])</f>
        <v>2008307920 - Comminuted oranges and lemons</v>
      </c>
    </row>
    <row r="140" spans="1:4" x14ac:dyDescent="0.25">
      <c r="A140" s="9" t="s">
        <v>71</v>
      </c>
      <c r="B140" s="9" t="s">
        <v>2757</v>
      </c>
      <c r="C140" s="9" t="s">
        <v>2750</v>
      </c>
      <c r="D140" s="9" t="str">
        <f>CONCATENATE(quota_commodities[[#This Row],[goods_nomenclature_item_id]], " - ", quota_commodities[[#This Row],[description]])</f>
        <v>2008401100 - Of an actual alcoholic strength by mass not exceeding 11,85|%|mas</v>
      </c>
    </row>
    <row r="141" spans="1:4" x14ac:dyDescent="0.25">
      <c r="A141" s="9" t="s">
        <v>71</v>
      </c>
      <c r="B141" s="9" t="s">
        <v>2758</v>
      </c>
      <c r="C141" s="9" t="s">
        <v>2617</v>
      </c>
      <c r="D141" s="9" t="str">
        <f>CONCATENATE(quota_commodities[[#This Row],[goods_nomenclature_item_id]], " - ", quota_commodities[[#This Row],[description]])</f>
        <v>2008401900 - Other</v>
      </c>
    </row>
    <row r="142" spans="1:4" x14ac:dyDescent="0.25">
      <c r="A142" s="9" t="s">
        <v>71</v>
      </c>
      <c r="B142" s="9" t="s">
        <v>2759</v>
      </c>
      <c r="C142" s="9" t="s">
        <v>2750</v>
      </c>
      <c r="D142" s="9" t="str">
        <f>CONCATENATE(quota_commodities[[#This Row],[goods_nomenclature_item_id]], " - ", quota_commodities[[#This Row],[description]])</f>
        <v>2008402100 - Of an actual alcoholic strength by mass not exceeding 11,85|%|mas</v>
      </c>
    </row>
    <row r="143" spans="1:4" x14ac:dyDescent="0.25">
      <c r="A143" s="9" t="s">
        <v>71</v>
      </c>
      <c r="B143" s="9" t="s">
        <v>2760</v>
      </c>
      <c r="C143" s="9" t="s">
        <v>2617</v>
      </c>
      <c r="D143" s="9" t="str">
        <f>CONCATENATE(quota_commodities[[#This Row],[goods_nomenclature_item_id]], " - ", quota_commodities[[#This Row],[description]])</f>
        <v>2008402900 - Other</v>
      </c>
    </row>
    <row r="144" spans="1:4" x14ac:dyDescent="0.25">
      <c r="A144" s="9" t="s">
        <v>71</v>
      </c>
      <c r="B144" s="9" t="s">
        <v>2761</v>
      </c>
      <c r="C144" s="9" t="s">
        <v>2762</v>
      </c>
      <c r="D144" s="9" t="str">
        <f>CONCATENATE(quota_commodities[[#This Row],[goods_nomenclature_item_id]], " - ", quota_commodities[[#This Row],[description]])</f>
        <v>2008403100 - With a sugar content exceeding 15|% by weight</v>
      </c>
    </row>
    <row r="145" spans="1:4" x14ac:dyDescent="0.25">
      <c r="A145" s="9" t="s">
        <v>71</v>
      </c>
      <c r="B145" s="9" t="s">
        <v>2763</v>
      </c>
      <c r="C145" s="9" t="s">
        <v>2617</v>
      </c>
      <c r="D145" s="9" t="str">
        <f>CONCATENATE(quota_commodities[[#This Row],[goods_nomenclature_item_id]], " - ", quota_commodities[[#This Row],[description]])</f>
        <v>2008403900 - Other</v>
      </c>
    </row>
    <row r="146" spans="1:4" x14ac:dyDescent="0.25">
      <c r="A146" s="9" t="s">
        <v>71</v>
      </c>
      <c r="B146" s="9" t="s">
        <v>2764</v>
      </c>
      <c r="C146" s="9" t="s">
        <v>2750</v>
      </c>
      <c r="D146" s="9" t="str">
        <f>CONCATENATE(quota_commodities[[#This Row],[goods_nomenclature_item_id]], " - ", quota_commodities[[#This Row],[description]])</f>
        <v>2008501100 - Of an actual alcoholic strength by mass not exceeding 11,85|%|mas</v>
      </c>
    </row>
    <row r="147" spans="1:4" x14ac:dyDescent="0.25">
      <c r="A147" s="9" t="s">
        <v>71</v>
      </c>
      <c r="B147" s="9" t="s">
        <v>2765</v>
      </c>
      <c r="C147" s="9" t="s">
        <v>2617</v>
      </c>
      <c r="D147" s="9" t="str">
        <f>CONCATENATE(quota_commodities[[#This Row],[goods_nomenclature_item_id]], " - ", quota_commodities[[#This Row],[description]])</f>
        <v>2008501900 - Other</v>
      </c>
    </row>
    <row r="148" spans="1:4" x14ac:dyDescent="0.25">
      <c r="A148" s="9" t="s">
        <v>71</v>
      </c>
      <c r="B148" s="9" t="s">
        <v>2766</v>
      </c>
      <c r="C148" s="9" t="s">
        <v>2750</v>
      </c>
      <c r="D148" s="9" t="str">
        <f>CONCATENATE(quota_commodities[[#This Row],[goods_nomenclature_item_id]], " - ", quota_commodities[[#This Row],[description]])</f>
        <v>2008503100 - Of an actual alcoholic strength by mass not exceeding 11,85|%|mas</v>
      </c>
    </row>
    <row r="149" spans="1:4" x14ac:dyDescent="0.25">
      <c r="A149" s="9" t="s">
        <v>71</v>
      </c>
      <c r="B149" s="9" t="s">
        <v>2767</v>
      </c>
      <c r="C149" s="9" t="s">
        <v>2617</v>
      </c>
      <c r="D149" s="9" t="str">
        <f>CONCATENATE(quota_commodities[[#This Row],[goods_nomenclature_item_id]], " - ", quota_commodities[[#This Row],[description]])</f>
        <v>2008503900 - Other</v>
      </c>
    </row>
    <row r="150" spans="1:4" x14ac:dyDescent="0.25">
      <c r="A150" s="9" t="s">
        <v>71</v>
      </c>
      <c r="B150" s="9" t="s">
        <v>2768</v>
      </c>
      <c r="C150" s="9" t="s">
        <v>2762</v>
      </c>
      <c r="D150" s="9" t="str">
        <f>CONCATENATE(quota_commodities[[#This Row],[goods_nomenclature_item_id]], " - ", quota_commodities[[#This Row],[description]])</f>
        <v>2008505100 - With a sugar content exceeding 15|% by weight</v>
      </c>
    </row>
    <row r="151" spans="1:4" x14ac:dyDescent="0.25">
      <c r="A151" s="9" t="s">
        <v>71</v>
      </c>
      <c r="B151" s="9" t="s">
        <v>2769</v>
      </c>
      <c r="C151" s="9" t="s">
        <v>2617</v>
      </c>
      <c r="D151" s="9" t="str">
        <f>CONCATENATE(quota_commodities[[#This Row],[goods_nomenclature_item_id]], " - ", quota_commodities[[#This Row],[description]])</f>
        <v>2008505900 - Other</v>
      </c>
    </row>
    <row r="152" spans="1:4" x14ac:dyDescent="0.25">
      <c r="A152" s="9" t="s">
        <v>71</v>
      </c>
      <c r="B152" s="9" t="s">
        <v>2770</v>
      </c>
      <c r="C152" s="9" t="s">
        <v>2762</v>
      </c>
      <c r="D152" s="9" t="str">
        <f>CONCATENATE(quota_commodities[[#This Row],[goods_nomenclature_item_id]], " - ", quota_commodities[[#This Row],[description]])</f>
        <v>2008507100 - With a sugar content exceeding 15|% by weight</v>
      </c>
    </row>
    <row r="153" spans="1:4" x14ac:dyDescent="0.25">
      <c r="A153" s="9" t="s">
        <v>71</v>
      </c>
      <c r="B153" s="9" t="s">
        <v>2771</v>
      </c>
      <c r="C153" s="9" t="s">
        <v>2750</v>
      </c>
      <c r="D153" s="9" t="str">
        <f>CONCATENATE(quota_commodities[[#This Row],[goods_nomenclature_item_id]], " - ", quota_commodities[[#This Row],[description]])</f>
        <v>2008601100 - Of an actual alcoholic strength by mass not exceeding 11,85|%|mas</v>
      </c>
    </row>
    <row r="154" spans="1:4" x14ac:dyDescent="0.25">
      <c r="A154" s="9" t="s">
        <v>71</v>
      </c>
      <c r="B154" s="9" t="s">
        <v>2772</v>
      </c>
      <c r="C154" s="9" t="s">
        <v>2617</v>
      </c>
      <c r="D154" s="9" t="str">
        <f>CONCATENATE(quota_commodities[[#This Row],[goods_nomenclature_item_id]], " - ", quota_commodities[[#This Row],[description]])</f>
        <v>2008601900 - Other</v>
      </c>
    </row>
    <row r="155" spans="1:4" x14ac:dyDescent="0.25">
      <c r="A155" s="9" t="s">
        <v>71</v>
      </c>
      <c r="B155" s="9" t="s">
        <v>2773</v>
      </c>
      <c r="C155" s="9" t="s">
        <v>2750</v>
      </c>
      <c r="D155" s="9" t="str">
        <f>CONCATENATE(quota_commodities[[#This Row],[goods_nomenclature_item_id]], " - ", quota_commodities[[#This Row],[description]])</f>
        <v>2008603100 - Of an actual alcoholic strength by mass not exceeding 11,85|%|mas</v>
      </c>
    </row>
    <row r="156" spans="1:4" x14ac:dyDescent="0.25">
      <c r="A156" s="9" t="s">
        <v>71</v>
      </c>
      <c r="B156" s="9" t="s">
        <v>2774</v>
      </c>
      <c r="C156" s="9" t="s">
        <v>2617</v>
      </c>
      <c r="D156" s="9" t="str">
        <f>CONCATENATE(quota_commodities[[#This Row],[goods_nomenclature_item_id]], " - ", quota_commodities[[#This Row],[description]])</f>
        <v>2008603900 - Other</v>
      </c>
    </row>
    <row r="157" spans="1:4" x14ac:dyDescent="0.25">
      <c r="A157" s="9" t="s">
        <v>71</v>
      </c>
      <c r="B157" s="9" t="s">
        <v>2775</v>
      </c>
      <c r="C157" s="9" t="s">
        <v>2776</v>
      </c>
      <c r="D157" s="9" t="str">
        <f>CONCATENATE(quota_commodities[[#This Row],[goods_nomenclature_item_id]], " - ", quota_commodities[[#This Row],[description]])</f>
        <v>2008606000 - Not exceeding 1|kg</v>
      </c>
    </row>
    <row r="158" spans="1:4" x14ac:dyDescent="0.25">
      <c r="A158" s="9" t="s">
        <v>71</v>
      </c>
      <c r="B158" s="9" t="s">
        <v>2777</v>
      </c>
      <c r="C158" s="9" t="s">
        <v>2750</v>
      </c>
      <c r="D158" s="9" t="str">
        <f>CONCATENATE(quota_commodities[[#This Row],[goods_nomenclature_item_id]], " - ", quota_commodities[[#This Row],[description]])</f>
        <v>2008701100 - Of an actual alcoholic strength by mass not exceeding 11,85|%|mas</v>
      </c>
    </row>
    <row r="159" spans="1:4" x14ac:dyDescent="0.25">
      <c r="A159" s="9" t="s">
        <v>71</v>
      </c>
      <c r="B159" s="9" t="s">
        <v>2778</v>
      </c>
      <c r="C159" s="9" t="s">
        <v>2617</v>
      </c>
      <c r="D159" s="9" t="str">
        <f>CONCATENATE(quota_commodities[[#This Row],[goods_nomenclature_item_id]], " - ", quota_commodities[[#This Row],[description]])</f>
        <v>2008701900 - Other</v>
      </c>
    </row>
    <row r="160" spans="1:4" x14ac:dyDescent="0.25">
      <c r="A160" s="9" t="s">
        <v>71</v>
      </c>
      <c r="B160" s="9" t="s">
        <v>2779</v>
      </c>
      <c r="C160" s="9" t="s">
        <v>2750</v>
      </c>
      <c r="D160" s="9" t="str">
        <f>CONCATENATE(quota_commodities[[#This Row],[goods_nomenclature_item_id]], " - ", quota_commodities[[#This Row],[description]])</f>
        <v>2008703100 - Of an actual alcoholic strength by mass not exceeding 11,85|%|mas</v>
      </c>
    </row>
    <row r="161" spans="1:4" x14ac:dyDescent="0.25">
      <c r="A161" s="9" t="s">
        <v>71</v>
      </c>
      <c r="B161" s="9" t="s">
        <v>2780</v>
      </c>
      <c r="C161" s="9" t="s">
        <v>2617</v>
      </c>
      <c r="D161" s="9" t="str">
        <f>CONCATENATE(quota_commodities[[#This Row],[goods_nomenclature_item_id]], " - ", quota_commodities[[#This Row],[description]])</f>
        <v>2008703900 - Other</v>
      </c>
    </row>
    <row r="162" spans="1:4" x14ac:dyDescent="0.25">
      <c r="A162" s="9" t="s">
        <v>71</v>
      </c>
      <c r="B162" s="9" t="s">
        <v>2781</v>
      </c>
      <c r="C162" s="9" t="s">
        <v>2762</v>
      </c>
      <c r="D162" s="9" t="str">
        <f>CONCATENATE(quota_commodities[[#This Row],[goods_nomenclature_item_id]], " - ", quota_commodities[[#This Row],[description]])</f>
        <v>2008705100 - With a sugar content exceeding 15|% by weight</v>
      </c>
    </row>
    <row r="163" spans="1:4" x14ac:dyDescent="0.25">
      <c r="A163" s="9" t="s">
        <v>71</v>
      </c>
      <c r="B163" s="9" t="s">
        <v>2782</v>
      </c>
      <c r="C163" s="9" t="s">
        <v>2617</v>
      </c>
      <c r="D163" s="9" t="str">
        <f>CONCATENATE(quota_commodities[[#This Row],[goods_nomenclature_item_id]], " - ", quota_commodities[[#This Row],[description]])</f>
        <v>2008705900 - Other</v>
      </c>
    </row>
    <row r="164" spans="1:4" x14ac:dyDescent="0.25">
      <c r="A164" s="9" t="s">
        <v>71</v>
      </c>
      <c r="B164" s="9" t="s">
        <v>2783</v>
      </c>
      <c r="C164" s="9" t="s">
        <v>2750</v>
      </c>
      <c r="D164" s="9" t="str">
        <f>CONCATENATE(quota_commodities[[#This Row],[goods_nomenclature_item_id]], " - ", quota_commodities[[#This Row],[description]])</f>
        <v>2008801100 - Of an actual alcoholic strength by mass not exceeding 11,85|%|mas</v>
      </c>
    </row>
    <row r="165" spans="1:4" x14ac:dyDescent="0.25">
      <c r="A165" s="9" t="s">
        <v>71</v>
      </c>
      <c r="B165" s="9" t="s">
        <v>2784</v>
      </c>
      <c r="C165" s="9" t="s">
        <v>2617</v>
      </c>
      <c r="D165" s="9" t="str">
        <f>CONCATENATE(quota_commodities[[#This Row],[goods_nomenclature_item_id]], " - ", quota_commodities[[#This Row],[description]])</f>
        <v>2008801900 - Other</v>
      </c>
    </row>
    <row r="166" spans="1:4" x14ac:dyDescent="0.25">
      <c r="A166" s="9" t="s">
        <v>71</v>
      </c>
      <c r="B166" s="9" t="s">
        <v>2785</v>
      </c>
      <c r="C166" s="9" t="s">
        <v>2750</v>
      </c>
      <c r="D166" s="9" t="str">
        <f>CONCATENATE(quota_commodities[[#This Row],[goods_nomenclature_item_id]], " - ", quota_commodities[[#This Row],[description]])</f>
        <v>2008803100 - Of an actual alcoholic strength by mass not exceeding 11,85|%|mas</v>
      </c>
    </row>
    <row r="167" spans="1:4" x14ac:dyDescent="0.25">
      <c r="A167" s="9" t="s">
        <v>71</v>
      </c>
      <c r="B167" s="9" t="s">
        <v>2786</v>
      </c>
      <c r="C167" s="9" t="s">
        <v>2617</v>
      </c>
      <c r="D167" s="9" t="str">
        <f>CONCATENATE(quota_commodities[[#This Row],[goods_nomenclature_item_id]], " - ", quota_commodities[[#This Row],[description]])</f>
        <v>2008803900 - Other</v>
      </c>
    </row>
    <row r="168" spans="1:4" x14ac:dyDescent="0.25">
      <c r="A168" s="9" t="s">
        <v>71</v>
      </c>
      <c r="B168" s="9" t="s">
        <v>2787</v>
      </c>
      <c r="C168" s="9" t="s">
        <v>2788</v>
      </c>
      <c r="D168" s="9" t="str">
        <f>CONCATENATE(quota_commodities[[#This Row],[goods_nomenclature_item_id]], " - ", quota_commodities[[#This Row],[description]])</f>
        <v>2008807000 - Containing added sugar, in immediate packings of a net content not exceeding 1|kg</v>
      </c>
    </row>
    <row r="169" spans="1:4" x14ac:dyDescent="0.25">
      <c r="A169" s="9" t="s">
        <v>72</v>
      </c>
      <c r="B169" s="9" t="s">
        <v>2789</v>
      </c>
      <c r="C169" s="9" t="s">
        <v>2790</v>
      </c>
      <c r="D169" s="9" t="str">
        <f>CONCATENATE(quota_commodities[[#This Row],[goods_nomenclature_item_id]], " - ", quota_commodities[[#This Row],[description]])</f>
        <v>2009111100 - Of a value not exceeding ???|30|per 100|kg net weight</v>
      </c>
    </row>
    <row r="170" spans="1:4" x14ac:dyDescent="0.25">
      <c r="A170" s="9" t="s">
        <v>72</v>
      </c>
      <c r="B170" s="9" t="s">
        <v>2791</v>
      </c>
      <c r="C170" s="9" t="s">
        <v>2617</v>
      </c>
      <c r="D170" s="9" t="str">
        <f>CONCATENATE(quota_commodities[[#This Row],[goods_nomenclature_item_id]], " - ", quota_commodities[[#This Row],[description]])</f>
        <v>2009111900 - Other</v>
      </c>
    </row>
    <row r="171" spans="1:4" x14ac:dyDescent="0.25">
      <c r="A171" s="9" t="s">
        <v>72</v>
      </c>
      <c r="B171" s="9" t="s">
        <v>2792</v>
      </c>
      <c r="C171" s="9" t="s">
        <v>2790</v>
      </c>
      <c r="D171" s="9" t="str">
        <f>CONCATENATE(quota_commodities[[#This Row],[goods_nomenclature_item_id]], " - ", quota_commodities[[#This Row],[description]])</f>
        <v>2009191100 - Of a value not exceeding ???|30|per 100|kg net weight</v>
      </c>
    </row>
    <row r="172" spans="1:4" x14ac:dyDescent="0.25">
      <c r="A172" s="9" t="s">
        <v>72</v>
      </c>
      <c r="B172" s="9" t="s">
        <v>2793</v>
      </c>
      <c r="C172" s="9" t="s">
        <v>2617</v>
      </c>
      <c r="D172" s="9" t="str">
        <f>CONCATENATE(quota_commodities[[#This Row],[goods_nomenclature_item_id]], " - ", quota_commodities[[#This Row],[description]])</f>
        <v>2009191900 - Other</v>
      </c>
    </row>
    <row r="173" spans="1:4" x14ac:dyDescent="0.25">
      <c r="A173" s="9" t="s">
        <v>72</v>
      </c>
      <c r="B173" s="9" t="s">
        <v>2794</v>
      </c>
      <c r="C173" s="9" t="s">
        <v>2790</v>
      </c>
      <c r="D173" s="9" t="str">
        <f>CONCATENATE(quota_commodities[[#This Row],[goods_nomenclature_item_id]], " - ", quota_commodities[[#This Row],[description]])</f>
        <v>2009291100 - Of a value not exceeding ???|30|per 100|kg net weight</v>
      </c>
    </row>
    <row r="174" spans="1:4" x14ac:dyDescent="0.25">
      <c r="A174" s="9" t="s">
        <v>72</v>
      </c>
      <c r="B174" s="9" t="s">
        <v>2795</v>
      </c>
      <c r="C174" s="9" t="s">
        <v>2617</v>
      </c>
      <c r="D174" s="9" t="str">
        <f>CONCATENATE(quota_commodities[[#This Row],[goods_nomenclature_item_id]], " - ", quota_commodities[[#This Row],[description]])</f>
        <v>2009291900 - Other</v>
      </c>
    </row>
    <row r="175" spans="1:4" x14ac:dyDescent="0.25">
      <c r="A175" s="9" t="s">
        <v>72</v>
      </c>
      <c r="B175" s="9" t="s">
        <v>2796</v>
      </c>
      <c r="C175" s="9" t="s">
        <v>2790</v>
      </c>
      <c r="D175" s="9" t="str">
        <f>CONCATENATE(quota_commodities[[#This Row],[goods_nomenclature_item_id]], " - ", quota_commodities[[#This Row],[description]])</f>
        <v>2009391100 - Of a value not exceeding ???|30|per 100|kg net weight</v>
      </c>
    </row>
    <row r="176" spans="1:4" x14ac:dyDescent="0.25">
      <c r="A176" s="9" t="s">
        <v>72</v>
      </c>
      <c r="B176" s="9" t="s">
        <v>2797</v>
      </c>
      <c r="C176" s="9" t="s">
        <v>2617</v>
      </c>
      <c r="D176" s="9" t="str">
        <f>CONCATENATE(quota_commodities[[#This Row],[goods_nomenclature_item_id]], " - ", quota_commodities[[#This Row],[description]])</f>
        <v>2009391900 - Other</v>
      </c>
    </row>
    <row r="177" spans="1:4" x14ac:dyDescent="0.25">
      <c r="A177" s="9" t="s">
        <v>72</v>
      </c>
      <c r="B177" s="9" t="s">
        <v>2798</v>
      </c>
      <c r="C177" s="9" t="s">
        <v>2790</v>
      </c>
      <c r="D177" s="9" t="str">
        <f>CONCATENATE(quota_commodities[[#This Row],[goods_nomenclature_item_id]], " - ", quota_commodities[[#This Row],[description]])</f>
        <v>2009491100 - Of a value not exceeding ???|30|per 100|kg net weight</v>
      </c>
    </row>
    <row r="178" spans="1:4" x14ac:dyDescent="0.25">
      <c r="A178" s="9" t="s">
        <v>72</v>
      </c>
      <c r="B178" s="9" t="s">
        <v>2799</v>
      </c>
      <c r="C178" s="9" t="s">
        <v>2617</v>
      </c>
      <c r="D178" s="9" t="str">
        <f>CONCATENATE(quota_commodities[[#This Row],[goods_nomenclature_item_id]], " - ", quota_commodities[[#This Row],[description]])</f>
        <v>2009491900 - Other</v>
      </c>
    </row>
    <row r="179" spans="1:4" x14ac:dyDescent="0.25">
      <c r="A179" s="9" t="s">
        <v>72</v>
      </c>
      <c r="B179" s="9" t="s">
        <v>2800</v>
      </c>
      <c r="C179" s="9" t="s">
        <v>2801</v>
      </c>
      <c r="D179" s="9" t="str">
        <f>CONCATENATE(quota_commodities[[#This Row],[goods_nomenclature_item_id]], " - ", quota_commodities[[#This Row],[description]])</f>
        <v>2009791100 - Of a value not exceeding ???|22|per 100|kg net weight</v>
      </c>
    </row>
    <row r="180" spans="1:4" x14ac:dyDescent="0.25">
      <c r="A180" s="9" t="s">
        <v>72</v>
      </c>
      <c r="B180" s="9" t="s">
        <v>2802</v>
      </c>
      <c r="C180" s="9" t="s">
        <v>2617</v>
      </c>
      <c r="D180" s="9" t="str">
        <f>CONCATENATE(quota_commodities[[#This Row],[goods_nomenclature_item_id]], " - ", quota_commodities[[#This Row],[description]])</f>
        <v>2009791900 - Other</v>
      </c>
    </row>
    <row r="181" spans="1:4" x14ac:dyDescent="0.25">
      <c r="A181" s="9" t="s">
        <v>72</v>
      </c>
      <c r="B181" s="9" t="s">
        <v>2803</v>
      </c>
      <c r="C181" s="9" t="s">
        <v>2790</v>
      </c>
      <c r="D181" s="9" t="str">
        <f>CONCATENATE(quota_commodities[[#This Row],[goods_nomenclature_item_id]], " - ", quota_commodities[[#This Row],[description]])</f>
        <v>2009811100 - Of a value not exceeding ???|30|per 100|kg net weight</v>
      </c>
    </row>
    <row r="182" spans="1:4" x14ac:dyDescent="0.25">
      <c r="A182" s="9" t="s">
        <v>72</v>
      </c>
      <c r="B182" s="9" t="s">
        <v>2804</v>
      </c>
      <c r="C182" s="9" t="s">
        <v>2617</v>
      </c>
      <c r="D182" s="9" t="str">
        <f>CONCATENATE(quota_commodities[[#This Row],[goods_nomenclature_item_id]], " - ", quota_commodities[[#This Row],[description]])</f>
        <v>2009811900 - Other</v>
      </c>
    </row>
    <row r="183" spans="1:4" x14ac:dyDescent="0.25">
      <c r="A183" s="9" t="s">
        <v>72</v>
      </c>
      <c r="B183" s="9" t="s">
        <v>2805</v>
      </c>
      <c r="C183" s="9" t="s">
        <v>2801</v>
      </c>
      <c r="D183" s="9" t="str">
        <f>CONCATENATE(quota_commodities[[#This Row],[goods_nomenclature_item_id]], " - ", quota_commodities[[#This Row],[description]])</f>
        <v>2009891100 - Of a value not exceeding ???|22|per 100|kg net weight</v>
      </c>
    </row>
    <row r="184" spans="1:4" x14ac:dyDescent="0.25">
      <c r="A184" s="9" t="s">
        <v>72</v>
      </c>
      <c r="B184" s="9" t="s">
        <v>2806</v>
      </c>
      <c r="C184" s="9" t="s">
        <v>2617</v>
      </c>
      <c r="D184" s="9" t="str">
        <f>CONCATENATE(quota_commodities[[#This Row],[goods_nomenclature_item_id]], " - ", quota_commodities[[#This Row],[description]])</f>
        <v>2009891900 - Other</v>
      </c>
    </row>
    <row r="185" spans="1:4" x14ac:dyDescent="0.25">
      <c r="A185" s="9" t="s">
        <v>72</v>
      </c>
      <c r="B185" s="9" t="s">
        <v>2807</v>
      </c>
      <c r="C185" s="9" t="s">
        <v>2808</v>
      </c>
      <c r="D185" s="9" t="str">
        <f>CONCATENATE(quota_commodities[[#This Row],[goods_nomenclature_item_id]], " - ", quota_commodities[[#This Row],[description]])</f>
        <v>2009893400 - Juices of tropical fruit</v>
      </c>
    </row>
    <row r="186" spans="1:4" x14ac:dyDescent="0.25">
      <c r="A186" s="9" t="s">
        <v>72</v>
      </c>
      <c r="B186" s="9" t="s">
        <v>2809</v>
      </c>
      <c r="C186" s="9" t="s">
        <v>2617</v>
      </c>
      <c r="D186" s="9" t="str">
        <f>CONCATENATE(quota_commodities[[#This Row],[goods_nomenclature_item_id]], " - ", quota_commodities[[#This Row],[description]])</f>
        <v>2009893500 - Other</v>
      </c>
    </row>
    <row r="187" spans="1:4" x14ac:dyDescent="0.25">
      <c r="A187" s="9" t="s">
        <v>72</v>
      </c>
      <c r="B187" s="9" t="s">
        <v>2810</v>
      </c>
      <c r="C187" s="9" t="s">
        <v>2808</v>
      </c>
      <c r="D187" s="9" t="str">
        <f>CONCATENATE(quota_commodities[[#This Row],[goods_nomenclature_item_id]], " - ", quota_commodities[[#This Row],[description]])</f>
        <v>2009893600 - Juices of tropical fruit</v>
      </c>
    </row>
    <row r="188" spans="1:4" x14ac:dyDescent="0.25">
      <c r="A188" s="9" t="s">
        <v>72</v>
      </c>
      <c r="B188" s="9" t="s">
        <v>2811</v>
      </c>
      <c r="C188" s="9" t="s">
        <v>2617</v>
      </c>
      <c r="D188" s="9" t="str">
        <f>CONCATENATE(quota_commodities[[#This Row],[goods_nomenclature_item_id]], " - ", quota_commodities[[#This Row],[description]])</f>
        <v>2009893800 - Other</v>
      </c>
    </row>
    <row r="189" spans="1:4" x14ac:dyDescent="0.25">
      <c r="A189" s="9" t="s">
        <v>72</v>
      </c>
      <c r="B189" s="9" t="s">
        <v>2812</v>
      </c>
      <c r="C189" s="9" t="s">
        <v>2801</v>
      </c>
      <c r="D189" s="9" t="str">
        <f>CONCATENATE(quota_commodities[[#This Row],[goods_nomenclature_item_id]], " - ", quota_commodities[[#This Row],[description]])</f>
        <v>2009901100 - Of a value not exceeding ???|22|per 100|kg net weight</v>
      </c>
    </row>
    <row r="190" spans="1:4" x14ac:dyDescent="0.25">
      <c r="A190" s="9" t="s">
        <v>72</v>
      </c>
      <c r="B190" s="9" t="s">
        <v>2813</v>
      </c>
      <c r="C190" s="9" t="s">
        <v>2617</v>
      </c>
      <c r="D190" s="9" t="str">
        <f>CONCATENATE(quota_commodities[[#This Row],[goods_nomenclature_item_id]], " - ", quota_commodities[[#This Row],[description]])</f>
        <v>2009901900 - Other</v>
      </c>
    </row>
    <row r="191" spans="1:4" x14ac:dyDescent="0.25">
      <c r="A191" s="9" t="s">
        <v>72</v>
      </c>
      <c r="B191" s="9" t="s">
        <v>2814</v>
      </c>
      <c r="C191" s="9" t="s">
        <v>2790</v>
      </c>
      <c r="D191" s="9" t="str">
        <f>CONCATENATE(quota_commodities[[#This Row],[goods_nomenclature_item_id]], " - ", quota_commodities[[#This Row],[description]])</f>
        <v>2009902100 - Of a value not exceeding ???|30|per 100|kg net weight</v>
      </c>
    </row>
    <row r="192" spans="1:4" x14ac:dyDescent="0.25">
      <c r="A192" s="9" t="s">
        <v>72</v>
      </c>
      <c r="B192" s="9" t="s">
        <v>2815</v>
      </c>
      <c r="C192" s="9" t="s">
        <v>2617</v>
      </c>
      <c r="D192" s="9" t="str">
        <f>CONCATENATE(quota_commodities[[#This Row],[goods_nomenclature_item_id]], " - ", quota_commodities[[#This Row],[description]])</f>
        <v>2009902900 - Other</v>
      </c>
    </row>
    <row r="193" spans="1:4" x14ac:dyDescent="0.25">
      <c r="A193" s="9" t="s">
        <v>74</v>
      </c>
      <c r="B193" s="9" t="s">
        <v>2816</v>
      </c>
      <c r="C193" s="9" t="s">
        <v>2817</v>
      </c>
      <c r="D193" s="9" t="str">
        <f>CONCATENATE(quota_commodities[[#This Row],[goods_nomenclature_item_id]], " - ", quota_commodities[[#This Row],[description]])</f>
        <v>2204229310 - Of an actual alcoholic strength by volume not exceeding 13|% vol</v>
      </c>
    </row>
    <row r="194" spans="1:4" x14ac:dyDescent="0.25">
      <c r="A194" s="9" t="s">
        <v>74</v>
      </c>
      <c r="B194" s="9" t="s">
        <v>2818</v>
      </c>
      <c r="C194" s="9" t="s">
        <v>2817</v>
      </c>
      <c r="D194" s="9" t="str">
        <f>CONCATENATE(quota_commodities[[#This Row],[goods_nomenclature_item_id]], " - ", quota_commodities[[#This Row],[description]])</f>
        <v>2204229411 - Of an actual alcoholic strength by volume not exceeding 13|% vol</v>
      </c>
    </row>
    <row r="195" spans="1:4" x14ac:dyDescent="0.25">
      <c r="A195" s="9" t="s">
        <v>74</v>
      </c>
      <c r="B195" s="9" t="s">
        <v>2819</v>
      </c>
      <c r="C195" s="9" t="s">
        <v>2817</v>
      </c>
      <c r="D195" s="9" t="str">
        <f>CONCATENATE(quota_commodities[[#This Row],[goods_nomenclature_item_id]], " - ", quota_commodities[[#This Row],[description]])</f>
        <v>2204229461 - Of an actual alcoholic strength by volume not exceeding 13|% vol</v>
      </c>
    </row>
    <row r="196" spans="1:4" x14ac:dyDescent="0.25">
      <c r="A196" s="9" t="s">
        <v>74</v>
      </c>
      <c r="B196" s="9" t="s">
        <v>2820</v>
      </c>
      <c r="C196" s="9" t="s">
        <v>2817</v>
      </c>
      <c r="D196" s="9" t="str">
        <f>CONCATENATE(quota_commodities[[#This Row],[goods_nomenclature_item_id]], " - ", quota_commodities[[#This Row],[description]])</f>
        <v>2204229510 - Of an actual alcoholic strength by volume not exceeding 13|% vol</v>
      </c>
    </row>
    <row r="197" spans="1:4" x14ac:dyDescent="0.25">
      <c r="A197" s="9" t="s">
        <v>74</v>
      </c>
      <c r="B197" s="9" t="s">
        <v>2821</v>
      </c>
      <c r="C197" s="9" t="s">
        <v>2817</v>
      </c>
      <c r="D197" s="9" t="str">
        <f>CONCATENATE(quota_commodities[[#This Row],[goods_nomenclature_item_id]], " - ", quota_commodities[[#This Row],[description]])</f>
        <v>2204229611 - Of an actual alcoholic strength by volume not exceeding 13|% vol</v>
      </c>
    </row>
    <row r="198" spans="1:4" x14ac:dyDescent="0.25">
      <c r="A198" s="9" t="s">
        <v>74</v>
      </c>
      <c r="B198" s="9" t="s">
        <v>2822</v>
      </c>
      <c r="C198" s="9" t="s">
        <v>2817</v>
      </c>
      <c r="D198" s="9" t="str">
        <f>CONCATENATE(quota_commodities[[#This Row],[goods_nomenclature_item_id]], " - ", quota_commodities[[#This Row],[description]])</f>
        <v>2204229661 - Of an actual alcoholic strength by volume not exceeding 13|% vol</v>
      </c>
    </row>
    <row r="199" spans="1:4" x14ac:dyDescent="0.25">
      <c r="A199" s="9" t="s">
        <v>74</v>
      </c>
      <c r="B199" s="9" t="s">
        <v>2823</v>
      </c>
      <c r="C199" s="9" t="s">
        <v>2817</v>
      </c>
      <c r="D199" s="9" t="str">
        <f>CONCATENATE(quota_commodities[[#This Row],[goods_nomenclature_item_id]], " - ", quota_commodities[[#This Row],[description]])</f>
        <v>2204229710 - Of an actual alcoholic strength by volume not exceeding 13|% vol</v>
      </c>
    </row>
    <row r="200" spans="1:4" x14ac:dyDescent="0.25">
      <c r="A200" s="9" t="s">
        <v>74</v>
      </c>
      <c r="B200" s="9" t="s">
        <v>2824</v>
      </c>
      <c r="C200" s="9" t="s">
        <v>2817</v>
      </c>
      <c r="D200" s="9" t="str">
        <f>CONCATENATE(quota_commodities[[#This Row],[goods_nomenclature_item_id]], " - ", quota_commodities[[#This Row],[description]])</f>
        <v>2204229811 - Of an actual alcoholic strength by volume not exceeding 13|% vol</v>
      </c>
    </row>
    <row r="201" spans="1:4" x14ac:dyDescent="0.25">
      <c r="A201" s="9" t="s">
        <v>74</v>
      </c>
      <c r="B201" s="9" t="s">
        <v>2825</v>
      </c>
      <c r="C201" s="9" t="s">
        <v>2817</v>
      </c>
      <c r="D201" s="9" t="str">
        <f>CONCATENATE(quota_commodities[[#This Row],[goods_nomenclature_item_id]], " - ", quota_commodities[[#This Row],[description]])</f>
        <v>2204229861 - Of an actual alcoholic strength by volume not exceeding 13|% vol</v>
      </c>
    </row>
    <row r="202" spans="1:4" x14ac:dyDescent="0.25">
      <c r="A202" s="9" t="s">
        <v>74</v>
      </c>
      <c r="B202" s="9" t="s">
        <v>2826</v>
      </c>
      <c r="C202" s="9" t="s">
        <v>2817</v>
      </c>
      <c r="D202" s="9" t="str">
        <f>CONCATENATE(quota_commodities[[#This Row],[goods_nomenclature_item_id]], " - ", quota_commodities[[#This Row],[description]])</f>
        <v>2204299310 - Of an actual alcoholic strength by volume not exceeding 13|% vol</v>
      </c>
    </row>
    <row r="203" spans="1:4" x14ac:dyDescent="0.25">
      <c r="A203" s="9" t="s">
        <v>74</v>
      </c>
      <c r="B203" s="9" t="s">
        <v>2827</v>
      </c>
      <c r="C203" s="9" t="s">
        <v>2817</v>
      </c>
      <c r="D203" s="9" t="str">
        <f>CONCATENATE(quota_commodities[[#This Row],[goods_nomenclature_item_id]], " - ", quota_commodities[[#This Row],[description]])</f>
        <v>2204299411 - Of an actual alcoholic strength by volume not exceeding 13|% vol</v>
      </c>
    </row>
    <row r="204" spans="1:4" x14ac:dyDescent="0.25">
      <c r="A204" s="9" t="s">
        <v>74</v>
      </c>
      <c r="B204" s="9" t="s">
        <v>2828</v>
      </c>
      <c r="C204" s="9" t="s">
        <v>2817</v>
      </c>
      <c r="D204" s="9" t="str">
        <f>CONCATENATE(quota_commodities[[#This Row],[goods_nomenclature_item_id]], " - ", quota_commodities[[#This Row],[description]])</f>
        <v>2204299461 - Of an actual alcoholic strength by volume not exceeding 13|% vol</v>
      </c>
    </row>
    <row r="205" spans="1:4" x14ac:dyDescent="0.25">
      <c r="A205" s="9" t="s">
        <v>74</v>
      </c>
      <c r="B205" s="9" t="s">
        <v>2829</v>
      </c>
      <c r="C205" s="9" t="s">
        <v>2817</v>
      </c>
      <c r="D205" s="9" t="str">
        <f>CONCATENATE(quota_commodities[[#This Row],[goods_nomenclature_item_id]], " - ", quota_commodities[[#This Row],[description]])</f>
        <v>2204299510 - Of an actual alcoholic strength by volume not exceeding 13|% vol</v>
      </c>
    </row>
    <row r="206" spans="1:4" x14ac:dyDescent="0.25">
      <c r="A206" s="9" t="s">
        <v>74</v>
      </c>
      <c r="B206" s="9" t="s">
        <v>2830</v>
      </c>
      <c r="C206" s="9" t="s">
        <v>2817</v>
      </c>
      <c r="D206" s="9" t="str">
        <f>CONCATENATE(quota_commodities[[#This Row],[goods_nomenclature_item_id]], " - ", quota_commodities[[#This Row],[description]])</f>
        <v>2204299611 - Of an actual alcoholic strength by volume not exceeding 13|% vol</v>
      </c>
    </row>
    <row r="207" spans="1:4" x14ac:dyDescent="0.25">
      <c r="A207" s="9" t="s">
        <v>74</v>
      </c>
      <c r="B207" s="9" t="s">
        <v>2831</v>
      </c>
      <c r="C207" s="9" t="s">
        <v>2817</v>
      </c>
      <c r="D207" s="9" t="str">
        <f>CONCATENATE(quota_commodities[[#This Row],[goods_nomenclature_item_id]], " - ", quota_commodities[[#This Row],[description]])</f>
        <v>2204299661 - Of an actual alcoholic strength by volume not exceeding 13|% vol</v>
      </c>
    </row>
    <row r="208" spans="1:4" x14ac:dyDescent="0.25">
      <c r="A208" s="9" t="s">
        <v>74</v>
      </c>
      <c r="B208" s="9" t="s">
        <v>2832</v>
      </c>
      <c r="C208" s="9" t="s">
        <v>2817</v>
      </c>
      <c r="D208" s="9" t="str">
        <f>CONCATENATE(quota_commodities[[#This Row],[goods_nomenclature_item_id]], " - ", quota_commodities[[#This Row],[description]])</f>
        <v>2204299710 - Of an actual alcoholic strength by volume not exceeding 13|% vol</v>
      </c>
    </row>
    <row r="209" spans="1:4" x14ac:dyDescent="0.25">
      <c r="A209" s="9" t="s">
        <v>74</v>
      </c>
      <c r="B209" s="9" t="s">
        <v>2833</v>
      </c>
      <c r="C209" s="9" t="s">
        <v>2817</v>
      </c>
      <c r="D209" s="9" t="str">
        <f>CONCATENATE(quota_commodities[[#This Row],[goods_nomenclature_item_id]], " - ", quota_commodities[[#This Row],[description]])</f>
        <v>2204299811 - Of an actual alcoholic strength by volume not exceeding 13|% vol</v>
      </c>
    </row>
    <row r="210" spans="1:4" x14ac:dyDescent="0.25">
      <c r="A210" s="9" t="s">
        <v>74</v>
      </c>
      <c r="B210" s="9" t="s">
        <v>2834</v>
      </c>
      <c r="C210" s="9" t="s">
        <v>2817</v>
      </c>
      <c r="D210" s="9" t="str">
        <f>CONCATENATE(quota_commodities[[#This Row],[goods_nomenclature_item_id]], " - ", quota_commodities[[#This Row],[description]])</f>
        <v>2204299861 - Of an actual alcoholic strength by volume not exceeding 13|% vol</v>
      </c>
    </row>
    <row r="211" spans="1:4" x14ac:dyDescent="0.25">
      <c r="A211" s="9" t="s">
        <v>77</v>
      </c>
      <c r="B211" s="9" t="s">
        <v>2725</v>
      </c>
      <c r="C211" s="9" t="s">
        <v>2617</v>
      </c>
      <c r="D211" s="9" t="str">
        <f>CONCATENATE(quota_commodities[[#This Row],[goods_nomenclature_item_id]], " - ", quota_commodities[[#This Row],[description]])</f>
        <v>2106909800 - Other</v>
      </c>
    </row>
    <row r="212" spans="1:4" x14ac:dyDescent="0.25">
      <c r="A212" s="9" t="s">
        <v>79</v>
      </c>
      <c r="B212" s="9" t="s">
        <v>2835</v>
      </c>
      <c r="C212" s="9" t="s">
        <v>2836</v>
      </c>
      <c r="D212" s="9" t="str">
        <f>CONCATENATE(quota_commodities[[#This Row],[goods_nomenclature_item_id]], " - ", quota_commodities[[#This Row],[description]])</f>
        <v>2204219311 - A??n Bessem-Bouira, M??d??a, Coteaux du Zaccar, Dahra, Coteaux de Mascara, Monts du Tessalah, Coteaux de Tlemcen</v>
      </c>
    </row>
    <row r="213" spans="1:4" x14ac:dyDescent="0.25">
      <c r="A213" s="9" t="s">
        <v>79</v>
      </c>
      <c r="B213" s="9" t="s">
        <v>2837</v>
      </c>
      <c r="C213" s="9" t="s">
        <v>2838</v>
      </c>
      <c r="D213" s="9" t="str">
        <f>CONCATENATE(quota_commodities[[#This Row],[goods_nomenclature_item_id]], " - ", quota_commodities[[#This Row],[description]])</f>
        <v>2204219312 - Berkane, Sa??s, Beni M'Tir, Guerrouane, Zemmour, Zennata</v>
      </c>
    </row>
    <row r="214" spans="1:4" x14ac:dyDescent="0.25">
      <c r="A214" s="9" t="s">
        <v>79</v>
      </c>
      <c r="B214" s="9" t="s">
        <v>2839</v>
      </c>
      <c r="C214" s="9" t="s">
        <v>2840</v>
      </c>
      <c r="D214" s="9" t="str">
        <f>CONCATENATE(quota_commodities[[#This Row],[goods_nomenclature_item_id]], " - ", quota_commodities[[#This Row],[description]])</f>
        <v>2204219313 - Coteaux d'Utique, Kelibia, Thibar, Mornag</v>
      </c>
    </row>
    <row r="215" spans="1:4" x14ac:dyDescent="0.25">
      <c r="A215" s="9" t="s">
        <v>79</v>
      </c>
      <c r="B215" s="9" t="s">
        <v>2841</v>
      </c>
      <c r="C215" s="9" t="s">
        <v>2617</v>
      </c>
      <c r="D215" s="9" t="str">
        <f>CONCATENATE(quota_commodities[[#This Row],[goods_nomenclature_item_id]], " - ", quota_commodities[[#This Row],[description]])</f>
        <v>2204219319 - Other</v>
      </c>
    </row>
    <row r="216" spans="1:4" x14ac:dyDescent="0.25">
      <c r="A216" s="9" t="s">
        <v>79</v>
      </c>
      <c r="B216" s="9" t="s">
        <v>2842</v>
      </c>
      <c r="C216" s="9" t="s">
        <v>2836</v>
      </c>
      <c r="D216" s="9" t="str">
        <f>CONCATENATE(quota_commodities[[#This Row],[goods_nomenclature_item_id]], " - ", quota_commodities[[#This Row],[description]])</f>
        <v>2204219411 - A??n Bessem-Bouira, M??d??a, Coteaux du Zaccar, Dahra, Coteaux de Mascara, Monts du Tessalah, Coteaux de Tlemcen</v>
      </c>
    </row>
    <row r="217" spans="1:4" x14ac:dyDescent="0.25">
      <c r="A217" s="9" t="s">
        <v>79</v>
      </c>
      <c r="B217" s="9" t="s">
        <v>2843</v>
      </c>
      <c r="C217" s="9" t="s">
        <v>2838</v>
      </c>
      <c r="D217" s="9" t="str">
        <f>CONCATENATE(quota_commodities[[#This Row],[goods_nomenclature_item_id]], " - ", quota_commodities[[#This Row],[description]])</f>
        <v>2204219412 - Berkane, Sa??s, Beni M'Tir, Guerrouane, Zemmour, Zennata</v>
      </c>
    </row>
    <row r="218" spans="1:4" x14ac:dyDescent="0.25">
      <c r="A218" s="9" t="s">
        <v>79</v>
      </c>
      <c r="B218" s="9" t="s">
        <v>2844</v>
      </c>
      <c r="C218" s="9" t="s">
        <v>2845</v>
      </c>
      <c r="D218" s="9" t="str">
        <f>CONCATENATE(quota_commodities[[#This Row],[goods_nomenclature_item_id]], " - ", quota_commodities[[#This Row],[description]])</f>
        <v>2204219413 - Coteaux de Tebourba, Coteaux d'Utique, Sidi-Salem, Thibar, Mornag, grand cru Mornag</v>
      </c>
    </row>
    <row r="219" spans="1:4" x14ac:dyDescent="0.25">
      <c r="A219" s="9" t="s">
        <v>79</v>
      </c>
      <c r="B219" s="9" t="s">
        <v>2846</v>
      </c>
      <c r="C219" s="9" t="s">
        <v>2617</v>
      </c>
      <c r="D219" s="9" t="str">
        <f>CONCATENATE(quota_commodities[[#This Row],[goods_nomenclature_item_id]], " - ", quota_commodities[[#This Row],[description]])</f>
        <v>2204219419 - Other</v>
      </c>
    </row>
    <row r="220" spans="1:4" x14ac:dyDescent="0.25">
      <c r="A220" s="9" t="s">
        <v>79</v>
      </c>
      <c r="B220" s="9" t="s">
        <v>2847</v>
      </c>
      <c r="C220" s="9" t="s">
        <v>2817</v>
      </c>
      <c r="D220" s="9" t="str">
        <f>CONCATENATE(quota_commodities[[#This Row],[goods_nomenclature_item_id]], " - ", quota_commodities[[#This Row],[description]])</f>
        <v>2204219461 - Of an actual alcoholic strength by volume not exceeding 13|% vol</v>
      </c>
    </row>
    <row r="221" spans="1:4" x14ac:dyDescent="0.25">
      <c r="A221" s="9" t="s">
        <v>79</v>
      </c>
      <c r="B221" s="9" t="s">
        <v>2848</v>
      </c>
      <c r="C221" s="9" t="s">
        <v>2817</v>
      </c>
      <c r="D221" s="9" t="str">
        <f>CONCATENATE(quota_commodities[[#This Row],[goods_nomenclature_item_id]], " - ", quota_commodities[[#This Row],[description]])</f>
        <v>2204219511 - Of an actual alcoholic strength by volume not exceeding 13|% vol</v>
      </c>
    </row>
    <row r="222" spans="1:4" x14ac:dyDescent="0.25">
      <c r="A222" s="9" t="s">
        <v>79</v>
      </c>
      <c r="B222" s="9" t="s">
        <v>2849</v>
      </c>
      <c r="C222" s="9" t="s">
        <v>2817</v>
      </c>
      <c r="D222" s="9" t="str">
        <f>CONCATENATE(quota_commodities[[#This Row],[goods_nomenclature_item_id]], " - ", quota_commodities[[#This Row],[description]])</f>
        <v>2204219611 - Of an actual alcoholic strength by volume not exceeding 13|% vol</v>
      </c>
    </row>
    <row r="223" spans="1:4" x14ac:dyDescent="0.25">
      <c r="A223" s="9" t="s">
        <v>79</v>
      </c>
      <c r="B223" s="9" t="s">
        <v>2850</v>
      </c>
      <c r="C223" s="9" t="s">
        <v>2817</v>
      </c>
      <c r="D223" s="9" t="str">
        <f>CONCATENATE(quota_commodities[[#This Row],[goods_nomenclature_item_id]], " - ", quota_commodities[[#This Row],[description]])</f>
        <v>2204219661 - Of an actual alcoholic strength by volume not exceeding 13|% vol</v>
      </c>
    </row>
    <row r="224" spans="1:4" x14ac:dyDescent="0.25">
      <c r="A224" s="9" t="s">
        <v>79</v>
      </c>
      <c r="B224" s="9" t="s">
        <v>2851</v>
      </c>
      <c r="C224" s="9" t="s">
        <v>2817</v>
      </c>
      <c r="D224" s="9" t="str">
        <f>CONCATENATE(quota_commodities[[#This Row],[goods_nomenclature_item_id]], " - ", quota_commodities[[#This Row],[description]])</f>
        <v>2204219711 - Of an actual alcoholic strength by volume not exceeding 13|% vol</v>
      </c>
    </row>
    <row r="225" spans="1:4" x14ac:dyDescent="0.25">
      <c r="A225" s="9" t="s">
        <v>79</v>
      </c>
      <c r="B225" s="9" t="s">
        <v>2852</v>
      </c>
      <c r="C225" s="9" t="s">
        <v>2817</v>
      </c>
      <c r="D225" s="9" t="str">
        <f>CONCATENATE(quota_commodities[[#This Row],[goods_nomenclature_item_id]], " - ", quota_commodities[[#This Row],[description]])</f>
        <v>2204219811 - Of an actual alcoholic strength by volume not exceeding 13|% vol</v>
      </c>
    </row>
    <row r="226" spans="1:4" x14ac:dyDescent="0.25">
      <c r="A226" s="9" t="s">
        <v>79</v>
      </c>
      <c r="B226" s="9" t="s">
        <v>2853</v>
      </c>
      <c r="C226" s="9" t="s">
        <v>2817</v>
      </c>
      <c r="D226" s="9" t="str">
        <f>CONCATENATE(quota_commodities[[#This Row],[goods_nomenclature_item_id]], " - ", quota_commodities[[#This Row],[description]])</f>
        <v>2204219861 - Of an actual alcoholic strength by volume not exceeding 13|% vol</v>
      </c>
    </row>
    <row r="227" spans="1:4" x14ac:dyDescent="0.25">
      <c r="A227" s="9" t="s">
        <v>80</v>
      </c>
      <c r="B227" s="9" t="s">
        <v>2854</v>
      </c>
      <c r="C227" s="9" t="s">
        <v>2855</v>
      </c>
      <c r="D227" s="9" t="str">
        <f>CONCATENATE(quota_commodities[[#This Row],[goods_nomenclature_item_id]], " - ", quota_commodities[[#This Row],[description]])</f>
        <v>2205901000 - Of an actual alcoholic strength by volume of 18|%|vol or less</v>
      </c>
    </row>
    <row r="228" spans="1:4" x14ac:dyDescent="0.25">
      <c r="A228" s="9" t="s">
        <v>82</v>
      </c>
      <c r="B228" s="9" t="s">
        <v>2856</v>
      </c>
      <c r="C228" s="9" t="s">
        <v>2857</v>
      </c>
      <c r="D228" s="9" t="str">
        <f>CONCATENATE(quota_commodities[[#This Row],[goods_nomenclature_item_id]], " - ", quota_commodities[[#This Row],[description]])</f>
        <v>5007100010 - Manufactured on handlooms</v>
      </c>
    </row>
    <row r="229" spans="1:4" x14ac:dyDescent="0.25">
      <c r="A229" s="9" t="s">
        <v>82</v>
      </c>
      <c r="B229" s="9" t="s">
        <v>2858</v>
      </c>
      <c r="C229" s="9" t="s">
        <v>2857</v>
      </c>
      <c r="D229" s="9" t="str">
        <f>CONCATENATE(quota_commodities[[#This Row],[goods_nomenclature_item_id]], " - ", quota_commodities[[#This Row],[description]])</f>
        <v>5007201110 - Manufactured on handlooms</v>
      </c>
    </row>
    <row r="230" spans="1:4" x14ac:dyDescent="0.25">
      <c r="A230" s="9" t="s">
        <v>82</v>
      </c>
      <c r="B230" s="9" t="s">
        <v>2859</v>
      </c>
      <c r="C230" s="9" t="s">
        <v>2857</v>
      </c>
      <c r="D230" s="9" t="str">
        <f>CONCATENATE(quota_commodities[[#This Row],[goods_nomenclature_item_id]], " - ", quota_commodities[[#This Row],[description]])</f>
        <v>5007201910 - Manufactured on handlooms</v>
      </c>
    </row>
    <row r="231" spans="1:4" x14ac:dyDescent="0.25">
      <c r="A231" s="9" t="s">
        <v>82</v>
      </c>
      <c r="B231" s="9" t="s">
        <v>2860</v>
      </c>
      <c r="C231" s="9" t="s">
        <v>2857</v>
      </c>
      <c r="D231" s="9" t="str">
        <f>CONCATENATE(quota_commodities[[#This Row],[goods_nomenclature_item_id]], " - ", quota_commodities[[#This Row],[description]])</f>
        <v>5007202110 - Manufactured on handlooms</v>
      </c>
    </row>
    <row r="232" spans="1:4" x14ac:dyDescent="0.25">
      <c r="A232" s="9" t="s">
        <v>82</v>
      </c>
      <c r="B232" s="9" t="s">
        <v>2861</v>
      </c>
      <c r="C232" s="9" t="s">
        <v>2857</v>
      </c>
      <c r="D232" s="9" t="str">
        <f>CONCATENATE(quota_commodities[[#This Row],[goods_nomenclature_item_id]], " - ", quota_commodities[[#This Row],[description]])</f>
        <v>5007203120 - Manufactured on handlooms</v>
      </c>
    </row>
    <row r="233" spans="1:4" x14ac:dyDescent="0.25">
      <c r="A233" s="9" t="s">
        <v>82</v>
      </c>
      <c r="B233" s="9" t="s">
        <v>2862</v>
      </c>
      <c r="C233" s="9" t="s">
        <v>2857</v>
      </c>
      <c r="D233" s="9" t="str">
        <f>CONCATENATE(quota_commodities[[#This Row],[goods_nomenclature_item_id]], " - ", quota_commodities[[#This Row],[description]])</f>
        <v>5007203920 - Manufactured on handlooms</v>
      </c>
    </row>
    <row r="234" spans="1:4" x14ac:dyDescent="0.25">
      <c r="A234" s="9" t="s">
        <v>82</v>
      </c>
      <c r="B234" s="9" t="s">
        <v>2863</v>
      </c>
      <c r="C234" s="9" t="s">
        <v>2857</v>
      </c>
      <c r="D234" s="9" t="str">
        <f>CONCATENATE(quota_commodities[[#This Row],[goods_nomenclature_item_id]], " - ", quota_commodities[[#This Row],[description]])</f>
        <v>5007204110 - Manufactured on handlooms</v>
      </c>
    </row>
    <row r="235" spans="1:4" x14ac:dyDescent="0.25">
      <c r="A235" s="9" t="s">
        <v>82</v>
      </c>
      <c r="B235" s="9" t="s">
        <v>2864</v>
      </c>
      <c r="C235" s="9" t="s">
        <v>2857</v>
      </c>
      <c r="D235" s="9" t="str">
        <f>CONCATENATE(quota_commodities[[#This Row],[goods_nomenclature_item_id]], " - ", quota_commodities[[#This Row],[description]])</f>
        <v>5007205110 - Manufactured on handlooms</v>
      </c>
    </row>
    <row r="236" spans="1:4" x14ac:dyDescent="0.25">
      <c r="A236" s="9" t="s">
        <v>82</v>
      </c>
      <c r="B236" s="9" t="s">
        <v>2865</v>
      </c>
      <c r="C236" s="9" t="s">
        <v>2857</v>
      </c>
      <c r="D236" s="9" t="str">
        <f>CONCATENATE(quota_commodities[[#This Row],[goods_nomenclature_item_id]], " - ", quota_commodities[[#This Row],[description]])</f>
        <v>5007205910 - Manufactured on handlooms</v>
      </c>
    </row>
    <row r="237" spans="1:4" x14ac:dyDescent="0.25">
      <c r="A237" s="9" t="s">
        <v>82</v>
      </c>
      <c r="B237" s="9" t="s">
        <v>2866</v>
      </c>
      <c r="C237" s="9" t="s">
        <v>2857</v>
      </c>
      <c r="D237" s="9" t="str">
        <f>CONCATENATE(quota_commodities[[#This Row],[goods_nomenclature_item_id]], " - ", quota_commodities[[#This Row],[description]])</f>
        <v>5007206110 - Manufactured on handlooms</v>
      </c>
    </row>
    <row r="238" spans="1:4" x14ac:dyDescent="0.25">
      <c r="A238" s="9" t="s">
        <v>82</v>
      </c>
      <c r="B238" s="9" t="s">
        <v>2867</v>
      </c>
      <c r="C238" s="9" t="s">
        <v>2857</v>
      </c>
      <c r="D238" s="9" t="str">
        <f>CONCATENATE(quota_commodities[[#This Row],[goods_nomenclature_item_id]], " - ", quota_commodities[[#This Row],[description]])</f>
        <v>5007206910 - Manufactured on handlooms</v>
      </c>
    </row>
    <row r="239" spans="1:4" x14ac:dyDescent="0.25">
      <c r="A239" s="9" t="s">
        <v>82</v>
      </c>
      <c r="B239" s="9" t="s">
        <v>2868</v>
      </c>
      <c r="C239" s="9" t="s">
        <v>2857</v>
      </c>
      <c r="D239" s="9" t="str">
        <f>CONCATENATE(quota_commodities[[#This Row],[goods_nomenclature_item_id]], " - ", quota_commodities[[#This Row],[description]])</f>
        <v>5007207110 - Manufactured on handlooms</v>
      </c>
    </row>
    <row r="240" spans="1:4" x14ac:dyDescent="0.25">
      <c r="A240" s="9" t="s">
        <v>82</v>
      </c>
      <c r="B240" s="9" t="s">
        <v>2869</v>
      </c>
      <c r="C240" s="9" t="s">
        <v>2857</v>
      </c>
      <c r="D240" s="9" t="str">
        <f>CONCATENATE(quota_commodities[[#This Row],[goods_nomenclature_item_id]], " - ", quota_commodities[[#This Row],[description]])</f>
        <v>5007901010 - Manufactured on handlooms</v>
      </c>
    </row>
    <row r="241" spans="1:4" x14ac:dyDescent="0.25">
      <c r="A241" s="9" t="s">
        <v>82</v>
      </c>
      <c r="B241" s="9" t="s">
        <v>2870</v>
      </c>
      <c r="C241" s="9" t="s">
        <v>2857</v>
      </c>
      <c r="D241" s="9" t="str">
        <f>CONCATENATE(quota_commodities[[#This Row],[goods_nomenclature_item_id]], " - ", quota_commodities[[#This Row],[description]])</f>
        <v>5007903010 - Manufactured on handlooms</v>
      </c>
    </row>
    <row r="242" spans="1:4" x14ac:dyDescent="0.25">
      <c r="A242" s="9" t="s">
        <v>82</v>
      </c>
      <c r="B242" s="9" t="s">
        <v>2871</v>
      </c>
      <c r="C242" s="9" t="s">
        <v>2857</v>
      </c>
      <c r="D242" s="9" t="str">
        <f>CONCATENATE(quota_commodities[[#This Row],[goods_nomenclature_item_id]], " - ", quota_commodities[[#This Row],[description]])</f>
        <v>5007905010 - Manufactured on handlooms</v>
      </c>
    </row>
    <row r="243" spans="1:4" x14ac:dyDescent="0.25">
      <c r="A243" s="9" t="s">
        <v>82</v>
      </c>
      <c r="B243" s="9" t="s">
        <v>2872</v>
      </c>
      <c r="C243" s="9" t="s">
        <v>2857</v>
      </c>
      <c r="D243" s="9" t="str">
        <f>CONCATENATE(quota_commodities[[#This Row],[goods_nomenclature_item_id]], " - ", quota_commodities[[#This Row],[description]])</f>
        <v>5007909010 - Manufactured on handlooms</v>
      </c>
    </row>
    <row r="244" spans="1:4" x14ac:dyDescent="0.25">
      <c r="A244" s="9" t="s">
        <v>82</v>
      </c>
      <c r="B244" s="9" t="s">
        <v>2873</v>
      </c>
      <c r="C244" s="9" t="s">
        <v>2857</v>
      </c>
      <c r="D244" s="9" t="str">
        <f>CONCATENATE(quota_commodities[[#This Row],[goods_nomenclature_item_id]], " - ", quota_commodities[[#This Row],[description]])</f>
        <v>5803003010 - Manufactured on handlooms</v>
      </c>
    </row>
    <row r="245" spans="1:4" x14ac:dyDescent="0.25">
      <c r="A245" s="9" t="s">
        <v>85</v>
      </c>
      <c r="B245" s="9" t="s">
        <v>2874</v>
      </c>
      <c r="C245" s="9" t="s">
        <v>2875</v>
      </c>
      <c r="D245" s="9" t="str">
        <f>CONCATENATE(quota_commodities[[#This Row],[goods_nomenclature_item_id]], " - ", quota_commodities[[#This Row],[description]])</f>
        <v>5208510011 - Hand-printed by the "batik" method</v>
      </c>
    </row>
    <row r="246" spans="1:4" x14ac:dyDescent="0.25">
      <c r="A246" s="9" t="s">
        <v>85</v>
      </c>
      <c r="B246" s="9" t="s">
        <v>2876</v>
      </c>
      <c r="C246" s="9" t="s">
        <v>2617</v>
      </c>
      <c r="D246" s="9" t="str">
        <f>CONCATENATE(quota_commodities[[#This Row],[goods_nomenclature_item_id]], " - ", quota_commodities[[#This Row],[description]])</f>
        <v>5208510019 - Other</v>
      </c>
    </row>
    <row r="247" spans="1:4" x14ac:dyDescent="0.25">
      <c r="A247" s="9" t="s">
        <v>85</v>
      </c>
      <c r="B247" s="9" t="s">
        <v>2877</v>
      </c>
      <c r="C247" s="9" t="s">
        <v>2875</v>
      </c>
      <c r="D247" s="9" t="str">
        <f>CONCATENATE(quota_commodities[[#This Row],[goods_nomenclature_item_id]], " - ", quota_commodities[[#This Row],[description]])</f>
        <v>5208520011 - Hand-printed by the "batik" method</v>
      </c>
    </row>
    <row r="248" spans="1:4" x14ac:dyDescent="0.25">
      <c r="A248" s="9" t="s">
        <v>85</v>
      </c>
      <c r="B248" s="9" t="s">
        <v>2878</v>
      </c>
      <c r="C248" s="9" t="s">
        <v>2617</v>
      </c>
      <c r="D248" s="9" t="str">
        <f>CONCATENATE(quota_commodities[[#This Row],[goods_nomenclature_item_id]], " - ", quota_commodities[[#This Row],[description]])</f>
        <v>5208520019 - Other</v>
      </c>
    </row>
    <row r="249" spans="1:4" x14ac:dyDescent="0.25">
      <c r="A249" s="9" t="s">
        <v>85</v>
      </c>
      <c r="B249" s="9" t="s">
        <v>2879</v>
      </c>
      <c r="C249" s="9" t="s">
        <v>2875</v>
      </c>
      <c r="D249" s="9" t="str">
        <f>CONCATENATE(quota_commodities[[#This Row],[goods_nomenclature_item_id]], " - ", quota_commodities[[#This Row],[description]])</f>
        <v>5208591011 - Hand-printed by the "batik" method</v>
      </c>
    </row>
    <row r="250" spans="1:4" x14ac:dyDescent="0.25">
      <c r="A250" s="9" t="s">
        <v>85</v>
      </c>
      <c r="B250" s="9" t="s">
        <v>2880</v>
      </c>
      <c r="C250" s="9" t="s">
        <v>2617</v>
      </c>
      <c r="D250" s="9" t="str">
        <f>CONCATENATE(quota_commodities[[#This Row],[goods_nomenclature_item_id]], " - ", quota_commodities[[#This Row],[description]])</f>
        <v>5208591019 - Other</v>
      </c>
    </row>
    <row r="251" spans="1:4" x14ac:dyDescent="0.25">
      <c r="A251" s="9" t="s">
        <v>85</v>
      </c>
      <c r="B251" s="9" t="s">
        <v>2881</v>
      </c>
      <c r="C251" s="9" t="s">
        <v>2875</v>
      </c>
      <c r="D251" s="9" t="str">
        <f>CONCATENATE(quota_commodities[[#This Row],[goods_nomenclature_item_id]], " - ", quota_commodities[[#This Row],[description]])</f>
        <v>5208599011 - Hand-printed by the "batik" method</v>
      </c>
    </row>
    <row r="252" spans="1:4" x14ac:dyDescent="0.25">
      <c r="A252" s="9" t="s">
        <v>85</v>
      </c>
      <c r="B252" s="9" t="s">
        <v>2882</v>
      </c>
      <c r="C252" s="9" t="s">
        <v>2617</v>
      </c>
      <c r="D252" s="9" t="str">
        <f>CONCATENATE(quota_commodities[[#This Row],[goods_nomenclature_item_id]], " - ", quota_commodities[[#This Row],[description]])</f>
        <v>5208599019 - Other</v>
      </c>
    </row>
    <row r="253" spans="1:4" x14ac:dyDescent="0.25">
      <c r="A253" s="9" t="s">
        <v>85</v>
      </c>
      <c r="B253" s="9" t="s">
        <v>2883</v>
      </c>
      <c r="C253" s="9" t="s">
        <v>2875</v>
      </c>
      <c r="D253" s="9" t="str">
        <f>CONCATENATE(quota_commodities[[#This Row],[goods_nomenclature_item_id]], " - ", quota_commodities[[#This Row],[description]])</f>
        <v>5209510011 - Hand-printed by the "batik" method</v>
      </c>
    </row>
    <row r="254" spans="1:4" x14ac:dyDescent="0.25">
      <c r="A254" s="9" t="s">
        <v>85</v>
      </c>
      <c r="B254" s="9" t="s">
        <v>2884</v>
      </c>
      <c r="C254" s="9" t="s">
        <v>2617</v>
      </c>
      <c r="D254" s="9" t="str">
        <f>CONCATENATE(quota_commodities[[#This Row],[goods_nomenclature_item_id]], " - ", quota_commodities[[#This Row],[description]])</f>
        <v>5209510019 - Other</v>
      </c>
    </row>
    <row r="255" spans="1:4" x14ac:dyDescent="0.25">
      <c r="A255" s="9" t="s">
        <v>85</v>
      </c>
      <c r="B255" s="9" t="s">
        <v>2885</v>
      </c>
      <c r="C255" s="9" t="s">
        <v>2875</v>
      </c>
      <c r="D255" s="9" t="str">
        <f>CONCATENATE(quota_commodities[[#This Row],[goods_nomenclature_item_id]], " - ", quota_commodities[[#This Row],[description]])</f>
        <v>5209520011 - Hand-printed by the "batik" method</v>
      </c>
    </row>
    <row r="256" spans="1:4" x14ac:dyDescent="0.25">
      <c r="A256" s="9" t="s">
        <v>85</v>
      </c>
      <c r="B256" s="9" t="s">
        <v>2886</v>
      </c>
      <c r="C256" s="9" t="s">
        <v>2617</v>
      </c>
      <c r="D256" s="9" t="str">
        <f>CONCATENATE(quota_commodities[[#This Row],[goods_nomenclature_item_id]], " - ", quota_commodities[[#This Row],[description]])</f>
        <v>5209520019 - Other</v>
      </c>
    </row>
    <row r="257" spans="1:4" x14ac:dyDescent="0.25">
      <c r="A257" s="9" t="s">
        <v>85</v>
      </c>
      <c r="B257" s="9" t="s">
        <v>2887</v>
      </c>
      <c r="C257" s="9" t="s">
        <v>2875</v>
      </c>
      <c r="D257" s="9" t="str">
        <f>CONCATENATE(quota_commodities[[#This Row],[goods_nomenclature_item_id]], " - ", quota_commodities[[#This Row],[description]])</f>
        <v>5209590011 - Hand-printed by the "batik" method</v>
      </c>
    </row>
    <row r="258" spans="1:4" x14ac:dyDescent="0.25">
      <c r="A258" s="9" t="s">
        <v>85</v>
      </c>
      <c r="B258" s="9" t="s">
        <v>2888</v>
      </c>
      <c r="C258" s="9" t="s">
        <v>2617</v>
      </c>
      <c r="D258" s="9" t="str">
        <f>CONCATENATE(quota_commodities[[#This Row],[goods_nomenclature_item_id]], " - ", quota_commodities[[#This Row],[description]])</f>
        <v>5209590019 - Other</v>
      </c>
    </row>
    <row r="259" spans="1:4" x14ac:dyDescent="0.25">
      <c r="A259" s="9" t="s">
        <v>85</v>
      </c>
      <c r="B259" s="9" t="s">
        <v>2889</v>
      </c>
      <c r="C259" s="9" t="s">
        <v>2857</v>
      </c>
      <c r="D259" s="9" t="str">
        <f>CONCATENATE(quota_commodities[[#This Row],[goods_nomenclature_item_id]], " - ", quota_commodities[[#This Row],[description]])</f>
        <v>5210110010 - Manufactured on handlooms</v>
      </c>
    </row>
    <row r="260" spans="1:4" x14ac:dyDescent="0.25">
      <c r="A260" s="9" t="s">
        <v>85</v>
      </c>
      <c r="B260" s="9" t="s">
        <v>2890</v>
      </c>
      <c r="C260" s="9" t="s">
        <v>2857</v>
      </c>
      <c r="D260" s="9" t="str">
        <f>CONCATENATE(quota_commodities[[#This Row],[goods_nomenclature_item_id]], " - ", quota_commodities[[#This Row],[description]])</f>
        <v>5210190010 - Manufactured on handlooms</v>
      </c>
    </row>
    <row r="261" spans="1:4" x14ac:dyDescent="0.25">
      <c r="A261" s="9" t="s">
        <v>85</v>
      </c>
      <c r="B261" s="9" t="s">
        <v>2891</v>
      </c>
      <c r="C261" s="9" t="s">
        <v>2857</v>
      </c>
      <c r="D261" s="9" t="str">
        <f>CONCATENATE(quota_commodities[[#This Row],[goods_nomenclature_item_id]], " - ", quota_commodities[[#This Row],[description]])</f>
        <v>5210210010 - Manufactured on handlooms</v>
      </c>
    </row>
    <row r="262" spans="1:4" x14ac:dyDescent="0.25">
      <c r="A262" s="9" t="s">
        <v>85</v>
      </c>
      <c r="B262" s="9" t="s">
        <v>2892</v>
      </c>
      <c r="C262" s="9" t="s">
        <v>2857</v>
      </c>
      <c r="D262" s="9" t="str">
        <f>CONCATENATE(quota_commodities[[#This Row],[goods_nomenclature_item_id]], " - ", quota_commodities[[#This Row],[description]])</f>
        <v>5210290010 - Manufactured on handlooms</v>
      </c>
    </row>
    <row r="263" spans="1:4" x14ac:dyDescent="0.25">
      <c r="A263" s="9" t="s">
        <v>85</v>
      </c>
      <c r="B263" s="9" t="s">
        <v>2893</v>
      </c>
      <c r="C263" s="9" t="s">
        <v>2857</v>
      </c>
      <c r="D263" s="9" t="str">
        <f>CONCATENATE(quota_commodities[[#This Row],[goods_nomenclature_item_id]], " - ", quota_commodities[[#This Row],[description]])</f>
        <v>5210310010 - Manufactured on handlooms</v>
      </c>
    </row>
    <row r="264" spans="1:4" x14ac:dyDescent="0.25">
      <c r="A264" s="9" t="s">
        <v>85</v>
      </c>
      <c r="B264" s="9" t="s">
        <v>2894</v>
      </c>
      <c r="C264" s="9" t="s">
        <v>2857</v>
      </c>
      <c r="D264" s="9" t="str">
        <f>CONCATENATE(quota_commodities[[#This Row],[goods_nomenclature_item_id]], " - ", quota_commodities[[#This Row],[description]])</f>
        <v>5210320010 - Manufactured on handlooms</v>
      </c>
    </row>
    <row r="265" spans="1:4" x14ac:dyDescent="0.25">
      <c r="A265" s="9" t="s">
        <v>85</v>
      </c>
      <c r="B265" s="9" t="s">
        <v>2895</v>
      </c>
      <c r="C265" s="9" t="s">
        <v>2857</v>
      </c>
      <c r="D265" s="9" t="str">
        <f>CONCATENATE(quota_commodities[[#This Row],[goods_nomenclature_item_id]], " - ", quota_commodities[[#This Row],[description]])</f>
        <v>5210390010 - Manufactured on handlooms</v>
      </c>
    </row>
    <row r="266" spans="1:4" x14ac:dyDescent="0.25">
      <c r="A266" s="9" t="s">
        <v>85</v>
      </c>
      <c r="B266" s="9" t="s">
        <v>2896</v>
      </c>
      <c r="C266" s="9" t="s">
        <v>2857</v>
      </c>
      <c r="D266" s="9" t="str">
        <f>CONCATENATE(quota_commodities[[#This Row],[goods_nomenclature_item_id]], " - ", quota_commodities[[#This Row],[description]])</f>
        <v>5210410010 - Manufactured on handlooms</v>
      </c>
    </row>
    <row r="267" spans="1:4" x14ac:dyDescent="0.25">
      <c r="A267" s="9" t="s">
        <v>85</v>
      </c>
      <c r="B267" s="9" t="s">
        <v>2897</v>
      </c>
      <c r="C267" s="9" t="s">
        <v>2857</v>
      </c>
      <c r="D267" s="9" t="str">
        <f>CONCATENATE(quota_commodities[[#This Row],[goods_nomenclature_item_id]], " - ", quota_commodities[[#This Row],[description]])</f>
        <v>5210490010 - Manufactured on handlooms</v>
      </c>
    </row>
    <row r="268" spans="1:4" x14ac:dyDescent="0.25">
      <c r="A268" s="9" t="s">
        <v>85</v>
      </c>
      <c r="B268" s="9" t="s">
        <v>2898</v>
      </c>
      <c r="C268" s="9" t="s">
        <v>2857</v>
      </c>
      <c r="D268" s="9" t="str">
        <f>CONCATENATE(quota_commodities[[#This Row],[goods_nomenclature_item_id]], " - ", quota_commodities[[#This Row],[description]])</f>
        <v>5210510010 - Manufactured on handlooms</v>
      </c>
    </row>
    <row r="269" spans="1:4" x14ac:dyDescent="0.25">
      <c r="A269" s="9" t="s">
        <v>85</v>
      </c>
      <c r="B269" s="9" t="s">
        <v>2899</v>
      </c>
      <c r="C269" s="9" t="s">
        <v>2857</v>
      </c>
      <c r="D269" s="9" t="str">
        <f>CONCATENATE(quota_commodities[[#This Row],[goods_nomenclature_item_id]], " - ", quota_commodities[[#This Row],[description]])</f>
        <v>5210590010 - Manufactured on handlooms</v>
      </c>
    </row>
    <row r="270" spans="1:4" x14ac:dyDescent="0.25">
      <c r="A270" s="9" t="s">
        <v>85</v>
      </c>
      <c r="B270" s="9" t="s">
        <v>2900</v>
      </c>
      <c r="C270" s="9" t="s">
        <v>2857</v>
      </c>
      <c r="D270" s="9" t="str">
        <f>CONCATENATE(quota_commodities[[#This Row],[goods_nomenclature_item_id]], " - ", quota_commodities[[#This Row],[description]])</f>
        <v>5211110010 - Manufactured on handlooms</v>
      </c>
    </row>
    <row r="271" spans="1:4" x14ac:dyDescent="0.25">
      <c r="A271" s="9" t="s">
        <v>85</v>
      </c>
      <c r="B271" s="9" t="s">
        <v>2901</v>
      </c>
      <c r="C271" s="9" t="s">
        <v>2857</v>
      </c>
      <c r="D271" s="9" t="str">
        <f>CONCATENATE(quota_commodities[[#This Row],[goods_nomenclature_item_id]], " - ", quota_commodities[[#This Row],[description]])</f>
        <v>5211120010 - Manufactured on handlooms</v>
      </c>
    </row>
    <row r="272" spans="1:4" x14ac:dyDescent="0.25">
      <c r="A272" s="9" t="s">
        <v>85</v>
      </c>
      <c r="B272" s="9" t="s">
        <v>2902</v>
      </c>
      <c r="C272" s="9" t="s">
        <v>2857</v>
      </c>
      <c r="D272" s="9" t="str">
        <f>CONCATENATE(quota_commodities[[#This Row],[goods_nomenclature_item_id]], " - ", quota_commodities[[#This Row],[description]])</f>
        <v>5211190010 - Manufactured on handlooms</v>
      </c>
    </row>
    <row r="273" spans="1:4" x14ac:dyDescent="0.25">
      <c r="A273" s="9" t="s">
        <v>85</v>
      </c>
      <c r="B273" s="9" t="s">
        <v>2903</v>
      </c>
      <c r="C273" s="9" t="s">
        <v>2857</v>
      </c>
      <c r="D273" s="9" t="str">
        <f>CONCATENATE(quota_commodities[[#This Row],[goods_nomenclature_item_id]], " - ", quota_commodities[[#This Row],[description]])</f>
        <v>5211200010 - Manufactured on handlooms</v>
      </c>
    </row>
    <row r="274" spans="1:4" x14ac:dyDescent="0.25">
      <c r="A274" s="9" t="s">
        <v>85</v>
      </c>
      <c r="B274" s="9" t="s">
        <v>2904</v>
      </c>
      <c r="C274" s="9" t="s">
        <v>2857</v>
      </c>
      <c r="D274" s="9" t="str">
        <f>CONCATENATE(quota_commodities[[#This Row],[goods_nomenclature_item_id]], " - ", quota_commodities[[#This Row],[description]])</f>
        <v>5211310010 - Manufactured on handlooms</v>
      </c>
    </row>
    <row r="275" spans="1:4" x14ac:dyDescent="0.25">
      <c r="A275" s="9" t="s">
        <v>85</v>
      </c>
      <c r="B275" s="9" t="s">
        <v>2905</v>
      </c>
      <c r="C275" s="9" t="s">
        <v>2857</v>
      </c>
      <c r="D275" s="9" t="str">
        <f>CONCATENATE(quota_commodities[[#This Row],[goods_nomenclature_item_id]], " - ", quota_commodities[[#This Row],[description]])</f>
        <v>5211320010 - Manufactured on handlooms</v>
      </c>
    </row>
    <row r="276" spans="1:4" x14ac:dyDescent="0.25">
      <c r="A276" s="9" t="s">
        <v>85</v>
      </c>
      <c r="B276" s="9" t="s">
        <v>2906</v>
      </c>
      <c r="C276" s="9" t="s">
        <v>2857</v>
      </c>
      <c r="D276" s="9" t="str">
        <f>CONCATENATE(quota_commodities[[#This Row],[goods_nomenclature_item_id]], " - ", quota_commodities[[#This Row],[description]])</f>
        <v>5211390010 - Manufactured on handlooms</v>
      </c>
    </row>
    <row r="277" spans="1:4" x14ac:dyDescent="0.25">
      <c r="A277" s="9" t="s">
        <v>85</v>
      </c>
      <c r="B277" s="9" t="s">
        <v>2907</v>
      </c>
      <c r="C277" s="9" t="s">
        <v>2857</v>
      </c>
      <c r="D277" s="9" t="str">
        <f>CONCATENATE(quota_commodities[[#This Row],[goods_nomenclature_item_id]], " - ", quota_commodities[[#This Row],[description]])</f>
        <v>5211410010 - Manufactured on handlooms</v>
      </c>
    </row>
    <row r="278" spans="1:4" x14ac:dyDescent="0.25">
      <c r="A278" s="9" t="s">
        <v>85</v>
      </c>
      <c r="B278" s="9" t="s">
        <v>2908</v>
      </c>
      <c r="C278" s="9" t="s">
        <v>2857</v>
      </c>
      <c r="D278" s="9" t="str">
        <f>CONCATENATE(quota_commodities[[#This Row],[goods_nomenclature_item_id]], " - ", quota_commodities[[#This Row],[description]])</f>
        <v>5211420010 - Manufactured on handlooms</v>
      </c>
    </row>
    <row r="279" spans="1:4" x14ac:dyDescent="0.25">
      <c r="A279" s="9" t="s">
        <v>85</v>
      </c>
      <c r="B279" s="9" t="s">
        <v>2909</v>
      </c>
      <c r="C279" s="9" t="s">
        <v>2857</v>
      </c>
      <c r="D279" s="9" t="str">
        <f>CONCATENATE(quota_commodities[[#This Row],[goods_nomenclature_item_id]], " - ", quota_commodities[[#This Row],[description]])</f>
        <v>5211430010 - Manufactured on handlooms</v>
      </c>
    </row>
    <row r="280" spans="1:4" x14ac:dyDescent="0.25">
      <c r="A280" s="9" t="s">
        <v>85</v>
      </c>
      <c r="B280" s="9" t="s">
        <v>2910</v>
      </c>
      <c r="C280" s="9" t="s">
        <v>2857</v>
      </c>
      <c r="D280" s="9" t="str">
        <f>CONCATENATE(quota_commodities[[#This Row],[goods_nomenclature_item_id]], " - ", quota_commodities[[#This Row],[description]])</f>
        <v>5211491010 - Manufactured on handlooms</v>
      </c>
    </row>
    <row r="281" spans="1:4" x14ac:dyDescent="0.25">
      <c r="A281" s="9" t="s">
        <v>85</v>
      </c>
      <c r="B281" s="9" t="s">
        <v>2911</v>
      </c>
      <c r="C281" s="9" t="s">
        <v>2857</v>
      </c>
      <c r="D281" s="9" t="str">
        <f>CONCATENATE(quota_commodities[[#This Row],[goods_nomenclature_item_id]], " - ", quota_commodities[[#This Row],[description]])</f>
        <v>5211499010 - Manufactured on handlooms</v>
      </c>
    </row>
    <row r="282" spans="1:4" x14ac:dyDescent="0.25">
      <c r="A282" s="9" t="s">
        <v>85</v>
      </c>
      <c r="B282" s="9" t="s">
        <v>2912</v>
      </c>
      <c r="C282" s="9" t="s">
        <v>2857</v>
      </c>
      <c r="D282" s="9" t="str">
        <f>CONCATENATE(quota_commodities[[#This Row],[goods_nomenclature_item_id]], " - ", quota_commodities[[#This Row],[description]])</f>
        <v>5211510010 - Manufactured on handlooms</v>
      </c>
    </row>
    <row r="283" spans="1:4" x14ac:dyDescent="0.25">
      <c r="A283" s="9" t="s">
        <v>85</v>
      </c>
      <c r="B283" s="9" t="s">
        <v>2913</v>
      </c>
      <c r="C283" s="9" t="s">
        <v>2857</v>
      </c>
      <c r="D283" s="9" t="str">
        <f>CONCATENATE(quota_commodities[[#This Row],[goods_nomenclature_item_id]], " - ", quota_commodities[[#This Row],[description]])</f>
        <v>5211520010 - Manufactured on handlooms</v>
      </c>
    </row>
    <row r="284" spans="1:4" x14ac:dyDescent="0.25">
      <c r="A284" s="9" t="s">
        <v>85</v>
      </c>
      <c r="B284" s="9" t="s">
        <v>2914</v>
      </c>
      <c r="C284" s="9" t="s">
        <v>2857</v>
      </c>
      <c r="D284" s="9" t="str">
        <f>CONCATENATE(quota_commodities[[#This Row],[goods_nomenclature_item_id]], " - ", quota_commodities[[#This Row],[description]])</f>
        <v>5211590010 - Manufactured on handlooms</v>
      </c>
    </row>
    <row r="285" spans="1:4" x14ac:dyDescent="0.25">
      <c r="A285" s="9" t="s">
        <v>85</v>
      </c>
      <c r="B285" s="9" t="s">
        <v>2915</v>
      </c>
      <c r="C285" s="9" t="s">
        <v>2857</v>
      </c>
      <c r="D285" s="9" t="str">
        <f>CONCATENATE(quota_commodities[[#This Row],[goods_nomenclature_item_id]], " - ", quota_commodities[[#This Row],[description]])</f>
        <v>5212111010 - Manufactured on handlooms</v>
      </c>
    </row>
    <row r="286" spans="1:4" x14ac:dyDescent="0.25">
      <c r="A286" s="9" t="s">
        <v>85</v>
      </c>
      <c r="B286" s="9" t="s">
        <v>2916</v>
      </c>
      <c r="C286" s="9" t="s">
        <v>2857</v>
      </c>
      <c r="D286" s="9" t="str">
        <f>CONCATENATE(quota_commodities[[#This Row],[goods_nomenclature_item_id]], " - ", quota_commodities[[#This Row],[description]])</f>
        <v>5212119010 - Manufactured on handlooms</v>
      </c>
    </row>
    <row r="287" spans="1:4" x14ac:dyDescent="0.25">
      <c r="A287" s="9" t="s">
        <v>85</v>
      </c>
      <c r="B287" s="9" t="s">
        <v>2917</v>
      </c>
      <c r="C287" s="9" t="s">
        <v>2857</v>
      </c>
      <c r="D287" s="9" t="str">
        <f>CONCATENATE(quota_commodities[[#This Row],[goods_nomenclature_item_id]], " - ", quota_commodities[[#This Row],[description]])</f>
        <v>5212121010 - Manufactured on handlooms</v>
      </c>
    </row>
    <row r="288" spans="1:4" x14ac:dyDescent="0.25">
      <c r="A288" s="9" t="s">
        <v>85</v>
      </c>
      <c r="B288" s="9" t="s">
        <v>2918</v>
      </c>
      <c r="C288" s="9" t="s">
        <v>2857</v>
      </c>
      <c r="D288" s="9" t="str">
        <f>CONCATENATE(quota_commodities[[#This Row],[goods_nomenclature_item_id]], " - ", quota_commodities[[#This Row],[description]])</f>
        <v>5212129010 - Manufactured on handlooms</v>
      </c>
    </row>
    <row r="289" spans="1:4" x14ac:dyDescent="0.25">
      <c r="A289" s="9" t="s">
        <v>85</v>
      </c>
      <c r="B289" s="9" t="s">
        <v>2919</v>
      </c>
      <c r="C289" s="9" t="s">
        <v>2857</v>
      </c>
      <c r="D289" s="9" t="str">
        <f>CONCATENATE(quota_commodities[[#This Row],[goods_nomenclature_item_id]], " - ", quota_commodities[[#This Row],[description]])</f>
        <v>5212131010 - Manufactured on handlooms</v>
      </c>
    </row>
    <row r="290" spans="1:4" x14ac:dyDescent="0.25">
      <c r="A290" s="9" t="s">
        <v>85</v>
      </c>
      <c r="B290" s="9" t="s">
        <v>2920</v>
      </c>
      <c r="C290" s="9" t="s">
        <v>2857</v>
      </c>
      <c r="D290" s="9" t="str">
        <f>CONCATENATE(quota_commodities[[#This Row],[goods_nomenclature_item_id]], " - ", quota_commodities[[#This Row],[description]])</f>
        <v>5212139010 - Manufactured on handlooms</v>
      </c>
    </row>
    <row r="291" spans="1:4" x14ac:dyDescent="0.25">
      <c r="A291" s="9" t="s">
        <v>85</v>
      </c>
      <c r="B291" s="9" t="s">
        <v>2921</v>
      </c>
      <c r="C291" s="9" t="s">
        <v>2857</v>
      </c>
      <c r="D291" s="9" t="str">
        <f>CONCATENATE(quota_commodities[[#This Row],[goods_nomenclature_item_id]], " - ", quota_commodities[[#This Row],[description]])</f>
        <v>5212141010 - Manufactured on handlooms</v>
      </c>
    </row>
    <row r="292" spans="1:4" x14ac:dyDescent="0.25">
      <c r="A292" s="9" t="s">
        <v>85</v>
      </c>
      <c r="B292" s="9" t="s">
        <v>2922</v>
      </c>
      <c r="C292" s="9" t="s">
        <v>2857</v>
      </c>
      <c r="D292" s="9" t="str">
        <f>CONCATENATE(quota_commodities[[#This Row],[goods_nomenclature_item_id]], " - ", quota_commodities[[#This Row],[description]])</f>
        <v>5212149010 - Manufactured on handlooms</v>
      </c>
    </row>
    <row r="293" spans="1:4" x14ac:dyDescent="0.25">
      <c r="A293" s="9" t="s">
        <v>85</v>
      </c>
      <c r="B293" s="9" t="s">
        <v>2923</v>
      </c>
      <c r="C293" s="9" t="s">
        <v>2875</v>
      </c>
      <c r="D293" s="9" t="str">
        <f>CONCATENATE(quota_commodities[[#This Row],[goods_nomenclature_item_id]], " - ", quota_commodities[[#This Row],[description]])</f>
        <v>5212151011 - Hand-printed by the "batik" method</v>
      </c>
    </row>
    <row r="294" spans="1:4" x14ac:dyDescent="0.25">
      <c r="A294" s="9" t="s">
        <v>85</v>
      </c>
      <c r="B294" s="9" t="s">
        <v>2924</v>
      </c>
      <c r="C294" s="9" t="s">
        <v>2617</v>
      </c>
      <c r="D294" s="9" t="str">
        <f>CONCATENATE(quota_commodities[[#This Row],[goods_nomenclature_item_id]], " - ", quota_commodities[[#This Row],[description]])</f>
        <v>5212151019 - Other</v>
      </c>
    </row>
    <row r="295" spans="1:4" x14ac:dyDescent="0.25">
      <c r="A295" s="9" t="s">
        <v>85</v>
      </c>
      <c r="B295" s="9" t="s">
        <v>2925</v>
      </c>
      <c r="C295" s="9" t="s">
        <v>2875</v>
      </c>
      <c r="D295" s="9" t="str">
        <f>CONCATENATE(quota_commodities[[#This Row],[goods_nomenclature_item_id]], " - ", quota_commodities[[#This Row],[description]])</f>
        <v>5212159011 - Hand-printed by the "batik" method</v>
      </c>
    </row>
    <row r="296" spans="1:4" x14ac:dyDescent="0.25">
      <c r="A296" s="9" t="s">
        <v>85</v>
      </c>
      <c r="B296" s="9" t="s">
        <v>2926</v>
      </c>
      <c r="C296" s="9" t="s">
        <v>2617</v>
      </c>
      <c r="D296" s="9" t="str">
        <f>CONCATENATE(quota_commodities[[#This Row],[goods_nomenclature_item_id]], " - ", quota_commodities[[#This Row],[description]])</f>
        <v>5212159019 - Other</v>
      </c>
    </row>
    <row r="297" spans="1:4" x14ac:dyDescent="0.25">
      <c r="A297" s="9" t="s">
        <v>85</v>
      </c>
      <c r="B297" s="9" t="s">
        <v>2927</v>
      </c>
      <c r="C297" s="9" t="s">
        <v>2857</v>
      </c>
      <c r="D297" s="9" t="str">
        <f>CONCATENATE(quota_commodities[[#This Row],[goods_nomenclature_item_id]], " - ", quota_commodities[[#This Row],[description]])</f>
        <v>5212211010 - Manufactured on handlooms</v>
      </c>
    </row>
    <row r="298" spans="1:4" x14ac:dyDescent="0.25">
      <c r="A298" s="9" t="s">
        <v>85</v>
      </c>
      <c r="B298" s="9" t="s">
        <v>2928</v>
      </c>
      <c r="C298" s="9" t="s">
        <v>2857</v>
      </c>
      <c r="D298" s="9" t="str">
        <f>CONCATENATE(quota_commodities[[#This Row],[goods_nomenclature_item_id]], " - ", quota_commodities[[#This Row],[description]])</f>
        <v>5212219010 - Manufactured on handlooms</v>
      </c>
    </row>
    <row r="299" spans="1:4" x14ac:dyDescent="0.25">
      <c r="A299" s="9" t="s">
        <v>85</v>
      </c>
      <c r="B299" s="9" t="s">
        <v>2929</v>
      </c>
      <c r="C299" s="9" t="s">
        <v>2857</v>
      </c>
      <c r="D299" s="9" t="str">
        <f>CONCATENATE(quota_commodities[[#This Row],[goods_nomenclature_item_id]], " - ", quota_commodities[[#This Row],[description]])</f>
        <v>5212221010 - Manufactured on handlooms</v>
      </c>
    </row>
    <row r="300" spans="1:4" x14ac:dyDescent="0.25">
      <c r="A300" s="9" t="s">
        <v>85</v>
      </c>
      <c r="B300" s="9" t="s">
        <v>2930</v>
      </c>
      <c r="C300" s="9" t="s">
        <v>2857</v>
      </c>
      <c r="D300" s="9" t="str">
        <f>CONCATENATE(quota_commodities[[#This Row],[goods_nomenclature_item_id]], " - ", quota_commodities[[#This Row],[description]])</f>
        <v>5212229010 - Manufactured on handlooms</v>
      </c>
    </row>
    <row r="301" spans="1:4" x14ac:dyDescent="0.25">
      <c r="A301" s="9" t="s">
        <v>85</v>
      </c>
      <c r="B301" s="9" t="s">
        <v>2931</v>
      </c>
      <c r="C301" s="9" t="s">
        <v>2857</v>
      </c>
      <c r="D301" s="9" t="str">
        <f>CONCATENATE(quota_commodities[[#This Row],[goods_nomenclature_item_id]], " - ", quota_commodities[[#This Row],[description]])</f>
        <v>5212231010 - Manufactured on handlooms</v>
      </c>
    </row>
    <row r="302" spans="1:4" x14ac:dyDescent="0.25">
      <c r="A302" s="9" t="s">
        <v>85</v>
      </c>
      <c r="B302" s="9" t="s">
        <v>2932</v>
      </c>
      <c r="C302" s="9" t="s">
        <v>2857</v>
      </c>
      <c r="D302" s="9" t="str">
        <f>CONCATENATE(quota_commodities[[#This Row],[goods_nomenclature_item_id]], " - ", quota_commodities[[#This Row],[description]])</f>
        <v>5212239010 - Manufactured on handlooms</v>
      </c>
    </row>
    <row r="303" spans="1:4" x14ac:dyDescent="0.25">
      <c r="A303" s="9" t="s">
        <v>85</v>
      </c>
      <c r="B303" s="9" t="s">
        <v>2933</v>
      </c>
      <c r="C303" s="9" t="s">
        <v>2857</v>
      </c>
      <c r="D303" s="9" t="str">
        <f>CONCATENATE(quota_commodities[[#This Row],[goods_nomenclature_item_id]], " - ", quota_commodities[[#This Row],[description]])</f>
        <v>5212241010 - Manufactured on handlooms</v>
      </c>
    </row>
    <row r="304" spans="1:4" x14ac:dyDescent="0.25">
      <c r="A304" s="9" t="s">
        <v>85</v>
      </c>
      <c r="B304" s="9" t="s">
        <v>2934</v>
      </c>
      <c r="C304" s="9" t="s">
        <v>2857</v>
      </c>
      <c r="D304" s="9" t="str">
        <f>CONCATENATE(quota_commodities[[#This Row],[goods_nomenclature_item_id]], " - ", quota_commodities[[#This Row],[description]])</f>
        <v>5212249010 - Manufactured on handlooms</v>
      </c>
    </row>
    <row r="305" spans="1:4" x14ac:dyDescent="0.25">
      <c r="A305" s="9" t="s">
        <v>85</v>
      </c>
      <c r="B305" s="9" t="s">
        <v>2935</v>
      </c>
      <c r="C305" s="9" t="s">
        <v>2875</v>
      </c>
      <c r="D305" s="9" t="str">
        <f>CONCATENATE(quota_commodities[[#This Row],[goods_nomenclature_item_id]], " - ", quota_commodities[[#This Row],[description]])</f>
        <v>5212251011 - Hand-printed by the "batik" method</v>
      </c>
    </row>
    <row r="306" spans="1:4" x14ac:dyDescent="0.25">
      <c r="A306" s="9" t="s">
        <v>85</v>
      </c>
      <c r="B306" s="9" t="s">
        <v>2936</v>
      </c>
      <c r="C306" s="9" t="s">
        <v>2617</v>
      </c>
      <c r="D306" s="9" t="str">
        <f>CONCATENATE(quota_commodities[[#This Row],[goods_nomenclature_item_id]], " - ", quota_commodities[[#This Row],[description]])</f>
        <v>5212251019 - Other</v>
      </c>
    </row>
    <row r="307" spans="1:4" x14ac:dyDescent="0.25">
      <c r="A307" s="9" t="s">
        <v>85</v>
      </c>
      <c r="B307" s="9" t="s">
        <v>2937</v>
      </c>
      <c r="C307" s="9" t="s">
        <v>2875</v>
      </c>
      <c r="D307" s="9" t="str">
        <f>CONCATENATE(quota_commodities[[#This Row],[goods_nomenclature_item_id]], " - ", quota_commodities[[#This Row],[description]])</f>
        <v>5212259011 - Hand-printed by the "batik" method</v>
      </c>
    </row>
    <row r="308" spans="1:4" x14ac:dyDescent="0.25">
      <c r="A308" s="9" t="s">
        <v>85</v>
      </c>
      <c r="B308" s="9" t="s">
        <v>2938</v>
      </c>
      <c r="C308" s="9" t="s">
        <v>2617</v>
      </c>
      <c r="D308" s="9" t="str">
        <f>CONCATENATE(quota_commodities[[#This Row],[goods_nomenclature_item_id]], " - ", quota_commodities[[#This Row],[description]])</f>
        <v>5212259019 - Other</v>
      </c>
    </row>
    <row r="309" spans="1:4" x14ac:dyDescent="0.25">
      <c r="A309" s="9" t="s">
        <v>85</v>
      </c>
      <c r="B309" s="9" t="s">
        <v>2939</v>
      </c>
      <c r="C309" s="9" t="s">
        <v>2857</v>
      </c>
      <c r="D309" s="9" t="str">
        <f>CONCATENATE(quota_commodities[[#This Row],[goods_nomenclature_item_id]], " - ", quota_commodities[[#This Row],[description]])</f>
        <v>5801210010 - Manufactured on handlooms</v>
      </c>
    </row>
    <row r="310" spans="1:4" x14ac:dyDescent="0.25">
      <c r="A310" s="9" t="s">
        <v>85</v>
      </c>
      <c r="B310" s="9" t="s">
        <v>2940</v>
      </c>
      <c r="C310" s="9" t="s">
        <v>2857</v>
      </c>
      <c r="D310" s="9" t="str">
        <f>CONCATENATE(quota_commodities[[#This Row],[goods_nomenclature_item_id]], " - ", quota_commodities[[#This Row],[description]])</f>
        <v>5801220010 - Manufactured on handlooms</v>
      </c>
    </row>
    <row r="311" spans="1:4" x14ac:dyDescent="0.25">
      <c r="A311" s="9" t="s">
        <v>85</v>
      </c>
      <c r="B311" s="9" t="s">
        <v>2941</v>
      </c>
      <c r="C311" s="9" t="s">
        <v>2857</v>
      </c>
      <c r="D311" s="9" t="str">
        <f>CONCATENATE(quota_commodities[[#This Row],[goods_nomenclature_item_id]], " - ", quota_commodities[[#This Row],[description]])</f>
        <v>5801230010 - Manufactured on handlooms</v>
      </c>
    </row>
    <row r="312" spans="1:4" x14ac:dyDescent="0.25">
      <c r="A312" s="9" t="s">
        <v>85</v>
      </c>
      <c r="B312" s="9" t="s">
        <v>2942</v>
      </c>
      <c r="C312" s="9" t="s">
        <v>2857</v>
      </c>
      <c r="D312" s="9" t="str">
        <f>CONCATENATE(quota_commodities[[#This Row],[goods_nomenclature_item_id]], " - ", quota_commodities[[#This Row],[description]])</f>
        <v>5801260010 - Manufactured on handlooms</v>
      </c>
    </row>
    <row r="313" spans="1:4" x14ac:dyDescent="0.25">
      <c r="A313" s="9" t="s">
        <v>85</v>
      </c>
      <c r="B313" s="9" t="s">
        <v>2943</v>
      </c>
      <c r="C313" s="9" t="s">
        <v>2857</v>
      </c>
      <c r="D313" s="9" t="str">
        <f>CONCATENATE(quota_commodities[[#This Row],[goods_nomenclature_item_id]], " - ", quota_commodities[[#This Row],[description]])</f>
        <v>5801270010 - Manufactured on handlooms</v>
      </c>
    </row>
    <row r="314" spans="1:4" x14ac:dyDescent="0.25">
      <c r="A314" s="9" t="s">
        <v>85</v>
      </c>
      <c r="B314" s="9" t="s">
        <v>2944</v>
      </c>
      <c r="C314" s="9" t="s">
        <v>2857</v>
      </c>
      <c r="D314" s="9" t="str">
        <f>CONCATENATE(quota_commodities[[#This Row],[goods_nomenclature_item_id]], " - ", quota_commodities[[#This Row],[description]])</f>
        <v>5803001010 - Manufactured on handlooms</v>
      </c>
    </row>
    <row r="315" spans="1:4" x14ac:dyDescent="0.25">
      <c r="A315" s="9" t="s">
        <v>87</v>
      </c>
      <c r="B315" s="9" t="s">
        <v>2945</v>
      </c>
      <c r="C315" s="9" t="s">
        <v>2946</v>
      </c>
      <c r="D315" s="9" t="str">
        <f>CONCATENATE(quota_commodities[[#This Row],[goods_nomenclature_item_id]], " - ", quota_commodities[[#This Row],[description]])</f>
        <v>4201000010 - Riding saddles, of leather, hand-made</v>
      </c>
    </row>
    <row r="316" spans="1:4" x14ac:dyDescent="0.25">
      <c r="A316" s="9" t="s">
        <v>87</v>
      </c>
      <c r="B316" s="9" t="s">
        <v>2947</v>
      </c>
      <c r="C316" s="9" t="s">
        <v>2948</v>
      </c>
      <c r="D316" s="9" t="str">
        <f>CONCATENATE(quota_commodities[[#This Row],[goods_nomenclature_item_id]], " - ", quota_commodities[[#This Row],[description]])</f>
        <v>4202111010 - Hand-made</v>
      </c>
    </row>
    <row r="317" spans="1:4" x14ac:dyDescent="0.25">
      <c r="A317" s="9" t="s">
        <v>87</v>
      </c>
      <c r="B317" s="9" t="s">
        <v>2949</v>
      </c>
      <c r="C317" s="9" t="s">
        <v>2948</v>
      </c>
      <c r="D317" s="9" t="str">
        <f>CONCATENATE(quota_commodities[[#This Row],[goods_nomenclature_item_id]], " - ", quota_commodities[[#This Row],[description]])</f>
        <v>4202119010 - Hand-made</v>
      </c>
    </row>
    <row r="318" spans="1:4" x14ac:dyDescent="0.25">
      <c r="A318" s="9" t="s">
        <v>87</v>
      </c>
      <c r="B318" s="9" t="s">
        <v>2950</v>
      </c>
      <c r="C318" s="9" t="s">
        <v>2948</v>
      </c>
      <c r="D318" s="9" t="str">
        <f>CONCATENATE(quota_commodities[[#This Row],[goods_nomenclature_item_id]], " - ", quota_commodities[[#This Row],[description]])</f>
        <v>4202129110 - Hand-made</v>
      </c>
    </row>
    <row r="319" spans="1:4" x14ac:dyDescent="0.25">
      <c r="A319" s="9" t="s">
        <v>87</v>
      </c>
      <c r="B319" s="9" t="s">
        <v>2951</v>
      </c>
      <c r="C319" s="9" t="s">
        <v>2948</v>
      </c>
      <c r="D319" s="9" t="str">
        <f>CONCATENATE(quota_commodities[[#This Row],[goods_nomenclature_item_id]], " - ", quota_commodities[[#This Row],[description]])</f>
        <v>4202129910 - Hand-made</v>
      </c>
    </row>
    <row r="320" spans="1:4" x14ac:dyDescent="0.25">
      <c r="A320" s="9" t="s">
        <v>87</v>
      </c>
      <c r="B320" s="9" t="s">
        <v>2952</v>
      </c>
      <c r="C320" s="9" t="s">
        <v>2948</v>
      </c>
      <c r="D320" s="9" t="str">
        <f>CONCATENATE(quota_commodities[[#This Row],[goods_nomenclature_item_id]], " - ", quota_commodities[[#This Row],[description]])</f>
        <v>4202199010 - Hand-made</v>
      </c>
    </row>
    <row r="321" spans="1:4" x14ac:dyDescent="0.25">
      <c r="A321" s="9" t="s">
        <v>87</v>
      </c>
      <c r="B321" s="9" t="s">
        <v>2953</v>
      </c>
      <c r="C321" s="9" t="s">
        <v>2948</v>
      </c>
      <c r="D321" s="9" t="str">
        <f>CONCATENATE(quota_commodities[[#This Row],[goods_nomenclature_item_id]], " - ", quota_commodities[[#This Row],[description]])</f>
        <v>4202210010 - Hand-made</v>
      </c>
    </row>
    <row r="322" spans="1:4" x14ac:dyDescent="0.25">
      <c r="A322" s="9" t="s">
        <v>87</v>
      </c>
      <c r="B322" s="9" t="s">
        <v>2954</v>
      </c>
      <c r="C322" s="9" t="s">
        <v>2948</v>
      </c>
      <c r="D322" s="9" t="str">
        <f>CONCATENATE(quota_commodities[[#This Row],[goods_nomenclature_item_id]], " - ", quota_commodities[[#This Row],[description]])</f>
        <v>4202229010 - Hand-made</v>
      </c>
    </row>
    <row r="323" spans="1:4" x14ac:dyDescent="0.25">
      <c r="A323" s="9" t="s">
        <v>87</v>
      </c>
      <c r="B323" s="9" t="s">
        <v>2955</v>
      </c>
      <c r="C323" s="9" t="s">
        <v>2948</v>
      </c>
      <c r="D323" s="9" t="str">
        <f>CONCATENATE(quota_commodities[[#This Row],[goods_nomenclature_item_id]], " - ", quota_commodities[[#This Row],[description]])</f>
        <v>4202310010 - Hand-made</v>
      </c>
    </row>
    <row r="324" spans="1:4" x14ac:dyDescent="0.25">
      <c r="A324" s="9" t="s">
        <v>87</v>
      </c>
      <c r="B324" s="9" t="s">
        <v>2956</v>
      </c>
      <c r="C324" s="9" t="s">
        <v>2948</v>
      </c>
      <c r="D324" s="9" t="str">
        <f>CONCATENATE(quota_commodities[[#This Row],[goods_nomenclature_item_id]], " - ", quota_commodities[[#This Row],[description]])</f>
        <v>4202329010 - Hand-made</v>
      </c>
    </row>
    <row r="325" spans="1:4" x14ac:dyDescent="0.25">
      <c r="A325" s="9" t="s">
        <v>87</v>
      </c>
      <c r="B325" s="9" t="s">
        <v>2957</v>
      </c>
      <c r="C325" s="9" t="s">
        <v>2948</v>
      </c>
      <c r="D325" s="9" t="str">
        <f>CONCATENATE(quota_commodities[[#This Row],[goods_nomenclature_item_id]], " - ", quota_commodities[[#This Row],[description]])</f>
        <v>4202390010 - Hand-made</v>
      </c>
    </row>
    <row r="326" spans="1:4" x14ac:dyDescent="0.25">
      <c r="A326" s="9" t="s">
        <v>87</v>
      </c>
      <c r="B326" s="9" t="s">
        <v>2958</v>
      </c>
      <c r="C326" s="9" t="s">
        <v>2948</v>
      </c>
      <c r="D326" s="9" t="str">
        <f>CONCATENATE(quota_commodities[[#This Row],[goods_nomenclature_item_id]], " - ", quota_commodities[[#This Row],[description]])</f>
        <v>4202911010 - Hand-made</v>
      </c>
    </row>
    <row r="327" spans="1:4" x14ac:dyDescent="0.25">
      <c r="A327" s="9" t="s">
        <v>87</v>
      </c>
      <c r="B327" s="9" t="s">
        <v>2959</v>
      </c>
      <c r="C327" s="9" t="s">
        <v>2948</v>
      </c>
      <c r="D327" s="9" t="str">
        <f>CONCATENATE(quota_commodities[[#This Row],[goods_nomenclature_item_id]], " - ", quota_commodities[[#This Row],[description]])</f>
        <v>4202918010 - Hand-made</v>
      </c>
    </row>
    <row r="328" spans="1:4" x14ac:dyDescent="0.25">
      <c r="A328" s="9" t="s">
        <v>87</v>
      </c>
      <c r="B328" s="9" t="s">
        <v>2960</v>
      </c>
      <c r="C328" s="9" t="s">
        <v>2948</v>
      </c>
      <c r="D328" s="9" t="str">
        <f>CONCATENATE(quota_commodities[[#This Row],[goods_nomenclature_item_id]], " - ", quota_commodities[[#This Row],[description]])</f>
        <v>4202929110 - Hand-made</v>
      </c>
    </row>
    <row r="329" spans="1:4" x14ac:dyDescent="0.25">
      <c r="A329" s="9" t="s">
        <v>87</v>
      </c>
      <c r="B329" s="9" t="s">
        <v>2961</v>
      </c>
      <c r="C329" s="9" t="s">
        <v>2948</v>
      </c>
      <c r="D329" s="9" t="str">
        <f>CONCATENATE(quota_commodities[[#This Row],[goods_nomenclature_item_id]], " - ", quota_commodities[[#This Row],[description]])</f>
        <v>4202929810 - Hand-made</v>
      </c>
    </row>
    <row r="330" spans="1:4" x14ac:dyDescent="0.25">
      <c r="A330" s="9" t="s">
        <v>87</v>
      </c>
      <c r="B330" s="9" t="s">
        <v>2962</v>
      </c>
      <c r="C330" s="9" t="s">
        <v>2963</v>
      </c>
      <c r="D330" s="9" t="str">
        <f>CONCATENATE(quota_commodities[[#This Row],[goods_nomenclature_item_id]], " - ", quota_commodities[[#This Row],[description]])</f>
        <v>4202990010 - Musical instrument cases, hand-made</v>
      </c>
    </row>
    <row r="331" spans="1:4" x14ac:dyDescent="0.25">
      <c r="A331" s="9" t="s">
        <v>87</v>
      </c>
      <c r="B331" s="9" t="s">
        <v>2964</v>
      </c>
      <c r="C331" s="9" t="s">
        <v>2948</v>
      </c>
      <c r="D331" s="9" t="str">
        <f>CONCATENATE(quota_commodities[[#This Row],[goods_nomenclature_item_id]], " - ", quota_commodities[[#This Row],[description]])</f>
        <v>4203300010 - Hand-made</v>
      </c>
    </row>
    <row r="332" spans="1:4" x14ac:dyDescent="0.25">
      <c r="A332" s="9" t="s">
        <v>87</v>
      </c>
      <c r="B332" s="9" t="s">
        <v>2965</v>
      </c>
      <c r="C332" s="9" t="s">
        <v>2948</v>
      </c>
      <c r="D332" s="9" t="str">
        <f>CONCATENATE(quota_commodities[[#This Row],[goods_nomenclature_item_id]], " - ", quota_commodities[[#This Row],[description]])</f>
        <v>4203400010 - Hand-made</v>
      </c>
    </row>
    <row r="333" spans="1:4" x14ac:dyDescent="0.25">
      <c r="A333" s="9" t="s">
        <v>87</v>
      </c>
      <c r="B333" s="9" t="s">
        <v>2966</v>
      </c>
      <c r="C333" s="9" t="s">
        <v>2948</v>
      </c>
      <c r="D333" s="9" t="str">
        <f>CONCATENATE(quota_commodities[[#This Row],[goods_nomenclature_item_id]], " - ", quota_commodities[[#This Row],[description]])</f>
        <v>4420101110 - Hand-made</v>
      </c>
    </row>
    <row r="334" spans="1:4" x14ac:dyDescent="0.25">
      <c r="A334" s="9" t="s">
        <v>87</v>
      </c>
      <c r="B334" s="9" t="s">
        <v>2967</v>
      </c>
      <c r="C334" s="9" t="s">
        <v>2968</v>
      </c>
      <c r="D334" s="9" t="str">
        <f>CONCATENATE(quota_commodities[[#This Row],[goods_nomenclature_item_id]], " - ", quota_commodities[[#This Row],[description]])</f>
        <v>4420909111 - Wood in the form of logs or squared logs with simple process in the surface, carved or f inely threaded or painted, does not have significant added-value and no significant change in shape</v>
      </c>
    </row>
    <row r="335" spans="1:4" x14ac:dyDescent="0.25">
      <c r="A335" s="9" t="s">
        <v>87</v>
      </c>
      <c r="B335" s="9" t="s">
        <v>2969</v>
      </c>
      <c r="C335" s="9" t="s">
        <v>2617</v>
      </c>
      <c r="D335" s="9" t="str">
        <f>CONCATENATE(quota_commodities[[#This Row],[goods_nomenclature_item_id]], " - ", quota_commodities[[#This Row],[description]])</f>
        <v>4420909119 - Other</v>
      </c>
    </row>
    <row r="336" spans="1:4" x14ac:dyDescent="0.25">
      <c r="A336" s="9" t="s">
        <v>87</v>
      </c>
      <c r="B336" s="9" t="s">
        <v>2970</v>
      </c>
      <c r="C336" s="9" t="s">
        <v>2971</v>
      </c>
      <c r="D336" s="9" t="str">
        <f>CONCATENATE(quota_commodities[[#This Row],[goods_nomenclature_item_id]], " - ", quota_commodities[[#This Row],[description]])</f>
        <v>4602110010 - From plaiting materials, hand-made</v>
      </c>
    </row>
    <row r="337" spans="1:4" x14ac:dyDescent="0.25">
      <c r="A337" s="9" t="s">
        <v>87</v>
      </c>
      <c r="B337" s="9" t="s">
        <v>2972</v>
      </c>
      <c r="C337" s="9" t="s">
        <v>2971</v>
      </c>
      <c r="D337" s="9" t="str">
        <f>CONCATENATE(quota_commodities[[#This Row],[goods_nomenclature_item_id]], " - ", quota_commodities[[#This Row],[description]])</f>
        <v>4602120010 - From plaiting materials, hand-made</v>
      </c>
    </row>
    <row r="338" spans="1:4" x14ac:dyDescent="0.25">
      <c r="A338" s="9" t="s">
        <v>87</v>
      </c>
      <c r="B338" s="9" t="s">
        <v>2973</v>
      </c>
      <c r="C338" s="9" t="s">
        <v>2948</v>
      </c>
      <c r="D338" s="9" t="str">
        <f>CONCATENATE(quota_commodities[[#This Row],[goods_nomenclature_item_id]], " - ", quota_commodities[[#This Row],[description]])</f>
        <v>4602199010 - Hand-made</v>
      </c>
    </row>
    <row r="339" spans="1:4" x14ac:dyDescent="0.25">
      <c r="A339" s="9" t="s">
        <v>87</v>
      </c>
      <c r="B339" s="9" t="s">
        <v>2974</v>
      </c>
      <c r="C339" s="9" t="s">
        <v>2948</v>
      </c>
      <c r="D339" s="9" t="str">
        <f>CONCATENATE(quota_commodities[[#This Row],[goods_nomenclature_item_id]], " - ", quota_commodities[[#This Row],[description]])</f>
        <v>6403510510 - Hand-made</v>
      </c>
    </row>
    <row r="340" spans="1:4" x14ac:dyDescent="0.25">
      <c r="A340" s="9" t="s">
        <v>87</v>
      </c>
      <c r="B340" s="9" t="s">
        <v>2975</v>
      </c>
      <c r="C340" s="9" t="s">
        <v>2948</v>
      </c>
      <c r="D340" s="9" t="str">
        <f>CONCATENATE(quota_commodities[[#This Row],[goods_nomenclature_item_id]], " - ", quota_commodities[[#This Row],[description]])</f>
        <v>6403590510 - Hand-made</v>
      </c>
    </row>
    <row r="341" spans="1:4" x14ac:dyDescent="0.25">
      <c r="A341" s="9" t="s">
        <v>87</v>
      </c>
      <c r="B341" s="9" t="s">
        <v>2976</v>
      </c>
      <c r="C341" s="9" t="s">
        <v>2948</v>
      </c>
      <c r="D341" s="9" t="str">
        <f>CONCATENATE(quota_commodities[[#This Row],[goods_nomenclature_item_id]], " - ", quota_commodities[[#This Row],[description]])</f>
        <v>6403910510 - Hand-made</v>
      </c>
    </row>
    <row r="342" spans="1:4" x14ac:dyDescent="0.25">
      <c r="A342" s="9" t="s">
        <v>87</v>
      </c>
      <c r="B342" s="9" t="s">
        <v>2977</v>
      </c>
      <c r="C342" s="9" t="s">
        <v>2948</v>
      </c>
      <c r="D342" s="9" t="str">
        <f>CONCATENATE(quota_commodities[[#This Row],[goods_nomenclature_item_id]], " - ", quota_commodities[[#This Row],[description]])</f>
        <v>6403990510 - Hand-made</v>
      </c>
    </row>
    <row r="343" spans="1:4" x14ac:dyDescent="0.25">
      <c r="A343" s="9" t="s">
        <v>87</v>
      </c>
      <c r="B343" s="9" t="s">
        <v>2978</v>
      </c>
      <c r="C343" s="9" t="s">
        <v>2948</v>
      </c>
      <c r="D343" s="9" t="str">
        <f>CONCATENATE(quota_commodities[[#This Row],[goods_nomenclature_item_id]], " - ", quota_commodities[[#This Row],[description]])</f>
        <v>6406101010 - Hand-made</v>
      </c>
    </row>
    <row r="344" spans="1:4" x14ac:dyDescent="0.25">
      <c r="A344" s="9" t="s">
        <v>87</v>
      </c>
      <c r="B344" s="9" t="s">
        <v>2979</v>
      </c>
      <c r="C344" s="9" t="s">
        <v>2948</v>
      </c>
      <c r="D344" s="9" t="str">
        <f>CONCATENATE(quota_commodities[[#This Row],[goods_nomenclature_item_id]], " - ", quota_commodities[[#This Row],[description]])</f>
        <v>6406109010 - Hand-made</v>
      </c>
    </row>
    <row r="345" spans="1:4" x14ac:dyDescent="0.25">
      <c r="A345" s="9" t="s">
        <v>87</v>
      </c>
      <c r="B345" s="9" t="s">
        <v>2980</v>
      </c>
      <c r="C345" s="9" t="s">
        <v>2948</v>
      </c>
      <c r="D345" s="9" t="str">
        <f>CONCATENATE(quota_commodities[[#This Row],[goods_nomenclature_item_id]], " - ", quota_commodities[[#This Row],[description]])</f>
        <v>6406201010 - Hand-made</v>
      </c>
    </row>
    <row r="346" spans="1:4" x14ac:dyDescent="0.25">
      <c r="A346" s="9" t="s">
        <v>87</v>
      </c>
      <c r="B346" s="9" t="s">
        <v>2981</v>
      </c>
      <c r="C346" s="9" t="s">
        <v>2948</v>
      </c>
      <c r="D346" s="9" t="str">
        <f>CONCATENATE(quota_commodities[[#This Row],[goods_nomenclature_item_id]], " - ", quota_commodities[[#This Row],[description]])</f>
        <v>6406209010 - Hand-made</v>
      </c>
    </row>
    <row r="347" spans="1:4" x14ac:dyDescent="0.25">
      <c r="A347" s="9" t="s">
        <v>87</v>
      </c>
      <c r="B347" s="9" t="s">
        <v>2982</v>
      </c>
      <c r="C347" s="9" t="s">
        <v>2948</v>
      </c>
      <c r="D347" s="9" t="str">
        <f>CONCATENATE(quota_commodities[[#This Row],[goods_nomenclature_item_id]], " - ", quota_commodities[[#This Row],[description]])</f>
        <v>6406903010 - Hand-made</v>
      </c>
    </row>
    <row r="348" spans="1:4" x14ac:dyDescent="0.25">
      <c r="A348" s="9" t="s">
        <v>87</v>
      </c>
      <c r="B348" s="9" t="s">
        <v>2983</v>
      </c>
      <c r="C348" s="9" t="s">
        <v>2948</v>
      </c>
      <c r="D348" s="9" t="str">
        <f>CONCATENATE(quota_commodities[[#This Row],[goods_nomenclature_item_id]], " - ", quota_commodities[[#This Row],[description]])</f>
        <v>6406905010 - Hand-made</v>
      </c>
    </row>
    <row r="349" spans="1:4" x14ac:dyDescent="0.25">
      <c r="A349" s="9" t="s">
        <v>87</v>
      </c>
      <c r="B349" s="9" t="s">
        <v>2984</v>
      </c>
      <c r="C349" s="9" t="s">
        <v>2948</v>
      </c>
      <c r="D349" s="9" t="str">
        <f>CONCATENATE(quota_commodities[[#This Row],[goods_nomenclature_item_id]], " - ", quota_commodities[[#This Row],[description]])</f>
        <v>6406906010 - Hand-made</v>
      </c>
    </row>
    <row r="350" spans="1:4" x14ac:dyDescent="0.25">
      <c r="A350" s="9" t="s">
        <v>87</v>
      </c>
      <c r="B350" s="9" t="s">
        <v>2985</v>
      </c>
      <c r="C350" s="9" t="s">
        <v>2948</v>
      </c>
      <c r="D350" s="9" t="str">
        <f>CONCATENATE(quota_commodities[[#This Row],[goods_nomenclature_item_id]], " - ", quota_commodities[[#This Row],[description]])</f>
        <v>6406909020 - Hand-made</v>
      </c>
    </row>
    <row r="351" spans="1:4" x14ac:dyDescent="0.25">
      <c r="A351" s="9" t="s">
        <v>87</v>
      </c>
      <c r="B351" s="9" t="s">
        <v>2986</v>
      </c>
      <c r="C351" s="9" t="s">
        <v>2987</v>
      </c>
      <c r="D351" s="9" t="str">
        <f>CONCATENATE(quota_commodities[[#This Row],[goods_nomenclature_item_id]], " - ", quota_commodities[[#This Row],[description]])</f>
        <v>6505009010 - Berets, in wool, hand-made</v>
      </c>
    </row>
    <row r="352" spans="1:4" x14ac:dyDescent="0.25">
      <c r="A352" s="9" t="s">
        <v>87</v>
      </c>
      <c r="B352" s="9" t="s">
        <v>2988</v>
      </c>
      <c r="C352" s="9" t="s">
        <v>2948</v>
      </c>
      <c r="D352" s="9" t="str">
        <f>CONCATENATE(quota_commodities[[#This Row],[goods_nomenclature_item_id]], " - ", quota_commodities[[#This Row],[description]])</f>
        <v>6602000010 - Hand-made</v>
      </c>
    </row>
    <row r="353" spans="1:4" x14ac:dyDescent="0.25">
      <c r="A353" s="9" t="s">
        <v>87</v>
      </c>
      <c r="B353" s="9" t="s">
        <v>2989</v>
      </c>
      <c r="C353" s="9" t="s">
        <v>2990</v>
      </c>
      <c r="D353" s="9" t="str">
        <f>CONCATENATE(quota_commodities[[#This Row],[goods_nomenclature_item_id]], " - ", quota_commodities[[#This Row],[description]])</f>
        <v>6802910010 - Hand-made, carved</v>
      </c>
    </row>
    <row r="354" spans="1:4" x14ac:dyDescent="0.25">
      <c r="A354" s="9" t="s">
        <v>87</v>
      </c>
      <c r="B354" s="9" t="s">
        <v>2991</v>
      </c>
      <c r="C354" s="9" t="s">
        <v>2990</v>
      </c>
      <c r="D354" s="9" t="str">
        <f>CONCATENATE(quota_commodities[[#This Row],[goods_nomenclature_item_id]], " - ", quota_commodities[[#This Row],[description]])</f>
        <v>6802920010 - Hand-made, carved</v>
      </c>
    </row>
    <row r="355" spans="1:4" x14ac:dyDescent="0.25">
      <c r="A355" s="9" t="s">
        <v>87</v>
      </c>
      <c r="B355" s="9" t="s">
        <v>2992</v>
      </c>
      <c r="C355" s="9" t="s">
        <v>2990</v>
      </c>
      <c r="D355" s="9" t="str">
        <f>CONCATENATE(quota_commodities[[#This Row],[goods_nomenclature_item_id]], " - ", quota_commodities[[#This Row],[description]])</f>
        <v>6802939010 - Hand-made, carved</v>
      </c>
    </row>
    <row r="356" spans="1:4" x14ac:dyDescent="0.25">
      <c r="A356" s="9" t="s">
        <v>87</v>
      </c>
      <c r="B356" s="9" t="s">
        <v>2993</v>
      </c>
      <c r="C356" s="9" t="s">
        <v>2990</v>
      </c>
      <c r="D356" s="9" t="str">
        <f>CONCATENATE(quota_commodities[[#This Row],[goods_nomenclature_item_id]], " - ", quota_commodities[[#This Row],[description]])</f>
        <v>6802999010 - Hand-made, carved</v>
      </c>
    </row>
    <row r="357" spans="1:4" x14ac:dyDescent="0.25">
      <c r="A357" s="9" t="s">
        <v>87</v>
      </c>
      <c r="B357" s="9" t="s">
        <v>2994</v>
      </c>
      <c r="C357" s="9" t="s">
        <v>2995</v>
      </c>
      <c r="D357" s="9" t="str">
        <f>CONCATENATE(quota_commodities[[#This Row],[goods_nomenclature_item_id]], " - ", quota_commodities[[#This Row],[description]])</f>
        <v>6912002111 - Tableware and kitchenware, excluding condiment or spice mills and their ceramic grinding parts, coffee mills, knife sharpeners, sharpeners, kitchen tools to be used for cutting, grinding, grating, slicing, scraping and peeling, cordierite ceramic pizza-stones of a kind used for baking pizza or bread</v>
      </c>
    </row>
    <row r="358" spans="1:4" x14ac:dyDescent="0.25">
      <c r="A358" s="9" t="s">
        <v>87</v>
      </c>
      <c r="B358" s="9" t="s">
        <v>2996</v>
      </c>
      <c r="C358" s="9" t="s">
        <v>2617</v>
      </c>
      <c r="D358" s="9" t="str">
        <f>CONCATENATE(quota_commodities[[#This Row],[goods_nomenclature_item_id]], " - ", quota_commodities[[#This Row],[description]])</f>
        <v>6912002119 - Other</v>
      </c>
    </row>
    <row r="359" spans="1:4" x14ac:dyDescent="0.25">
      <c r="A359" s="9" t="s">
        <v>87</v>
      </c>
      <c r="B359" s="9" t="s">
        <v>2997</v>
      </c>
      <c r="C359" s="9" t="s">
        <v>2948</v>
      </c>
      <c r="D359" s="9" t="str">
        <f>CONCATENATE(quota_commodities[[#This Row],[goods_nomenclature_item_id]], " - ", quota_commodities[[#This Row],[description]])</f>
        <v>6912008110 - Hand-made</v>
      </c>
    </row>
    <row r="360" spans="1:4" x14ac:dyDescent="0.25">
      <c r="A360" s="9" t="s">
        <v>87</v>
      </c>
      <c r="B360" s="9" t="s">
        <v>2998</v>
      </c>
      <c r="C360" s="9" t="s">
        <v>2999</v>
      </c>
      <c r="D360" s="9" t="str">
        <f>CONCATENATE(quota_commodities[[#This Row],[goods_nomenclature_item_id]], " - ", quota_commodities[[#This Row],[description]])</f>
        <v>6913100010 - hand-made</v>
      </c>
    </row>
    <row r="361" spans="1:4" x14ac:dyDescent="0.25">
      <c r="A361" s="9" t="s">
        <v>87</v>
      </c>
      <c r="B361" s="9" t="s">
        <v>3000</v>
      </c>
      <c r="C361" s="9" t="s">
        <v>2999</v>
      </c>
      <c r="D361" s="9" t="str">
        <f>CONCATENATE(quota_commodities[[#This Row],[goods_nomenclature_item_id]], " - ", quota_commodities[[#This Row],[description]])</f>
        <v>6913901010 - hand-made</v>
      </c>
    </row>
    <row r="362" spans="1:4" x14ac:dyDescent="0.25">
      <c r="A362" s="9" t="s">
        <v>87</v>
      </c>
      <c r="B362" s="9" t="s">
        <v>3001</v>
      </c>
      <c r="C362" s="9" t="s">
        <v>2948</v>
      </c>
      <c r="D362" s="9" t="str">
        <f>CONCATENATE(quota_commodities[[#This Row],[goods_nomenclature_item_id]], " - ", quota_commodities[[#This Row],[description]])</f>
        <v>6913909310 - Hand-made</v>
      </c>
    </row>
    <row r="363" spans="1:4" x14ac:dyDescent="0.25">
      <c r="A363" s="9" t="s">
        <v>87</v>
      </c>
      <c r="B363" s="9" t="s">
        <v>3002</v>
      </c>
      <c r="C363" s="9" t="s">
        <v>2948</v>
      </c>
      <c r="D363" s="9" t="str">
        <f>CONCATENATE(quota_commodities[[#This Row],[goods_nomenclature_item_id]], " - ", quota_commodities[[#This Row],[description]])</f>
        <v>6913909810 - Hand-made</v>
      </c>
    </row>
    <row r="364" spans="1:4" x14ac:dyDescent="0.25">
      <c r="A364" s="9" t="s">
        <v>87</v>
      </c>
      <c r="B364" s="9" t="s">
        <v>3003</v>
      </c>
      <c r="C364" s="9" t="s">
        <v>3004</v>
      </c>
      <c r="D364" s="9" t="str">
        <f>CONCATENATE(quota_commodities[[#This Row],[goods_nomenclature_item_id]], " - ", quota_commodities[[#This Row],[description]])</f>
        <v>6914900010 - Of common pottery hand-made</v>
      </c>
    </row>
    <row r="365" spans="1:4" x14ac:dyDescent="0.25">
      <c r="A365" s="9" t="s">
        <v>87</v>
      </c>
      <c r="B365" s="9" t="s">
        <v>3005</v>
      </c>
      <c r="C365" s="9" t="s">
        <v>3006</v>
      </c>
      <c r="D365" s="9" t="str">
        <f>CONCATENATE(quota_commodities[[#This Row],[goods_nomenclature_item_id]], " - ", quota_commodities[[#This Row],[description]])</f>
        <v>7013221000 - Gathered by hand</v>
      </c>
    </row>
    <row r="366" spans="1:4" x14ac:dyDescent="0.25">
      <c r="A366" s="9" t="s">
        <v>87</v>
      </c>
      <c r="B366" s="9" t="s">
        <v>3007</v>
      </c>
      <c r="C366" s="9" t="s">
        <v>3006</v>
      </c>
      <c r="D366" s="9" t="str">
        <f>CONCATENATE(quota_commodities[[#This Row],[goods_nomenclature_item_id]], " - ", quota_commodities[[#This Row],[description]])</f>
        <v>7013281000 - Gathered by hand</v>
      </c>
    </row>
    <row r="367" spans="1:4" x14ac:dyDescent="0.25">
      <c r="A367" s="9" t="s">
        <v>87</v>
      </c>
      <c r="B367" s="9" t="s">
        <v>3008</v>
      </c>
      <c r="C367" s="9" t="s">
        <v>3009</v>
      </c>
      <c r="D367" s="9" t="str">
        <f>CONCATENATE(quota_commodities[[#This Row],[goods_nomenclature_item_id]], " - ", quota_commodities[[#This Row],[description]])</f>
        <v>7013331100 - Cut or otherwise decorated</v>
      </c>
    </row>
    <row r="368" spans="1:4" x14ac:dyDescent="0.25">
      <c r="A368" s="9" t="s">
        <v>87</v>
      </c>
      <c r="B368" s="9" t="s">
        <v>3010</v>
      </c>
      <c r="C368" s="9" t="s">
        <v>2617</v>
      </c>
      <c r="D368" s="9" t="str">
        <f>CONCATENATE(quota_commodities[[#This Row],[goods_nomenclature_item_id]], " - ", quota_commodities[[#This Row],[description]])</f>
        <v>7013331900 - Other</v>
      </c>
    </row>
    <row r="369" spans="1:4" x14ac:dyDescent="0.25">
      <c r="A369" s="9" t="s">
        <v>87</v>
      </c>
      <c r="B369" s="9" t="s">
        <v>3011</v>
      </c>
      <c r="C369" s="9" t="s">
        <v>3009</v>
      </c>
      <c r="D369" s="9" t="str">
        <f>CONCATENATE(quota_commodities[[#This Row],[goods_nomenclature_item_id]], " - ", quota_commodities[[#This Row],[description]])</f>
        <v>7013375100 - Cut or otherwise decorated</v>
      </c>
    </row>
    <row r="370" spans="1:4" x14ac:dyDescent="0.25">
      <c r="A370" s="9" t="s">
        <v>87</v>
      </c>
      <c r="B370" s="9" t="s">
        <v>3012</v>
      </c>
      <c r="C370" s="9" t="s">
        <v>2617</v>
      </c>
      <c r="D370" s="9" t="str">
        <f>CONCATENATE(quota_commodities[[#This Row],[goods_nomenclature_item_id]], " - ", quota_commodities[[#This Row],[description]])</f>
        <v>7013375900 - Other</v>
      </c>
    </row>
    <row r="371" spans="1:4" x14ac:dyDescent="0.25">
      <c r="A371" s="9" t="s">
        <v>87</v>
      </c>
      <c r="B371" s="9" t="s">
        <v>3013</v>
      </c>
      <c r="C371" s="9" t="s">
        <v>3006</v>
      </c>
      <c r="D371" s="9" t="str">
        <f>CONCATENATE(quota_commodities[[#This Row],[goods_nomenclature_item_id]], " - ", quota_commodities[[#This Row],[description]])</f>
        <v>7013411000 - Gathered by hand</v>
      </c>
    </row>
    <row r="372" spans="1:4" x14ac:dyDescent="0.25">
      <c r="A372" s="9" t="s">
        <v>87</v>
      </c>
      <c r="B372" s="9" t="s">
        <v>3014</v>
      </c>
      <c r="C372" s="9" t="s">
        <v>3006</v>
      </c>
      <c r="D372" s="9" t="str">
        <f>CONCATENATE(quota_commodities[[#This Row],[goods_nomenclature_item_id]], " - ", quota_commodities[[#This Row],[description]])</f>
        <v>7013499100 - Gathered by hand</v>
      </c>
    </row>
    <row r="373" spans="1:4" x14ac:dyDescent="0.25">
      <c r="A373" s="9" t="s">
        <v>87</v>
      </c>
      <c r="B373" s="9" t="s">
        <v>3015</v>
      </c>
      <c r="C373" s="9" t="s">
        <v>3006</v>
      </c>
      <c r="D373" s="9" t="str">
        <f>CONCATENATE(quota_commodities[[#This Row],[goods_nomenclature_item_id]], " - ", quota_commodities[[#This Row],[description]])</f>
        <v>7013911000 - Gathered by hand</v>
      </c>
    </row>
    <row r="374" spans="1:4" x14ac:dyDescent="0.25">
      <c r="A374" s="9" t="s">
        <v>87</v>
      </c>
      <c r="B374" s="9" t="s">
        <v>3016</v>
      </c>
      <c r="C374" s="9" t="s">
        <v>3006</v>
      </c>
      <c r="D374" s="9" t="str">
        <f>CONCATENATE(quota_commodities[[#This Row],[goods_nomenclature_item_id]], " - ", quota_commodities[[#This Row],[description]])</f>
        <v>7013990010 - Gathered by hand</v>
      </c>
    </row>
    <row r="375" spans="1:4" x14ac:dyDescent="0.25">
      <c r="A375" s="9" t="s">
        <v>87</v>
      </c>
      <c r="B375" s="9" t="s">
        <v>3017</v>
      </c>
      <c r="C375" s="9" t="s">
        <v>2999</v>
      </c>
      <c r="D375" s="9" t="str">
        <f>CONCATENATE(quota_commodities[[#This Row],[goods_nomenclature_item_id]], " - ", quota_commodities[[#This Row],[description]])</f>
        <v>7018101910 - hand-made</v>
      </c>
    </row>
    <row r="376" spans="1:4" x14ac:dyDescent="0.25">
      <c r="A376" s="9" t="s">
        <v>87</v>
      </c>
      <c r="B376" s="9" t="s">
        <v>3018</v>
      </c>
      <c r="C376" s="9" t="s">
        <v>3019</v>
      </c>
      <c r="D376" s="9" t="str">
        <f>CONCATENATE(quota_commodities[[#This Row],[goods_nomenclature_item_id]], " - ", quota_commodities[[#This Row],[description]])</f>
        <v>7117190010 - Without parts of glass, hand-made</v>
      </c>
    </row>
    <row r="377" spans="1:4" x14ac:dyDescent="0.25">
      <c r="A377" s="9" t="s">
        <v>87</v>
      </c>
      <c r="B377" s="9" t="s">
        <v>3020</v>
      </c>
      <c r="C377" s="9" t="s">
        <v>2948</v>
      </c>
      <c r="D377" s="9" t="str">
        <f>CONCATENATE(quota_commodities[[#This Row],[goods_nomenclature_item_id]], " - ", quota_commodities[[#This Row],[description]])</f>
        <v>7418109010 - Hand-made</v>
      </c>
    </row>
    <row r="378" spans="1:4" x14ac:dyDescent="0.25">
      <c r="A378" s="9" t="s">
        <v>87</v>
      </c>
      <c r="B378" s="9" t="s">
        <v>3021</v>
      </c>
      <c r="C378" s="9" t="s">
        <v>2948</v>
      </c>
      <c r="D378" s="9" t="str">
        <f>CONCATENATE(quota_commodities[[#This Row],[goods_nomenclature_item_id]], " - ", quota_commodities[[#This Row],[description]])</f>
        <v>7418200010 - Hand-made</v>
      </c>
    </row>
    <row r="379" spans="1:4" x14ac:dyDescent="0.25">
      <c r="A379" s="9" t="s">
        <v>87</v>
      </c>
      <c r="B379" s="9" t="s">
        <v>3022</v>
      </c>
      <c r="C379" s="9" t="s">
        <v>2948</v>
      </c>
      <c r="D379" s="9" t="str">
        <f>CONCATENATE(quota_commodities[[#This Row],[goods_nomenclature_item_id]], " - ", quota_commodities[[#This Row],[description]])</f>
        <v>7419100010 - Hand-made</v>
      </c>
    </row>
    <row r="380" spans="1:4" x14ac:dyDescent="0.25">
      <c r="A380" s="9" t="s">
        <v>87</v>
      </c>
      <c r="B380" s="9" t="s">
        <v>3023</v>
      </c>
      <c r="C380" s="9" t="s">
        <v>2948</v>
      </c>
      <c r="D380" s="9" t="str">
        <f>CONCATENATE(quota_commodities[[#This Row],[goods_nomenclature_item_id]], " - ", quota_commodities[[#This Row],[description]])</f>
        <v>7419910010 - Hand-made</v>
      </c>
    </row>
    <row r="381" spans="1:4" x14ac:dyDescent="0.25">
      <c r="A381" s="9" t="s">
        <v>87</v>
      </c>
      <c r="B381" s="9" t="s">
        <v>3024</v>
      </c>
      <c r="C381" s="9" t="s">
        <v>2948</v>
      </c>
      <c r="D381" s="9" t="str">
        <f>CONCATENATE(quota_commodities[[#This Row],[goods_nomenclature_item_id]], " - ", quota_commodities[[#This Row],[description]])</f>
        <v>7419999010 - Hand-made</v>
      </c>
    </row>
    <row r="382" spans="1:4" x14ac:dyDescent="0.25">
      <c r="A382" s="9" t="s">
        <v>87</v>
      </c>
      <c r="B382" s="9" t="s">
        <v>3025</v>
      </c>
      <c r="C382" s="9" t="s">
        <v>3026</v>
      </c>
      <c r="D382" s="9" t="str">
        <f>CONCATENATE(quota_commodities[[#This Row],[goods_nomenclature_item_id]], " - ", quota_commodities[[#This Row],[description]])</f>
        <v>7616999001 - Aluminium radiators and elements or sections of which such radiator is composed, whether or not such elements are assembled in blocks</v>
      </c>
    </row>
    <row r="383" spans="1:4" x14ac:dyDescent="0.25">
      <c r="A383" s="9" t="s">
        <v>87</v>
      </c>
      <c r="B383" s="9" t="s">
        <v>3027</v>
      </c>
      <c r="C383" s="9" t="s">
        <v>2617</v>
      </c>
      <c r="D383" s="9" t="str">
        <f>CONCATENATE(quota_commodities[[#This Row],[goods_nomenclature_item_id]], " - ", quota_commodities[[#This Row],[description]])</f>
        <v>7616999009 - Other</v>
      </c>
    </row>
    <row r="384" spans="1:4" x14ac:dyDescent="0.25">
      <c r="A384" s="9" t="s">
        <v>87</v>
      </c>
      <c r="B384" s="9" t="s">
        <v>3028</v>
      </c>
      <c r="C384" s="9" t="s">
        <v>3029</v>
      </c>
      <c r="D384" s="9" t="str">
        <f>CONCATENATE(quota_commodities[[#This Row],[goods_nomenclature_item_id]], " - ", quota_commodities[[#This Row],[description]])</f>
        <v>8308900010 - Beads and spangles, hand-made</v>
      </c>
    </row>
    <row r="385" spans="1:4" x14ac:dyDescent="0.25">
      <c r="A385" s="9" t="s">
        <v>87</v>
      </c>
      <c r="B385" s="9" t="s">
        <v>3030</v>
      </c>
      <c r="C385" s="9" t="s">
        <v>2948</v>
      </c>
      <c r="D385" s="9" t="str">
        <f>CONCATENATE(quota_commodities[[#This Row],[goods_nomenclature_item_id]], " - ", quota_commodities[[#This Row],[description]])</f>
        <v>9113900011 - Hand-made</v>
      </c>
    </row>
    <row r="386" spans="1:4" x14ac:dyDescent="0.25">
      <c r="A386" s="9" t="s">
        <v>87</v>
      </c>
      <c r="B386" s="9" t="s">
        <v>3031</v>
      </c>
      <c r="C386" s="9" t="s">
        <v>2948</v>
      </c>
      <c r="D386" s="9" t="str">
        <f>CONCATENATE(quota_commodities[[#This Row],[goods_nomenclature_item_id]], " - ", quota_commodities[[#This Row],[description]])</f>
        <v>9113900091 - Hand-made</v>
      </c>
    </row>
    <row r="387" spans="1:4" x14ac:dyDescent="0.25">
      <c r="A387" s="9" t="s">
        <v>87</v>
      </c>
      <c r="B387" s="9" t="s">
        <v>3032</v>
      </c>
      <c r="C387" s="9" t="s">
        <v>2948</v>
      </c>
      <c r="D387" s="9" t="str">
        <f>CONCATENATE(quota_commodities[[#This Row],[goods_nomenclature_item_id]], " - ", quota_commodities[[#This Row],[description]])</f>
        <v>9403401010 - Hand-made</v>
      </c>
    </row>
    <row r="388" spans="1:4" x14ac:dyDescent="0.25">
      <c r="A388" s="9" t="s">
        <v>87</v>
      </c>
      <c r="B388" s="9" t="s">
        <v>3033</v>
      </c>
      <c r="C388" s="9" t="s">
        <v>2948</v>
      </c>
      <c r="D388" s="9" t="str">
        <f>CONCATENATE(quota_commodities[[#This Row],[goods_nomenclature_item_id]], " - ", quota_commodities[[#This Row],[description]])</f>
        <v>9403409010 - Hand-made</v>
      </c>
    </row>
    <row r="389" spans="1:4" x14ac:dyDescent="0.25">
      <c r="A389" s="9" t="s">
        <v>87</v>
      </c>
      <c r="B389" s="9" t="s">
        <v>3034</v>
      </c>
      <c r="C389" s="9" t="s">
        <v>2948</v>
      </c>
      <c r="D389" s="9" t="str">
        <f>CONCATENATE(quota_commodities[[#This Row],[goods_nomenclature_item_id]], " - ", quota_commodities[[#This Row],[description]])</f>
        <v>9403820010 - Hand-made</v>
      </c>
    </row>
    <row r="390" spans="1:4" x14ac:dyDescent="0.25">
      <c r="A390" s="9" t="s">
        <v>87</v>
      </c>
      <c r="B390" s="9" t="s">
        <v>3035</v>
      </c>
      <c r="C390" s="9" t="s">
        <v>2948</v>
      </c>
      <c r="D390" s="9" t="str">
        <f>CONCATENATE(quota_commodities[[#This Row],[goods_nomenclature_item_id]], " - ", quota_commodities[[#This Row],[description]])</f>
        <v>9403830010 - Hand-made</v>
      </c>
    </row>
    <row r="391" spans="1:4" x14ac:dyDescent="0.25">
      <c r="A391" s="9" t="s">
        <v>87</v>
      </c>
      <c r="B391" s="9" t="s">
        <v>3036</v>
      </c>
      <c r="C391" s="9" t="s">
        <v>2948</v>
      </c>
      <c r="D391" s="9" t="str">
        <f>CONCATENATE(quota_commodities[[#This Row],[goods_nomenclature_item_id]], " - ", quota_commodities[[#This Row],[description]])</f>
        <v>9403890010 - Hand-made</v>
      </c>
    </row>
    <row r="392" spans="1:4" x14ac:dyDescent="0.25">
      <c r="A392" s="9" t="s">
        <v>87</v>
      </c>
      <c r="B392" s="9" t="s">
        <v>3037</v>
      </c>
      <c r="C392" s="9" t="s">
        <v>2948</v>
      </c>
      <c r="D392" s="9" t="str">
        <f>CONCATENATE(quota_commodities[[#This Row],[goods_nomenclature_item_id]], " - ", quota_commodities[[#This Row],[description]])</f>
        <v>9403901010 - Hand-made</v>
      </c>
    </row>
    <row r="393" spans="1:4" x14ac:dyDescent="0.25">
      <c r="A393" s="9" t="s">
        <v>87</v>
      </c>
      <c r="B393" s="9" t="s">
        <v>3038</v>
      </c>
      <c r="C393" s="9" t="s">
        <v>2948</v>
      </c>
      <c r="D393" s="9" t="str">
        <f>CONCATENATE(quota_commodities[[#This Row],[goods_nomenclature_item_id]], " - ", quota_commodities[[#This Row],[description]])</f>
        <v>9403903010 - Hand-made</v>
      </c>
    </row>
    <row r="394" spans="1:4" x14ac:dyDescent="0.25">
      <c r="A394" s="9" t="s">
        <v>87</v>
      </c>
      <c r="B394" s="9" t="s">
        <v>3039</v>
      </c>
      <c r="C394" s="9" t="s">
        <v>2948</v>
      </c>
      <c r="D394" s="9" t="str">
        <f>CONCATENATE(quota_commodities[[#This Row],[goods_nomenclature_item_id]], " - ", quota_commodities[[#This Row],[description]])</f>
        <v>9403909010 - Hand-made</v>
      </c>
    </row>
    <row r="395" spans="1:4" x14ac:dyDescent="0.25">
      <c r="A395" s="9" t="s">
        <v>87</v>
      </c>
      <c r="B395" s="9" t="s">
        <v>3040</v>
      </c>
      <c r="C395" s="9" t="s">
        <v>2948</v>
      </c>
      <c r="D395" s="9" t="str">
        <f>CONCATENATE(quota_commodities[[#This Row],[goods_nomenclature_item_id]], " - ", quota_commodities[[#This Row],[description]])</f>
        <v>9405109110 - Hand-made</v>
      </c>
    </row>
    <row r="396" spans="1:4" x14ac:dyDescent="0.25">
      <c r="A396" s="9" t="s">
        <v>87</v>
      </c>
      <c r="B396" s="9" t="s">
        <v>3041</v>
      </c>
      <c r="C396" s="9" t="s">
        <v>2948</v>
      </c>
      <c r="D396" s="9" t="str">
        <f>CONCATENATE(quota_commodities[[#This Row],[goods_nomenclature_item_id]], " - ", quota_commodities[[#This Row],[description]])</f>
        <v>9405109820 - Hand-made</v>
      </c>
    </row>
    <row r="397" spans="1:4" x14ac:dyDescent="0.25">
      <c r="A397" s="9" t="s">
        <v>87</v>
      </c>
      <c r="B397" s="9" t="s">
        <v>3042</v>
      </c>
      <c r="C397" s="9" t="s">
        <v>2948</v>
      </c>
      <c r="D397" s="9" t="str">
        <f>CONCATENATE(quota_commodities[[#This Row],[goods_nomenclature_item_id]], " - ", quota_commodities[[#This Row],[description]])</f>
        <v>9405209910 - Hand-made</v>
      </c>
    </row>
    <row r="398" spans="1:4" x14ac:dyDescent="0.25">
      <c r="A398" s="9" t="s">
        <v>87</v>
      </c>
      <c r="B398" s="9" t="s">
        <v>3043</v>
      </c>
      <c r="C398" s="9" t="s">
        <v>2948</v>
      </c>
      <c r="D398" s="9" t="str">
        <f>CONCATENATE(quota_commodities[[#This Row],[goods_nomenclature_item_id]], " - ", quota_commodities[[#This Row],[description]])</f>
        <v>9405409910 - Hand-made</v>
      </c>
    </row>
    <row r="399" spans="1:4" x14ac:dyDescent="0.25">
      <c r="A399" s="9" t="s">
        <v>87</v>
      </c>
      <c r="B399" s="9" t="s">
        <v>3044</v>
      </c>
      <c r="C399" s="9" t="s">
        <v>2948</v>
      </c>
      <c r="D399" s="9" t="str">
        <f>CONCATENATE(quota_commodities[[#This Row],[goods_nomenclature_item_id]], " - ", quota_commodities[[#This Row],[description]])</f>
        <v>9405500010 - Hand-made</v>
      </c>
    </row>
    <row r="400" spans="1:4" x14ac:dyDescent="0.25">
      <c r="A400" s="9" t="s">
        <v>87</v>
      </c>
      <c r="B400" s="9" t="s">
        <v>3045</v>
      </c>
      <c r="C400" s="9" t="s">
        <v>2948</v>
      </c>
      <c r="D400" s="9" t="str">
        <f>CONCATENATE(quota_commodities[[#This Row],[goods_nomenclature_item_id]], " - ", quota_commodities[[#This Row],[description]])</f>
        <v>9405608020 - Hand-made</v>
      </c>
    </row>
    <row r="401" spans="1:4" x14ac:dyDescent="0.25">
      <c r="A401" s="9" t="s">
        <v>87</v>
      </c>
      <c r="B401" s="9" t="s">
        <v>3046</v>
      </c>
      <c r="C401" s="9" t="s">
        <v>2948</v>
      </c>
      <c r="D401" s="9" t="str">
        <f>CONCATENATE(quota_commodities[[#This Row],[goods_nomenclature_item_id]], " - ", quota_commodities[[#This Row],[description]])</f>
        <v>9405990020 - Hand-made</v>
      </c>
    </row>
    <row r="402" spans="1:4" x14ac:dyDescent="0.25">
      <c r="A402" s="9" t="s">
        <v>87</v>
      </c>
      <c r="B402" s="9" t="s">
        <v>3047</v>
      </c>
      <c r="C402" s="9" t="s">
        <v>3048</v>
      </c>
      <c r="D402" s="9" t="str">
        <f>CONCATENATE(quota_commodities[[#This Row],[goods_nomenclature_item_id]], " - ", quota_commodities[[#This Row],[description]])</f>
        <v>9503002110 - Ornamental dolls dressed so as to reflect the folklore characteristic of the country of origin, hand-made</v>
      </c>
    </row>
    <row r="403" spans="1:4" x14ac:dyDescent="0.25">
      <c r="A403" s="9" t="s">
        <v>87</v>
      </c>
      <c r="B403" s="9" t="s">
        <v>3049</v>
      </c>
      <c r="C403" s="9" t="s">
        <v>3050</v>
      </c>
      <c r="D403" s="9" t="str">
        <f>CONCATENATE(quota_commodities[[#This Row],[goods_nomenclature_item_id]], " - ", quota_commodities[[#This Row],[description]])</f>
        <v>9503003910 - Hand-made, of wood</v>
      </c>
    </row>
    <row r="404" spans="1:4" x14ac:dyDescent="0.25">
      <c r="A404" s="9" t="s">
        <v>87</v>
      </c>
      <c r="B404" s="9" t="s">
        <v>3051</v>
      </c>
      <c r="C404" s="9" t="s">
        <v>3050</v>
      </c>
      <c r="D404" s="9" t="str">
        <f>CONCATENATE(quota_commodities[[#This Row],[goods_nomenclature_item_id]], " - ", quota_commodities[[#This Row],[description]])</f>
        <v>9503004910 - Hand-made, of wood</v>
      </c>
    </row>
    <row r="405" spans="1:4" x14ac:dyDescent="0.25">
      <c r="A405" s="9" t="s">
        <v>87</v>
      </c>
      <c r="B405" s="9" t="s">
        <v>3052</v>
      </c>
      <c r="C405" s="9" t="s">
        <v>3050</v>
      </c>
      <c r="D405" s="9" t="str">
        <f>CONCATENATE(quota_commodities[[#This Row],[goods_nomenclature_item_id]], " - ", quota_commodities[[#This Row],[description]])</f>
        <v>9503005510 - Hand-made, of wood</v>
      </c>
    </row>
    <row r="406" spans="1:4" x14ac:dyDescent="0.25">
      <c r="A406" s="9" t="s">
        <v>87</v>
      </c>
      <c r="B406" s="9" t="s">
        <v>3053</v>
      </c>
      <c r="C406" s="9" t="s">
        <v>2948</v>
      </c>
      <c r="D406" s="9" t="str">
        <f>CONCATENATE(quota_commodities[[#This Row],[goods_nomenclature_item_id]], " - ", quota_commodities[[#This Row],[description]])</f>
        <v>9503006110 - Hand-made</v>
      </c>
    </row>
    <row r="407" spans="1:4" x14ac:dyDescent="0.25">
      <c r="A407" s="9" t="s">
        <v>87</v>
      </c>
      <c r="B407" s="9" t="s">
        <v>3054</v>
      </c>
      <c r="C407" s="9" t="s">
        <v>3050</v>
      </c>
      <c r="D407" s="9" t="str">
        <f>CONCATENATE(quota_commodities[[#This Row],[goods_nomenclature_item_id]], " - ", quota_commodities[[#This Row],[description]])</f>
        <v>9503008110 - Hand-made, of wood</v>
      </c>
    </row>
    <row r="408" spans="1:4" x14ac:dyDescent="0.25">
      <c r="A408" s="9" t="s">
        <v>87</v>
      </c>
      <c r="B408" s="9" t="s">
        <v>3055</v>
      </c>
      <c r="C408" s="9" t="s">
        <v>3050</v>
      </c>
      <c r="D408" s="9" t="str">
        <f>CONCATENATE(quota_commodities[[#This Row],[goods_nomenclature_item_id]], " - ", quota_commodities[[#This Row],[description]])</f>
        <v>9503009910 - Hand-made, of wood</v>
      </c>
    </row>
    <row r="409" spans="1:4" x14ac:dyDescent="0.25">
      <c r="A409" s="9" t="s">
        <v>87</v>
      </c>
      <c r="B409" s="9" t="s">
        <v>3056</v>
      </c>
      <c r="C409" s="9" t="s">
        <v>2948</v>
      </c>
      <c r="D409" s="9" t="str">
        <f>CONCATENATE(quota_commodities[[#This Row],[goods_nomenclature_item_id]], " - ", quota_commodities[[#This Row],[description]])</f>
        <v>9601100010 - Hand-made</v>
      </c>
    </row>
    <row r="410" spans="1:4" x14ac:dyDescent="0.25">
      <c r="A410" s="9" t="s">
        <v>87</v>
      </c>
      <c r="B410" s="9" t="s">
        <v>3057</v>
      </c>
      <c r="C410" s="9" t="s">
        <v>2948</v>
      </c>
      <c r="D410" s="9" t="str">
        <f>CONCATENATE(quota_commodities[[#This Row],[goods_nomenclature_item_id]], " - ", quota_commodities[[#This Row],[description]])</f>
        <v>9602000010 - Hand-made</v>
      </c>
    </row>
    <row r="411" spans="1:4" x14ac:dyDescent="0.25">
      <c r="A411" s="9" t="s">
        <v>88</v>
      </c>
      <c r="B411" s="9" t="s">
        <v>2874</v>
      </c>
      <c r="C411" s="9" t="s">
        <v>2875</v>
      </c>
      <c r="D411" s="9" t="str">
        <f>CONCATENATE(quota_commodities[[#This Row],[goods_nomenclature_item_id]], " - ", quota_commodities[[#This Row],[description]])</f>
        <v>5208510011 - Hand-printed by the "batik" method</v>
      </c>
    </row>
    <row r="412" spans="1:4" x14ac:dyDescent="0.25">
      <c r="A412" s="9" t="s">
        <v>88</v>
      </c>
      <c r="B412" s="9" t="s">
        <v>3058</v>
      </c>
      <c r="C412" s="9" t="s">
        <v>2875</v>
      </c>
      <c r="D412" s="9" t="str">
        <f>CONCATENATE(quota_commodities[[#This Row],[goods_nomenclature_item_id]], " - ", quota_commodities[[#This Row],[description]])</f>
        <v>5208510091 - Hand-printed by the "batik" method</v>
      </c>
    </row>
    <row r="413" spans="1:4" x14ac:dyDescent="0.25">
      <c r="A413" s="9" t="s">
        <v>88</v>
      </c>
      <c r="B413" s="9" t="s">
        <v>2877</v>
      </c>
      <c r="C413" s="9" t="s">
        <v>2875</v>
      </c>
      <c r="D413" s="9" t="str">
        <f>CONCATENATE(quota_commodities[[#This Row],[goods_nomenclature_item_id]], " - ", quota_commodities[[#This Row],[description]])</f>
        <v>5208520011 - Hand-printed by the "batik" method</v>
      </c>
    </row>
    <row r="414" spans="1:4" x14ac:dyDescent="0.25">
      <c r="A414" s="9" t="s">
        <v>88</v>
      </c>
      <c r="B414" s="9" t="s">
        <v>3059</v>
      </c>
      <c r="C414" s="9" t="s">
        <v>2875</v>
      </c>
      <c r="D414" s="9" t="str">
        <f>CONCATENATE(quota_commodities[[#This Row],[goods_nomenclature_item_id]], " - ", quota_commodities[[#This Row],[description]])</f>
        <v>5208520091 - Hand-printed by the "batik" method</v>
      </c>
    </row>
    <row r="415" spans="1:4" x14ac:dyDescent="0.25">
      <c r="A415" s="9" t="s">
        <v>88</v>
      </c>
      <c r="B415" s="9" t="s">
        <v>2879</v>
      </c>
      <c r="C415" s="9" t="s">
        <v>2875</v>
      </c>
      <c r="D415" s="9" t="str">
        <f>CONCATENATE(quota_commodities[[#This Row],[goods_nomenclature_item_id]], " - ", quota_commodities[[#This Row],[description]])</f>
        <v>5208591011 - Hand-printed by the "batik" method</v>
      </c>
    </row>
    <row r="416" spans="1:4" x14ac:dyDescent="0.25">
      <c r="A416" s="9" t="s">
        <v>88</v>
      </c>
      <c r="B416" s="9" t="s">
        <v>3060</v>
      </c>
      <c r="C416" s="9" t="s">
        <v>2875</v>
      </c>
      <c r="D416" s="9" t="str">
        <f>CONCATENATE(quota_commodities[[#This Row],[goods_nomenclature_item_id]], " - ", quota_commodities[[#This Row],[description]])</f>
        <v>5208591091 - Hand-printed by the "batik" method</v>
      </c>
    </row>
    <row r="417" spans="1:4" x14ac:dyDescent="0.25">
      <c r="A417" s="9" t="s">
        <v>88</v>
      </c>
      <c r="B417" s="9" t="s">
        <v>2881</v>
      </c>
      <c r="C417" s="9" t="s">
        <v>2875</v>
      </c>
      <c r="D417" s="9" t="str">
        <f>CONCATENATE(quota_commodities[[#This Row],[goods_nomenclature_item_id]], " - ", quota_commodities[[#This Row],[description]])</f>
        <v>5208599011 - Hand-printed by the "batik" method</v>
      </c>
    </row>
    <row r="418" spans="1:4" x14ac:dyDescent="0.25">
      <c r="A418" s="9" t="s">
        <v>88</v>
      </c>
      <c r="B418" s="9" t="s">
        <v>3061</v>
      </c>
      <c r="C418" s="9" t="s">
        <v>2875</v>
      </c>
      <c r="D418" s="9" t="str">
        <f>CONCATENATE(quota_commodities[[#This Row],[goods_nomenclature_item_id]], " - ", quota_commodities[[#This Row],[description]])</f>
        <v>5208599091 - Hand-printed by the "batik" method</v>
      </c>
    </row>
    <row r="419" spans="1:4" x14ac:dyDescent="0.25">
      <c r="A419" s="9" t="s">
        <v>88</v>
      </c>
      <c r="B419" s="9" t="s">
        <v>2883</v>
      </c>
      <c r="C419" s="9" t="s">
        <v>2875</v>
      </c>
      <c r="D419" s="9" t="str">
        <f>CONCATENATE(quota_commodities[[#This Row],[goods_nomenclature_item_id]], " - ", quota_commodities[[#This Row],[description]])</f>
        <v>5209510011 - Hand-printed by the "batik" method</v>
      </c>
    </row>
    <row r="420" spans="1:4" x14ac:dyDescent="0.25">
      <c r="A420" s="9" t="s">
        <v>88</v>
      </c>
      <c r="B420" s="9" t="s">
        <v>3062</v>
      </c>
      <c r="C420" s="9" t="s">
        <v>2875</v>
      </c>
      <c r="D420" s="9" t="str">
        <f>CONCATENATE(quota_commodities[[#This Row],[goods_nomenclature_item_id]], " - ", quota_commodities[[#This Row],[description]])</f>
        <v>5209510091 - Hand-printed by the "batik" method</v>
      </c>
    </row>
    <row r="421" spans="1:4" x14ac:dyDescent="0.25">
      <c r="A421" s="9" t="s">
        <v>88</v>
      </c>
      <c r="B421" s="9" t="s">
        <v>2885</v>
      </c>
      <c r="C421" s="9" t="s">
        <v>2875</v>
      </c>
      <c r="D421" s="9" t="str">
        <f>CONCATENATE(quota_commodities[[#This Row],[goods_nomenclature_item_id]], " - ", quota_commodities[[#This Row],[description]])</f>
        <v>5209520011 - Hand-printed by the "batik" method</v>
      </c>
    </row>
    <row r="422" spans="1:4" x14ac:dyDescent="0.25">
      <c r="A422" s="9" t="s">
        <v>88</v>
      </c>
      <c r="B422" s="9" t="s">
        <v>3063</v>
      </c>
      <c r="C422" s="9" t="s">
        <v>2875</v>
      </c>
      <c r="D422" s="9" t="str">
        <f>CONCATENATE(quota_commodities[[#This Row],[goods_nomenclature_item_id]], " - ", quota_commodities[[#This Row],[description]])</f>
        <v>5209520091 - Hand-printed by the "batik" method</v>
      </c>
    </row>
    <row r="423" spans="1:4" x14ac:dyDescent="0.25">
      <c r="A423" s="9" t="s">
        <v>88</v>
      </c>
      <c r="B423" s="9" t="s">
        <v>2887</v>
      </c>
      <c r="C423" s="9" t="s">
        <v>2875</v>
      </c>
      <c r="D423" s="9" t="str">
        <f>CONCATENATE(quota_commodities[[#This Row],[goods_nomenclature_item_id]], " - ", quota_commodities[[#This Row],[description]])</f>
        <v>5209590011 - Hand-printed by the "batik" method</v>
      </c>
    </row>
    <row r="424" spans="1:4" x14ac:dyDescent="0.25">
      <c r="A424" s="9" t="s">
        <v>88</v>
      </c>
      <c r="B424" s="9" t="s">
        <v>3064</v>
      </c>
      <c r="C424" s="9" t="s">
        <v>2875</v>
      </c>
      <c r="D424" s="9" t="str">
        <f>CONCATENATE(quota_commodities[[#This Row],[goods_nomenclature_item_id]], " - ", quota_commodities[[#This Row],[description]])</f>
        <v>5209590091 - Hand-printed by the "batik" method</v>
      </c>
    </row>
    <row r="425" spans="1:4" x14ac:dyDescent="0.25">
      <c r="A425" s="9" t="s">
        <v>88</v>
      </c>
      <c r="B425" s="9" t="s">
        <v>2923</v>
      </c>
      <c r="C425" s="9" t="s">
        <v>2875</v>
      </c>
      <c r="D425" s="9" t="str">
        <f>CONCATENATE(quota_commodities[[#This Row],[goods_nomenclature_item_id]], " - ", quota_commodities[[#This Row],[description]])</f>
        <v>5212151011 - Hand-printed by the "batik" method</v>
      </c>
    </row>
    <row r="426" spans="1:4" x14ac:dyDescent="0.25">
      <c r="A426" s="9" t="s">
        <v>88</v>
      </c>
      <c r="B426" s="9" t="s">
        <v>3065</v>
      </c>
      <c r="C426" s="9" t="s">
        <v>2875</v>
      </c>
      <c r="D426" s="9" t="str">
        <f>CONCATENATE(quota_commodities[[#This Row],[goods_nomenclature_item_id]], " - ", quota_commodities[[#This Row],[description]])</f>
        <v>5212151091 - Hand-printed by the "batik" method</v>
      </c>
    </row>
    <row r="427" spans="1:4" x14ac:dyDescent="0.25">
      <c r="A427" s="9" t="s">
        <v>88</v>
      </c>
      <c r="B427" s="9" t="s">
        <v>2925</v>
      </c>
      <c r="C427" s="9" t="s">
        <v>2875</v>
      </c>
      <c r="D427" s="9" t="str">
        <f>CONCATENATE(quota_commodities[[#This Row],[goods_nomenclature_item_id]], " - ", quota_commodities[[#This Row],[description]])</f>
        <v>5212159011 - Hand-printed by the "batik" method</v>
      </c>
    </row>
    <row r="428" spans="1:4" x14ac:dyDescent="0.25">
      <c r="A428" s="9" t="s">
        <v>88</v>
      </c>
      <c r="B428" s="9" t="s">
        <v>3066</v>
      </c>
      <c r="C428" s="9" t="s">
        <v>2875</v>
      </c>
      <c r="D428" s="9" t="str">
        <f>CONCATENATE(quota_commodities[[#This Row],[goods_nomenclature_item_id]], " - ", quota_commodities[[#This Row],[description]])</f>
        <v>5212159091 - Hand-printed by the "batik" method</v>
      </c>
    </row>
    <row r="429" spans="1:4" x14ac:dyDescent="0.25">
      <c r="A429" s="9" t="s">
        <v>88</v>
      </c>
      <c r="B429" s="9" t="s">
        <v>2935</v>
      </c>
      <c r="C429" s="9" t="s">
        <v>2875</v>
      </c>
      <c r="D429" s="9" t="str">
        <f>CONCATENATE(quota_commodities[[#This Row],[goods_nomenclature_item_id]], " - ", quota_commodities[[#This Row],[description]])</f>
        <v>5212251011 - Hand-printed by the "batik" method</v>
      </c>
    </row>
    <row r="430" spans="1:4" x14ac:dyDescent="0.25">
      <c r="A430" s="9" t="s">
        <v>88</v>
      </c>
      <c r="B430" s="9" t="s">
        <v>3067</v>
      </c>
      <c r="C430" s="9" t="s">
        <v>2875</v>
      </c>
      <c r="D430" s="9" t="str">
        <f>CONCATENATE(quota_commodities[[#This Row],[goods_nomenclature_item_id]], " - ", quota_commodities[[#This Row],[description]])</f>
        <v>5212251091 - Hand-printed by the "batik" method</v>
      </c>
    </row>
    <row r="431" spans="1:4" x14ac:dyDescent="0.25">
      <c r="A431" s="9" t="s">
        <v>88</v>
      </c>
      <c r="B431" s="9" t="s">
        <v>2937</v>
      </c>
      <c r="C431" s="9" t="s">
        <v>2875</v>
      </c>
      <c r="D431" s="9" t="str">
        <f>CONCATENATE(quota_commodities[[#This Row],[goods_nomenclature_item_id]], " - ", quota_commodities[[#This Row],[description]])</f>
        <v>5212259011 - Hand-printed by the "batik" method</v>
      </c>
    </row>
    <row r="432" spans="1:4" x14ac:dyDescent="0.25">
      <c r="A432" s="9" t="s">
        <v>88</v>
      </c>
      <c r="B432" s="9" t="s">
        <v>3068</v>
      </c>
      <c r="C432" s="9" t="s">
        <v>2875</v>
      </c>
      <c r="D432" s="9" t="str">
        <f>CONCATENATE(quota_commodities[[#This Row],[goods_nomenclature_item_id]], " - ", quota_commodities[[#This Row],[description]])</f>
        <v>5212259091 - Hand-printed by the "batik" method</v>
      </c>
    </row>
    <row r="433" spans="1:4" x14ac:dyDescent="0.25">
      <c r="A433" s="9" t="s">
        <v>88</v>
      </c>
      <c r="B433" s="9" t="s">
        <v>3069</v>
      </c>
      <c r="C433" s="9" t="s">
        <v>3070</v>
      </c>
      <c r="D433" s="9" t="str">
        <f>CONCATENATE(quota_commodities[[#This Row],[goods_nomenclature_item_id]], " - ", quota_commodities[[#This Row],[description]])</f>
        <v>5608900010 - Hammocks, of cotton, hand-made</v>
      </c>
    </row>
    <row r="434" spans="1:4" x14ac:dyDescent="0.25">
      <c r="A434" s="9" t="s">
        <v>88</v>
      </c>
      <c r="B434" s="9" t="s">
        <v>3071</v>
      </c>
      <c r="C434" s="9" t="s">
        <v>2948</v>
      </c>
      <c r="D434" s="9" t="str">
        <f>CONCATENATE(quota_commodities[[#This Row],[goods_nomenclature_item_id]], " - ", quota_commodities[[#This Row],[description]])</f>
        <v>5701101010 - Hand-made</v>
      </c>
    </row>
    <row r="435" spans="1:4" x14ac:dyDescent="0.25">
      <c r="A435" s="9" t="s">
        <v>88</v>
      </c>
      <c r="B435" s="9" t="s">
        <v>3072</v>
      </c>
      <c r="C435" s="9" t="s">
        <v>2948</v>
      </c>
      <c r="D435" s="9" t="str">
        <f>CONCATENATE(quota_commodities[[#This Row],[goods_nomenclature_item_id]], " - ", quota_commodities[[#This Row],[description]])</f>
        <v>5701901010 - Hand-made</v>
      </c>
    </row>
    <row r="436" spans="1:4" x14ac:dyDescent="0.25">
      <c r="A436" s="9" t="s">
        <v>88</v>
      </c>
      <c r="B436" s="9" t="s">
        <v>3073</v>
      </c>
      <c r="C436" s="9" t="s">
        <v>2948</v>
      </c>
      <c r="D436" s="9" t="str">
        <f>CONCATENATE(quota_commodities[[#This Row],[goods_nomenclature_item_id]], " - ", quota_commodities[[#This Row],[description]])</f>
        <v>5701909010 - Hand-made</v>
      </c>
    </row>
    <row r="437" spans="1:4" x14ac:dyDescent="0.25">
      <c r="A437" s="9" t="s">
        <v>88</v>
      </c>
      <c r="B437" s="9" t="s">
        <v>3074</v>
      </c>
      <c r="C437" s="9" t="s">
        <v>2948</v>
      </c>
      <c r="D437" s="9" t="str">
        <f>CONCATENATE(quota_commodities[[#This Row],[goods_nomenclature_item_id]], " - ", quota_commodities[[#This Row],[description]])</f>
        <v>5704200010 - Hand-made</v>
      </c>
    </row>
    <row r="438" spans="1:4" x14ac:dyDescent="0.25">
      <c r="A438" s="9" t="s">
        <v>88</v>
      </c>
      <c r="B438" s="9" t="s">
        <v>3075</v>
      </c>
      <c r="C438" s="9" t="s">
        <v>2948</v>
      </c>
      <c r="D438" s="9" t="str">
        <f>CONCATENATE(quota_commodities[[#This Row],[goods_nomenclature_item_id]], " - ", quota_commodities[[#This Row],[description]])</f>
        <v>5704900010 - Hand-made</v>
      </c>
    </row>
    <row r="439" spans="1:4" x14ac:dyDescent="0.25">
      <c r="A439" s="9" t="s">
        <v>88</v>
      </c>
      <c r="B439" s="9" t="s">
        <v>3076</v>
      </c>
      <c r="C439" s="9" t="s">
        <v>2948</v>
      </c>
      <c r="D439" s="9" t="str">
        <f>CONCATENATE(quota_commodities[[#This Row],[goods_nomenclature_item_id]], " - ", quota_commodities[[#This Row],[description]])</f>
        <v>5705003010 - Hand-made</v>
      </c>
    </row>
    <row r="440" spans="1:4" x14ac:dyDescent="0.25">
      <c r="A440" s="9" t="s">
        <v>88</v>
      </c>
      <c r="B440" s="9" t="s">
        <v>3077</v>
      </c>
      <c r="C440" s="9" t="s">
        <v>2948</v>
      </c>
      <c r="D440" s="9" t="str">
        <f>CONCATENATE(quota_commodities[[#This Row],[goods_nomenclature_item_id]], " - ", quota_commodities[[#This Row],[description]])</f>
        <v>5705008031 - Hand-made</v>
      </c>
    </row>
    <row r="441" spans="1:4" x14ac:dyDescent="0.25">
      <c r="A441" s="9" t="s">
        <v>88</v>
      </c>
      <c r="B441" s="9" t="s">
        <v>3078</v>
      </c>
      <c r="C441" s="9" t="s">
        <v>2948</v>
      </c>
      <c r="D441" s="9" t="str">
        <f>CONCATENATE(quota_commodities[[#This Row],[goods_nomenclature_item_id]], " - ", quota_commodities[[#This Row],[description]])</f>
        <v>5705008091 - Hand-made</v>
      </c>
    </row>
    <row r="442" spans="1:4" x14ac:dyDescent="0.25">
      <c r="A442" s="9" t="s">
        <v>88</v>
      </c>
      <c r="B442" s="9" t="s">
        <v>3079</v>
      </c>
      <c r="C442" s="9" t="s">
        <v>2948</v>
      </c>
      <c r="D442" s="9" t="str">
        <f>CONCATENATE(quota_commodities[[#This Row],[goods_nomenclature_item_id]], " - ", quota_commodities[[#This Row],[description]])</f>
        <v>5810101010 - Hand-made</v>
      </c>
    </row>
    <row r="443" spans="1:4" x14ac:dyDescent="0.25">
      <c r="A443" s="9" t="s">
        <v>88</v>
      </c>
      <c r="B443" s="9" t="s">
        <v>3080</v>
      </c>
      <c r="C443" s="9" t="s">
        <v>2948</v>
      </c>
      <c r="D443" s="9" t="str">
        <f>CONCATENATE(quota_commodities[[#This Row],[goods_nomenclature_item_id]], " - ", quota_commodities[[#This Row],[description]])</f>
        <v>5810109010 - Hand-made</v>
      </c>
    </row>
    <row r="444" spans="1:4" x14ac:dyDescent="0.25">
      <c r="A444" s="9" t="s">
        <v>88</v>
      </c>
      <c r="B444" s="9" t="s">
        <v>3081</v>
      </c>
      <c r="C444" s="9" t="s">
        <v>2948</v>
      </c>
      <c r="D444" s="9" t="str">
        <f>CONCATENATE(quota_commodities[[#This Row],[goods_nomenclature_item_id]], " - ", quota_commodities[[#This Row],[description]])</f>
        <v>5810911010 - Hand-made</v>
      </c>
    </row>
    <row r="445" spans="1:4" x14ac:dyDescent="0.25">
      <c r="A445" s="9" t="s">
        <v>88</v>
      </c>
      <c r="B445" s="9" t="s">
        <v>3082</v>
      </c>
      <c r="C445" s="9" t="s">
        <v>2948</v>
      </c>
      <c r="D445" s="9" t="str">
        <f>CONCATENATE(quota_commodities[[#This Row],[goods_nomenclature_item_id]], " - ", quota_commodities[[#This Row],[description]])</f>
        <v>5810919010 - Hand-made</v>
      </c>
    </row>
    <row r="446" spans="1:4" x14ac:dyDescent="0.25">
      <c r="A446" s="9" t="s">
        <v>88</v>
      </c>
      <c r="B446" s="9" t="s">
        <v>3083</v>
      </c>
      <c r="C446" s="9" t="s">
        <v>2948</v>
      </c>
      <c r="D446" s="9" t="str">
        <f>CONCATENATE(quota_commodities[[#This Row],[goods_nomenclature_item_id]], " - ", quota_commodities[[#This Row],[description]])</f>
        <v>5810921010 - Hand-made</v>
      </c>
    </row>
    <row r="447" spans="1:4" x14ac:dyDescent="0.25">
      <c r="A447" s="9" t="s">
        <v>88</v>
      </c>
      <c r="B447" s="9" t="s">
        <v>3084</v>
      </c>
      <c r="C447" s="9" t="s">
        <v>2948</v>
      </c>
      <c r="D447" s="9" t="str">
        <f>CONCATENATE(quota_commodities[[#This Row],[goods_nomenclature_item_id]], " - ", quota_commodities[[#This Row],[description]])</f>
        <v>5810929010 - Hand-made</v>
      </c>
    </row>
    <row r="448" spans="1:4" x14ac:dyDescent="0.25">
      <c r="A448" s="9" t="s">
        <v>88</v>
      </c>
      <c r="B448" s="9" t="s">
        <v>3085</v>
      </c>
      <c r="C448" s="9" t="s">
        <v>2948</v>
      </c>
      <c r="D448" s="9" t="str">
        <f>CONCATENATE(quota_commodities[[#This Row],[goods_nomenclature_item_id]], " - ", quota_commodities[[#This Row],[description]])</f>
        <v>5810991010 - Hand-made</v>
      </c>
    </row>
    <row r="449" spans="1:4" x14ac:dyDescent="0.25">
      <c r="A449" s="9" t="s">
        <v>88</v>
      </c>
      <c r="B449" s="9" t="s">
        <v>3086</v>
      </c>
      <c r="C449" s="9" t="s">
        <v>2948</v>
      </c>
      <c r="D449" s="9" t="str">
        <f>CONCATENATE(quota_commodities[[#This Row],[goods_nomenclature_item_id]], " - ", quota_commodities[[#This Row],[description]])</f>
        <v>5810999010 - Hand-made</v>
      </c>
    </row>
    <row r="450" spans="1:4" x14ac:dyDescent="0.25">
      <c r="A450" s="9" t="s">
        <v>88</v>
      </c>
      <c r="B450" s="9" t="s">
        <v>3087</v>
      </c>
      <c r="C450" s="9" t="s">
        <v>3088</v>
      </c>
      <c r="D450" s="9" t="str">
        <f>CONCATENATE(quota_commodities[[#This Row],[goods_nomenclature_item_id]], " - ", quota_commodities[[#This Row],[description]])</f>
        <v>6101902011 - Hand-made ponchos of fine animal hair</v>
      </c>
    </row>
    <row r="451" spans="1:4" x14ac:dyDescent="0.25">
      <c r="A451" s="9" t="s">
        <v>88</v>
      </c>
      <c r="B451" s="9" t="s">
        <v>3089</v>
      </c>
      <c r="C451" s="9" t="s">
        <v>3088</v>
      </c>
      <c r="D451" s="9" t="str">
        <f>CONCATENATE(quota_commodities[[#This Row],[goods_nomenclature_item_id]], " - ", quota_commodities[[#This Row],[description]])</f>
        <v>6102101010 - Hand-made ponchos of fine animal hair</v>
      </c>
    </row>
    <row r="452" spans="1:4" x14ac:dyDescent="0.25">
      <c r="A452" s="9" t="s">
        <v>88</v>
      </c>
      <c r="B452" s="9" t="s">
        <v>3090</v>
      </c>
      <c r="C452" s="9" t="s">
        <v>3091</v>
      </c>
      <c r="D452" s="9" t="str">
        <f>CONCATENATE(quota_commodities[[#This Row],[goods_nomenclature_item_id]], " - ", quota_commodities[[#This Row],[description]])</f>
        <v>6110121010 - Hand-made jerseys, pullovers (with or without sleeves)</v>
      </c>
    </row>
    <row r="453" spans="1:4" x14ac:dyDescent="0.25">
      <c r="A453" s="9" t="s">
        <v>88</v>
      </c>
      <c r="B453" s="9" t="s">
        <v>3092</v>
      </c>
      <c r="C453" s="9" t="s">
        <v>3091</v>
      </c>
      <c r="D453" s="9" t="str">
        <f>CONCATENATE(quota_commodities[[#This Row],[goods_nomenclature_item_id]], " - ", quota_commodities[[#This Row],[description]])</f>
        <v>6110129010 - Hand-made jerseys, pullovers (with or without sleeves)</v>
      </c>
    </row>
    <row r="454" spans="1:4" x14ac:dyDescent="0.25">
      <c r="A454" s="9" t="s">
        <v>88</v>
      </c>
      <c r="B454" s="9" t="s">
        <v>3093</v>
      </c>
      <c r="C454" s="9" t="s">
        <v>3091</v>
      </c>
      <c r="D454" s="9" t="str">
        <f>CONCATENATE(quota_commodities[[#This Row],[goods_nomenclature_item_id]], " - ", quota_commodities[[#This Row],[description]])</f>
        <v>6110191010 - Hand-made jerseys, pullovers (with or without sleeves)</v>
      </c>
    </row>
    <row r="455" spans="1:4" x14ac:dyDescent="0.25">
      <c r="A455" s="9" t="s">
        <v>88</v>
      </c>
      <c r="B455" s="9" t="s">
        <v>3094</v>
      </c>
      <c r="C455" s="9" t="s">
        <v>3091</v>
      </c>
      <c r="D455" s="9" t="str">
        <f>CONCATENATE(quota_commodities[[#This Row],[goods_nomenclature_item_id]], " - ", quota_commodities[[#This Row],[description]])</f>
        <v>6110199010 - Hand-made jerseys, pullovers (with or without sleeves)</v>
      </c>
    </row>
    <row r="456" spans="1:4" x14ac:dyDescent="0.25">
      <c r="A456" s="9" t="s">
        <v>88</v>
      </c>
      <c r="B456" s="9" t="s">
        <v>3095</v>
      </c>
      <c r="C456" s="9" t="s">
        <v>3096</v>
      </c>
      <c r="D456" s="9" t="str">
        <f>CONCATENATE(quota_commodities[[#This Row],[goods_nomenclature_item_id]], " - ", quota_commodities[[#This Row],[description]])</f>
        <v>6201110010 - Hand-made ponchos</v>
      </c>
    </row>
    <row r="457" spans="1:4" x14ac:dyDescent="0.25">
      <c r="A457" s="9" t="s">
        <v>88</v>
      </c>
      <c r="B457" s="9" t="s">
        <v>3097</v>
      </c>
      <c r="C457" s="9" t="s">
        <v>2875</v>
      </c>
      <c r="D457" s="9" t="str">
        <f>CONCATENATE(quota_commodities[[#This Row],[goods_nomenclature_item_id]], " - ", quota_commodities[[#This Row],[description]])</f>
        <v>6201920010 - Hand-printed by the "batik" method</v>
      </c>
    </row>
    <row r="458" spans="1:4" x14ac:dyDescent="0.25">
      <c r="A458" s="9" t="s">
        <v>88</v>
      </c>
      <c r="B458" s="9" t="s">
        <v>3098</v>
      </c>
      <c r="C458" s="9" t="s">
        <v>2875</v>
      </c>
      <c r="D458" s="9" t="str">
        <f>CONCATENATE(quota_commodities[[#This Row],[goods_nomenclature_item_id]], " - ", quota_commodities[[#This Row],[description]])</f>
        <v>6201990010 - Hand-printed by the "batik" method</v>
      </c>
    </row>
    <row r="459" spans="1:4" x14ac:dyDescent="0.25">
      <c r="A459" s="9" t="s">
        <v>88</v>
      </c>
      <c r="B459" s="9" t="s">
        <v>3099</v>
      </c>
      <c r="C459" s="9" t="s">
        <v>3096</v>
      </c>
      <c r="D459" s="9" t="str">
        <f>CONCATENATE(quota_commodities[[#This Row],[goods_nomenclature_item_id]], " - ", quota_commodities[[#This Row],[description]])</f>
        <v>6202110010 - Hand-made ponchos</v>
      </c>
    </row>
    <row r="460" spans="1:4" x14ac:dyDescent="0.25">
      <c r="A460" s="9" t="s">
        <v>88</v>
      </c>
      <c r="B460" s="9" t="s">
        <v>3100</v>
      </c>
      <c r="C460" s="9" t="s">
        <v>3101</v>
      </c>
      <c r="D460" s="9" t="str">
        <f>CONCATENATE(quota_commodities[[#This Row],[goods_nomenclature_item_id]], " - ", quota_commodities[[#This Row],[description]])</f>
        <v>6202110020 - Hand-made capes of wool</v>
      </c>
    </row>
    <row r="461" spans="1:4" x14ac:dyDescent="0.25">
      <c r="A461" s="9" t="s">
        <v>88</v>
      </c>
      <c r="B461" s="9" t="s">
        <v>3102</v>
      </c>
      <c r="C461" s="9" t="s">
        <v>2875</v>
      </c>
      <c r="D461" s="9" t="str">
        <f>CONCATENATE(quota_commodities[[#This Row],[goods_nomenclature_item_id]], " - ", quota_commodities[[#This Row],[description]])</f>
        <v>6202920010 - Hand-printed by the "batik" method</v>
      </c>
    </row>
    <row r="462" spans="1:4" x14ac:dyDescent="0.25">
      <c r="A462" s="9" t="s">
        <v>88</v>
      </c>
      <c r="B462" s="9" t="s">
        <v>3103</v>
      </c>
      <c r="C462" s="9" t="s">
        <v>2875</v>
      </c>
      <c r="D462" s="9" t="str">
        <f>CONCATENATE(quota_commodities[[#This Row],[goods_nomenclature_item_id]], " - ", quota_commodities[[#This Row],[description]])</f>
        <v>6202990010 - Hand-printed by the "batik" method</v>
      </c>
    </row>
    <row r="463" spans="1:4" x14ac:dyDescent="0.25">
      <c r="A463" s="9" t="s">
        <v>88</v>
      </c>
      <c r="B463" s="9" t="s">
        <v>3104</v>
      </c>
      <c r="C463" s="9" t="s">
        <v>2875</v>
      </c>
      <c r="D463" s="9" t="str">
        <f>CONCATENATE(quota_commodities[[#This Row],[goods_nomenclature_item_id]], " - ", quota_commodities[[#This Row],[description]])</f>
        <v>6204120010 - Hand-printed by the "batik" method</v>
      </c>
    </row>
    <row r="464" spans="1:4" x14ac:dyDescent="0.25">
      <c r="A464" s="9" t="s">
        <v>88</v>
      </c>
      <c r="B464" s="9" t="s">
        <v>3105</v>
      </c>
      <c r="C464" s="9" t="s">
        <v>2875</v>
      </c>
      <c r="D464" s="9" t="str">
        <f>CONCATENATE(quota_commodities[[#This Row],[goods_nomenclature_item_id]], " - ", quota_commodities[[#This Row],[description]])</f>
        <v>6204228010 - Hand-printed by the "batik" method</v>
      </c>
    </row>
    <row r="465" spans="1:4" x14ac:dyDescent="0.25">
      <c r="A465" s="9" t="s">
        <v>88</v>
      </c>
      <c r="B465" s="9" t="s">
        <v>3106</v>
      </c>
      <c r="C465" s="9" t="s">
        <v>2875</v>
      </c>
      <c r="D465" s="9" t="str">
        <f>CONCATENATE(quota_commodities[[#This Row],[goods_nomenclature_item_id]], " - ", quota_commodities[[#This Row],[description]])</f>
        <v>6204299010 - Hand-printed by the "batik" method</v>
      </c>
    </row>
    <row r="466" spans="1:4" x14ac:dyDescent="0.25">
      <c r="A466" s="9" t="s">
        <v>88</v>
      </c>
      <c r="B466" s="9" t="s">
        <v>3107</v>
      </c>
      <c r="C466" s="9" t="s">
        <v>2875</v>
      </c>
      <c r="D466" s="9" t="str">
        <f>CONCATENATE(quota_commodities[[#This Row],[goods_nomenclature_item_id]], " - ", quota_commodities[[#This Row],[description]])</f>
        <v>6204329010 - Hand-printed by the "batik" method</v>
      </c>
    </row>
    <row r="467" spans="1:4" x14ac:dyDescent="0.25">
      <c r="A467" s="9" t="s">
        <v>88</v>
      </c>
      <c r="B467" s="9" t="s">
        <v>3108</v>
      </c>
      <c r="C467" s="9" t="s">
        <v>2875</v>
      </c>
      <c r="D467" s="9" t="str">
        <f>CONCATENATE(quota_commodities[[#This Row],[goods_nomenclature_item_id]], " - ", quota_commodities[[#This Row],[description]])</f>
        <v>6204399010 - Hand-printed by the "batik" method</v>
      </c>
    </row>
    <row r="468" spans="1:4" x14ac:dyDescent="0.25">
      <c r="A468" s="9" t="s">
        <v>88</v>
      </c>
      <c r="B468" s="9" t="s">
        <v>3109</v>
      </c>
      <c r="C468" s="9" t="s">
        <v>2875</v>
      </c>
      <c r="D468" s="9" t="str">
        <f>CONCATENATE(quota_commodities[[#This Row],[goods_nomenclature_item_id]], " - ", quota_commodities[[#This Row],[description]])</f>
        <v>6204420010 - Hand-printed by the "batik" method</v>
      </c>
    </row>
    <row r="469" spans="1:4" x14ac:dyDescent="0.25">
      <c r="A469" s="9" t="s">
        <v>88</v>
      </c>
      <c r="B469" s="9" t="s">
        <v>3110</v>
      </c>
      <c r="C469" s="9" t="s">
        <v>2875</v>
      </c>
      <c r="D469" s="9" t="str">
        <f>CONCATENATE(quota_commodities[[#This Row],[goods_nomenclature_item_id]], " - ", quota_commodities[[#This Row],[description]])</f>
        <v>6204440010 - Hand-printed by the "batik" method</v>
      </c>
    </row>
    <row r="470" spans="1:4" x14ac:dyDescent="0.25">
      <c r="A470" s="9" t="s">
        <v>88</v>
      </c>
      <c r="B470" s="9" t="s">
        <v>3111</v>
      </c>
      <c r="C470" s="9" t="s">
        <v>2875</v>
      </c>
      <c r="D470" s="9" t="str">
        <f>CONCATENATE(quota_commodities[[#This Row],[goods_nomenclature_item_id]], " - ", quota_commodities[[#This Row],[description]])</f>
        <v>6204499010 - Hand-printed by the "batik" method</v>
      </c>
    </row>
    <row r="471" spans="1:4" x14ac:dyDescent="0.25">
      <c r="A471" s="9" t="s">
        <v>88</v>
      </c>
      <c r="B471" s="9" t="s">
        <v>3112</v>
      </c>
      <c r="C471" s="9" t="s">
        <v>2948</v>
      </c>
      <c r="D471" s="9" t="str">
        <f>CONCATENATE(quota_commodities[[#This Row],[goods_nomenclature_item_id]], " - ", quota_commodities[[#This Row],[description]])</f>
        <v>6204510011 - Hand-made</v>
      </c>
    </row>
    <row r="472" spans="1:4" x14ac:dyDescent="0.25">
      <c r="A472" s="9" t="s">
        <v>88</v>
      </c>
      <c r="B472" s="9" t="s">
        <v>3113</v>
      </c>
      <c r="C472" s="9" t="s">
        <v>2875</v>
      </c>
      <c r="D472" s="9" t="str">
        <f>CONCATENATE(quota_commodities[[#This Row],[goods_nomenclature_item_id]], " - ", quota_commodities[[#This Row],[description]])</f>
        <v>6204520010 - Hand-printed by the "batik" method</v>
      </c>
    </row>
    <row r="473" spans="1:4" x14ac:dyDescent="0.25">
      <c r="A473" s="9" t="s">
        <v>88</v>
      </c>
      <c r="B473" s="9" t="s">
        <v>3114</v>
      </c>
      <c r="C473" s="9" t="s">
        <v>2875</v>
      </c>
      <c r="D473" s="9" t="str">
        <f>CONCATENATE(quota_commodities[[#This Row],[goods_nomenclature_item_id]], " - ", quota_commodities[[#This Row],[description]])</f>
        <v>6204530010 - Hand-printed by the "batik" method</v>
      </c>
    </row>
    <row r="474" spans="1:4" x14ac:dyDescent="0.25">
      <c r="A474" s="9" t="s">
        <v>88</v>
      </c>
      <c r="B474" s="9" t="s">
        <v>3115</v>
      </c>
      <c r="C474" s="9" t="s">
        <v>2875</v>
      </c>
      <c r="D474" s="9" t="str">
        <f>CONCATENATE(quota_commodities[[#This Row],[goods_nomenclature_item_id]], " - ", quota_commodities[[#This Row],[description]])</f>
        <v>6204591010 - Hand-printed by the "batik" method</v>
      </c>
    </row>
    <row r="475" spans="1:4" x14ac:dyDescent="0.25">
      <c r="A475" s="9" t="s">
        <v>88</v>
      </c>
      <c r="B475" s="9" t="s">
        <v>3116</v>
      </c>
      <c r="C475" s="9" t="s">
        <v>2875</v>
      </c>
      <c r="D475" s="9" t="str">
        <f>CONCATENATE(quota_commodities[[#This Row],[goods_nomenclature_item_id]], " - ", quota_commodities[[#This Row],[description]])</f>
        <v>6204599010 - Hand-printed by the "batik" method</v>
      </c>
    </row>
    <row r="476" spans="1:4" x14ac:dyDescent="0.25">
      <c r="A476" s="9" t="s">
        <v>88</v>
      </c>
      <c r="B476" s="9" t="s">
        <v>3117</v>
      </c>
      <c r="C476" s="9" t="s">
        <v>2875</v>
      </c>
      <c r="D476" s="9" t="str">
        <f>CONCATENATE(quota_commodities[[#This Row],[goods_nomenclature_item_id]], " - ", quota_commodities[[#This Row],[description]])</f>
        <v>6204623110 - Hand-printed by the "batik" method</v>
      </c>
    </row>
    <row r="477" spans="1:4" x14ac:dyDescent="0.25">
      <c r="A477" s="9" t="s">
        <v>88</v>
      </c>
      <c r="B477" s="9" t="s">
        <v>3118</v>
      </c>
      <c r="C477" s="9" t="s">
        <v>2875</v>
      </c>
      <c r="D477" s="9" t="str">
        <f>CONCATENATE(quota_commodities[[#This Row],[goods_nomenclature_item_id]], " - ", quota_commodities[[#This Row],[description]])</f>
        <v>6204623310 - Hand-printed by the "batik" method</v>
      </c>
    </row>
    <row r="478" spans="1:4" x14ac:dyDescent="0.25">
      <c r="A478" s="9" t="s">
        <v>88</v>
      </c>
      <c r="B478" s="9" t="s">
        <v>3119</v>
      </c>
      <c r="C478" s="9" t="s">
        <v>2875</v>
      </c>
      <c r="D478" s="9" t="str">
        <f>CONCATENATE(quota_commodities[[#This Row],[goods_nomenclature_item_id]], " - ", quota_commodities[[#This Row],[description]])</f>
        <v>6204623910 - Hand-printed by the "batik" method</v>
      </c>
    </row>
    <row r="479" spans="1:4" x14ac:dyDescent="0.25">
      <c r="A479" s="9" t="s">
        <v>88</v>
      </c>
      <c r="B479" s="9" t="s">
        <v>3120</v>
      </c>
      <c r="C479" s="9" t="s">
        <v>2875</v>
      </c>
      <c r="D479" s="9" t="str">
        <f>CONCATENATE(quota_commodities[[#This Row],[goods_nomenclature_item_id]], " - ", quota_commodities[[#This Row],[description]])</f>
        <v>6204625910 - Hand-printed by the "batik" method</v>
      </c>
    </row>
    <row r="480" spans="1:4" x14ac:dyDescent="0.25">
      <c r="A480" s="9" t="s">
        <v>88</v>
      </c>
      <c r="B480" s="9" t="s">
        <v>3121</v>
      </c>
      <c r="C480" s="9" t="s">
        <v>2875</v>
      </c>
      <c r="D480" s="9" t="str">
        <f>CONCATENATE(quota_commodities[[#This Row],[goods_nomenclature_item_id]], " - ", quota_commodities[[#This Row],[description]])</f>
        <v>6204629010 - Hand-printed by the "batik" method</v>
      </c>
    </row>
    <row r="481" spans="1:4" x14ac:dyDescent="0.25">
      <c r="A481" s="9" t="s">
        <v>88</v>
      </c>
      <c r="B481" s="9" t="s">
        <v>3122</v>
      </c>
      <c r="C481" s="9" t="s">
        <v>2875</v>
      </c>
      <c r="D481" s="9" t="str">
        <f>CONCATENATE(quota_commodities[[#This Row],[goods_nomenclature_item_id]], " - ", quota_commodities[[#This Row],[description]])</f>
        <v>6204631810 - Hand-printed by the "batik" method</v>
      </c>
    </row>
    <row r="482" spans="1:4" x14ac:dyDescent="0.25">
      <c r="A482" s="9" t="s">
        <v>88</v>
      </c>
      <c r="B482" s="9" t="s">
        <v>3123</v>
      </c>
      <c r="C482" s="9" t="s">
        <v>2875</v>
      </c>
      <c r="D482" s="9" t="str">
        <f>CONCATENATE(quota_commodities[[#This Row],[goods_nomenclature_item_id]], " - ", quota_commodities[[#This Row],[description]])</f>
        <v>6204633910 - Hand-printed by the "batik" method</v>
      </c>
    </row>
    <row r="483" spans="1:4" x14ac:dyDescent="0.25">
      <c r="A483" s="9" t="s">
        <v>88</v>
      </c>
      <c r="B483" s="9" t="s">
        <v>3124</v>
      </c>
      <c r="C483" s="9" t="s">
        <v>2875</v>
      </c>
      <c r="D483" s="9" t="str">
        <f>CONCATENATE(quota_commodities[[#This Row],[goods_nomenclature_item_id]], " - ", quota_commodities[[#This Row],[description]])</f>
        <v>6204639010 - Hand-printed by the "batik" method</v>
      </c>
    </row>
    <row r="484" spans="1:4" x14ac:dyDescent="0.25">
      <c r="A484" s="9" t="s">
        <v>88</v>
      </c>
      <c r="B484" s="9" t="s">
        <v>3125</v>
      </c>
      <c r="C484" s="9" t="s">
        <v>2875</v>
      </c>
      <c r="D484" s="9" t="str">
        <f>CONCATENATE(quota_commodities[[#This Row],[goods_nomenclature_item_id]], " - ", quota_commodities[[#This Row],[description]])</f>
        <v>6204691810 - Hand-printed by the "batik" method</v>
      </c>
    </row>
    <row r="485" spans="1:4" x14ac:dyDescent="0.25">
      <c r="A485" s="9" t="s">
        <v>88</v>
      </c>
      <c r="B485" s="9" t="s">
        <v>3126</v>
      </c>
      <c r="C485" s="9" t="s">
        <v>2875</v>
      </c>
      <c r="D485" s="9" t="str">
        <f>CONCATENATE(quota_commodities[[#This Row],[goods_nomenclature_item_id]], " - ", quota_commodities[[#This Row],[description]])</f>
        <v>6204693910 - Hand-printed by the "batik" method</v>
      </c>
    </row>
    <row r="486" spans="1:4" x14ac:dyDescent="0.25">
      <c r="A486" s="9" t="s">
        <v>88</v>
      </c>
      <c r="B486" s="9" t="s">
        <v>3127</v>
      </c>
      <c r="C486" s="9" t="s">
        <v>2875</v>
      </c>
      <c r="D486" s="9" t="str">
        <f>CONCATENATE(quota_commodities[[#This Row],[goods_nomenclature_item_id]], " - ", quota_commodities[[#This Row],[description]])</f>
        <v>6204695010 - Hand-printed by the "batik" method</v>
      </c>
    </row>
    <row r="487" spans="1:4" x14ac:dyDescent="0.25">
      <c r="A487" s="9" t="s">
        <v>88</v>
      </c>
      <c r="B487" s="9" t="s">
        <v>3128</v>
      </c>
      <c r="C487" s="9" t="s">
        <v>2875</v>
      </c>
      <c r="D487" s="9" t="str">
        <f>CONCATENATE(quota_commodities[[#This Row],[goods_nomenclature_item_id]], " - ", quota_commodities[[#This Row],[description]])</f>
        <v>6204699010 - Hand-printed by the "batik" method</v>
      </c>
    </row>
    <row r="488" spans="1:4" x14ac:dyDescent="0.25">
      <c r="A488" s="9" t="s">
        <v>88</v>
      </c>
      <c r="B488" s="9" t="s">
        <v>3129</v>
      </c>
      <c r="C488" s="9" t="s">
        <v>2875</v>
      </c>
      <c r="D488" s="9" t="str">
        <f>CONCATENATE(quota_commodities[[#This Row],[goods_nomenclature_item_id]], " - ", quota_commodities[[#This Row],[description]])</f>
        <v>6205200010 - Hand-printed by the "batik" method</v>
      </c>
    </row>
    <row r="489" spans="1:4" x14ac:dyDescent="0.25">
      <c r="A489" s="9" t="s">
        <v>88</v>
      </c>
      <c r="B489" s="9" t="s">
        <v>3130</v>
      </c>
      <c r="C489" s="9" t="s">
        <v>2875</v>
      </c>
      <c r="D489" s="9" t="str">
        <f>CONCATENATE(quota_commodities[[#This Row],[goods_nomenclature_item_id]], " - ", quota_commodities[[#This Row],[description]])</f>
        <v>6205901010 - Hand-printed by the "batik" method</v>
      </c>
    </row>
    <row r="490" spans="1:4" x14ac:dyDescent="0.25">
      <c r="A490" s="9" t="s">
        <v>88</v>
      </c>
      <c r="B490" s="9" t="s">
        <v>3131</v>
      </c>
      <c r="C490" s="9" t="s">
        <v>2875</v>
      </c>
      <c r="D490" s="9" t="str">
        <f>CONCATENATE(quota_commodities[[#This Row],[goods_nomenclature_item_id]], " - ", quota_commodities[[#This Row],[description]])</f>
        <v>6206300010 - Hand-printed by the "batik" method</v>
      </c>
    </row>
    <row r="491" spans="1:4" x14ac:dyDescent="0.25">
      <c r="A491" s="9" t="s">
        <v>88</v>
      </c>
      <c r="B491" s="9" t="s">
        <v>3132</v>
      </c>
      <c r="C491" s="9" t="s">
        <v>2875</v>
      </c>
      <c r="D491" s="9" t="str">
        <f>CONCATENATE(quota_commodities[[#This Row],[goods_nomenclature_item_id]], " - ", quota_commodities[[#This Row],[description]])</f>
        <v>6206901010 - Hand-printed by the "batik" method</v>
      </c>
    </row>
    <row r="492" spans="1:4" x14ac:dyDescent="0.25">
      <c r="A492" s="9" t="s">
        <v>88</v>
      </c>
      <c r="B492" s="9" t="s">
        <v>3133</v>
      </c>
      <c r="C492" s="9" t="s">
        <v>2875</v>
      </c>
      <c r="D492" s="9" t="str">
        <f>CONCATENATE(quota_commodities[[#This Row],[goods_nomenclature_item_id]], " - ", quota_commodities[[#This Row],[description]])</f>
        <v>6207910091 - Hand-printed by the "batik" method</v>
      </c>
    </row>
    <row r="493" spans="1:4" x14ac:dyDescent="0.25">
      <c r="A493" s="9" t="s">
        <v>88</v>
      </c>
      <c r="B493" s="9" t="s">
        <v>3134</v>
      </c>
      <c r="C493" s="9" t="s">
        <v>2875</v>
      </c>
      <c r="D493" s="9" t="str">
        <f>CONCATENATE(quota_commodities[[#This Row],[goods_nomenclature_item_id]], " - ", quota_commodities[[#This Row],[description]])</f>
        <v>6207999091 - Hand-printed by the "batik" method</v>
      </c>
    </row>
    <row r="494" spans="1:4" x14ac:dyDescent="0.25">
      <c r="A494" s="9" t="s">
        <v>88</v>
      </c>
      <c r="B494" s="9" t="s">
        <v>3135</v>
      </c>
      <c r="C494" s="9" t="s">
        <v>2875</v>
      </c>
      <c r="D494" s="9" t="str">
        <f>CONCATENATE(quota_commodities[[#This Row],[goods_nomenclature_item_id]], " - ", quota_commodities[[#This Row],[description]])</f>
        <v>6208910018 - Hand-printed by the "batik" method</v>
      </c>
    </row>
    <row r="495" spans="1:4" x14ac:dyDescent="0.25">
      <c r="A495" s="9" t="s">
        <v>88</v>
      </c>
      <c r="B495" s="9" t="s">
        <v>3136</v>
      </c>
      <c r="C495" s="9" t="s">
        <v>2875</v>
      </c>
      <c r="D495" s="9" t="str">
        <f>CONCATENATE(quota_commodities[[#This Row],[goods_nomenclature_item_id]], " - ", quota_commodities[[#This Row],[description]])</f>
        <v>6208990091 - Hand-printed by the "batik" method</v>
      </c>
    </row>
    <row r="496" spans="1:4" x14ac:dyDescent="0.25">
      <c r="A496" s="9" t="s">
        <v>88</v>
      </c>
      <c r="B496" s="9" t="s">
        <v>3137</v>
      </c>
      <c r="C496" s="9" t="s">
        <v>2948</v>
      </c>
      <c r="D496" s="9" t="str">
        <f>CONCATENATE(quota_commodities[[#This Row],[goods_nomenclature_item_id]], " - ", quota_commodities[[#This Row],[description]])</f>
        <v>6213200010 - Hand-made</v>
      </c>
    </row>
    <row r="497" spans="1:4" x14ac:dyDescent="0.25">
      <c r="A497" s="9" t="s">
        <v>88</v>
      </c>
      <c r="B497" s="9" t="s">
        <v>3138</v>
      </c>
      <c r="C497" s="9" t="s">
        <v>2948</v>
      </c>
      <c r="D497" s="9" t="str">
        <f>CONCATENATE(quota_commodities[[#This Row],[goods_nomenclature_item_id]], " - ", quota_commodities[[#This Row],[description]])</f>
        <v>6214100010 - Hand-made</v>
      </c>
    </row>
    <row r="498" spans="1:4" x14ac:dyDescent="0.25">
      <c r="A498" s="9" t="s">
        <v>88</v>
      </c>
      <c r="B498" s="9" t="s">
        <v>3139</v>
      </c>
      <c r="C498" s="9" t="s">
        <v>2948</v>
      </c>
      <c r="D498" s="9" t="str">
        <f>CONCATENATE(quota_commodities[[#This Row],[goods_nomenclature_item_id]], " - ", quota_commodities[[#This Row],[description]])</f>
        <v>6214200010 - Hand-made</v>
      </c>
    </row>
    <row r="499" spans="1:4" x14ac:dyDescent="0.25">
      <c r="A499" s="9" t="s">
        <v>88</v>
      </c>
      <c r="B499" s="9" t="s">
        <v>3140</v>
      </c>
      <c r="C499" s="9" t="s">
        <v>2948</v>
      </c>
      <c r="D499" s="9" t="str">
        <f>CONCATENATE(quota_commodities[[#This Row],[goods_nomenclature_item_id]], " - ", quota_commodities[[#This Row],[description]])</f>
        <v>6214300010 - Hand-made</v>
      </c>
    </row>
    <row r="500" spans="1:4" x14ac:dyDescent="0.25">
      <c r="A500" s="9" t="s">
        <v>88</v>
      </c>
      <c r="B500" s="9" t="s">
        <v>3141</v>
      </c>
      <c r="C500" s="9" t="s">
        <v>2948</v>
      </c>
      <c r="D500" s="9" t="str">
        <f>CONCATENATE(quota_commodities[[#This Row],[goods_nomenclature_item_id]], " - ", quota_commodities[[#This Row],[description]])</f>
        <v>6214400010 - Hand-made</v>
      </c>
    </row>
    <row r="501" spans="1:4" x14ac:dyDescent="0.25">
      <c r="A501" s="9" t="s">
        <v>88</v>
      </c>
      <c r="B501" s="9" t="s">
        <v>3142</v>
      </c>
      <c r="C501" s="9" t="s">
        <v>2948</v>
      </c>
      <c r="D501" s="9" t="str">
        <f>CONCATENATE(quota_commodities[[#This Row],[goods_nomenclature_item_id]], " - ", quota_commodities[[#This Row],[description]])</f>
        <v>6214900011 - Hand-made</v>
      </c>
    </row>
    <row r="502" spans="1:4" x14ac:dyDescent="0.25">
      <c r="A502" s="9" t="s">
        <v>88</v>
      </c>
      <c r="B502" s="9" t="s">
        <v>3143</v>
      </c>
      <c r="C502" s="9" t="s">
        <v>2948</v>
      </c>
      <c r="D502" s="9" t="str">
        <f>CONCATENATE(quota_commodities[[#This Row],[goods_nomenclature_item_id]], " - ", quota_commodities[[#This Row],[description]])</f>
        <v>6214900091 - Hand-made</v>
      </c>
    </row>
    <row r="503" spans="1:4" x14ac:dyDescent="0.25">
      <c r="A503" s="9" t="s">
        <v>88</v>
      </c>
      <c r="B503" s="9" t="s">
        <v>3144</v>
      </c>
      <c r="C503" s="9" t="s">
        <v>2948</v>
      </c>
      <c r="D503" s="9" t="str">
        <f>CONCATENATE(quota_commodities[[#This Row],[goods_nomenclature_item_id]], " - ", quota_commodities[[#This Row],[description]])</f>
        <v>6215100010 - Hand-made</v>
      </c>
    </row>
    <row r="504" spans="1:4" x14ac:dyDescent="0.25">
      <c r="A504" s="9" t="s">
        <v>88</v>
      </c>
      <c r="B504" s="9" t="s">
        <v>3145</v>
      </c>
      <c r="C504" s="9" t="s">
        <v>2948</v>
      </c>
      <c r="D504" s="9" t="str">
        <f>CONCATENATE(quota_commodities[[#This Row],[goods_nomenclature_item_id]], " - ", quota_commodities[[#This Row],[description]])</f>
        <v>6215200010 - Hand-made</v>
      </c>
    </row>
    <row r="505" spans="1:4" x14ac:dyDescent="0.25">
      <c r="A505" s="9" t="s">
        <v>88</v>
      </c>
      <c r="B505" s="9" t="s">
        <v>3146</v>
      </c>
      <c r="C505" s="9" t="s">
        <v>2948</v>
      </c>
      <c r="D505" s="9" t="str">
        <f>CONCATENATE(quota_commodities[[#This Row],[goods_nomenclature_item_id]], " - ", quota_commodities[[#This Row],[description]])</f>
        <v>6215900010 - Hand-made</v>
      </c>
    </row>
    <row r="506" spans="1:4" x14ac:dyDescent="0.25">
      <c r="A506" s="9" t="s">
        <v>88</v>
      </c>
      <c r="B506" s="9" t="s">
        <v>3147</v>
      </c>
      <c r="C506" s="9" t="s">
        <v>2948</v>
      </c>
      <c r="D506" s="9" t="str">
        <f>CONCATENATE(quota_commodities[[#This Row],[goods_nomenclature_item_id]], " - ", quota_commodities[[#This Row],[description]])</f>
        <v>6217100010 - Hand-made</v>
      </c>
    </row>
    <row r="507" spans="1:4" x14ac:dyDescent="0.25">
      <c r="A507" s="9" t="s">
        <v>88</v>
      </c>
      <c r="B507" s="9" t="s">
        <v>3148</v>
      </c>
      <c r="C507" s="9" t="s">
        <v>2948</v>
      </c>
      <c r="D507" s="9" t="str">
        <f>CONCATENATE(quota_commodities[[#This Row],[goods_nomenclature_item_id]], " - ", quota_commodities[[#This Row],[description]])</f>
        <v>6301209010 - Hand-made</v>
      </c>
    </row>
    <row r="508" spans="1:4" x14ac:dyDescent="0.25">
      <c r="A508" s="9" t="s">
        <v>88</v>
      </c>
      <c r="B508" s="9" t="s">
        <v>3149</v>
      </c>
      <c r="C508" s="9" t="s">
        <v>2948</v>
      </c>
      <c r="D508" s="9" t="str">
        <f>CONCATENATE(quota_commodities[[#This Row],[goods_nomenclature_item_id]], " - ", quota_commodities[[#This Row],[description]])</f>
        <v>6301309010 - Hand-made</v>
      </c>
    </row>
    <row r="509" spans="1:4" x14ac:dyDescent="0.25">
      <c r="A509" s="9" t="s">
        <v>88</v>
      </c>
      <c r="B509" s="9" t="s">
        <v>3150</v>
      </c>
      <c r="C509" s="9" t="s">
        <v>2948</v>
      </c>
      <c r="D509" s="9" t="str">
        <f>CONCATENATE(quota_commodities[[#This Row],[goods_nomenclature_item_id]], " - ", quota_commodities[[#This Row],[description]])</f>
        <v>6301409091 - Hand-made</v>
      </c>
    </row>
    <row r="510" spans="1:4" x14ac:dyDescent="0.25">
      <c r="A510" s="9" t="s">
        <v>88</v>
      </c>
      <c r="B510" s="9" t="s">
        <v>3151</v>
      </c>
      <c r="C510" s="9" t="s">
        <v>3152</v>
      </c>
      <c r="D510" s="9" t="str">
        <f>CONCATENATE(quota_commodities[[#This Row],[goods_nomenclature_item_id]], " - ", quota_commodities[[#This Row],[description]])</f>
        <v>6301909021 - Of artificial fibres</v>
      </c>
    </row>
    <row r="511" spans="1:4" x14ac:dyDescent="0.25">
      <c r="A511" s="9" t="s">
        <v>88</v>
      </c>
      <c r="B511" s="9" t="s">
        <v>3153</v>
      </c>
      <c r="C511" s="9" t="s">
        <v>2617</v>
      </c>
      <c r="D511" s="9" t="str">
        <f>CONCATENATE(quota_commodities[[#This Row],[goods_nomenclature_item_id]], " - ", quota_commodities[[#This Row],[description]])</f>
        <v>6301909029 - Other</v>
      </c>
    </row>
    <row r="512" spans="1:4" x14ac:dyDescent="0.25">
      <c r="A512" s="9" t="s">
        <v>88</v>
      </c>
      <c r="B512" s="9" t="s">
        <v>3154</v>
      </c>
      <c r="C512" s="9" t="s">
        <v>2875</v>
      </c>
      <c r="D512" s="9" t="str">
        <f>CONCATENATE(quota_commodities[[#This Row],[goods_nomenclature_item_id]], " - ", quota_commodities[[#This Row],[description]])</f>
        <v>6302210021 - Hand-printed by the "batik" method</v>
      </c>
    </row>
    <row r="513" spans="1:4" x14ac:dyDescent="0.25">
      <c r="A513" s="9" t="s">
        <v>88</v>
      </c>
      <c r="B513" s="9" t="s">
        <v>3155</v>
      </c>
      <c r="C513" s="9" t="s">
        <v>2875</v>
      </c>
      <c r="D513" s="9" t="str">
        <f>CONCATENATE(quota_commodities[[#This Row],[goods_nomenclature_item_id]], " - ", quota_commodities[[#This Row],[description]])</f>
        <v>6302210081 - Hand-printed by the "batik" method</v>
      </c>
    </row>
    <row r="514" spans="1:4" x14ac:dyDescent="0.25">
      <c r="A514" s="9" t="s">
        <v>88</v>
      </c>
      <c r="B514" s="9" t="s">
        <v>3156</v>
      </c>
      <c r="C514" s="9" t="s">
        <v>2875</v>
      </c>
      <c r="D514" s="9" t="str">
        <f>CONCATENATE(quota_commodities[[#This Row],[goods_nomenclature_item_id]], " - ", quota_commodities[[#This Row],[description]])</f>
        <v>6302510010 - Hand-printed by the "batik" method</v>
      </c>
    </row>
    <row r="515" spans="1:4" x14ac:dyDescent="0.25">
      <c r="A515" s="9" t="s">
        <v>88</v>
      </c>
      <c r="B515" s="9" t="s">
        <v>3157</v>
      </c>
      <c r="C515" s="9" t="s">
        <v>2875</v>
      </c>
      <c r="D515" s="9" t="str">
        <f>CONCATENATE(quota_commodities[[#This Row],[goods_nomenclature_item_id]], " - ", quota_commodities[[#This Row],[description]])</f>
        <v>6302910010 - Hand-printed by the "batik" method</v>
      </c>
    </row>
    <row r="516" spans="1:4" x14ac:dyDescent="0.25">
      <c r="A516" s="9" t="s">
        <v>88</v>
      </c>
      <c r="B516" s="9" t="s">
        <v>3158</v>
      </c>
      <c r="C516" s="9" t="s">
        <v>2875</v>
      </c>
      <c r="D516" s="9" t="str">
        <f>CONCATENATE(quota_commodities[[#This Row],[goods_nomenclature_item_id]], " - ", quota_commodities[[#This Row],[description]])</f>
        <v>6303910091 - Hand-printed by the "batik" method</v>
      </c>
    </row>
    <row r="517" spans="1:4" x14ac:dyDescent="0.25">
      <c r="A517" s="9" t="s">
        <v>88</v>
      </c>
      <c r="B517" s="9" t="s">
        <v>3159</v>
      </c>
      <c r="C517" s="9" t="s">
        <v>2948</v>
      </c>
      <c r="D517" s="9" t="str">
        <f>CONCATENATE(quota_commodities[[#This Row],[goods_nomenclature_item_id]], " - ", quota_commodities[[#This Row],[description]])</f>
        <v>6303999031 - Hand-made</v>
      </c>
    </row>
    <row r="518" spans="1:4" x14ac:dyDescent="0.25">
      <c r="A518" s="9" t="s">
        <v>88</v>
      </c>
      <c r="B518" s="9" t="s">
        <v>3160</v>
      </c>
      <c r="C518" s="9" t="s">
        <v>2875</v>
      </c>
      <c r="D518" s="9" t="str">
        <f>CONCATENATE(quota_commodities[[#This Row],[goods_nomenclature_item_id]], " - ", quota_commodities[[#This Row],[description]])</f>
        <v>6304191010 - Hand-printed by the "batik" method</v>
      </c>
    </row>
    <row r="519" spans="1:4" x14ac:dyDescent="0.25">
      <c r="A519" s="9" t="s">
        <v>88</v>
      </c>
      <c r="B519" s="9" t="s">
        <v>3161</v>
      </c>
      <c r="C519" s="9" t="s">
        <v>2875</v>
      </c>
      <c r="D519" s="9" t="str">
        <f>CONCATENATE(quota_commodities[[#This Row],[goods_nomenclature_item_id]], " - ", quota_commodities[[#This Row],[description]])</f>
        <v>6304920010 - Hand-printed by the "batik" method</v>
      </c>
    </row>
    <row r="520" spans="1:4" x14ac:dyDescent="0.25">
      <c r="A520" s="9" t="s">
        <v>88</v>
      </c>
      <c r="B520" s="9" t="s">
        <v>3162</v>
      </c>
      <c r="C520" s="9" t="s">
        <v>3163</v>
      </c>
      <c r="D520" s="9" t="str">
        <f>CONCATENATE(quota_commodities[[#This Row],[goods_nomenclature_item_id]], " - ", quota_commodities[[#This Row],[description]])</f>
        <v>6306900011 - Hammocks, hand-made</v>
      </c>
    </row>
    <row r="521" spans="1:4" x14ac:dyDescent="0.25">
      <c r="A521" s="9" t="s">
        <v>88</v>
      </c>
      <c r="B521" s="9" t="s">
        <v>3164</v>
      </c>
      <c r="C521" s="9" t="s">
        <v>2948</v>
      </c>
      <c r="D521" s="9" t="str">
        <f>CONCATENATE(quota_commodities[[#This Row],[goods_nomenclature_item_id]], " - ", quota_commodities[[#This Row],[description]])</f>
        <v>6307109010 - Hand-made</v>
      </c>
    </row>
    <row r="522" spans="1:4" x14ac:dyDescent="0.25">
      <c r="A522" s="9" t="s">
        <v>88</v>
      </c>
      <c r="B522" s="9" t="s">
        <v>3165</v>
      </c>
      <c r="C522" s="9" t="s">
        <v>2948</v>
      </c>
      <c r="D522" s="9" t="str">
        <f>CONCATENATE(quota_commodities[[#This Row],[goods_nomenclature_item_id]], " - ", quota_commodities[[#This Row],[description]])</f>
        <v>6307909891 - Hand-made</v>
      </c>
    </row>
    <row r="523" spans="1:4" x14ac:dyDescent="0.25">
      <c r="A523" s="9" t="s">
        <v>89</v>
      </c>
      <c r="B523" s="9" t="s">
        <v>3166</v>
      </c>
      <c r="C523" s="9" t="s">
        <v>3167</v>
      </c>
      <c r="D523" s="9" t="str">
        <f>CONCATENATE(quota_commodities[[#This Row],[goods_nomenclature_item_id]], " - ", quota_commodities[[#This Row],[description]])</f>
        <v>5310000000 - Woven fabrics of jute or of other textile bast fibres of heading|5303</v>
      </c>
    </row>
    <row r="524" spans="1:4" x14ac:dyDescent="0.25">
      <c r="A524" s="9" t="s">
        <v>89</v>
      </c>
      <c r="B524" s="9" t="s">
        <v>3168</v>
      </c>
      <c r="C524" s="9" t="s">
        <v>3169</v>
      </c>
      <c r="D524" s="9" t="str">
        <f>CONCATENATE(quota_commodities[[#This Row],[goods_nomenclature_item_id]], " - ", quota_commodities[[#This Row],[description]])</f>
        <v>5607902020 - Of jute or other textile bast fibres of heading 5303</v>
      </c>
    </row>
    <row r="525" spans="1:4" x14ac:dyDescent="0.25">
      <c r="A525" s="9" t="s">
        <v>89</v>
      </c>
      <c r="B525" s="9" t="s">
        <v>3170</v>
      </c>
      <c r="C525" s="9" t="s">
        <v>3171</v>
      </c>
      <c r="D525" s="9" t="str">
        <f>CONCATENATE(quota_commodities[[#This Row],[goods_nomenclature_item_id]], " - ", quota_commodities[[#This Row],[description]])</f>
        <v>5702390010 - Of jute or of other textile bast fibres falling within heading||5303</v>
      </c>
    </row>
    <row r="526" spans="1:4" x14ac:dyDescent="0.25">
      <c r="A526" s="9" t="s">
        <v>89</v>
      </c>
      <c r="B526" s="9" t="s">
        <v>3172</v>
      </c>
      <c r="C526" s="9" t="s">
        <v>3171</v>
      </c>
      <c r="D526" s="9" t="str">
        <f>CONCATENATE(quota_commodities[[#This Row],[goods_nomenclature_item_id]], " - ", quota_commodities[[#This Row],[description]])</f>
        <v>5702490020 - Of jute or of other textile bast fibres falling within heading||5303</v>
      </c>
    </row>
    <row r="527" spans="1:4" x14ac:dyDescent="0.25">
      <c r="A527" s="9" t="s">
        <v>89</v>
      </c>
      <c r="B527" s="9" t="s">
        <v>3173</v>
      </c>
      <c r="C527" s="9" t="s">
        <v>3171</v>
      </c>
      <c r="D527" s="9" t="str">
        <f>CONCATENATE(quota_commodities[[#This Row],[goods_nomenclature_item_id]], " - ", quota_commodities[[#This Row],[description]])</f>
        <v>5702509010 - Of jute or of other textile bast fibres falling within heading||5303</v>
      </c>
    </row>
    <row r="528" spans="1:4" x14ac:dyDescent="0.25">
      <c r="A528" s="9" t="s">
        <v>89</v>
      </c>
      <c r="B528" s="9" t="s">
        <v>3174</v>
      </c>
      <c r="C528" s="9" t="s">
        <v>3171</v>
      </c>
      <c r="D528" s="9" t="str">
        <f>CONCATENATE(quota_commodities[[#This Row],[goods_nomenclature_item_id]], " - ", quota_commodities[[#This Row],[description]])</f>
        <v>5702990010 - Of jute or of other textile bast fibres falling within heading||5303</v>
      </c>
    </row>
    <row r="529" spans="1:4" x14ac:dyDescent="0.25">
      <c r="A529" s="9" t="s">
        <v>89</v>
      </c>
      <c r="B529" s="9" t="s">
        <v>3175</v>
      </c>
      <c r="C529" s="9" t="s">
        <v>3171</v>
      </c>
      <c r="D529" s="9" t="str">
        <f>CONCATENATE(quota_commodities[[#This Row],[goods_nomenclature_item_id]], " - ", quota_commodities[[#This Row],[description]])</f>
        <v>5703902010 - Of jute or of other textile bast fibres falling within heading||5303</v>
      </c>
    </row>
    <row r="530" spans="1:4" x14ac:dyDescent="0.25">
      <c r="A530" s="9" t="s">
        <v>89</v>
      </c>
      <c r="B530" s="9" t="s">
        <v>3176</v>
      </c>
      <c r="C530" s="9" t="s">
        <v>3171</v>
      </c>
      <c r="D530" s="9" t="str">
        <f>CONCATENATE(quota_commodities[[#This Row],[goods_nomenclature_item_id]], " - ", quota_commodities[[#This Row],[description]])</f>
        <v>5703908010 - Of jute or of other textile bast fibres falling within heading||5303</v>
      </c>
    </row>
    <row r="531" spans="1:4" x14ac:dyDescent="0.25">
      <c r="A531" s="9" t="s">
        <v>89</v>
      </c>
      <c r="B531" s="9" t="s">
        <v>3177</v>
      </c>
      <c r="C531" s="9" t="s">
        <v>3178</v>
      </c>
      <c r="D531" s="9" t="str">
        <f>CONCATENATE(quota_commodities[[#This Row],[goods_nomenclature_item_id]], " - ", quota_commodities[[#This Row],[description]])</f>
        <v>5806390010 - Of jute or of other textile bast fibres of heading 5303</v>
      </c>
    </row>
    <row r="532" spans="1:4" x14ac:dyDescent="0.25">
      <c r="A532" s="9" t="s">
        <v>89</v>
      </c>
      <c r="B532" s="9" t="s">
        <v>3179</v>
      </c>
      <c r="C532" s="9" t="s">
        <v>3178</v>
      </c>
      <c r="D532" s="9" t="str">
        <f>CONCATENATE(quota_commodities[[#This Row],[goods_nomenclature_item_id]], " - ", quota_commodities[[#This Row],[description]])</f>
        <v>5806400010 - Of jute or of other textile bast fibres of heading 5303</v>
      </c>
    </row>
    <row r="533" spans="1:4" x14ac:dyDescent="0.25">
      <c r="A533" s="9" t="s">
        <v>89</v>
      </c>
      <c r="B533" s="9" t="s">
        <v>3180</v>
      </c>
      <c r="C533" s="9" t="s">
        <v>3181</v>
      </c>
      <c r="D533" s="9" t="str">
        <f>CONCATENATE(quota_commodities[[#This Row],[goods_nomenclature_item_id]], " - ", quota_commodities[[#This Row],[description]])</f>
        <v>5905005000 - Of jute</v>
      </c>
    </row>
    <row r="534" spans="1:4" x14ac:dyDescent="0.25">
      <c r="A534" s="9" t="s">
        <v>89</v>
      </c>
      <c r="B534" s="9" t="s">
        <v>3182</v>
      </c>
      <c r="C534" s="9" t="s">
        <v>3183</v>
      </c>
      <c r="D534" s="9" t="str">
        <f>CONCATENATE(quota_commodities[[#This Row],[goods_nomenclature_item_id]], " - ", quota_commodities[[#This Row],[description]])</f>
        <v>5905009010 - Of other textile bast fibres of heading 5303</v>
      </c>
    </row>
    <row r="535" spans="1:4" x14ac:dyDescent="0.25">
      <c r="A535" s="9" t="s">
        <v>91</v>
      </c>
      <c r="B535" s="9" t="s">
        <v>3184</v>
      </c>
      <c r="C535" s="9" t="s">
        <v>3185</v>
      </c>
      <c r="D535" s="9" t="str">
        <f>CONCATENATE(quota_commodities[[#This Row],[goods_nomenclature_item_id]], " - ", quota_commodities[[#This Row],[description]])</f>
        <v>5702200000 - Floor coverings of coconut fibres (coir)</v>
      </c>
    </row>
    <row r="536" spans="1:4" x14ac:dyDescent="0.25">
      <c r="A536" s="9" t="s">
        <v>92</v>
      </c>
      <c r="B536" s="9" t="s">
        <v>3186</v>
      </c>
      <c r="C536" s="9" t="s">
        <v>2617</v>
      </c>
      <c r="D536" s="9" t="str">
        <f>CONCATENATE(quota_commodities[[#This Row],[goods_nomenclature_item_id]], " - ", quota_commodities[[#This Row],[description]])</f>
        <v>6305109000 - Other</v>
      </c>
    </row>
    <row r="537" spans="1:4" x14ac:dyDescent="0.25">
      <c r="A537" s="9" t="s">
        <v>93</v>
      </c>
      <c r="B537" s="9" t="s">
        <v>3187</v>
      </c>
      <c r="C537" s="9" t="s">
        <v>3188</v>
      </c>
      <c r="D537" s="9" t="str">
        <f>CONCATENATE(quota_commodities[[#This Row],[goods_nomenclature_item_id]], " - ", quota_commodities[[#This Row],[description]])</f>
        <v>0102291010 - Young male bovine animals, intended for fattening</v>
      </c>
    </row>
    <row r="538" spans="1:4" x14ac:dyDescent="0.25">
      <c r="A538" s="9" t="s">
        <v>93</v>
      </c>
      <c r="B538" s="9" t="s">
        <v>3189</v>
      </c>
      <c r="C538" s="9" t="s">
        <v>3188</v>
      </c>
      <c r="D538" s="9" t="str">
        <f>CONCATENATE(quota_commodities[[#This Row],[goods_nomenclature_item_id]], " - ", quota_commodities[[#This Row],[description]])</f>
        <v>0102292910 - Young male bovine animals, intended for fattening</v>
      </c>
    </row>
    <row r="539" spans="1:4" x14ac:dyDescent="0.25">
      <c r="A539" s="9" t="s">
        <v>93</v>
      </c>
      <c r="B539" s="9" t="s">
        <v>3190</v>
      </c>
      <c r="C539" s="9" t="s">
        <v>3188</v>
      </c>
      <c r="D539" s="9" t="str">
        <f>CONCATENATE(quota_commodities[[#This Row],[goods_nomenclature_item_id]], " - ", quota_commodities[[#This Row],[description]])</f>
        <v>0102294910 - Young male bovine animals, intended for fattening</v>
      </c>
    </row>
    <row r="540" spans="1:4" x14ac:dyDescent="0.25">
      <c r="A540" s="9" t="s">
        <v>96</v>
      </c>
      <c r="B540" s="9" t="s">
        <v>3191</v>
      </c>
      <c r="C540" s="9" t="s">
        <v>3192</v>
      </c>
      <c r="D540" s="9" t="str">
        <f>CONCATENATE(quota_commodities[[#This Row],[goods_nomenclature_item_id]], " - ", quota_commodities[[#This Row],[description]])</f>
        <v>0102291020 - Heifers of the grey, brown or yellow mountain breeds and spotted Pinzgau breed, other than for slaughter</v>
      </c>
    </row>
    <row r="541" spans="1:4" x14ac:dyDescent="0.25">
      <c r="A541" s="9" t="s">
        <v>96</v>
      </c>
      <c r="B541" s="9" t="s">
        <v>3193</v>
      </c>
      <c r="C541" s="9" t="s">
        <v>3194</v>
      </c>
      <c r="D541" s="9" t="str">
        <f>CONCATENATE(quota_commodities[[#This Row],[goods_nomenclature_item_id]], " - ", quota_commodities[[#This Row],[description]])</f>
        <v>0102291040 - Heifers of the spotted Simmental breed, other than for slaughter</v>
      </c>
    </row>
    <row r="542" spans="1:4" x14ac:dyDescent="0.25">
      <c r="A542" s="9" t="s">
        <v>96</v>
      </c>
      <c r="B542" s="9" t="s">
        <v>3195</v>
      </c>
      <c r="C542" s="9" t="s">
        <v>3196</v>
      </c>
      <c r="D542" s="9" t="str">
        <f>CONCATENATE(quota_commodities[[#This Row],[goods_nomenclature_item_id]], " - ", quota_commodities[[#This Row],[description]])</f>
        <v>0102292920 - Heifers of the grey, brown or yellow mountain breeds and spotted Pinzgau breed</v>
      </c>
    </row>
    <row r="543" spans="1:4" x14ac:dyDescent="0.25">
      <c r="A543" s="9" t="s">
        <v>96</v>
      </c>
      <c r="B543" s="9" t="s">
        <v>3197</v>
      </c>
      <c r="C543" s="9" t="s">
        <v>3198</v>
      </c>
      <c r="D543" s="9" t="str">
        <f>CONCATENATE(quota_commodities[[#This Row],[goods_nomenclature_item_id]], " - ", quota_commodities[[#This Row],[description]])</f>
        <v>0102292940 - Heifers of the spotted Simmental breed</v>
      </c>
    </row>
    <row r="544" spans="1:4" x14ac:dyDescent="0.25">
      <c r="A544" s="9" t="s">
        <v>96</v>
      </c>
      <c r="B544" s="9" t="s">
        <v>3199</v>
      </c>
      <c r="C544" s="9" t="s">
        <v>3200</v>
      </c>
      <c r="D544" s="9" t="str">
        <f>CONCATENATE(quota_commodities[[#This Row],[goods_nomenclature_item_id]], " - ", quota_commodities[[#This Row],[description]])</f>
        <v>0102294920 - Heifers and cows of the grey, brown or yellow mountain breeds and spotted Pinzgau breed</v>
      </c>
    </row>
    <row r="545" spans="1:4" x14ac:dyDescent="0.25">
      <c r="A545" s="9" t="s">
        <v>96</v>
      </c>
      <c r="B545" s="9" t="s">
        <v>3201</v>
      </c>
      <c r="C545" s="9" t="s">
        <v>3202</v>
      </c>
      <c r="D545" s="9" t="str">
        <f>CONCATENATE(quota_commodities[[#This Row],[goods_nomenclature_item_id]], " - ", quota_commodities[[#This Row],[description]])</f>
        <v>0102294940 - Heifers and cows of the spotted Simmental breed</v>
      </c>
    </row>
    <row r="546" spans="1:4" x14ac:dyDescent="0.25">
      <c r="A546" s="9" t="s">
        <v>96</v>
      </c>
      <c r="B546" s="9" t="s">
        <v>3203</v>
      </c>
      <c r="C546" s="9" t="s">
        <v>3204</v>
      </c>
      <c r="D546" s="9" t="str">
        <f>CONCATENATE(quota_commodities[[#This Row],[goods_nomenclature_item_id]], " - ", quota_commodities[[#This Row],[description]])</f>
        <v>0102295911 - Not yet having any permanent teeth, of a weight of not less than 320|kg but not more than 470|kg</v>
      </c>
    </row>
    <row r="547" spans="1:4" x14ac:dyDescent="0.25">
      <c r="A547" s="9" t="s">
        <v>96</v>
      </c>
      <c r="B547" s="9" t="s">
        <v>3205</v>
      </c>
      <c r="C547" s="9" t="s">
        <v>2617</v>
      </c>
      <c r="D547" s="9" t="str">
        <f>CONCATENATE(quota_commodities[[#This Row],[goods_nomenclature_item_id]], " - ", quota_commodities[[#This Row],[description]])</f>
        <v>0102295919 - Other</v>
      </c>
    </row>
    <row r="548" spans="1:4" x14ac:dyDescent="0.25">
      <c r="A548" s="9" t="s">
        <v>96</v>
      </c>
      <c r="B548" s="9" t="s">
        <v>3206</v>
      </c>
      <c r="C548" s="9" t="s">
        <v>3204</v>
      </c>
      <c r="D548" s="9" t="str">
        <f>CONCATENATE(quota_commodities[[#This Row],[goods_nomenclature_item_id]], " - ", quota_commodities[[#This Row],[description]])</f>
        <v>0102295931 - Not yet having any permanent teeth, of a weight of not less than 320|kg but not more than 470|kg</v>
      </c>
    </row>
    <row r="549" spans="1:4" x14ac:dyDescent="0.25">
      <c r="A549" s="9" t="s">
        <v>96</v>
      </c>
      <c r="B549" s="9" t="s">
        <v>3207</v>
      </c>
      <c r="C549" s="9" t="s">
        <v>2617</v>
      </c>
      <c r="D549" s="9" t="str">
        <f>CONCATENATE(quota_commodities[[#This Row],[goods_nomenclature_item_id]], " - ", quota_commodities[[#This Row],[description]])</f>
        <v>0102295939 - Other</v>
      </c>
    </row>
    <row r="550" spans="1:4" x14ac:dyDescent="0.25">
      <c r="A550" s="9" t="s">
        <v>96</v>
      </c>
      <c r="B550" s="9" t="s">
        <v>3208</v>
      </c>
      <c r="C550" s="9" t="s">
        <v>3196</v>
      </c>
      <c r="D550" s="9" t="str">
        <f>CONCATENATE(quota_commodities[[#This Row],[goods_nomenclature_item_id]], " - ", quota_commodities[[#This Row],[description]])</f>
        <v>0102296910 - Heifers of the grey, brown or yellow mountain breeds and spotted Pinzgau breed</v>
      </c>
    </row>
    <row r="551" spans="1:4" x14ac:dyDescent="0.25">
      <c r="A551" s="9" t="s">
        <v>96</v>
      </c>
      <c r="B551" s="9" t="s">
        <v>3209</v>
      </c>
      <c r="C551" s="9" t="s">
        <v>3210</v>
      </c>
      <c r="D551" s="9" t="str">
        <f>CONCATENATE(quota_commodities[[#This Row],[goods_nomenclature_item_id]], " - ", quota_commodities[[#This Row],[description]])</f>
        <v>0102296930 - Of the spotted Simmental breed</v>
      </c>
    </row>
    <row r="552" spans="1:4" x14ac:dyDescent="0.25">
      <c r="A552" s="9" t="s">
        <v>98</v>
      </c>
      <c r="B552" s="9" t="s">
        <v>3211</v>
      </c>
      <c r="C552" s="9" t="s">
        <v>3212</v>
      </c>
      <c r="D552" s="9" t="str">
        <f>CONCATENATE(quota_commodities[[#This Row],[goods_nomenclature_item_id]], " - ", quota_commodities[[#This Row],[description]])</f>
        <v>0102291030 - Heifers of the Schwyz and Fribourg breeds, other than for slaughter</v>
      </c>
    </row>
    <row r="553" spans="1:4" x14ac:dyDescent="0.25">
      <c r="A553" s="9" t="s">
        <v>98</v>
      </c>
      <c r="B553" s="9" t="s">
        <v>3193</v>
      </c>
      <c r="C553" s="9" t="s">
        <v>3194</v>
      </c>
      <c r="D553" s="9" t="str">
        <f>CONCATENATE(quota_commodities[[#This Row],[goods_nomenclature_item_id]], " - ", quota_commodities[[#This Row],[description]])</f>
        <v>0102291040 - Heifers of the spotted Simmental breed, other than for slaughter</v>
      </c>
    </row>
    <row r="554" spans="1:4" x14ac:dyDescent="0.25">
      <c r="A554" s="9" t="s">
        <v>98</v>
      </c>
      <c r="B554" s="9" t="s">
        <v>3213</v>
      </c>
      <c r="C554" s="9" t="s">
        <v>3214</v>
      </c>
      <c r="D554" s="9" t="str">
        <f>CONCATENATE(quota_commodities[[#This Row],[goods_nomenclature_item_id]], " - ", quota_commodities[[#This Row],[description]])</f>
        <v>0102291050 - Bulls of the Schwyz, Fribourg and spotted Simmental breeds, other than for slaughter</v>
      </c>
    </row>
    <row r="555" spans="1:4" x14ac:dyDescent="0.25">
      <c r="A555" s="9" t="s">
        <v>98</v>
      </c>
      <c r="B555" s="9" t="s">
        <v>3215</v>
      </c>
      <c r="C555" s="9" t="s">
        <v>3216</v>
      </c>
      <c r="D555" s="9" t="str">
        <f>CONCATENATE(quota_commodities[[#This Row],[goods_nomenclature_item_id]], " - ", quota_commodities[[#This Row],[description]])</f>
        <v>0102292930 - Heifers of the Schwyz and Fribourg breeds</v>
      </c>
    </row>
    <row r="556" spans="1:4" x14ac:dyDescent="0.25">
      <c r="A556" s="9" t="s">
        <v>98</v>
      </c>
      <c r="B556" s="9" t="s">
        <v>3197</v>
      </c>
      <c r="C556" s="9" t="s">
        <v>3198</v>
      </c>
      <c r="D556" s="9" t="str">
        <f>CONCATENATE(quota_commodities[[#This Row],[goods_nomenclature_item_id]], " - ", quota_commodities[[#This Row],[description]])</f>
        <v>0102292940 - Heifers of the spotted Simmental breed</v>
      </c>
    </row>
    <row r="557" spans="1:4" x14ac:dyDescent="0.25">
      <c r="A557" s="9" t="s">
        <v>98</v>
      </c>
      <c r="B557" s="9" t="s">
        <v>3217</v>
      </c>
      <c r="C557" s="9" t="s">
        <v>3218</v>
      </c>
      <c r="D557" s="9" t="str">
        <f>CONCATENATE(quota_commodities[[#This Row],[goods_nomenclature_item_id]], " - ", quota_commodities[[#This Row],[description]])</f>
        <v>0102292950 - Bulls of the Schwyz, Fribourg and spotted Simmental breeds</v>
      </c>
    </row>
    <row r="558" spans="1:4" x14ac:dyDescent="0.25">
      <c r="A558" s="9" t="s">
        <v>98</v>
      </c>
      <c r="B558" s="9" t="s">
        <v>3219</v>
      </c>
      <c r="C558" s="9" t="s">
        <v>3220</v>
      </c>
      <c r="D558" s="9" t="str">
        <f>CONCATENATE(quota_commodities[[#This Row],[goods_nomenclature_item_id]], " - ", quota_commodities[[#This Row],[description]])</f>
        <v>0102294930 - Heifers and cows of the Schwyz and Fribourg breeds</v>
      </c>
    </row>
    <row r="559" spans="1:4" x14ac:dyDescent="0.25">
      <c r="A559" s="9" t="s">
        <v>98</v>
      </c>
      <c r="B559" s="9" t="s">
        <v>3201</v>
      </c>
      <c r="C559" s="9" t="s">
        <v>3202</v>
      </c>
      <c r="D559" s="9" t="str">
        <f>CONCATENATE(quota_commodities[[#This Row],[goods_nomenclature_item_id]], " - ", quota_commodities[[#This Row],[description]])</f>
        <v>0102294940 - Heifers and cows of the spotted Simmental breed</v>
      </c>
    </row>
    <row r="560" spans="1:4" x14ac:dyDescent="0.25">
      <c r="A560" s="9" t="s">
        <v>98</v>
      </c>
      <c r="B560" s="9" t="s">
        <v>3221</v>
      </c>
      <c r="C560" s="9" t="s">
        <v>3218</v>
      </c>
      <c r="D560" s="9" t="str">
        <f>CONCATENATE(quota_commodities[[#This Row],[goods_nomenclature_item_id]], " - ", quota_commodities[[#This Row],[description]])</f>
        <v>0102294950 - Bulls of the Schwyz, Fribourg and spotted Simmental breeds</v>
      </c>
    </row>
    <row r="561" spans="1:4" x14ac:dyDescent="0.25">
      <c r="A561" s="9" t="s">
        <v>98</v>
      </c>
      <c r="B561" s="9" t="s">
        <v>3222</v>
      </c>
      <c r="C561" s="9" t="s">
        <v>3204</v>
      </c>
      <c r="D561" s="9" t="str">
        <f>CONCATENATE(quota_commodities[[#This Row],[goods_nomenclature_item_id]], " - ", quota_commodities[[#This Row],[description]])</f>
        <v>0102295921 - Not yet having any permanent teeth, of a weight of not less than 320|kg but not more than 470|kg</v>
      </c>
    </row>
    <row r="562" spans="1:4" x14ac:dyDescent="0.25">
      <c r="A562" s="9" t="s">
        <v>98</v>
      </c>
      <c r="B562" s="9" t="s">
        <v>3223</v>
      </c>
      <c r="C562" s="9" t="s">
        <v>2617</v>
      </c>
      <c r="D562" s="9" t="str">
        <f>CONCATENATE(quota_commodities[[#This Row],[goods_nomenclature_item_id]], " - ", quota_commodities[[#This Row],[description]])</f>
        <v>0102295929 - Other</v>
      </c>
    </row>
    <row r="563" spans="1:4" x14ac:dyDescent="0.25">
      <c r="A563" s="9" t="s">
        <v>98</v>
      </c>
      <c r="B563" s="9" t="s">
        <v>3206</v>
      </c>
      <c r="C563" s="9" t="s">
        <v>3204</v>
      </c>
      <c r="D563" s="9" t="str">
        <f>CONCATENATE(quota_commodities[[#This Row],[goods_nomenclature_item_id]], " - ", quota_commodities[[#This Row],[description]])</f>
        <v>0102295931 - Not yet having any permanent teeth, of a weight of not less than 320|kg but not more than 470|kg</v>
      </c>
    </row>
    <row r="564" spans="1:4" x14ac:dyDescent="0.25">
      <c r="A564" s="9" t="s">
        <v>98</v>
      </c>
      <c r="B564" s="9" t="s">
        <v>3207</v>
      </c>
      <c r="C564" s="9" t="s">
        <v>2617</v>
      </c>
      <c r="D564" s="9" t="str">
        <f>CONCATENATE(quota_commodities[[#This Row],[goods_nomenclature_item_id]], " - ", quota_commodities[[#This Row],[description]])</f>
        <v>0102295939 - Other</v>
      </c>
    </row>
    <row r="565" spans="1:4" x14ac:dyDescent="0.25">
      <c r="A565" s="9" t="s">
        <v>98</v>
      </c>
      <c r="B565" s="9" t="s">
        <v>3224</v>
      </c>
      <c r="C565" s="9" t="s">
        <v>3225</v>
      </c>
      <c r="D565" s="9" t="str">
        <f>CONCATENATE(quota_commodities[[#This Row],[goods_nomenclature_item_id]], " - ", quota_commodities[[#This Row],[description]])</f>
        <v>0102296920 - Of the Schwyz and Fribourg breeds</v>
      </c>
    </row>
    <row r="566" spans="1:4" x14ac:dyDescent="0.25">
      <c r="A566" s="9" t="s">
        <v>98</v>
      </c>
      <c r="B566" s="9" t="s">
        <v>3209</v>
      </c>
      <c r="C566" s="9" t="s">
        <v>3210</v>
      </c>
      <c r="D566" s="9" t="str">
        <f>CONCATENATE(quota_commodities[[#This Row],[goods_nomenclature_item_id]], " - ", quota_commodities[[#This Row],[description]])</f>
        <v>0102296930 - Of the spotted Simmental breed</v>
      </c>
    </row>
    <row r="567" spans="1:4" x14ac:dyDescent="0.25">
      <c r="A567" s="9" t="s">
        <v>98</v>
      </c>
      <c r="B567" s="9" t="s">
        <v>3226</v>
      </c>
      <c r="C567" s="9" t="s">
        <v>3227</v>
      </c>
      <c r="D567" s="9" t="str">
        <f>CONCATENATE(quota_commodities[[#This Row],[goods_nomenclature_item_id]], " - ", quota_commodities[[#This Row],[description]])</f>
        <v>0102299921 - Not yet having any permanent teeth, of a weight of not less than 350??kg but not more than 500??kg</v>
      </c>
    </row>
    <row r="568" spans="1:4" x14ac:dyDescent="0.25">
      <c r="A568" s="9" t="s">
        <v>98</v>
      </c>
      <c r="B568" s="9" t="s">
        <v>3228</v>
      </c>
      <c r="C568" s="9" t="s">
        <v>2617</v>
      </c>
      <c r="D568" s="9" t="str">
        <f>CONCATENATE(quota_commodities[[#This Row],[goods_nomenclature_item_id]], " - ", quota_commodities[[#This Row],[description]])</f>
        <v>0102299929 - Other</v>
      </c>
    </row>
    <row r="569" spans="1:4" x14ac:dyDescent="0.25">
      <c r="A569" s="9" t="s">
        <v>100</v>
      </c>
      <c r="B569" s="9" t="s">
        <v>3229</v>
      </c>
      <c r="C569" s="9" t="s">
        <v>3230</v>
      </c>
      <c r="D569" s="9" t="str">
        <f>CONCATENATE(quota_commodities[[#This Row],[goods_nomenclature_item_id]], " - ", quota_commodities[[#This Row],[description]])</f>
        <v>0203195510 - Tenderloin, presented separately</v>
      </c>
    </row>
    <row r="570" spans="1:4" x14ac:dyDescent="0.25">
      <c r="A570" s="9" t="s">
        <v>100</v>
      </c>
      <c r="B570" s="9" t="s">
        <v>3231</v>
      </c>
      <c r="C570" s="9" t="s">
        <v>3230</v>
      </c>
      <c r="D570" s="9" t="str">
        <f>CONCATENATE(quota_commodities[[#This Row],[goods_nomenclature_item_id]], " - ", quota_commodities[[#This Row],[description]])</f>
        <v>0203295591 - Tenderloin, presented separately</v>
      </c>
    </row>
    <row r="571" spans="1:4" x14ac:dyDescent="0.25">
      <c r="A571" s="9" t="s">
        <v>102</v>
      </c>
      <c r="B571" s="9" t="s">
        <v>3232</v>
      </c>
      <c r="C571" s="9" t="s">
        <v>3233</v>
      </c>
      <c r="D571" s="9" t="str">
        <f>CONCATENATE(quota_commodities[[#This Row],[goods_nomenclature_item_id]], " - ", quota_commodities[[#This Row],[description]])</f>
        <v>0203191300 - Loins and cuts thereof, with bone in</v>
      </c>
    </row>
    <row r="572" spans="1:4" x14ac:dyDescent="0.25">
      <c r="A572" s="9" t="s">
        <v>102</v>
      </c>
      <c r="B572" s="9" t="s">
        <v>3234</v>
      </c>
      <c r="C572" s="9" t="s">
        <v>3235</v>
      </c>
      <c r="D572" s="9" t="str">
        <f>CONCATENATE(quota_commodities[[#This Row],[goods_nomenclature_item_id]], " - ", quota_commodities[[#This Row],[description]])</f>
        <v>0203291500 - Bellies (streaky) and cuts thereof</v>
      </c>
    </row>
    <row r="573" spans="1:4" x14ac:dyDescent="0.25">
      <c r="A573" s="9" t="s">
        <v>104</v>
      </c>
      <c r="B573" s="9" t="s">
        <v>3236</v>
      </c>
      <c r="C573" s="9" t="s">
        <v>3237</v>
      </c>
      <c r="D573" s="9" t="str">
        <f>CONCATENATE(quota_commodities[[#This Row],[goods_nomenclature_item_id]], " - ", quota_commodities[[#This Row],[description]])</f>
        <v>1601009100 - Sausages, dry or for spreading, uncooked</v>
      </c>
    </row>
    <row r="574" spans="1:4" x14ac:dyDescent="0.25">
      <c r="A574" s="9" t="s">
        <v>104</v>
      </c>
      <c r="B574" s="9" t="s">
        <v>3238</v>
      </c>
      <c r="C574" s="9" t="s">
        <v>2617</v>
      </c>
      <c r="D574" s="9" t="str">
        <f>CONCATENATE(quota_commodities[[#This Row],[goods_nomenclature_item_id]], " - ", quota_commodities[[#This Row],[description]])</f>
        <v>1601009900 - Other</v>
      </c>
    </row>
    <row r="575" spans="1:4" x14ac:dyDescent="0.25">
      <c r="A575" s="9" t="s">
        <v>105</v>
      </c>
      <c r="B575" s="9" t="s">
        <v>3239</v>
      </c>
      <c r="C575" s="9" t="s">
        <v>3240</v>
      </c>
      <c r="D575" s="9" t="str">
        <f>CONCATENATE(quota_commodities[[#This Row],[goods_nomenclature_item_id]], " - ", quota_commodities[[#This Row],[description]])</f>
        <v>1602411000 - Of domestic swine</v>
      </c>
    </row>
    <row r="576" spans="1:4" x14ac:dyDescent="0.25">
      <c r="A576" s="9" t="s">
        <v>105</v>
      </c>
      <c r="B576" s="9" t="s">
        <v>3241</v>
      </c>
      <c r="C576" s="9" t="s">
        <v>3240</v>
      </c>
      <c r="D576" s="9" t="str">
        <f>CONCATENATE(quota_commodities[[#This Row],[goods_nomenclature_item_id]], " - ", quota_commodities[[#This Row],[description]])</f>
        <v>1602421000 - Of domestic swine</v>
      </c>
    </row>
    <row r="577" spans="1:4" x14ac:dyDescent="0.25">
      <c r="A577" s="9" t="s">
        <v>105</v>
      </c>
      <c r="B577" s="9" t="s">
        <v>3242</v>
      </c>
      <c r="C577" s="9" t="s">
        <v>3243</v>
      </c>
      <c r="D577" s="9" t="str">
        <f>CONCATENATE(quota_commodities[[#This Row],[goods_nomenclature_item_id]], " - ", quota_commodities[[#This Row],[description]])</f>
        <v>1602491100 - Loins (excluding collars) and cuts thereof, including mixtures of loins or hams</v>
      </c>
    </row>
    <row r="578" spans="1:4" x14ac:dyDescent="0.25">
      <c r="A578" s="9" t="s">
        <v>105</v>
      </c>
      <c r="B578" s="9" t="s">
        <v>3244</v>
      </c>
      <c r="C578" s="9" t="s">
        <v>3245</v>
      </c>
      <c r="D578" s="9" t="str">
        <f>CONCATENATE(quota_commodities[[#This Row],[goods_nomenclature_item_id]], " - ", quota_commodities[[#This Row],[description]])</f>
        <v>1602491300 - Collars and cuts thereof, including mixtures of collars and shoulders</v>
      </c>
    </row>
    <row r="579" spans="1:4" x14ac:dyDescent="0.25">
      <c r="A579" s="9" t="s">
        <v>105</v>
      </c>
      <c r="B579" s="9" t="s">
        <v>3246</v>
      </c>
      <c r="C579" s="9" t="s">
        <v>3247</v>
      </c>
      <c r="D579" s="9" t="str">
        <f>CONCATENATE(quota_commodities[[#This Row],[goods_nomenclature_item_id]], " - ", quota_commodities[[#This Row],[description]])</f>
        <v>1602491500 - Other mixtures containing hams (legs), shoulders, loins or collars, and cuts thereof</v>
      </c>
    </row>
    <row r="580" spans="1:4" x14ac:dyDescent="0.25">
      <c r="A580" s="9" t="s">
        <v>105</v>
      </c>
      <c r="B580" s="9" t="s">
        <v>3248</v>
      </c>
      <c r="C580" s="9" t="s">
        <v>2617</v>
      </c>
      <c r="D580" s="9" t="str">
        <f>CONCATENATE(quota_commodities[[#This Row],[goods_nomenclature_item_id]], " - ", quota_commodities[[#This Row],[description]])</f>
        <v>1602491900 - Other</v>
      </c>
    </row>
    <row r="581" spans="1:4" x14ac:dyDescent="0.25">
      <c r="A581" s="9" t="s">
        <v>105</v>
      </c>
      <c r="B581" s="9" t="s">
        <v>3249</v>
      </c>
      <c r="C581" s="9" t="s">
        <v>3250</v>
      </c>
      <c r="D581" s="9" t="str">
        <f>CONCATENATE(quota_commodities[[#This Row],[goods_nomenclature_item_id]], " - ", quota_commodities[[#This Row],[description]])</f>
        <v>1602493000 - Containing by weight 40|% or more but less than 80|% of meat or meat offal, of any kind, including fats of any kind or origin</v>
      </c>
    </row>
    <row r="582" spans="1:4" x14ac:dyDescent="0.25">
      <c r="A582" s="9" t="s">
        <v>105</v>
      </c>
      <c r="B582" s="9" t="s">
        <v>3251</v>
      </c>
      <c r="C582" s="9" t="s">
        <v>3252</v>
      </c>
      <c r="D582" s="9" t="str">
        <f>CONCATENATE(quota_commodities[[#This Row],[goods_nomenclature_item_id]], " - ", quota_commodities[[#This Row],[description]])</f>
        <v>1602495000 - Containing by weight less than 40|% of meat or meat offal, of any kind, including fats of any kind or origin</v>
      </c>
    </row>
    <row r="583" spans="1:4" x14ac:dyDescent="0.25">
      <c r="A583" s="9" t="s">
        <v>106</v>
      </c>
      <c r="B583" s="9" t="s">
        <v>3253</v>
      </c>
      <c r="C583" s="9" t="s">
        <v>3240</v>
      </c>
      <c r="D583" s="9" t="str">
        <f>CONCATENATE(quota_commodities[[#This Row],[goods_nomenclature_item_id]], " - ", quota_commodities[[#This Row],[description]])</f>
        <v>0203111000 - Of domestic swine</v>
      </c>
    </row>
    <row r="584" spans="1:4" x14ac:dyDescent="0.25">
      <c r="A584" s="9" t="s">
        <v>106</v>
      </c>
      <c r="B584" s="9" t="s">
        <v>3254</v>
      </c>
      <c r="C584" s="9" t="s">
        <v>3240</v>
      </c>
      <c r="D584" s="9" t="str">
        <f>CONCATENATE(quota_commodities[[#This Row],[goods_nomenclature_item_id]], " - ", quota_commodities[[#This Row],[description]])</f>
        <v>0203211000 - Of domestic swine</v>
      </c>
    </row>
    <row r="585" spans="1:4" x14ac:dyDescent="0.25">
      <c r="A585" s="9" t="s">
        <v>107</v>
      </c>
      <c r="B585" s="9" t="s">
        <v>3255</v>
      </c>
      <c r="C585" s="9" t="s">
        <v>3256</v>
      </c>
      <c r="D585" s="9" t="str">
        <f>CONCATENATE(quota_commodities[[#This Row],[goods_nomenclature_item_id]], " - ", quota_commodities[[#This Row],[description]])</f>
        <v>0203121100 - Hams and cuts thereof</v>
      </c>
    </row>
    <row r="586" spans="1:4" x14ac:dyDescent="0.25">
      <c r="A586" s="9" t="s">
        <v>107</v>
      </c>
      <c r="B586" s="9" t="s">
        <v>3257</v>
      </c>
      <c r="C586" s="9" t="s">
        <v>3258</v>
      </c>
      <c r="D586" s="9" t="str">
        <f>CONCATENATE(quota_commodities[[#This Row],[goods_nomenclature_item_id]], " - ", quota_commodities[[#This Row],[description]])</f>
        <v>0203121900 - Shoulders and cuts thereof</v>
      </c>
    </row>
    <row r="587" spans="1:4" x14ac:dyDescent="0.25">
      <c r="A587" s="9" t="s">
        <v>107</v>
      </c>
      <c r="B587" s="9" t="s">
        <v>3259</v>
      </c>
      <c r="C587" s="9" t="s">
        <v>3260</v>
      </c>
      <c r="D587" s="9" t="str">
        <f>CONCATENATE(quota_commodities[[#This Row],[goods_nomenclature_item_id]], " - ", quota_commodities[[#This Row],[description]])</f>
        <v>0203191100 - Fore-ends and cuts thereof</v>
      </c>
    </row>
    <row r="588" spans="1:4" x14ac:dyDescent="0.25">
      <c r="A588" s="9" t="s">
        <v>107</v>
      </c>
      <c r="B588" s="9" t="s">
        <v>3232</v>
      </c>
      <c r="C588" s="9" t="s">
        <v>3233</v>
      </c>
      <c r="D588" s="9" t="str">
        <f>CONCATENATE(quota_commodities[[#This Row],[goods_nomenclature_item_id]], " - ", quota_commodities[[#This Row],[description]])</f>
        <v>0203191300 - Loins and cuts thereof, with bone in</v>
      </c>
    </row>
    <row r="589" spans="1:4" x14ac:dyDescent="0.25">
      <c r="A589" s="9" t="s">
        <v>107</v>
      </c>
      <c r="B589" s="9" t="s">
        <v>3261</v>
      </c>
      <c r="C589" s="9" t="s">
        <v>3235</v>
      </c>
      <c r="D589" s="9" t="str">
        <f>CONCATENATE(quota_commodities[[#This Row],[goods_nomenclature_item_id]], " - ", quota_commodities[[#This Row],[description]])</f>
        <v>0203191500 - Bellies (streaky) and cuts thereof</v>
      </c>
    </row>
    <row r="590" spans="1:4" x14ac:dyDescent="0.25">
      <c r="A590" s="9" t="s">
        <v>107</v>
      </c>
      <c r="B590" s="9" t="s">
        <v>3262</v>
      </c>
      <c r="C590" s="9" t="s">
        <v>3263</v>
      </c>
      <c r="D590" s="9" t="str">
        <f>CONCATENATE(quota_commodities[[#This Row],[goods_nomenclature_item_id]], " - ", quota_commodities[[#This Row],[description]])</f>
        <v>0203195515 - Loins</v>
      </c>
    </row>
    <row r="591" spans="1:4" x14ac:dyDescent="0.25">
      <c r="A591" s="9" t="s">
        <v>107</v>
      </c>
      <c r="B591" s="9" t="s">
        <v>3264</v>
      </c>
      <c r="C591" s="9" t="s">
        <v>3265</v>
      </c>
      <c r="D591" s="9" t="str">
        <f>CONCATENATE(quota_commodities[[#This Row],[goods_nomenclature_item_id]], " - ", quota_commodities[[#This Row],[description]])</f>
        <v>0203195525 - Cuts</v>
      </c>
    </row>
    <row r="592" spans="1:4" x14ac:dyDescent="0.25">
      <c r="A592" s="9" t="s">
        <v>107</v>
      </c>
      <c r="B592" s="9" t="s">
        <v>3266</v>
      </c>
      <c r="C592" s="9" t="s">
        <v>3267</v>
      </c>
      <c r="D592" s="9" t="str">
        <f>CONCATENATE(quota_commodities[[#This Row],[goods_nomenclature_item_id]], " - ", quota_commodities[[#This Row],[description]])</f>
        <v>0203195530 - Hams</v>
      </c>
    </row>
    <row r="593" spans="1:4" x14ac:dyDescent="0.25">
      <c r="A593" s="9" t="s">
        <v>107</v>
      </c>
      <c r="B593" s="9" t="s">
        <v>3268</v>
      </c>
      <c r="C593" s="9" t="s">
        <v>2617</v>
      </c>
      <c r="D593" s="9" t="str">
        <f>CONCATENATE(quota_commodities[[#This Row],[goods_nomenclature_item_id]], " - ", quota_commodities[[#This Row],[description]])</f>
        <v>0203195590 - Other</v>
      </c>
    </row>
    <row r="594" spans="1:4" x14ac:dyDescent="0.25">
      <c r="A594" s="9" t="s">
        <v>107</v>
      </c>
      <c r="B594" s="9" t="s">
        <v>3269</v>
      </c>
      <c r="C594" s="9" t="s">
        <v>2617</v>
      </c>
      <c r="D594" s="9" t="str">
        <f>CONCATENATE(quota_commodities[[#This Row],[goods_nomenclature_item_id]], " - ", quota_commodities[[#This Row],[description]])</f>
        <v>0203195900 - Other</v>
      </c>
    </row>
    <row r="595" spans="1:4" x14ac:dyDescent="0.25">
      <c r="A595" s="9" t="s">
        <v>107</v>
      </c>
      <c r="B595" s="9" t="s">
        <v>3270</v>
      </c>
      <c r="C595" s="9" t="s">
        <v>3256</v>
      </c>
      <c r="D595" s="9" t="str">
        <f>CONCATENATE(quota_commodities[[#This Row],[goods_nomenclature_item_id]], " - ", quota_commodities[[#This Row],[description]])</f>
        <v>0203221100 - Hams and cuts thereof</v>
      </c>
    </row>
    <row r="596" spans="1:4" x14ac:dyDescent="0.25">
      <c r="A596" s="9" t="s">
        <v>107</v>
      </c>
      <c r="B596" s="9" t="s">
        <v>3271</v>
      </c>
      <c r="C596" s="9" t="s">
        <v>3258</v>
      </c>
      <c r="D596" s="9" t="str">
        <f>CONCATENATE(quota_commodities[[#This Row],[goods_nomenclature_item_id]], " - ", quota_commodities[[#This Row],[description]])</f>
        <v>0203221900 - Shoulders and cuts thereof</v>
      </c>
    </row>
    <row r="597" spans="1:4" x14ac:dyDescent="0.25">
      <c r="A597" s="9" t="s">
        <v>107</v>
      </c>
      <c r="B597" s="9" t="s">
        <v>3272</v>
      </c>
      <c r="C597" s="9" t="s">
        <v>3260</v>
      </c>
      <c r="D597" s="9" t="str">
        <f>CONCATENATE(quota_commodities[[#This Row],[goods_nomenclature_item_id]], " - ", quota_commodities[[#This Row],[description]])</f>
        <v>0203291100 - Fore-ends and cuts thereof</v>
      </c>
    </row>
    <row r="598" spans="1:4" x14ac:dyDescent="0.25">
      <c r="A598" s="9" t="s">
        <v>107</v>
      </c>
      <c r="B598" s="9" t="s">
        <v>3273</v>
      </c>
      <c r="C598" s="9" t="s">
        <v>3233</v>
      </c>
      <c r="D598" s="9" t="str">
        <f>CONCATENATE(quota_commodities[[#This Row],[goods_nomenclature_item_id]], " - ", quota_commodities[[#This Row],[description]])</f>
        <v>0203291300 - Loins and cuts thereof, with bone in</v>
      </c>
    </row>
    <row r="599" spans="1:4" x14ac:dyDescent="0.25">
      <c r="A599" s="9" t="s">
        <v>107</v>
      </c>
      <c r="B599" s="9" t="s">
        <v>3234</v>
      </c>
      <c r="C599" s="9" t="s">
        <v>3235</v>
      </c>
      <c r="D599" s="9" t="str">
        <f>CONCATENATE(quota_commodities[[#This Row],[goods_nomenclature_item_id]], " - ", quota_commodities[[#This Row],[description]])</f>
        <v>0203291500 - Bellies (streaky) and cuts thereof</v>
      </c>
    </row>
    <row r="600" spans="1:4" x14ac:dyDescent="0.25">
      <c r="A600" s="9" t="s">
        <v>107</v>
      </c>
      <c r="B600" s="9" t="s">
        <v>3274</v>
      </c>
      <c r="C600" s="9" t="s">
        <v>3263</v>
      </c>
      <c r="D600" s="9" t="str">
        <f>CONCATENATE(quota_commodities[[#This Row],[goods_nomenclature_item_id]], " - ", quota_commodities[[#This Row],[description]])</f>
        <v>0203295520 - Loins</v>
      </c>
    </row>
    <row r="601" spans="1:4" x14ac:dyDescent="0.25">
      <c r="A601" s="9" t="s">
        <v>107</v>
      </c>
      <c r="B601" s="9" t="s">
        <v>3275</v>
      </c>
      <c r="C601" s="9" t="s">
        <v>3265</v>
      </c>
      <c r="D601" s="9" t="str">
        <f>CONCATENATE(quota_commodities[[#This Row],[goods_nomenclature_item_id]], " - ", quota_commodities[[#This Row],[description]])</f>
        <v>0203295530 - Cuts</v>
      </c>
    </row>
    <row r="602" spans="1:4" x14ac:dyDescent="0.25">
      <c r="A602" s="9" t="s">
        <v>107</v>
      </c>
      <c r="B602" s="9" t="s">
        <v>3276</v>
      </c>
      <c r="C602" s="9" t="s">
        <v>3267</v>
      </c>
      <c r="D602" s="9" t="str">
        <f>CONCATENATE(quota_commodities[[#This Row],[goods_nomenclature_item_id]], " - ", quota_commodities[[#This Row],[description]])</f>
        <v>0203295592 - Hams</v>
      </c>
    </row>
    <row r="603" spans="1:4" x14ac:dyDescent="0.25">
      <c r="A603" s="9" t="s">
        <v>107</v>
      </c>
      <c r="B603" s="9" t="s">
        <v>3277</v>
      </c>
      <c r="C603" s="9" t="s">
        <v>2617</v>
      </c>
      <c r="D603" s="9" t="str">
        <f>CONCATENATE(quota_commodities[[#This Row],[goods_nomenclature_item_id]], " - ", quota_commodities[[#This Row],[description]])</f>
        <v>0203295599 - Other</v>
      </c>
    </row>
    <row r="604" spans="1:4" x14ac:dyDescent="0.25">
      <c r="A604" s="9" t="s">
        <v>107</v>
      </c>
      <c r="B604" s="9" t="s">
        <v>3278</v>
      </c>
      <c r="C604" s="9" t="s">
        <v>2617</v>
      </c>
      <c r="D604" s="9" t="str">
        <f>CONCATENATE(quota_commodities[[#This Row],[goods_nomenclature_item_id]], " - ", quota_commodities[[#This Row],[description]])</f>
        <v>0203295900 - Other</v>
      </c>
    </row>
    <row r="605" spans="1:4" x14ac:dyDescent="0.25">
      <c r="A605" s="9" t="s">
        <v>109</v>
      </c>
      <c r="B605" s="9" t="s">
        <v>3279</v>
      </c>
      <c r="C605" s="9" t="s">
        <v>2617</v>
      </c>
      <c r="D605" s="9" t="str">
        <f>CONCATENATE(quota_commodities[[#This Row],[goods_nomenclature_item_id]], " - ", quota_commodities[[#This Row],[description]])</f>
        <v>0714209000 - Other</v>
      </c>
    </row>
    <row r="606" spans="1:4" x14ac:dyDescent="0.25">
      <c r="A606" s="9" t="s">
        <v>111</v>
      </c>
      <c r="B606" s="9" t="s">
        <v>3280</v>
      </c>
      <c r="C606" s="9" t="s">
        <v>1943</v>
      </c>
      <c r="D606" s="9" t="str">
        <f>CONCATENATE(quota_commodities[[#This Row],[goods_nomenclature_item_id]], " - ", quota_commodities[[#This Row],[description]])</f>
        <v>1108140000 - Manioc (cassava) starch</v>
      </c>
    </row>
    <row r="607" spans="1:4" x14ac:dyDescent="0.25">
      <c r="A607" s="9" t="s">
        <v>112</v>
      </c>
      <c r="B607" s="9" t="s">
        <v>3281</v>
      </c>
      <c r="C607" s="9" t="s">
        <v>3282</v>
      </c>
      <c r="D607" s="9" t="str">
        <f>CONCATENATE(quota_commodities[[#This Row],[goods_nomenclature_item_id]], " - ", quota_commodities[[#This Row],[description]])</f>
        <v>0714100010 - Of a kind used for human consumption, in immediate packings of a net content not exceeding 28|kg, either fresh and whole or without skin and frozen, whether or not sliced</v>
      </c>
    </row>
    <row r="608" spans="1:4" x14ac:dyDescent="0.25">
      <c r="A608" s="9" t="s">
        <v>112</v>
      </c>
      <c r="B608" s="9" t="s">
        <v>3283</v>
      </c>
      <c r="C608" s="9" t="s">
        <v>2617</v>
      </c>
      <c r="D608" s="9" t="str">
        <f>CONCATENATE(quota_commodities[[#This Row],[goods_nomenclature_item_id]], " - ", quota_commodities[[#This Row],[description]])</f>
        <v>0714100099 - Other</v>
      </c>
    </row>
    <row r="609" spans="1:4" x14ac:dyDescent="0.25">
      <c r="A609" s="9" t="s">
        <v>112</v>
      </c>
      <c r="B609" s="9" t="s">
        <v>3284</v>
      </c>
      <c r="C609" s="9" t="s">
        <v>3285</v>
      </c>
      <c r="D609" s="9" t="str">
        <f>CONCATENATE(quota_commodities[[#This Row],[goods_nomenclature_item_id]], " - ", quota_commodities[[#This Row],[description]])</f>
        <v>0714300000 - Yams (Dioscorea spp.)</v>
      </c>
    </row>
    <row r="610" spans="1:4" x14ac:dyDescent="0.25">
      <c r="A610" s="9" t="s">
        <v>112</v>
      </c>
      <c r="B610" s="9" t="s">
        <v>3286</v>
      </c>
      <c r="C610" s="9" t="s">
        <v>3287</v>
      </c>
      <c r="D610" s="9" t="str">
        <f>CONCATENATE(quota_commodities[[#This Row],[goods_nomenclature_item_id]], " - ", quota_commodities[[#This Row],[description]])</f>
        <v>0714400000 - Taro (Colocasia spp.)</v>
      </c>
    </row>
    <row r="611" spans="1:4" x14ac:dyDescent="0.25">
      <c r="A611" s="9" t="s">
        <v>112</v>
      </c>
      <c r="B611" s="9" t="s">
        <v>3288</v>
      </c>
      <c r="C611" s="9" t="s">
        <v>3289</v>
      </c>
      <c r="D611" s="9" t="str">
        <f>CONCATENATE(quota_commodities[[#This Row],[goods_nomenclature_item_id]], " - ", quota_commodities[[#This Row],[description]])</f>
        <v>0714500000 - Yautia (Xanthosoma spp.)</v>
      </c>
    </row>
    <row r="612" spans="1:4" x14ac:dyDescent="0.25">
      <c r="A612" s="9" t="s">
        <v>112</v>
      </c>
      <c r="B612" s="9" t="s">
        <v>3290</v>
      </c>
      <c r="C612" s="9" t="s">
        <v>3282</v>
      </c>
      <c r="D612" s="9" t="str">
        <f>CONCATENATE(quota_commodities[[#This Row],[goods_nomenclature_item_id]], " - ", quota_commodities[[#This Row],[description]])</f>
        <v>0714902010 - Of a kind used for human consumption, in immediate packings of a net content not exceeding 28|kg, either fresh and whole or without skin and frozen, whether or not sliced</v>
      </c>
    </row>
    <row r="613" spans="1:4" x14ac:dyDescent="0.25">
      <c r="A613" s="9" t="s">
        <v>112</v>
      </c>
      <c r="B613" s="9" t="s">
        <v>3291</v>
      </c>
      <c r="C613" s="9" t="s">
        <v>2617</v>
      </c>
      <c r="D613" s="9" t="str">
        <f>CONCATENATE(quota_commodities[[#This Row],[goods_nomenclature_item_id]], " - ", quota_commodities[[#This Row],[description]])</f>
        <v>0714902090 - Other</v>
      </c>
    </row>
    <row r="614" spans="1:4" x14ac:dyDescent="0.25">
      <c r="A614" s="9" t="s">
        <v>113</v>
      </c>
      <c r="B614" s="9" t="s">
        <v>3281</v>
      </c>
      <c r="C614" s="9" t="s">
        <v>3282</v>
      </c>
      <c r="D614" s="9" t="str">
        <f>CONCATENATE(quota_commodities[[#This Row],[goods_nomenclature_item_id]], " - ", quota_commodities[[#This Row],[description]])</f>
        <v>0714100010 - Of a kind used for human consumption, in immediate packings of a net content not exceeding 28|kg, either fresh and whole or without skin and frozen, whether or not sliced</v>
      </c>
    </row>
    <row r="615" spans="1:4" x14ac:dyDescent="0.25">
      <c r="A615" s="9" t="s">
        <v>113</v>
      </c>
      <c r="B615" s="9" t="s">
        <v>3283</v>
      </c>
      <c r="C615" s="9" t="s">
        <v>2617</v>
      </c>
      <c r="D615" s="9" t="str">
        <f>CONCATENATE(quota_commodities[[#This Row],[goods_nomenclature_item_id]], " - ", quota_commodities[[#This Row],[description]])</f>
        <v>0714100099 - Other</v>
      </c>
    </row>
    <row r="616" spans="1:4" x14ac:dyDescent="0.25">
      <c r="A616" s="9" t="s">
        <v>113</v>
      </c>
      <c r="B616" s="9" t="s">
        <v>3284</v>
      </c>
      <c r="C616" s="9" t="s">
        <v>3285</v>
      </c>
      <c r="D616" s="9" t="str">
        <f>CONCATENATE(quota_commodities[[#This Row],[goods_nomenclature_item_id]], " - ", quota_commodities[[#This Row],[description]])</f>
        <v>0714300000 - Yams (Dioscorea spp.)</v>
      </c>
    </row>
    <row r="617" spans="1:4" x14ac:dyDescent="0.25">
      <c r="A617" s="9" t="s">
        <v>113</v>
      </c>
      <c r="B617" s="9" t="s">
        <v>3286</v>
      </c>
      <c r="C617" s="9" t="s">
        <v>3287</v>
      </c>
      <c r="D617" s="9" t="str">
        <f>CONCATENATE(quota_commodities[[#This Row],[goods_nomenclature_item_id]], " - ", quota_commodities[[#This Row],[description]])</f>
        <v>0714400000 - Taro (Colocasia spp.)</v>
      </c>
    </row>
    <row r="618" spans="1:4" x14ac:dyDescent="0.25">
      <c r="A618" s="9" t="s">
        <v>113</v>
      </c>
      <c r="B618" s="9" t="s">
        <v>3288</v>
      </c>
      <c r="C618" s="9" t="s">
        <v>3289</v>
      </c>
      <c r="D618" s="9" t="str">
        <f>CONCATENATE(quota_commodities[[#This Row],[goods_nomenclature_item_id]], " - ", quota_commodities[[#This Row],[description]])</f>
        <v>0714500000 - Yautia (Xanthosoma spp.)</v>
      </c>
    </row>
    <row r="619" spans="1:4" x14ac:dyDescent="0.25">
      <c r="A619" s="9" t="s">
        <v>113</v>
      </c>
      <c r="B619" s="9" t="s">
        <v>3290</v>
      </c>
      <c r="C619" s="9" t="s">
        <v>3282</v>
      </c>
      <c r="D619" s="9" t="str">
        <f>CONCATENATE(quota_commodities[[#This Row],[goods_nomenclature_item_id]], " - ", quota_commodities[[#This Row],[description]])</f>
        <v>0714902010 - Of a kind used for human consumption, in immediate packings of a net content not exceeding 28|kg, either fresh and whole or without skin and frozen, whether or not sliced</v>
      </c>
    </row>
    <row r="620" spans="1:4" x14ac:dyDescent="0.25">
      <c r="A620" s="9" t="s">
        <v>113</v>
      </c>
      <c r="B620" s="9" t="s">
        <v>3291</v>
      </c>
      <c r="C620" s="9" t="s">
        <v>2617</v>
      </c>
      <c r="D620" s="9" t="str">
        <f>CONCATENATE(quota_commodities[[#This Row],[goods_nomenclature_item_id]], " - ", quota_commodities[[#This Row],[description]])</f>
        <v>0714902090 - Other</v>
      </c>
    </row>
    <row r="621" spans="1:4" x14ac:dyDescent="0.25">
      <c r="A621" s="9" t="s">
        <v>114</v>
      </c>
      <c r="B621" s="9" t="s">
        <v>3281</v>
      </c>
      <c r="C621" s="9" t="s">
        <v>3282</v>
      </c>
      <c r="D621" s="9" t="str">
        <f>CONCATENATE(quota_commodities[[#This Row],[goods_nomenclature_item_id]], " - ", quota_commodities[[#This Row],[description]])</f>
        <v>0714100010 - Of a kind used for human consumption, in immediate packings of a net content not exceeding 28|kg, either fresh and whole or without skin and frozen, whether or not sliced</v>
      </c>
    </row>
    <row r="622" spans="1:4" x14ac:dyDescent="0.25">
      <c r="A622" s="9" t="s">
        <v>114</v>
      </c>
      <c r="B622" s="9" t="s">
        <v>3283</v>
      </c>
      <c r="C622" s="9" t="s">
        <v>2617</v>
      </c>
      <c r="D622" s="9" t="str">
        <f>CONCATENATE(quota_commodities[[#This Row],[goods_nomenclature_item_id]], " - ", quota_commodities[[#This Row],[description]])</f>
        <v>0714100099 - Other</v>
      </c>
    </row>
    <row r="623" spans="1:4" x14ac:dyDescent="0.25">
      <c r="A623" s="9" t="s">
        <v>114</v>
      </c>
      <c r="B623" s="9" t="s">
        <v>3284</v>
      </c>
      <c r="C623" s="9" t="s">
        <v>3285</v>
      </c>
      <c r="D623" s="9" t="str">
        <f>CONCATENATE(quota_commodities[[#This Row],[goods_nomenclature_item_id]], " - ", quota_commodities[[#This Row],[description]])</f>
        <v>0714300000 - Yams (Dioscorea spp.)</v>
      </c>
    </row>
    <row r="624" spans="1:4" x14ac:dyDescent="0.25">
      <c r="A624" s="9" t="s">
        <v>114</v>
      </c>
      <c r="B624" s="9" t="s">
        <v>3286</v>
      </c>
      <c r="C624" s="9" t="s">
        <v>3287</v>
      </c>
      <c r="D624" s="9" t="str">
        <f>CONCATENATE(quota_commodities[[#This Row],[goods_nomenclature_item_id]], " - ", quota_commodities[[#This Row],[description]])</f>
        <v>0714400000 - Taro (Colocasia spp.)</v>
      </c>
    </row>
    <row r="625" spans="1:4" x14ac:dyDescent="0.25">
      <c r="A625" s="9" t="s">
        <v>114</v>
      </c>
      <c r="B625" s="9" t="s">
        <v>3288</v>
      </c>
      <c r="C625" s="9" t="s">
        <v>3289</v>
      </c>
      <c r="D625" s="9" t="str">
        <f>CONCATENATE(quota_commodities[[#This Row],[goods_nomenclature_item_id]], " - ", quota_commodities[[#This Row],[description]])</f>
        <v>0714500000 - Yautia (Xanthosoma spp.)</v>
      </c>
    </row>
    <row r="626" spans="1:4" x14ac:dyDescent="0.25">
      <c r="A626" s="9" t="s">
        <v>114</v>
      </c>
      <c r="B626" s="9" t="s">
        <v>3290</v>
      </c>
      <c r="C626" s="9" t="s">
        <v>3282</v>
      </c>
      <c r="D626" s="9" t="str">
        <f>CONCATENATE(quota_commodities[[#This Row],[goods_nomenclature_item_id]], " - ", quota_commodities[[#This Row],[description]])</f>
        <v>0714902010 - Of a kind used for human consumption, in immediate packings of a net content not exceeding 28|kg, either fresh and whole or without skin and frozen, whether or not sliced</v>
      </c>
    </row>
    <row r="627" spans="1:4" x14ac:dyDescent="0.25">
      <c r="A627" s="9" t="s">
        <v>114</v>
      </c>
      <c r="B627" s="9" t="s">
        <v>3291</v>
      </c>
      <c r="C627" s="9" t="s">
        <v>2617</v>
      </c>
      <c r="D627" s="9" t="str">
        <f>CONCATENATE(quota_commodities[[#This Row],[goods_nomenclature_item_id]], " - ", quota_commodities[[#This Row],[description]])</f>
        <v>0714902090 - Other</v>
      </c>
    </row>
    <row r="628" spans="1:4" x14ac:dyDescent="0.25">
      <c r="A628" s="9" t="s">
        <v>115</v>
      </c>
      <c r="B628" s="9" t="s">
        <v>3281</v>
      </c>
      <c r="C628" s="9" t="s">
        <v>3282</v>
      </c>
      <c r="D628" s="9" t="str">
        <f>CONCATENATE(quota_commodities[[#This Row],[goods_nomenclature_item_id]], " - ", quota_commodities[[#This Row],[description]])</f>
        <v>0714100010 - Of a kind used for human consumption, in immediate packings of a net content not exceeding 28|kg, either fresh and whole or without skin and frozen, whether or not sliced</v>
      </c>
    </row>
    <row r="629" spans="1:4" x14ac:dyDescent="0.25">
      <c r="A629" s="9" t="s">
        <v>115</v>
      </c>
      <c r="B629" s="9" t="s">
        <v>3283</v>
      </c>
      <c r="C629" s="9" t="s">
        <v>2617</v>
      </c>
      <c r="D629" s="9" t="str">
        <f>CONCATENATE(quota_commodities[[#This Row],[goods_nomenclature_item_id]], " - ", quota_commodities[[#This Row],[description]])</f>
        <v>0714100099 - Other</v>
      </c>
    </row>
    <row r="630" spans="1:4" x14ac:dyDescent="0.25">
      <c r="A630" s="9" t="s">
        <v>115</v>
      </c>
      <c r="B630" s="9" t="s">
        <v>3284</v>
      </c>
      <c r="C630" s="9" t="s">
        <v>3285</v>
      </c>
      <c r="D630" s="9" t="str">
        <f>CONCATENATE(quota_commodities[[#This Row],[goods_nomenclature_item_id]], " - ", quota_commodities[[#This Row],[description]])</f>
        <v>0714300000 - Yams (Dioscorea spp.)</v>
      </c>
    </row>
    <row r="631" spans="1:4" x14ac:dyDescent="0.25">
      <c r="A631" s="9" t="s">
        <v>115</v>
      </c>
      <c r="B631" s="9" t="s">
        <v>3286</v>
      </c>
      <c r="C631" s="9" t="s">
        <v>3287</v>
      </c>
      <c r="D631" s="9" t="str">
        <f>CONCATENATE(quota_commodities[[#This Row],[goods_nomenclature_item_id]], " - ", quota_commodities[[#This Row],[description]])</f>
        <v>0714400000 - Taro (Colocasia spp.)</v>
      </c>
    </row>
    <row r="632" spans="1:4" x14ac:dyDescent="0.25">
      <c r="A632" s="9" t="s">
        <v>115</v>
      </c>
      <c r="B632" s="9" t="s">
        <v>3288</v>
      </c>
      <c r="C632" s="9" t="s">
        <v>3289</v>
      </c>
      <c r="D632" s="9" t="str">
        <f>CONCATENATE(quota_commodities[[#This Row],[goods_nomenclature_item_id]], " - ", quota_commodities[[#This Row],[description]])</f>
        <v>0714500000 - Yautia (Xanthosoma spp.)</v>
      </c>
    </row>
    <row r="633" spans="1:4" x14ac:dyDescent="0.25">
      <c r="A633" s="9" t="s">
        <v>115</v>
      </c>
      <c r="B633" s="9" t="s">
        <v>3290</v>
      </c>
      <c r="C633" s="9" t="s">
        <v>3282</v>
      </c>
      <c r="D633" s="9" t="str">
        <f>CONCATENATE(quota_commodities[[#This Row],[goods_nomenclature_item_id]], " - ", quota_commodities[[#This Row],[description]])</f>
        <v>0714902010 - Of a kind used for human consumption, in immediate packings of a net content not exceeding 28|kg, either fresh and whole or without skin and frozen, whether or not sliced</v>
      </c>
    </row>
    <row r="634" spans="1:4" x14ac:dyDescent="0.25">
      <c r="A634" s="9" t="s">
        <v>115</v>
      </c>
      <c r="B634" s="9" t="s">
        <v>3291</v>
      </c>
      <c r="C634" s="9" t="s">
        <v>2617</v>
      </c>
      <c r="D634" s="9" t="str">
        <f>CONCATENATE(quota_commodities[[#This Row],[goods_nomenclature_item_id]], " - ", quota_commodities[[#This Row],[description]])</f>
        <v>0714902090 - Other</v>
      </c>
    </row>
    <row r="635" spans="1:4" x14ac:dyDescent="0.25">
      <c r="A635" s="9" t="s">
        <v>116</v>
      </c>
      <c r="B635" s="9" t="s">
        <v>3281</v>
      </c>
      <c r="C635" s="9" t="s">
        <v>3282</v>
      </c>
      <c r="D635" s="9" t="str">
        <f>CONCATENATE(quota_commodities[[#This Row],[goods_nomenclature_item_id]], " - ", quota_commodities[[#This Row],[description]])</f>
        <v>0714100010 - Of a kind used for human consumption, in immediate packings of a net content not exceeding 28|kg, either fresh and whole or without skin and frozen, whether or not sliced</v>
      </c>
    </row>
    <row r="636" spans="1:4" x14ac:dyDescent="0.25">
      <c r="A636" s="9" t="s">
        <v>116</v>
      </c>
      <c r="B636" s="9" t="s">
        <v>3292</v>
      </c>
      <c r="C636" s="9" t="s">
        <v>3282</v>
      </c>
      <c r="D636" s="9" t="str">
        <f>CONCATENATE(quota_commodities[[#This Row],[goods_nomenclature_item_id]], " - ", quota_commodities[[#This Row],[description]])</f>
        <v>0714300010 - Of a kind used for human consumption, in immediate packings of a net content not exceeding 28|kg, either fresh and whole or without skin and frozen, whether or not sliced</v>
      </c>
    </row>
    <row r="637" spans="1:4" x14ac:dyDescent="0.25">
      <c r="A637" s="9" t="s">
        <v>116</v>
      </c>
      <c r="B637" s="9" t="s">
        <v>3293</v>
      </c>
      <c r="C637" s="9" t="s">
        <v>3282</v>
      </c>
      <c r="D637" s="9" t="str">
        <f>CONCATENATE(quota_commodities[[#This Row],[goods_nomenclature_item_id]], " - ", quota_commodities[[#This Row],[description]])</f>
        <v>0714400010 - Of a kind used for human consumption, in immediate packings of a net content not exceeding 28|kg, either fresh and whole or without skin and frozen, whether or not sliced</v>
      </c>
    </row>
    <row r="638" spans="1:4" x14ac:dyDescent="0.25">
      <c r="A638" s="9" t="s">
        <v>116</v>
      </c>
      <c r="B638" s="9" t="s">
        <v>3294</v>
      </c>
      <c r="C638" s="9" t="s">
        <v>3282</v>
      </c>
      <c r="D638" s="9" t="str">
        <f>CONCATENATE(quota_commodities[[#This Row],[goods_nomenclature_item_id]], " - ", quota_commodities[[#This Row],[description]])</f>
        <v>0714500010 - Of a kind used for human consumption, in immediate packings of a net content not exceeding 28|kg, either fresh and whole or without skin and frozen, whether or not sliced</v>
      </c>
    </row>
    <row r="639" spans="1:4" x14ac:dyDescent="0.25">
      <c r="A639" s="9" t="s">
        <v>116</v>
      </c>
      <c r="B639" s="9" t="s">
        <v>3290</v>
      </c>
      <c r="C639" s="9" t="s">
        <v>3282</v>
      </c>
      <c r="D639" s="9" t="str">
        <f>CONCATENATE(quota_commodities[[#This Row],[goods_nomenclature_item_id]], " - ", quota_commodities[[#This Row],[description]])</f>
        <v>0714902010 - Of a kind used for human consumption, in immediate packings of a net content not exceeding 28|kg, either fresh and whole or without skin and frozen, whether or not sliced</v>
      </c>
    </row>
    <row r="640" spans="1:4" x14ac:dyDescent="0.25">
      <c r="A640" s="9" t="s">
        <v>117</v>
      </c>
      <c r="B640" s="9" t="s">
        <v>3279</v>
      </c>
      <c r="C640" s="9" t="s">
        <v>2617</v>
      </c>
      <c r="D640" s="9" t="str">
        <f>CONCATENATE(quota_commodities[[#This Row],[goods_nomenclature_item_id]], " - ", quota_commodities[[#This Row],[description]])</f>
        <v>0714209000 - Other</v>
      </c>
    </row>
    <row r="641" spans="1:4" x14ac:dyDescent="0.25">
      <c r="A641" s="9" t="s">
        <v>118</v>
      </c>
      <c r="B641" s="9" t="s">
        <v>3280</v>
      </c>
      <c r="C641" s="9" t="s">
        <v>1943</v>
      </c>
      <c r="D641" s="9" t="str">
        <f>CONCATENATE(quota_commodities[[#This Row],[goods_nomenclature_item_id]], " - ", quota_commodities[[#This Row],[description]])</f>
        <v>1108140000 - Manioc (cassava) starch</v>
      </c>
    </row>
    <row r="642" spans="1:4" x14ac:dyDescent="0.25">
      <c r="A642" s="9" t="s">
        <v>119</v>
      </c>
      <c r="B642" s="9" t="s">
        <v>3295</v>
      </c>
      <c r="C642" s="9" t="s">
        <v>2617</v>
      </c>
      <c r="D642" s="9" t="str">
        <f>CONCATENATE(quota_commodities[[#This Row],[goods_nomenclature_item_id]], " - ", quota_commodities[[#This Row],[description]])</f>
        <v>0701900000 - Other</v>
      </c>
    </row>
    <row r="643" spans="1:4" x14ac:dyDescent="0.25">
      <c r="A643" s="9" t="s">
        <v>121</v>
      </c>
      <c r="B643" s="9" t="s">
        <v>3296</v>
      </c>
      <c r="C643" s="9" t="s">
        <v>2617</v>
      </c>
      <c r="D643" s="9" t="str">
        <f>CONCATENATE(quota_commodities[[#This Row],[goods_nomenclature_item_id]], " - ", quota_commodities[[#This Row],[description]])</f>
        <v>0806101090 - Other</v>
      </c>
    </row>
    <row r="644" spans="1:4" x14ac:dyDescent="0.25">
      <c r="A644" s="9" t="s">
        <v>123</v>
      </c>
      <c r="B644" s="9" t="s">
        <v>3297</v>
      </c>
      <c r="C644" s="9" t="s">
        <v>3298</v>
      </c>
      <c r="D644" s="9" t="str">
        <f>CONCATENATE(quota_commodities[[#This Row],[goods_nomenclature_item_id]], " - ", quota_commodities[[#This Row],[description]])</f>
        <v>1509102000 - Extra virgin olive oil</v>
      </c>
    </row>
    <row r="645" spans="1:4" x14ac:dyDescent="0.25">
      <c r="A645" s="9" t="s">
        <v>123</v>
      </c>
      <c r="B645" s="9" t="s">
        <v>3299</v>
      </c>
      <c r="C645" s="9" t="s">
        <v>2617</v>
      </c>
      <c r="D645" s="9" t="str">
        <f>CONCATENATE(quota_commodities[[#This Row],[goods_nomenclature_item_id]], " - ", quota_commodities[[#This Row],[description]])</f>
        <v>1509108000 - Other</v>
      </c>
    </row>
    <row r="646" spans="1:4" x14ac:dyDescent="0.25">
      <c r="A646" s="9" t="s">
        <v>124</v>
      </c>
      <c r="B646" s="9" t="s">
        <v>3300</v>
      </c>
      <c r="C646" s="9" t="s">
        <v>3301</v>
      </c>
      <c r="D646" s="9" t="str">
        <f>CONCATENATE(quota_commodities[[#This Row],[goods_nomenclature_item_id]], " - ", quota_commodities[[#This Row],[description]])</f>
        <v>2007101000 - With a sugar content exceeding 13|% by weight</v>
      </c>
    </row>
    <row r="647" spans="1:4" x14ac:dyDescent="0.25">
      <c r="A647" s="9" t="s">
        <v>124</v>
      </c>
      <c r="B647" s="9" t="s">
        <v>3302</v>
      </c>
      <c r="C647" s="9" t="s">
        <v>3303</v>
      </c>
      <c r="D647" s="9" t="str">
        <f>CONCATENATE(quota_commodities[[#This Row],[goods_nomenclature_item_id]], " - ", quota_commodities[[#This Row],[description]])</f>
        <v>2007911000 - With a sugar content exceeding 30|% by weight</v>
      </c>
    </row>
    <row r="648" spans="1:4" x14ac:dyDescent="0.25">
      <c r="A648" s="9" t="s">
        <v>124</v>
      </c>
      <c r="B648" s="9" t="s">
        <v>3304</v>
      </c>
      <c r="C648" s="9" t="s">
        <v>3305</v>
      </c>
      <c r="D648" s="9" t="str">
        <f>CONCATENATE(quota_commodities[[#This Row],[goods_nomenclature_item_id]], " - ", quota_commodities[[#This Row],[description]])</f>
        <v>2007913000 - With a sugar content exceeding 13|% but not exceeding 30|% by weight</v>
      </c>
    </row>
    <row r="649" spans="1:4" x14ac:dyDescent="0.25">
      <c r="A649" s="9" t="s">
        <v>124</v>
      </c>
      <c r="B649" s="9" t="s">
        <v>3306</v>
      </c>
      <c r="C649" s="9" t="s">
        <v>3307</v>
      </c>
      <c r="D649" s="9" t="str">
        <f>CONCATENATE(quota_commodities[[#This Row],[goods_nomenclature_item_id]], " - ", quota_commodities[[#This Row],[description]])</f>
        <v>2007992000 - Chestnut pur??e and paste</v>
      </c>
    </row>
    <row r="650" spans="1:4" x14ac:dyDescent="0.25">
      <c r="A650" s="9" t="s">
        <v>124</v>
      </c>
      <c r="B650" s="9" t="s">
        <v>3308</v>
      </c>
      <c r="C650" s="9" t="s">
        <v>3309</v>
      </c>
      <c r="D650" s="9" t="str">
        <f>CONCATENATE(quota_commodities[[#This Row],[goods_nomenclature_item_id]], " - ", quota_commodities[[#This Row],[description]])</f>
        <v>2007993100 - Of cherries</v>
      </c>
    </row>
    <row r="651" spans="1:4" x14ac:dyDescent="0.25">
      <c r="A651" s="9" t="s">
        <v>124</v>
      </c>
      <c r="B651" s="9" t="s">
        <v>3310</v>
      </c>
      <c r="C651" s="9" t="s">
        <v>3311</v>
      </c>
      <c r="D651" s="9" t="str">
        <f>CONCATENATE(quota_commodities[[#This Row],[goods_nomenclature_item_id]], " - ", quota_commodities[[#This Row],[description]])</f>
        <v>2007993300 - Of strawberries</v>
      </c>
    </row>
    <row r="652" spans="1:4" x14ac:dyDescent="0.25">
      <c r="A652" s="9" t="s">
        <v>124</v>
      </c>
      <c r="B652" s="9" t="s">
        <v>3312</v>
      </c>
      <c r="C652" s="9" t="s">
        <v>3313</v>
      </c>
      <c r="D652" s="9" t="str">
        <f>CONCATENATE(quota_commodities[[#This Row],[goods_nomenclature_item_id]], " - ", quota_commodities[[#This Row],[description]])</f>
        <v>2007993500 - Of raspberries</v>
      </c>
    </row>
    <row r="653" spans="1:4" x14ac:dyDescent="0.25">
      <c r="A653" s="9" t="s">
        <v>124</v>
      </c>
      <c r="B653" s="9" t="s">
        <v>3314</v>
      </c>
      <c r="C653" s="9" t="s">
        <v>2617</v>
      </c>
      <c r="D653" s="9" t="str">
        <f>CONCATENATE(quota_commodities[[#This Row],[goods_nomenclature_item_id]], " - ", quota_commodities[[#This Row],[description]])</f>
        <v>2007993900 - Other</v>
      </c>
    </row>
    <row r="654" spans="1:4" x14ac:dyDescent="0.25">
      <c r="A654" s="9" t="s">
        <v>124</v>
      </c>
      <c r="B654" s="9" t="s">
        <v>3315</v>
      </c>
      <c r="C654" s="9" t="s">
        <v>3305</v>
      </c>
      <c r="D654" s="9" t="str">
        <f>CONCATENATE(quota_commodities[[#This Row],[goods_nomenclature_item_id]], " - ", quota_commodities[[#This Row],[description]])</f>
        <v>2007995000 - With a sugar content exceeding 13|% but not exceeding 30|% by weight</v>
      </c>
    </row>
    <row r="655" spans="1:4" x14ac:dyDescent="0.25">
      <c r="A655" s="9" t="s">
        <v>125</v>
      </c>
      <c r="B655" s="9" t="s">
        <v>3316</v>
      </c>
      <c r="C655" s="9" t="s">
        <v>3317</v>
      </c>
      <c r="D655" s="9" t="str">
        <f>CONCATENATE(quota_commodities[[#This Row],[goods_nomenclature_item_id]], " - ", quota_commodities[[#This Row],[description]])</f>
        <v>0703101100 - Sets</v>
      </c>
    </row>
    <row r="656" spans="1:4" x14ac:dyDescent="0.25">
      <c r="A656" s="9" t="s">
        <v>125</v>
      </c>
      <c r="B656" s="9" t="s">
        <v>3318</v>
      </c>
      <c r="C656" s="9" t="s">
        <v>2617</v>
      </c>
      <c r="D656" s="9" t="str">
        <f>CONCATENATE(quota_commodities[[#This Row],[goods_nomenclature_item_id]], " - ", quota_commodities[[#This Row],[description]])</f>
        <v>0703101900 - Other</v>
      </c>
    </row>
    <row r="657" spans="1:4" x14ac:dyDescent="0.25">
      <c r="A657" s="9" t="s">
        <v>126</v>
      </c>
      <c r="B657" s="9" t="s">
        <v>2751</v>
      </c>
      <c r="C657" s="9" t="s">
        <v>2617</v>
      </c>
      <c r="D657" s="9" t="str">
        <f>CONCATENATE(quota_commodities[[#This Row],[goods_nomenclature_item_id]], " - ", quota_commodities[[#This Row],[description]])</f>
        <v>2008301900 - Other</v>
      </c>
    </row>
    <row r="658" spans="1:4" x14ac:dyDescent="0.25">
      <c r="A658" s="9" t="s">
        <v>126</v>
      </c>
      <c r="B658" s="9" t="s">
        <v>2765</v>
      </c>
      <c r="C658" s="9" t="s">
        <v>2617</v>
      </c>
      <c r="D658" s="9" t="str">
        <f>CONCATENATE(quota_commodities[[#This Row],[goods_nomenclature_item_id]], " - ", quota_commodities[[#This Row],[description]])</f>
        <v>2008501900 - Other</v>
      </c>
    </row>
    <row r="659" spans="1:4" x14ac:dyDescent="0.25">
      <c r="A659" s="9" t="s">
        <v>126</v>
      </c>
      <c r="B659" s="9" t="s">
        <v>2768</v>
      </c>
      <c r="C659" s="9" t="s">
        <v>2762</v>
      </c>
      <c r="D659" s="9" t="str">
        <f>CONCATENATE(quota_commodities[[#This Row],[goods_nomenclature_item_id]], " - ", quota_commodities[[#This Row],[description]])</f>
        <v>2008505100 - With a sugar content exceeding 15|% by weight</v>
      </c>
    </row>
    <row r="660" spans="1:4" x14ac:dyDescent="0.25">
      <c r="A660" s="9" t="s">
        <v>126</v>
      </c>
      <c r="B660" s="9" t="s">
        <v>3319</v>
      </c>
      <c r="C660" s="9" t="s">
        <v>3320</v>
      </c>
      <c r="D660" s="9" t="str">
        <f>CONCATENATE(quota_commodities[[#This Row],[goods_nomenclature_item_id]], " - ", quota_commodities[[#This Row],[description]])</f>
        <v>2008509200 - Of 5|kg or more</v>
      </c>
    </row>
    <row r="661" spans="1:4" x14ac:dyDescent="0.25">
      <c r="A661" s="9" t="s">
        <v>126</v>
      </c>
      <c r="B661" s="9" t="s">
        <v>3321</v>
      </c>
      <c r="C661" s="9" t="s">
        <v>3322</v>
      </c>
      <c r="D661" s="9" t="str">
        <f>CONCATENATE(quota_commodities[[#This Row],[goods_nomenclature_item_id]], " - ", quota_commodities[[#This Row],[description]])</f>
        <v>2008509811 - Apricot halves</v>
      </c>
    </row>
    <row r="662" spans="1:4" x14ac:dyDescent="0.25">
      <c r="A662" s="9" t="s">
        <v>126</v>
      </c>
      <c r="B662" s="9" t="s">
        <v>3323</v>
      </c>
      <c r="C662" s="9" t="s">
        <v>3324</v>
      </c>
      <c r="D662" s="9" t="str">
        <f>CONCATENATE(quota_commodities[[#This Row],[goods_nomenclature_item_id]], " - ", quota_commodities[[#This Row],[description]])</f>
        <v>2008509813 - Apricot pulp</v>
      </c>
    </row>
    <row r="663" spans="1:4" x14ac:dyDescent="0.25">
      <c r="A663" s="9" t="s">
        <v>126</v>
      </c>
      <c r="B663" s="9" t="s">
        <v>3325</v>
      </c>
      <c r="C663" s="9" t="s">
        <v>3326</v>
      </c>
      <c r="D663" s="9" t="str">
        <f>CONCATENATE(quota_commodities[[#This Row],[goods_nomenclature_item_id]], " - ", quota_commodities[[#This Row],[description]])</f>
        <v>2008509815 - Flaked or powdered, whether or not containing starch</v>
      </c>
    </row>
    <row r="664" spans="1:4" x14ac:dyDescent="0.25">
      <c r="A664" s="9" t="s">
        <v>126</v>
      </c>
      <c r="B664" s="9" t="s">
        <v>3327</v>
      </c>
      <c r="C664" s="9" t="s">
        <v>2617</v>
      </c>
      <c r="D664" s="9" t="str">
        <f>CONCATENATE(quota_commodities[[#This Row],[goods_nomenclature_item_id]], " - ", quota_commodities[[#This Row],[description]])</f>
        <v>2008509819 - Other</v>
      </c>
    </row>
    <row r="665" spans="1:4" x14ac:dyDescent="0.25">
      <c r="A665" s="9" t="s">
        <v>126</v>
      </c>
      <c r="B665" s="9" t="s">
        <v>2772</v>
      </c>
      <c r="C665" s="9" t="s">
        <v>2617</v>
      </c>
      <c r="D665" s="9" t="str">
        <f>CONCATENATE(quota_commodities[[#This Row],[goods_nomenclature_item_id]], " - ", quota_commodities[[#This Row],[description]])</f>
        <v>2008601900 - Other</v>
      </c>
    </row>
    <row r="666" spans="1:4" x14ac:dyDescent="0.25">
      <c r="A666" s="9" t="s">
        <v>126</v>
      </c>
      <c r="B666" s="9" t="s">
        <v>2778</v>
      </c>
      <c r="C666" s="9" t="s">
        <v>2617</v>
      </c>
      <c r="D666" s="9" t="str">
        <f>CONCATENATE(quota_commodities[[#This Row],[goods_nomenclature_item_id]], " - ", quota_commodities[[#This Row],[description]])</f>
        <v>2008701900 - Other</v>
      </c>
    </row>
    <row r="667" spans="1:4" x14ac:dyDescent="0.25">
      <c r="A667" s="9" t="s">
        <v>126</v>
      </c>
      <c r="B667" s="9" t="s">
        <v>2781</v>
      </c>
      <c r="C667" s="9" t="s">
        <v>2762</v>
      </c>
      <c r="D667" s="9" t="str">
        <f>CONCATENATE(quota_commodities[[#This Row],[goods_nomenclature_item_id]], " - ", quota_commodities[[#This Row],[description]])</f>
        <v>2008705100 - With a sugar content exceeding 15|% by weight</v>
      </c>
    </row>
    <row r="668" spans="1:4" x14ac:dyDescent="0.25">
      <c r="A668" s="9" t="s">
        <v>126</v>
      </c>
      <c r="B668" s="9" t="s">
        <v>2784</v>
      </c>
      <c r="C668" s="9" t="s">
        <v>2617</v>
      </c>
      <c r="D668" s="9" t="str">
        <f>CONCATENATE(quota_commodities[[#This Row],[goods_nomenclature_item_id]], " - ", quota_commodities[[#This Row],[description]])</f>
        <v>2008801900 - Other</v>
      </c>
    </row>
    <row r="669" spans="1:4" x14ac:dyDescent="0.25">
      <c r="A669" s="9" t="s">
        <v>127</v>
      </c>
      <c r="B669" s="9" t="s">
        <v>3328</v>
      </c>
      <c r="C669" s="9" t="s">
        <v>3329</v>
      </c>
      <c r="D669" s="9" t="str">
        <f>CONCATENATE(quota_commodities[[#This Row],[goods_nomenclature_item_id]], " - ", quota_commodities[[#This Row],[description]])</f>
        <v>0709300000 - Aubergines (eggplants)</v>
      </c>
    </row>
    <row r="670" spans="1:4" x14ac:dyDescent="0.25">
      <c r="A670" s="9" t="s">
        <v>128</v>
      </c>
      <c r="B670" s="9" t="s">
        <v>2789</v>
      </c>
      <c r="C670" s="9" t="s">
        <v>2790</v>
      </c>
      <c r="D670" s="9" t="str">
        <f>CONCATENATE(quota_commodities[[#This Row],[goods_nomenclature_item_id]], " - ", quota_commodities[[#This Row],[description]])</f>
        <v>2009111100 - Of a value not exceeding ???|30|per 100|kg net weight</v>
      </c>
    </row>
    <row r="671" spans="1:4" x14ac:dyDescent="0.25">
      <c r="A671" s="9" t="s">
        <v>128</v>
      </c>
      <c r="B671" s="9" t="s">
        <v>3330</v>
      </c>
      <c r="C671" s="9" t="s">
        <v>3331</v>
      </c>
      <c r="D671" s="9" t="str">
        <f>CONCATENATE(quota_commodities[[#This Row],[goods_nomenclature_item_id]], " - ", quota_commodities[[#This Row],[description]])</f>
        <v>2009119100 - Of a value not exceeding ???|30|per 100|kg net weight and with an added sugar content exceeding 30|% by weight</v>
      </c>
    </row>
    <row r="672" spans="1:4" x14ac:dyDescent="0.25">
      <c r="A672" s="9" t="s">
        <v>128</v>
      </c>
      <c r="B672" s="9" t="s">
        <v>2792</v>
      </c>
      <c r="C672" s="9" t="s">
        <v>2790</v>
      </c>
      <c r="D672" s="9" t="str">
        <f>CONCATENATE(quota_commodities[[#This Row],[goods_nomenclature_item_id]], " - ", quota_commodities[[#This Row],[description]])</f>
        <v>2009191100 - Of a value not exceeding ???|30|per 100|kg net weight</v>
      </c>
    </row>
    <row r="673" spans="1:4" x14ac:dyDescent="0.25">
      <c r="A673" s="9" t="s">
        <v>128</v>
      </c>
      <c r="B673" s="9" t="s">
        <v>3332</v>
      </c>
      <c r="C673" s="9" t="s">
        <v>3331</v>
      </c>
      <c r="D673" s="9" t="str">
        <f>CONCATENATE(quota_commodities[[#This Row],[goods_nomenclature_item_id]], " - ", quota_commodities[[#This Row],[description]])</f>
        <v>2009199100 - Of a value not exceeding ???|30|per 100|kg net weight and with an added sugar content exceeding 30|% by weight</v>
      </c>
    </row>
    <row r="674" spans="1:4" x14ac:dyDescent="0.25">
      <c r="A674" s="9" t="s">
        <v>128</v>
      </c>
      <c r="B674" s="9" t="s">
        <v>2794</v>
      </c>
      <c r="C674" s="9" t="s">
        <v>2790</v>
      </c>
      <c r="D674" s="9" t="str">
        <f>CONCATENATE(quota_commodities[[#This Row],[goods_nomenclature_item_id]], " - ", quota_commodities[[#This Row],[description]])</f>
        <v>2009291100 - Of a value not exceeding ???|30|per 100|kg net weight</v>
      </c>
    </row>
    <row r="675" spans="1:4" x14ac:dyDescent="0.25">
      <c r="A675" s="9" t="s">
        <v>128</v>
      </c>
      <c r="B675" s="9" t="s">
        <v>3333</v>
      </c>
      <c r="C675" s="9" t="s">
        <v>3331</v>
      </c>
      <c r="D675" s="9" t="str">
        <f>CONCATENATE(quota_commodities[[#This Row],[goods_nomenclature_item_id]], " - ", quota_commodities[[#This Row],[description]])</f>
        <v>2009299100 - Of a value not exceeding ???|30|per 100|kg net weight and with an added sugar content exceeding 30|% by weight</v>
      </c>
    </row>
    <row r="676" spans="1:4" x14ac:dyDescent="0.25">
      <c r="A676" s="9" t="s">
        <v>128</v>
      </c>
      <c r="B676" s="9" t="s">
        <v>2796</v>
      </c>
      <c r="C676" s="9" t="s">
        <v>2790</v>
      </c>
      <c r="D676" s="9" t="str">
        <f>CONCATENATE(quota_commodities[[#This Row],[goods_nomenclature_item_id]], " - ", quota_commodities[[#This Row],[description]])</f>
        <v>2009391100 - Of a value not exceeding ???|30|per 100|kg net weight</v>
      </c>
    </row>
    <row r="677" spans="1:4" x14ac:dyDescent="0.25">
      <c r="A677" s="9" t="s">
        <v>128</v>
      </c>
      <c r="B677" s="9" t="s">
        <v>3334</v>
      </c>
      <c r="C677" s="9" t="s">
        <v>3335</v>
      </c>
      <c r="D677" s="9" t="str">
        <f>CONCATENATE(quota_commodities[[#This Row],[goods_nomenclature_item_id]], " - ", quota_commodities[[#This Row],[description]])</f>
        <v>2009395100 - With an added sugar content exceeding 30|% by weight</v>
      </c>
    </row>
    <row r="678" spans="1:4" x14ac:dyDescent="0.25">
      <c r="A678" s="9" t="s">
        <v>128</v>
      </c>
      <c r="B678" s="9" t="s">
        <v>3336</v>
      </c>
      <c r="C678" s="9" t="s">
        <v>3335</v>
      </c>
      <c r="D678" s="9" t="str">
        <f>CONCATENATE(quota_commodities[[#This Row],[goods_nomenclature_item_id]], " - ", quota_commodities[[#This Row],[description]])</f>
        <v>2009399100 - With an added sugar content exceeding 30|% by weight</v>
      </c>
    </row>
    <row r="679" spans="1:4" x14ac:dyDescent="0.25">
      <c r="A679" s="9" t="s">
        <v>128</v>
      </c>
      <c r="B679" s="9" t="s">
        <v>3337</v>
      </c>
      <c r="C679" s="9" t="s">
        <v>3338</v>
      </c>
      <c r="D679" s="9" t="str">
        <f>CONCATENATE(quota_commodities[[#This Row],[goods_nomenclature_item_id]], " - ", quota_commodities[[#This Row],[description]])</f>
        <v>2009619000 - Of a value not exceeding ???|18|per 100|kg net weight</v>
      </c>
    </row>
    <row r="680" spans="1:4" x14ac:dyDescent="0.25">
      <c r="A680" s="9" t="s">
        <v>128</v>
      </c>
      <c r="B680" s="9" t="s">
        <v>3339</v>
      </c>
      <c r="C680" s="9" t="s">
        <v>2801</v>
      </c>
      <c r="D680" s="9" t="str">
        <f>CONCATENATE(quota_commodities[[#This Row],[goods_nomenclature_item_id]], " - ", quota_commodities[[#This Row],[description]])</f>
        <v>2009691100 - Of a value not exceeding ???|22|per 100|kg net weight</v>
      </c>
    </row>
    <row r="681" spans="1:4" x14ac:dyDescent="0.25">
      <c r="A681" s="9" t="s">
        <v>128</v>
      </c>
      <c r="B681" s="9" t="s">
        <v>3340</v>
      </c>
      <c r="C681" s="9" t="s">
        <v>2617</v>
      </c>
      <c r="D681" s="9" t="str">
        <f>CONCATENATE(quota_commodities[[#This Row],[goods_nomenclature_item_id]], " - ", quota_commodities[[#This Row],[description]])</f>
        <v>2009697900 - Other</v>
      </c>
    </row>
    <row r="682" spans="1:4" x14ac:dyDescent="0.25">
      <c r="A682" s="9" t="s">
        <v>128</v>
      </c>
      <c r="B682" s="9" t="s">
        <v>3341</v>
      </c>
      <c r="C682" s="9" t="s">
        <v>2617</v>
      </c>
      <c r="D682" s="9" t="str">
        <f>CONCATENATE(quota_commodities[[#This Row],[goods_nomenclature_item_id]], " - ", quota_commodities[[#This Row],[description]])</f>
        <v>2009699000 - Other</v>
      </c>
    </row>
    <row r="683" spans="1:4" x14ac:dyDescent="0.25">
      <c r="A683" s="9" t="s">
        <v>128</v>
      </c>
      <c r="B683" s="9" t="s">
        <v>2803</v>
      </c>
      <c r="C683" s="9" t="s">
        <v>2790</v>
      </c>
      <c r="D683" s="9" t="str">
        <f>CONCATENATE(quota_commodities[[#This Row],[goods_nomenclature_item_id]], " - ", quota_commodities[[#This Row],[description]])</f>
        <v>2009811100 - Of a value not exceeding ???|30|per 100|kg net weight</v>
      </c>
    </row>
    <row r="684" spans="1:4" x14ac:dyDescent="0.25">
      <c r="A684" s="9" t="s">
        <v>128</v>
      </c>
      <c r="B684" s="9" t="s">
        <v>3342</v>
      </c>
      <c r="C684" s="9" t="s">
        <v>3335</v>
      </c>
      <c r="D684" s="9" t="str">
        <f>CONCATENATE(quota_commodities[[#This Row],[goods_nomenclature_item_id]], " - ", quota_commodities[[#This Row],[description]])</f>
        <v>2009815100 - With an added sugar content exceeding 30|% by weight</v>
      </c>
    </row>
    <row r="685" spans="1:4" x14ac:dyDescent="0.25">
      <c r="A685" s="9" t="s">
        <v>128</v>
      </c>
      <c r="B685" s="9" t="s">
        <v>2805</v>
      </c>
      <c r="C685" s="9" t="s">
        <v>2801</v>
      </c>
      <c r="D685" s="9" t="str">
        <f>CONCATENATE(quota_commodities[[#This Row],[goods_nomenclature_item_id]], " - ", quota_commodities[[#This Row],[description]])</f>
        <v>2009891100 - Of a value not exceeding ???|22|per 100|kg net weight</v>
      </c>
    </row>
    <row r="686" spans="1:4" x14ac:dyDescent="0.25">
      <c r="A686" s="9" t="s">
        <v>128</v>
      </c>
      <c r="B686" s="9" t="s">
        <v>2807</v>
      </c>
      <c r="C686" s="9" t="s">
        <v>2808</v>
      </c>
      <c r="D686" s="9" t="str">
        <f>CONCATENATE(quota_commodities[[#This Row],[goods_nomenclature_item_id]], " - ", quota_commodities[[#This Row],[description]])</f>
        <v>2009893400 - Juices of tropical fruit</v>
      </c>
    </row>
    <row r="687" spans="1:4" x14ac:dyDescent="0.25">
      <c r="A687" s="9" t="s">
        <v>128</v>
      </c>
      <c r="B687" s="9" t="s">
        <v>2809</v>
      </c>
      <c r="C687" s="9" t="s">
        <v>2617</v>
      </c>
      <c r="D687" s="9" t="str">
        <f>CONCATENATE(quota_commodities[[#This Row],[goods_nomenclature_item_id]], " - ", quota_commodities[[#This Row],[description]])</f>
        <v>2009893500 - Other</v>
      </c>
    </row>
    <row r="688" spans="1:4" x14ac:dyDescent="0.25">
      <c r="A688" s="9" t="s">
        <v>128</v>
      </c>
      <c r="B688" s="9" t="s">
        <v>3343</v>
      </c>
      <c r="C688" s="9" t="s">
        <v>3335</v>
      </c>
      <c r="D688" s="9" t="str">
        <f>CONCATENATE(quota_commodities[[#This Row],[goods_nomenclature_item_id]], " - ", quota_commodities[[#This Row],[description]])</f>
        <v>2009896100 - With an added sugar content exceeding 30|% by weight</v>
      </c>
    </row>
    <row r="689" spans="1:4" x14ac:dyDescent="0.25">
      <c r="A689" s="9" t="s">
        <v>128</v>
      </c>
      <c r="B689" s="9" t="s">
        <v>3344</v>
      </c>
      <c r="C689" s="9" t="s">
        <v>2808</v>
      </c>
      <c r="D689" s="9" t="str">
        <f>CONCATENATE(quota_commodities[[#This Row],[goods_nomenclature_item_id]], " - ", quota_commodities[[#This Row],[description]])</f>
        <v>2009898500 - Juices of tropical fruit</v>
      </c>
    </row>
    <row r="690" spans="1:4" x14ac:dyDescent="0.25">
      <c r="A690" s="9" t="s">
        <v>128</v>
      </c>
      <c r="B690" s="9" t="s">
        <v>3345</v>
      </c>
      <c r="C690" s="9" t="s">
        <v>2617</v>
      </c>
      <c r="D690" s="9" t="str">
        <f>CONCATENATE(quota_commodities[[#This Row],[goods_nomenclature_item_id]], " - ", quota_commodities[[#This Row],[description]])</f>
        <v>2009898600 - Other</v>
      </c>
    </row>
    <row r="691" spans="1:4" x14ac:dyDescent="0.25">
      <c r="A691" s="9" t="s">
        <v>128</v>
      </c>
      <c r="B691" s="9" t="s">
        <v>2812</v>
      </c>
      <c r="C691" s="9" t="s">
        <v>2801</v>
      </c>
      <c r="D691" s="9" t="str">
        <f>CONCATENATE(quota_commodities[[#This Row],[goods_nomenclature_item_id]], " - ", quota_commodities[[#This Row],[description]])</f>
        <v>2009901100 - Of a value not exceeding ???|22|per 100|kg net weight</v>
      </c>
    </row>
    <row r="692" spans="1:4" x14ac:dyDescent="0.25">
      <c r="A692" s="9" t="s">
        <v>128</v>
      </c>
      <c r="B692" s="9" t="s">
        <v>2814</v>
      </c>
      <c r="C692" s="9" t="s">
        <v>2790</v>
      </c>
      <c r="D692" s="9" t="str">
        <f>CONCATENATE(quota_commodities[[#This Row],[goods_nomenclature_item_id]], " - ", quota_commodities[[#This Row],[description]])</f>
        <v>2009902100 - Of a value not exceeding ???|30|per 100|kg net weight</v>
      </c>
    </row>
    <row r="693" spans="1:4" x14ac:dyDescent="0.25">
      <c r="A693" s="9" t="s">
        <v>128</v>
      </c>
      <c r="B693" s="9" t="s">
        <v>3346</v>
      </c>
      <c r="C693" s="9" t="s">
        <v>3347</v>
      </c>
      <c r="D693" s="9" t="str">
        <f>CONCATENATE(quota_commodities[[#This Row],[goods_nomenclature_item_id]], " - ", quota_commodities[[#This Row],[description]])</f>
        <v>2009903100 - Of a value not exceeding ???|18|per 100|kg net weight and with an added sugar content exceeding 30|% by weight</v>
      </c>
    </row>
    <row r="694" spans="1:4" x14ac:dyDescent="0.25">
      <c r="A694" s="9" t="s">
        <v>128</v>
      </c>
      <c r="B694" s="9" t="s">
        <v>3348</v>
      </c>
      <c r="C694" s="9" t="s">
        <v>3335</v>
      </c>
      <c r="D694" s="9" t="str">
        <f>CONCATENATE(quota_commodities[[#This Row],[goods_nomenclature_item_id]], " - ", quota_commodities[[#This Row],[description]])</f>
        <v>2009907100 - With an added sugar content exceeding 30|% by weight</v>
      </c>
    </row>
    <row r="695" spans="1:4" x14ac:dyDescent="0.25">
      <c r="A695" s="9" t="s">
        <v>128</v>
      </c>
      <c r="B695" s="9" t="s">
        <v>3349</v>
      </c>
      <c r="C695" s="9" t="s">
        <v>3350</v>
      </c>
      <c r="D695" s="9" t="str">
        <f>CONCATENATE(quota_commodities[[#This Row],[goods_nomenclature_item_id]], " - ", quota_commodities[[#This Row],[description]])</f>
        <v>2009909200 - Mixtures of juices of tropical fruit</v>
      </c>
    </row>
    <row r="696" spans="1:4" x14ac:dyDescent="0.25">
      <c r="A696" s="9" t="s">
        <v>128</v>
      </c>
      <c r="B696" s="9" t="s">
        <v>3351</v>
      </c>
      <c r="C696" s="9" t="s">
        <v>2617</v>
      </c>
      <c r="D696" s="9" t="str">
        <f>CONCATENATE(quota_commodities[[#This Row],[goods_nomenclature_item_id]], " - ", quota_commodities[[#This Row],[description]])</f>
        <v>2009909400 - Other</v>
      </c>
    </row>
    <row r="697" spans="1:4" x14ac:dyDescent="0.25">
      <c r="A697" s="9" t="s">
        <v>129</v>
      </c>
      <c r="B697" s="9" t="s">
        <v>3352</v>
      </c>
      <c r="C697" s="9" t="s">
        <v>3353</v>
      </c>
      <c r="D697" s="9" t="str">
        <f>CONCATENATE(quota_commodities[[#This Row],[goods_nomenclature_item_id]], " - ", quota_commodities[[#This Row],[description]])</f>
        <v>0709931000 - Courgettes</v>
      </c>
    </row>
    <row r="698" spans="1:4" x14ac:dyDescent="0.25">
      <c r="A698" s="9" t="s">
        <v>130</v>
      </c>
      <c r="B698" s="9" t="s">
        <v>3354</v>
      </c>
      <c r="C698" s="9" t="s">
        <v>3301</v>
      </c>
      <c r="D698" s="9" t="str">
        <f>CONCATENATE(quota_commodities[[#This Row],[goods_nomenclature_item_id]], " - ", quota_commodities[[#This Row],[description]])</f>
        <v>0811101100 - With a sugar content exceeding 13|% by weight</v>
      </c>
    </row>
    <row r="699" spans="1:4" x14ac:dyDescent="0.25">
      <c r="A699" s="9" t="s">
        <v>130</v>
      </c>
      <c r="B699" s="9" t="s">
        <v>3355</v>
      </c>
      <c r="C699" s="9" t="s">
        <v>3301</v>
      </c>
      <c r="D699" s="9" t="str">
        <f>CONCATENATE(quota_commodities[[#This Row],[goods_nomenclature_item_id]], " - ", quota_commodities[[#This Row],[description]])</f>
        <v>0811201100 - With a sugar content exceeding 13|% by weight</v>
      </c>
    </row>
    <row r="700" spans="1:4" x14ac:dyDescent="0.25">
      <c r="A700" s="9" t="s">
        <v>130</v>
      </c>
      <c r="B700" s="9" t="s">
        <v>3356</v>
      </c>
      <c r="C700" s="9" t="s">
        <v>2617</v>
      </c>
      <c r="D700" s="9" t="str">
        <f>CONCATENATE(quota_commodities[[#This Row],[goods_nomenclature_item_id]], " - ", quota_commodities[[#This Row],[description]])</f>
        <v>0811901900 - Other</v>
      </c>
    </row>
    <row r="701" spans="1:4" x14ac:dyDescent="0.25">
      <c r="A701" s="9" t="s">
        <v>131</v>
      </c>
      <c r="B701" s="9" t="s">
        <v>3357</v>
      </c>
      <c r="C701" s="9" t="s">
        <v>3358</v>
      </c>
      <c r="D701" s="9" t="str">
        <f>CONCATENATE(quota_commodities[[#This Row],[goods_nomenclature_item_id]], " - ", quota_commodities[[#This Row],[description]])</f>
        <v>2002100000 - Tomatoes, whole or in pieces</v>
      </c>
    </row>
    <row r="702" spans="1:4" x14ac:dyDescent="0.25">
      <c r="A702" s="9" t="s">
        <v>131</v>
      </c>
      <c r="B702" s="9" t="s">
        <v>3359</v>
      </c>
      <c r="C702" s="9" t="s">
        <v>3360</v>
      </c>
      <c r="D702" s="9" t="str">
        <f>CONCATENATE(quota_commodities[[#This Row],[goods_nomenclature_item_id]], " - ", quota_commodities[[#This Row],[description]])</f>
        <v>2002901100 - In immediate packings of a net content exceeding 1|kg</v>
      </c>
    </row>
    <row r="703" spans="1:4" x14ac:dyDescent="0.25">
      <c r="A703" s="9" t="s">
        <v>131</v>
      </c>
      <c r="B703" s="9" t="s">
        <v>3361</v>
      </c>
      <c r="C703" s="9" t="s">
        <v>3362</v>
      </c>
      <c r="D703" s="9" t="str">
        <f>CONCATENATE(quota_commodities[[#This Row],[goods_nomenclature_item_id]], " - ", quota_commodities[[#This Row],[description]])</f>
        <v>2002901900 - In immediate packings of a net content not exceeding 1|kg</v>
      </c>
    </row>
    <row r="704" spans="1:4" x14ac:dyDescent="0.25">
      <c r="A704" s="9" t="s">
        <v>132</v>
      </c>
      <c r="B704" s="9" t="s">
        <v>3304</v>
      </c>
      <c r="C704" s="9" t="s">
        <v>3305</v>
      </c>
      <c r="D704" s="9" t="str">
        <f>CONCATENATE(quota_commodities[[#This Row],[goods_nomenclature_item_id]], " - ", quota_commodities[[#This Row],[description]])</f>
        <v>2007913000 - With a sugar content exceeding 13|% but not exceeding 30|% by weight</v>
      </c>
    </row>
    <row r="705" spans="1:4" x14ac:dyDescent="0.25">
      <c r="A705" s="9" t="s">
        <v>133</v>
      </c>
      <c r="B705" s="9" t="s">
        <v>3314</v>
      </c>
      <c r="C705" s="9" t="s">
        <v>2617</v>
      </c>
      <c r="D705" s="9" t="str">
        <f>CONCATENATE(quota_commodities[[#This Row],[goods_nomenclature_item_id]], " - ", quota_commodities[[#This Row],[description]])</f>
        <v>2007993900 - Other</v>
      </c>
    </row>
    <row r="706" spans="1:4" x14ac:dyDescent="0.25">
      <c r="A706" s="9" t="s">
        <v>134</v>
      </c>
      <c r="B706" s="9" t="s">
        <v>3363</v>
      </c>
      <c r="C706" s="9" t="s">
        <v>3364</v>
      </c>
      <c r="D706" s="9" t="str">
        <f>CONCATENATE(quota_commodities[[#This Row],[goods_nomenclature_item_id]], " - ", quota_commodities[[#This Row],[description]])</f>
        <v>0204100000 - Carcases and half-carcases of lamb, fresh or chilled</v>
      </c>
    </row>
    <row r="707" spans="1:4" x14ac:dyDescent="0.25">
      <c r="A707" s="9" t="s">
        <v>134</v>
      </c>
      <c r="B707" s="9" t="s">
        <v>3365</v>
      </c>
      <c r="C707" s="9" t="s">
        <v>3366</v>
      </c>
      <c r="D707" s="9" t="str">
        <f>CONCATENATE(quota_commodities[[#This Row],[goods_nomenclature_item_id]], " - ", quota_commodities[[#This Row],[description]])</f>
        <v>0204210000 - Carcases and half-carcases</v>
      </c>
    </row>
    <row r="708" spans="1:4" x14ac:dyDescent="0.25">
      <c r="A708" s="9" t="s">
        <v>134</v>
      </c>
      <c r="B708" s="9" t="s">
        <v>3367</v>
      </c>
      <c r="C708" s="9" t="s">
        <v>3368</v>
      </c>
      <c r="D708" s="9" t="str">
        <f>CONCATENATE(quota_commodities[[#This Row],[goods_nomenclature_item_id]], " - ", quota_commodities[[#This Row],[description]])</f>
        <v>0204220000 - Other cuts with bone in</v>
      </c>
    </row>
    <row r="709" spans="1:4" x14ac:dyDescent="0.25">
      <c r="A709" s="9" t="s">
        <v>134</v>
      </c>
      <c r="B709" s="9" t="s">
        <v>3369</v>
      </c>
      <c r="C709" s="9" t="s">
        <v>3370</v>
      </c>
      <c r="D709" s="9" t="str">
        <f>CONCATENATE(quota_commodities[[#This Row],[goods_nomenclature_item_id]], " - ", quota_commodities[[#This Row],[description]])</f>
        <v>0204300000 - Carcases and half-carcases of lamb, frozen</v>
      </c>
    </row>
    <row r="710" spans="1:4" x14ac:dyDescent="0.25">
      <c r="A710" s="9" t="s">
        <v>134</v>
      </c>
      <c r="B710" s="9" t="s">
        <v>3371</v>
      </c>
      <c r="C710" s="9" t="s">
        <v>3366</v>
      </c>
      <c r="D710" s="9" t="str">
        <f>CONCATENATE(quota_commodities[[#This Row],[goods_nomenclature_item_id]], " - ", quota_commodities[[#This Row],[description]])</f>
        <v>0204410000 - Carcases and half-carcases</v>
      </c>
    </row>
    <row r="711" spans="1:4" x14ac:dyDescent="0.25">
      <c r="A711" s="9" t="s">
        <v>134</v>
      </c>
      <c r="B711" s="9" t="s">
        <v>3372</v>
      </c>
      <c r="C711" s="9" t="s">
        <v>3368</v>
      </c>
      <c r="D711" s="9" t="str">
        <f>CONCATENATE(quota_commodities[[#This Row],[goods_nomenclature_item_id]], " - ", quota_commodities[[#This Row],[description]])</f>
        <v>0204420000 - Other cuts with bone in</v>
      </c>
    </row>
    <row r="712" spans="1:4" x14ac:dyDescent="0.25">
      <c r="A712" s="9" t="s">
        <v>134</v>
      </c>
      <c r="B712" s="9" t="s">
        <v>3373</v>
      </c>
      <c r="C712" s="9" t="s">
        <v>3366</v>
      </c>
      <c r="D712" s="9" t="str">
        <f>CONCATENATE(quota_commodities[[#This Row],[goods_nomenclature_item_id]], " - ", quota_commodities[[#This Row],[description]])</f>
        <v>0204501100 - Carcases and half-carcases</v>
      </c>
    </row>
    <row r="713" spans="1:4" x14ac:dyDescent="0.25">
      <c r="A713" s="9" t="s">
        <v>134</v>
      </c>
      <c r="B713" s="9" t="s">
        <v>3374</v>
      </c>
      <c r="C713" s="9" t="s">
        <v>3375</v>
      </c>
      <c r="D713" s="9" t="str">
        <f>CONCATENATE(quota_commodities[[#This Row],[goods_nomenclature_item_id]], " - ", quota_commodities[[#This Row],[description]])</f>
        <v>0204501300 - Short forequarters</v>
      </c>
    </row>
    <row r="714" spans="1:4" x14ac:dyDescent="0.25">
      <c r="A714" s="9" t="s">
        <v>134</v>
      </c>
      <c r="B714" s="9" t="s">
        <v>3376</v>
      </c>
      <c r="C714" s="9" t="s">
        <v>3377</v>
      </c>
      <c r="D714" s="9" t="str">
        <f>CONCATENATE(quota_commodities[[#This Row],[goods_nomenclature_item_id]], " - ", quota_commodities[[#This Row],[description]])</f>
        <v>0204501500 - Chines and/or best ends</v>
      </c>
    </row>
    <row r="715" spans="1:4" x14ac:dyDescent="0.25">
      <c r="A715" s="9" t="s">
        <v>134</v>
      </c>
      <c r="B715" s="9" t="s">
        <v>3378</v>
      </c>
      <c r="C715" s="9" t="s">
        <v>3379</v>
      </c>
      <c r="D715" s="9" t="str">
        <f>CONCATENATE(quota_commodities[[#This Row],[goods_nomenclature_item_id]], " - ", quota_commodities[[#This Row],[description]])</f>
        <v>0204501900 - Legs</v>
      </c>
    </row>
    <row r="716" spans="1:4" x14ac:dyDescent="0.25">
      <c r="A716" s="9" t="s">
        <v>134</v>
      </c>
      <c r="B716" s="9" t="s">
        <v>3380</v>
      </c>
      <c r="C716" s="9" t="s">
        <v>3381</v>
      </c>
      <c r="D716" s="9" t="str">
        <f>CONCATENATE(quota_commodities[[#This Row],[goods_nomenclature_item_id]], " - ", quota_commodities[[#This Row],[description]])</f>
        <v>0204503100 - Cuts with bone in</v>
      </c>
    </row>
    <row r="717" spans="1:4" x14ac:dyDescent="0.25">
      <c r="A717" s="9" t="s">
        <v>134</v>
      </c>
      <c r="B717" s="9" t="s">
        <v>3382</v>
      </c>
      <c r="C717" s="9" t="s">
        <v>3366</v>
      </c>
      <c r="D717" s="9" t="str">
        <f>CONCATENATE(quota_commodities[[#This Row],[goods_nomenclature_item_id]], " - ", quota_commodities[[#This Row],[description]])</f>
        <v>0204505100 - Carcases and half-carcases</v>
      </c>
    </row>
    <row r="718" spans="1:4" x14ac:dyDescent="0.25">
      <c r="A718" s="9" t="s">
        <v>134</v>
      </c>
      <c r="B718" s="9" t="s">
        <v>3383</v>
      </c>
      <c r="C718" s="9" t="s">
        <v>3375</v>
      </c>
      <c r="D718" s="9" t="str">
        <f>CONCATENATE(quota_commodities[[#This Row],[goods_nomenclature_item_id]], " - ", quota_commodities[[#This Row],[description]])</f>
        <v>0204505300 - Short forequarters</v>
      </c>
    </row>
    <row r="719" spans="1:4" x14ac:dyDescent="0.25">
      <c r="A719" s="9" t="s">
        <v>134</v>
      </c>
      <c r="B719" s="9" t="s">
        <v>3384</v>
      </c>
      <c r="C719" s="9" t="s">
        <v>3377</v>
      </c>
      <c r="D719" s="9" t="str">
        <f>CONCATENATE(quota_commodities[[#This Row],[goods_nomenclature_item_id]], " - ", quota_commodities[[#This Row],[description]])</f>
        <v>0204505500 - Chines and/or best ends</v>
      </c>
    </row>
    <row r="720" spans="1:4" x14ac:dyDescent="0.25">
      <c r="A720" s="9" t="s">
        <v>134</v>
      </c>
      <c r="B720" s="9" t="s">
        <v>3385</v>
      </c>
      <c r="C720" s="9" t="s">
        <v>3379</v>
      </c>
      <c r="D720" s="9" t="str">
        <f>CONCATENATE(quota_commodities[[#This Row],[goods_nomenclature_item_id]], " - ", quota_commodities[[#This Row],[description]])</f>
        <v>0204505900 - Legs</v>
      </c>
    </row>
    <row r="721" spans="1:4" x14ac:dyDescent="0.25">
      <c r="A721" s="9" t="s">
        <v>134</v>
      </c>
      <c r="B721" s="9" t="s">
        <v>3386</v>
      </c>
      <c r="C721" s="9" t="s">
        <v>3381</v>
      </c>
      <c r="D721" s="9" t="str">
        <f>CONCATENATE(quota_commodities[[#This Row],[goods_nomenclature_item_id]], " - ", quota_commodities[[#This Row],[description]])</f>
        <v>0204507100 - Cuts with bone in</v>
      </c>
    </row>
    <row r="722" spans="1:4" x14ac:dyDescent="0.25">
      <c r="A722" s="9" t="s">
        <v>136</v>
      </c>
      <c r="B722" s="9" t="s">
        <v>3387</v>
      </c>
      <c r="C722" s="9" t="s">
        <v>3388</v>
      </c>
      <c r="D722" s="9" t="str">
        <f>CONCATENATE(quota_commodities[[#This Row],[goods_nomenclature_item_id]], " - ", quota_commodities[[#This Row],[description]])</f>
        <v>1704100000 - Chewing gum, whether or not sugar-coated</v>
      </c>
    </row>
    <row r="723" spans="1:4" x14ac:dyDescent="0.25">
      <c r="A723" s="9" t="s">
        <v>138</v>
      </c>
      <c r="B723" s="9" t="s">
        <v>3389</v>
      </c>
      <c r="C723" s="9" t="s">
        <v>3390</v>
      </c>
      <c r="D723" s="9" t="str">
        <f>CONCATENATE(quota_commodities[[#This Row],[goods_nomenclature_item_id]], " - ", quota_commodities[[#This Row],[description]])</f>
        <v>1704903000 - White chocolate</v>
      </c>
    </row>
    <row r="724" spans="1:4" x14ac:dyDescent="0.25">
      <c r="A724" s="9" t="s">
        <v>138</v>
      </c>
      <c r="B724" s="9" t="s">
        <v>3391</v>
      </c>
      <c r="C724" s="9" t="s">
        <v>3392</v>
      </c>
      <c r="D724" s="9" t="str">
        <f>CONCATENATE(quota_commodities[[#This Row],[goods_nomenclature_item_id]], " - ", quota_commodities[[#This Row],[description]])</f>
        <v>1704905100 - Pastes, including marzipan, in immediate packings of a net content of 1|kg or more</v>
      </c>
    </row>
    <row r="725" spans="1:4" x14ac:dyDescent="0.25">
      <c r="A725" s="9" t="s">
        <v>138</v>
      </c>
      <c r="B725" s="9" t="s">
        <v>3393</v>
      </c>
      <c r="C725" s="9" t="s">
        <v>3394</v>
      </c>
      <c r="D725" s="9" t="str">
        <f>CONCATENATE(quota_commodities[[#This Row],[goods_nomenclature_item_id]], " - ", quota_commodities[[#This Row],[description]])</f>
        <v>1704905500 - Throat pastilles and cough drops</v>
      </c>
    </row>
    <row r="726" spans="1:4" x14ac:dyDescent="0.25">
      <c r="A726" s="9" t="s">
        <v>138</v>
      </c>
      <c r="B726" s="9" t="s">
        <v>3395</v>
      </c>
      <c r="C726" s="9" t="s">
        <v>3396</v>
      </c>
      <c r="D726" s="9" t="str">
        <f>CONCATENATE(quota_commodities[[#This Row],[goods_nomenclature_item_id]], " - ", quota_commodities[[#This Row],[description]])</f>
        <v>1704906100 - Sugar-coated (panned) goods</v>
      </c>
    </row>
    <row r="727" spans="1:4" x14ac:dyDescent="0.25">
      <c r="A727" s="9" t="s">
        <v>138</v>
      </c>
      <c r="B727" s="9" t="s">
        <v>3397</v>
      </c>
      <c r="C727" s="9" t="s">
        <v>3398</v>
      </c>
      <c r="D727" s="9" t="str">
        <f>CONCATENATE(quota_commodities[[#This Row],[goods_nomenclature_item_id]], " - ", quota_commodities[[#This Row],[description]])</f>
        <v>1704906500 - Gum confectionery and jelly confectionery, including fruit pastes in the form of sugar confectionery</v>
      </c>
    </row>
    <row r="728" spans="1:4" x14ac:dyDescent="0.25">
      <c r="A728" s="9" t="s">
        <v>138</v>
      </c>
      <c r="B728" s="9" t="s">
        <v>3399</v>
      </c>
      <c r="C728" s="9" t="s">
        <v>3400</v>
      </c>
      <c r="D728" s="9" t="str">
        <f>CONCATENATE(quota_commodities[[#This Row],[goods_nomenclature_item_id]], " - ", quota_commodities[[#This Row],[description]])</f>
        <v>1704907100 - Boiled sweets, whether or not filled</v>
      </c>
    </row>
    <row r="729" spans="1:4" x14ac:dyDescent="0.25">
      <c r="A729" s="9" t="s">
        <v>138</v>
      </c>
      <c r="B729" s="9" t="s">
        <v>3401</v>
      </c>
      <c r="C729" s="9" t="s">
        <v>3402</v>
      </c>
      <c r="D729" s="9" t="str">
        <f>CONCATENATE(quota_commodities[[#This Row],[goods_nomenclature_item_id]], " - ", quota_commodities[[#This Row],[description]])</f>
        <v>1704907500 - Toffees, caramels and similar sweets</v>
      </c>
    </row>
    <row r="730" spans="1:4" x14ac:dyDescent="0.25">
      <c r="A730" s="9" t="s">
        <v>138</v>
      </c>
      <c r="B730" s="9" t="s">
        <v>3403</v>
      </c>
      <c r="C730" s="9" t="s">
        <v>3404</v>
      </c>
      <c r="D730" s="9" t="str">
        <f>CONCATENATE(quota_commodities[[#This Row],[goods_nomenclature_item_id]], " - ", quota_commodities[[#This Row],[description]])</f>
        <v>1704908100 - Compressed tablets</v>
      </c>
    </row>
    <row r="731" spans="1:4" x14ac:dyDescent="0.25">
      <c r="A731" s="9" t="s">
        <v>138</v>
      </c>
      <c r="B731" s="9" t="s">
        <v>3405</v>
      </c>
      <c r="C731" s="9" t="s">
        <v>3406</v>
      </c>
      <c r="D731" s="9" t="str">
        <f>CONCATENATE(quota_commodities[[#This Row],[goods_nomenclature_item_id]], " - ", quota_commodities[[#This Row],[description]])</f>
        <v>1704909911 - Marshmallows, containing 45??% or less by weight of sugar (including invert sugar expressed as sucrose)</v>
      </c>
    </row>
    <row r="732" spans="1:4" x14ac:dyDescent="0.25">
      <c r="A732" s="9" t="s">
        <v>138</v>
      </c>
      <c r="B732" s="9" t="s">
        <v>3407</v>
      </c>
      <c r="C732" s="9" t="s">
        <v>2617</v>
      </c>
      <c r="D732" s="9" t="str">
        <f>CONCATENATE(quota_commodities[[#This Row],[goods_nomenclature_item_id]], " - ", quota_commodities[[#This Row],[description]])</f>
        <v>1704909919 - Other</v>
      </c>
    </row>
    <row r="733" spans="1:4" x14ac:dyDescent="0.25">
      <c r="A733" s="9" t="s">
        <v>138</v>
      </c>
      <c r="B733" s="9" t="s">
        <v>3408</v>
      </c>
      <c r="C733" s="9" t="s">
        <v>3409</v>
      </c>
      <c r="D733" s="9" t="str">
        <f>CONCATENATE(quota_commodities[[#This Row],[goods_nomenclature_item_id]], " - ", quota_commodities[[#This Row],[description]])</f>
        <v>1704909991 - Halva and Loukhum</v>
      </c>
    </row>
    <row r="734" spans="1:4" x14ac:dyDescent="0.25">
      <c r="A734" s="9" t="s">
        <v>139</v>
      </c>
      <c r="B734" s="9" t="s">
        <v>3410</v>
      </c>
      <c r="C734" s="9" t="s">
        <v>3411</v>
      </c>
      <c r="D734" s="9" t="str">
        <f>CONCATENATE(quota_commodities[[#This Row],[goods_nomenclature_item_id]], " - ", quota_commodities[[#This Row],[description]])</f>
        <v>1806102000 - Containing 5|% or more but less than 65|% by weight of sucrose (including invert sugar expressed as sucrose) or isoglucose expressed as sucrose</v>
      </c>
    </row>
    <row r="735" spans="1:4" x14ac:dyDescent="0.25">
      <c r="A735" s="9" t="s">
        <v>139</v>
      </c>
      <c r="B735" s="9" t="s">
        <v>3412</v>
      </c>
      <c r="C735" s="9" t="s">
        <v>3413</v>
      </c>
      <c r="D735" s="9" t="str">
        <f>CONCATENATE(quota_commodities[[#This Row],[goods_nomenclature_item_id]], " - ", quota_commodities[[#This Row],[description]])</f>
        <v>1806201000 - Containing 31|% or more by weight of cocoa butter or containing a combined weight of 31|% or more of cocoa butter and milkfat</v>
      </c>
    </row>
    <row r="736" spans="1:4" x14ac:dyDescent="0.25">
      <c r="A736" s="9" t="s">
        <v>139</v>
      </c>
      <c r="B736" s="9" t="s">
        <v>3414</v>
      </c>
      <c r="C736" s="9" t="s">
        <v>3415</v>
      </c>
      <c r="D736" s="9" t="str">
        <f>CONCATENATE(quota_commodities[[#This Row],[goods_nomenclature_item_id]], " - ", quota_commodities[[#This Row],[description]])</f>
        <v>1806203000 - Containing a combined weight of 25|% or more, but less than 31|% of cocoa butter and milkfat</v>
      </c>
    </row>
    <row r="737" spans="1:4" x14ac:dyDescent="0.25">
      <c r="A737" s="9" t="s">
        <v>139</v>
      </c>
      <c r="B737" s="9" t="s">
        <v>3416</v>
      </c>
      <c r="C737" s="9" t="s">
        <v>3417</v>
      </c>
      <c r="D737" s="9" t="str">
        <f>CONCATENATE(quota_commodities[[#This Row],[goods_nomenclature_item_id]], " - ", quota_commodities[[#This Row],[description]])</f>
        <v>1806205000 - Containing 18|% or more by weight of cocoa butter</v>
      </c>
    </row>
    <row r="738" spans="1:4" x14ac:dyDescent="0.25">
      <c r="A738" s="9" t="s">
        <v>139</v>
      </c>
      <c r="B738" s="9" t="s">
        <v>3418</v>
      </c>
      <c r="C738" s="9" t="s">
        <v>3419</v>
      </c>
      <c r="D738" s="9" t="str">
        <f>CONCATENATE(quota_commodities[[#This Row],[goods_nomenclature_item_id]], " - ", quota_commodities[[#This Row],[description]])</f>
        <v>1806207000 - Chocolate milk crumb</v>
      </c>
    </row>
    <row r="739" spans="1:4" x14ac:dyDescent="0.25">
      <c r="A739" s="9" t="s">
        <v>139</v>
      </c>
      <c r="B739" s="9" t="s">
        <v>3420</v>
      </c>
      <c r="C739" s="9" t="s">
        <v>3421</v>
      </c>
      <c r="D739" s="9" t="str">
        <f>CONCATENATE(quota_commodities[[#This Row],[goods_nomenclature_item_id]], " - ", quota_commodities[[#This Row],[description]])</f>
        <v>1806208012 - containing 65|% or more by net weight of added cane or beet sugar of subheadings 1701??91 to 1701??99, for the preparation of chocolate beverages</v>
      </c>
    </row>
    <row r="740" spans="1:4" x14ac:dyDescent="0.25">
      <c r="A740" s="9" t="s">
        <v>139</v>
      </c>
      <c r="B740" s="9" t="s">
        <v>3422</v>
      </c>
      <c r="C740" s="9" t="s">
        <v>2617</v>
      </c>
      <c r="D740" s="9" t="str">
        <f>CONCATENATE(quota_commodities[[#This Row],[goods_nomenclature_item_id]], " - ", quota_commodities[[#This Row],[description]])</f>
        <v>1806208019 - Other</v>
      </c>
    </row>
    <row r="741" spans="1:4" x14ac:dyDescent="0.25">
      <c r="A741" s="9" t="s">
        <v>139</v>
      </c>
      <c r="B741" s="9" t="s">
        <v>3423</v>
      </c>
      <c r="C741" s="9" t="s">
        <v>3421</v>
      </c>
      <c r="D741" s="9" t="str">
        <f>CONCATENATE(quota_commodities[[#This Row],[goods_nomenclature_item_id]], " - ", quota_commodities[[#This Row],[description]])</f>
        <v>1806209512 - containing 65|% or more by net weight of added cane or beet sugar of subheadings 1701??91 to 1701??99, for the preparation of chocolate beverages</v>
      </c>
    </row>
    <row r="742" spans="1:4" x14ac:dyDescent="0.25">
      <c r="A742" s="9" t="s">
        <v>139</v>
      </c>
      <c r="B742" s="9" t="s">
        <v>3424</v>
      </c>
      <c r="C742" s="9" t="s">
        <v>2617</v>
      </c>
      <c r="D742" s="9" t="str">
        <f>CONCATENATE(quota_commodities[[#This Row],[goods_nomenclature_item_id]], " - ", quota_commodities[[#This Row],[description]])</f>
        <v>1806209519 - Other</v>
      </c>
    </row>
    <row r="743" spans="1:4" x14ac:dyDescent="0.25">
      <c r="A743" s="9" t="s">
        <v>139</v>
      </c>
      <c r="B743" s="9" t="s">
        <v>2657</v>
      </c>
      <c r="C743" s="9" t="s">
        <v>2658</v>
      </c>
      <c r="D743" s="9" t="str">
        <f>CONCATENATE(quota_commodities[[#This Row],[goods_nomenclature_item_id]], " - ", quota_commodities[[#This Row],[description]])</f>
        <v>1806310000 - Filled</v>
      </c>
    </row>
    <row r="744" spans="1:4" x14ac:dyDescent="0.25">
      <c r="A744" s="9" t="s">
        <v>139</v>
      </c>
      <c r="B744" s="9" t="s">
        <v>2659</v>
      </c>
      <c r="C744" s="9" t="s">
        <v>2660</v>
      </c>
      <c r="D744" s="9" t="str">
        <f>CONCATENATE(quota_commodities[[#This Row],[goods_nomenclature_item_id]], " - ", quota_commodities[[#This Row],[description]])</f>
        <v>1806320000 - Not filled</v>
      </c>
    </row>
    <row r="745" spans="1:4" x14ac:dyDescent="0.25">
      <c r="A745" s="9" t="s">
        <v>139</v>
      </c>
      <c r="B745" s="9" t="s">
        <v>3425</v>
      </c>
      <c r="C745" s="9" t="s">
        <v>3426</v>
      </c>
      <c r="D745" s="9" t="str">
        <f>CONCATENATE(quota_commodities[[#This Row],[goods_nomenclature_item_id]], " - ", quota_commodities[[#This Row],[description]])</f>
        <v>1806901100 - Containing alcohol</v>
      </c>
    </row>
    <row r="746" spans="1:4" x14ac:dyDescent="0.25">
      <c r="A746" s="9" t="s">
        <v>139</v>
      </c>
      <c r="B746" s="9" t="s">
        <v>3427</v>
      </c>
      <c r="C746" s="9" t="s">
        <v>2617</v>
      </c>
      <c r="D746" s="9" t="str">
        <f>CONCATENATE(quota_commodities[[#This Row],[goods_nomenclature_item_id]], " - ", quota_commodities[[#This Row],[description]])</f>
        <v>1806901900 - Other</v>
      </c>
    </row>
    <row r="747" spans="1:4" x14ac:dyDescent="0.25">
      <c r="A747" s="9" t="s">
        <v>139</v>
      </c>
      <c r="B747" s="9" t="s">
        <v>3428</v>
      </c>
      <c r="C747" s="9" t="s">
        <v>2658</v>
      </c>
      <c r="D747" s="9" t="str">
        <f>CONCATENATE(quota_commodities[[#This Row],[goods_nomenclature_item_id]], " - ", quota_commodities[[#This Row],[description]])</f>
        <v>1806903100 - Filled</v>
      </c>
    </row>
    <row r="748" spans="1:4" x14ac:dyDescent="0.25">
      <c r="A748" s="9" t="s">
        <v>139</v>
      </c>
      <c r="B748" s="9" t="s">
        <v>3429</v>
      </c>
      <c r="C748" s="9" t="s">
        <v>2660</v>
      </c>
      <c r="D748" s="9" t="str">
        <f>CONCATENATE(quota_commodities[[#This Row],[goods_nomenclature_item_id]], " - ", quota_commodities[[#This Row],[description]])</f>
        <v>1806903900 - Not filled</v>
      </c>
    </row>
    <row r="749" spans="1:4" x14ac:dyDescent="0.25">
      <c r="A749" s="9" t="s">
        <v>139</v>
      </c>
      <c r="B749" s="9" t="s">
        <v>3430</v>
      </c>
      <c r="C749" s="9" t="s">
        <v>3431</v>
      </c>
      <c r="D749" s="9" t="str">
        <f>CONCATENATE(quota_commodities[[#This Row],[goods_nomenclature_item_id]], " - ", quota_commodities[[#This Row],[description]])</f>
        <v>1806905000 - Sugar confectionery and substitutes therefor made from sugar substitution products, containing cocoa</v>
      </c>
    </row>
    <row r="750" spans="1:4" x14ac:dyDescent="0.25">
      <c r="A750" s="9" t="s">
        <v>139</v>
      </c>
      <c r="B750" s="9" t="s">
        <v>3432</v>
      </c>
      <c r="C750" s="9" t="s">
        <v>3433</v>
      </c>
      <c r="D750" s="9" t="str">
        <f>CONCATENATE(quota_commodities[[#This Row],[goods_nomenclature_item_id]], " - ", quota_commodities[[#This Row],[description]])</f>
        <v>1806906000 - Spreads containing cocoa</v>
      </c>
    </row>
    <row r="751" spans="1:4" x14ac:dyDescent="0.25">
      <c r="A751" s="9" t="s">
        <v>139</v>
      </c>
      <c r="B751" s="9" t="s">
        <v>3434</v>
      </c>
      <c r="C751" s="9" t="s">
        <v>3435</v>
      </c>
      <c r="D751" s="9" t="str">
        <f>CONCATENATE(quota_commodities[[#This Row],[goods_nomenclature_item_id]], " - ", quota_commodities[[#This Row],[description]])</f>
        <v>1806907000 - Preparations containing cocoa for making beverages</v>
      </c>
    </row>
    <row r="752" spans="1:4" x14ac:dyDescent="0.25">
      <c r="A752" s="9" t="s">
        <v>139</v>
      </c>
      <c r="B752" s="9" t="s">
        <v>3436</v>
      </c>
      <c r="C752" s="9" t="s">
        <v>3437</v>
      </c>
      <c r="D752" s="9" t="str">
        <f>CONCATENATE(quota_commodities[[#This Row],[goods_nomenclature_item_id]], " - ", quota_commodities[[#This Row],[description]])</f>
        <v>1806909011 - Containing less than 70|% by weight of sucrose (including invert sugar expressed as sucrose)</v>
      </c>
    </row>
    <row r="753" spans="1:4" x14ac:dyDescent="0.25">
      <c r="A753" s="9" t="s">
        <v>139</v>
      </c>
      <c r="B753" s="9" t="s">
        <v>3438</v>
      </c>
      <c r="C753" s="9" t="s">
        <v>3437</v>
      </c>
      <c r="D753" s="9" t="str">
        <f>CONCATENATE(quota_commodities[[#This Row],[goods_nomenclature_item_id]], " - ", quota_commodities[[#This Row],[description]])</f>
        <v>1806909091 - Containing less than 70|% by weight of sucrose (including invert sugar expressed as sucrose)</v>
      </c>
    </row>
    <row r="754" spans="1:4" x14ac:dyDescent="0.25">
      <c r="A754" s="9" t="s">
        <v>140</v>
      </c>
      <c r="B754" s="9" t="s">
        <v>3439</v>
      </c>
      <c r="C754" s="9" t="s">
        <v>3440</v>
      </c>
      <c r="D754" s="9" t="str">
        <f>CONCATENATE(quota_commodities[[#This Row],[goods_nomenclature_item_id]], " - ", quota_commodities[[#This Row],[description]])</f>
        <v>1901200000 - Mixes and doughs for the preparation of bakers' wares of heading|1905</v>
      </c>
    </row>
    <row r="755" spans="1:4" x14ac:dyDescent="0.25">
      <c r="A755" s="9" t="s">
        <v>141</v>
      </c>
      <c r="B755" s="9" t="s">
        <v>2709</v>
      </c>
      <c r="C755" s="9" t="s">
        <v>2710</v>
      </c>
      <c r="D755" s="9" t="str">
        <f>CONCATENATE(quota_commodities[[#This Row],[goods_nomenclature_item_id]], " - ", quota_commodities[[#This Row],[description]])</f>
        <v>1902110000 - Containing eggs</v>
      </c>
    </row>
    <row r="756" spans="1:4" x14ac:dyDescent="0.25">
      <c r="A756" s="9" t="s">
        <v>141</v>
      </c>
      <c r="B756" s="9" t="s">
        <v>2711</v>
      </c>
      <c r="C756" s="9" t="s">
        <v>2617</v>
      </c>
      <c r="D756" s="9" t="str">
        <f>CONCATENATE(quota_commodities[[#This Row],[goods_nomenclature_item_id]], " - ", quota_commodities[[#This Row],[description]])</f>
        <v>1902190000 - Other</v>
      </c>
    </row>
    <row r="757" spans="1:4" x14ac:dyDescent="0.25">
      <c r="A757" s="9" t="s">
        <v>141</v>
      </c>
      <c r="B757" s="9" t="s">
        <v>2712</v>
      </c>
      <c r="C757" s="9" t="s">
        <v>2713</v>
      </c>
      <c r="D757" s="9" t="str">
        <f>CONCATENATE(quota_commodities[[#This Row],[goods_nomenclature_item_id]], " - ", quota_commodities[[#This Row],[description]])</f>
        <v>1902209100 - Cooked</v>
      </c>
    </row>
    <row r="758" spans="1:4" x14ac:dyDescent="0.25">
      <c r="A758" s="9" t="s">
        <v>141</v>
      </c>
      <c r="B758" s="9" t="s">
        <v>2714</v>
      </c>
      <c r="C758" s="9" t="s">
        <v>2617</v>
      </c>
      <c r="D758" s="9" t="str">
        <f>CONCATENATE(quota_commodities[[#This Row],[goods_nomenclature_item_id]], " - ", quota_commodities[[#This Row],[description]])</f>
        <v>1902209900 - Other</v>
      </c>
    </row>
    <row r="759" spans="1:4" x14ac:dyDescent="0.25">
      <c r="A759" s="9" t="s">
        <v>141</v>
      </c>
      <c r="B759" s="9" t="s">
        <v>2715</v>
      </c>
      <c r="C759" s="9" t="s">
        <v>2716</v>
      </c>
      <c r="D759" s="9" t="str">
        <f>CONCATENATE(quota_commodities[[#This Row],[goods_nomenclature_item_id]], " - ", quota_commodities[[#This Row],[description]])</f>
        <v>1902300000 - Other pasta</v>
      </c>
    </row>
    <row r="760" spans="1:4" x14ac:dyDescent="0.25">
      <c r="A760" s="9" t="s">
        <v>141</v>
      </c>
      <c r="B760" s="9" t="s">
        <v>2717</v>
      </c>
      <c r="C760" s="9" t="s">
        <v>2718</v>
      </c>
      <c r="D760" s="9" t="str">
        <f>CONCATENATE(quota_commodities[[#This Row],[goods_nomenclature_item_id]], " - ", quota_commodities[[#This Row],[description]])</f>
        <v>1902400000 - Couscous</v>
      </c>
    </row>
    <row r="761" spans="1:4" x14ac:dyDescent="0.25">
      <c r="A761" s="9" t="s">
        <v>142</v>
      </c>
      <c r="B761" s="9" t="s">
        <v>3441</v>
      </c>
      <c r="C761" s="9" t="s">
        <v>3442</v>
      </c>
      <c r="D761" s="9" t="str">
        <f>CONCATENATE(quota_commodities[[#This Row],[goods_nomenclature_item_id]], " - ", quota_commodities[[#This Row],[description]])</f>
        <v>1904100000 - Prepared foods obtained by the swelling or roasting of cereals or cereal products</v>
      </c>
    </row>
    <row r="762" spans="1:4" x14ac:dyDescent="0.25">
      <c r="A762" s="9" t="s">
        <v>143</v>
      </c>
      <c r="B762" s="9" t="s">
        <v>3443</v>
      </c>
      <c r="C762" s="9" t="s">
        <v>3444</v>
      </c>
      <c r="D762" s="9" t="str">
        <f>CONCATENATE(quota_commodities[[#This Row],[goods_nomenclature_item_id]], " - ", quota_commodities[[#This Row],[description]])</f>
        <v>1904200000 - Prepared foods obtained from unroasted cereal flakes or from mixtures of unroasted cereal flakes and roasted cereal flakes or swelled cereals</v>
      </c>
    </row>
    <row r="763" spans="1:4" x14ac:dyDescent="0.25">
      <c r="A763" s="9" t="s">
        <v>144</v>
      </c>
      <c r="B763" s="9" t="s">
        <v>2720</v>
      </c>
      <c r="C763" s="9" t="s">
        <v>2721</v>
      </c>
      <c r="D763" s="9" t="str">
        <f>CONCATENATE(quota_commodities[[#This Row],[goods_nomenclature_item_id]], " - ", quota_commodities[[#This Row],[description]])</f>
        <v>1904300000 - Bulgur wheat</v>
      </c>
    </row>
    <row r="764" spans="1:4" x14ac:dyDescent="0.25">
      <c r="A764" s="9" t="s">
        <v>145</v>
      </c>
      <c r="B764" s="9" t="s">
        <v>3445</v>
      </c>
      <c r="C764" s="9" t="s">
        <v>2617</v>
      </c>
      <c r="D764" s="9" t="str">
        <f>CONCATENATE(quota_commodities[[#This Row],[goods_nomenclature_item_id]], " - ", quota_commodities[[#This Row],[description]])</f>
        <v>1904900000 - Other</v>
      </c>
    </row>
    <row r="765" spans="1:4" x14ac:dyDescent="0.25">
      <c r="A765" s="9" t="s">
        <v>146</v>
      </c>
      <c r="B765" s="9" t="s">
        <v>3446</v>
      </c>
      <c r="C765" s="9" t="s">
        <v>3447</v>
      </c>
      <c r="D765" s="9" t="str">
        <f>CONCATENATE(quota_commodities[[#This Row],[goods_nomenclature_item_id]], " - ", quota_commodities[[#This Row],[description]])</f>
        <v>1905310000 - Sweet biscuits</v>
      </c>
    </row>
    <row r="766" spans="1:4" x14ac:dyDescent="0.25">
      <c r="A766" s="9" t="s">
        <v>147</v>
      </c>
      <c r="B766" s="9" t="s">
        <v>3448</v>
      </c>
      <c r="C766" s="9" t="s">
        <v>1528</v>
      </c>
      <c r="D766" s="9" t="str">
        <f>CONCATENATE(quota_commodities[[#This Row],[goods_nomenclature_item_id]], " - ", quota_commodities[[#This Row],[description]])</f>
        <v>1905320000 - Waffles and wafers</v>
      </c>
    </row>
    <row r="767" spans="1:4" x14ac:dyDescent="0.25">
      <c r="A767" s="9" t="s">
        <v>148</v>
      </c>
      <c r="B767" s="9" t="s">
        <v>3449</v>
      </c>
      <c r="C767" s="9" t="s">
        <v>3450</v>
      </c>
      <c r="D767" s="9" t="str">
        <f>CONCATENATE(quota_commodities[[#This Row],[goods_nomenclature_item_id]], " - ", quota_commodities[[#This Row],[description]])</f>
        <v>1905400000 - Rusks, toasted bread and similar toasted products</v>
      </c>
    </row>
    <row r="768" spans="1:4" x14ac:dyDescent="0.25">
      <c r="A768" s="9" t="s">
        <v>149</v>
      </c>
      <c r="B768" s="9" t="s">
        <v>3451</v>
      </c>
      <c r="C768" s="9" t="s">
        <v>3452</v>
      </c>
      <c r="D768" s="9" t="str">
        <f>CONCATENATE(quota_commodities[[#This Row],[goods_nomenclature_item_id]], " - ", quota_commodities[[#This Row],[description]])</f>
        <v>1905901000 - Matzos</v>
      </c>
    </row>
    <row r="769" spans="1:4" x14ac:dyDescent="0.25">
      <c r="A769" s="9" t="s">
        <v>149</v>
      </c>
      <c r="B769" s="9" t="s">
        <v>2723</v>
      </c>
      <c r="C769" s="9" t="s">
        <v>2724</v>
      </c>
      <c r="D769" s="9" t="str">
        <f>CONCATENATE(quota_commodities[[#This Row],[goods_nomenclature_item_id]], " - ", quota_commodities[[#This Row],[description]])</f>
        <v>1905902000 - Communion wafers, empty cachets of a kind suitable for pharmaceutical use, sealing wafers, rice paper and similar products</v>
      </c>
    </row>
    <row r="770" spans="1:4" x14ac:dyDescent="0.25">
      <c r="A770" s="9" t="s">
        <v>149</v>
      </c>
      <c r="B770" s="9" t="s">
        <v>3453</v>
      </c>
      <c r="C770" s="9" t="s">
        <v>3454</v>
      </c>
      <c r="D770" s="9" t="str">
        <f>CONCATENATE(quota_commodities[[#This Row],[goods_nomenclature_item_id]], " - ", quota_commodities[[#This Row],[description]])</f>
        <v>1905903000 - Bread, not containing added honey, eggs, cheese or fruit, and containing by weight in the dry matter state not more than 5|% of sugars and not more than 5|% of fat</v>
      </c>
    </row>
    <row r="771" spans="1:4" x14ac:dyDescent="0.25">
      <c r="A771" s="9" t="s">
        <v>149</v>
      </c>
      <c r="B771" s="9" t="s">
        <v>3455</v>
      </c>
      <c r="C771" s="9" t="s">
        <v>1904</v>
      </c>
      <c r="D771" s="9" t="str">
        <f>CONCATENATE(quota_commodities[[#This Row],[goods_nomenclature_item_id]], " - ", quota_commodities[[#This Row],[description]])</f>
        <v>1905904500 - Biscuits</v>
      </c>
    </row>
    <row r="772" spans="1:4" x14ac:dyDescent="0.25">
      <c r="A772" s="9" t="s">
        <v>149</v>
      </c>
      <c r="B772" s="9" t="s">
        <v>3456</v>
      </c>
      <c r="C772" s="9" t="s">
        <v>3457</v>
      </c>
      <c r="D772" s="9" t="str">
        <f>CONCATENATE(quota_commodities[[#This Row],[goods_nomenclature_item_id]], " - ", quota_commodities[[#This Row],[description]])</f>
        <v>1905905500 - Extruded or expanded products, savoury or salted</v>
      </c>
    </row>
    <row r="773" spans="1:4" x14ac:dyDescent="0.25">
      <c r="A773" s="9" t="s">
        <v>149</v>
      </c>
      <c r="B773" s="9" t="s">
        <v>3458</v>
      </c>
      <c r="C773" s="9" t="s">
        <v>3459</v>
      </c>
      <c r="D773" s="9" t="str">
        <f>CONCATENATE(quota_commodities[[#This Row],[goods_nomenclature_item_id]], " - ", quota_commodities[[#This Row],[description]])</f>
        <v>1905907000 - Containing 5|% or more, by weight, of sucrose, invert sugar or isoglucose</v>
      </c>
    </row>
    <row r="774" spans="1:4" x14ac:dyDescent="0.25">
      <c r="A774" s="9" t="s">
        <v>150</v>
      </c>
      <c r="B774" s="9" t="s">
        <v>3460</v>
      </c>
      <c r="C774" s="9" t="s">
        <v>2617</v>
      </c>
      <c r="D774" s="9" t="str">
        <f>CONCATENATE(quota_commodities[[#This Row],[goods_nomenclature_item_id]], " - ", quota_commodities[[#This Row],[description]])</f>
        <v>2106108000 - Other</v>
      </c>
    </row>
    <row r="775" spans="1:4" x14ac:dyDescent="0.25">
      <c r="A775" s="9" t="s">
        <v>150</v>
      </c>
      <c r="B775" s="9" t="s">
        <v>2725</v>
      </c>
      <c r="C775" s="9" t="s">
        <v>2617</v>
      </c>
      <c r="D775" s="9" t="str">
        <f>CONCATENATE(quota_commodities[[#This Row],[goods_nomenclature_item_id]], " - ", quota_commodities[[#This Row],[description]])</f>
        <v>2106909800 - Other</v>
      </c>
    </row>
    <row r="776" spans="1:4" x14ac:dyDescent="0.25">
      <c r="A776" s="9" t="s">
        <v>151</v>
      </c>
      <c r="B776" s="9" t="s">
        <v>3461</v>
      </c>
      <c r="C776" s="9" t="s">
        <v>3462</v>
      </c>
      <c r="D776" s="9" t="str">
        <f>CONCATENATE(quota_commodities[[#This Row],[goods_nomenclature_item_id]], " - ", quota_commodities[[#This Row],[description]])</f>
        <v>0406902900 - Kashkaval</v>
      </c>
    </row>
    <row r="777" spans="1:4" x14ac:dyDescent="0.25">
      <c r="A777" s="9" t="s">
        <v>151</v>
      </c>
      <c r="B777" s="9" t="s">
        <v>3463</v>
      </c>
      <c r="C777" s="9" t="s">
        <v>3464</v>
      </c>
      <c r="D777" s="9" t="str">
        <f>CONCATENATE(quota_commodities[[#This Row],[goods_nomenclature_item_id]], " - ", quota_commodities[[#This Row],[description]])</f>
        <v>0406905000 - Cheese of sheep's milk or buffalo milk in containers containing brine, or in sheepskin or goatskin bottles</v>
      </c>
    </row>
    <row r="778" spans="1:4" x14ac:dyDescent="0.25">
      <c r="A778" s="9" t="s">
        <v>151</v>
      </c>
      <c r="B778" s="9" t="s">
        <v>3465</v>
      </c>
      <c r="C778" s="9" t="s">
        <v>3466</v>
      </c>
      <c r="D778" s="9" t="str">
        <f>CONCATENATE(quota_commodities[[#This Row],[goods_nomenclature_item_id]], " - ", quota_commodities[[#This Row],[description]])</f>
        <v>0406908620 - "Tulum Peyniri", made from sheep's milk or 'buffalo' milk, in packings of less than 10|kg</v>
      </c>
    </row>
    <row r="779" spans="1:4" x14ac:dyDescent="0.25">
      <c r="A779" s="9" t="s">
        <v>151</v>
      </c>
      <c r="B779" s="9" t="s">
        <v>3467</v>
      </c>
      <c r="C779" s="9" t="s">
        <v>3466</v>
      </c>
      <c r="D779" s="9" t="str">
        <f>CONCATENATE(quota_commodities[[#This Row],[goods_nomenclature_item_id]], " - ", quota_commodities[[#This Row],[description]])</f>
        <v>0406908910 - "Tulum Peyniri", made from sheep's milk or 'buffalo' milk, in packings of less than 10|kg</v>
      </c>
    </row>
    <row r="780" spans="1:4" x14ac:dyDescent="0.25">
      <c r="A780" s="9" t="s">
        <v>151</v>
      </c>
      <c r="B780" s="9" t="s">
        <v>3468</v>
      </c>
      <c r="C780" s="9" t="s">
        <v>3466</v>
      </c>
      <c r="D780" s="9" t="str">
        <f>CONCATENATE(quota_commodities[[#This Row],[goods_nomenclature_item_id]], " - ", quota_commodities[[#This Row],[description]])</f>
        <v>0406909210 - "Tulum Peyniri", made from sheep's milk or 'buffalo' milk, in packings of less than 10|kg</v>
      </c>
    </row>
    <row r="781" spans="1:4" x14ac:dyDescent="0.25">
      <c r="A781" s="9" t="s">
        <v>153</v>
      </c>
      <c r="B781" s="9" t="s">
        <v>3469</v>
      </c>
      <c r="C781" s="9" t="s">
        <v>3470</v>
      </c>
      <c r="D781" s="9" t="str">
        <f>CONCATENATE(quota_commodities[[#This Row],[goods_nomenclature_item_id]], " - ", quota_commodities[[#This Row],[description]])</f>
        <v>0207251000 - Plucked and drawn, without heads and feet but with necks, hearts, livers and gizzards, known as '80|%|turkeys'</v>
      </c>
    </row>
    <row r="782" spans="1:4" x14ac:dyDescent="0.25">
      <c r="A782" s="9" t="s">
        <v>153</v>
      </c>
      <c r="B782" s="9" t="s">
        <v>3471</v>
      </c>
      <c r="C782" s="9" t="s">
        <v>3472</v>
      </c>
      <c r="D782" s="9" t="str">
        <f>CONCATENATE(quota_commodities[[#This Row],[goods_nomenclature_item_id]], " - ", quota_commodities[[#This Row],[description]])</f>
        <v>0207259000 - Plucked and drawn, without heads and feet and without necks, hearts, livers and gizzards, known as '73|%|turkeys', or otherwise presented</v>
      </c>
    </row>
    <row r="783" spans="1:4" x14ac:dyDescent="0.25">
      <c r="A783" s="9" t="s">
        <v>153</v>
      </c>
      <c r="B783" s="9" t="s">
        <v>3473</v>
      </c>
      <c r="C783" s="9" t="s">
        <v>3474</v>
      </c>
      <c r="D783" s="9" t="str">
        <f>CONCATENATE(quota_commodities[[#This Row],[goods_nomenclature_item_id]], " - ", quota_commodities[[#This Row],[description]])</f>
        <v>0207273000 - Whole wings, with or without tips</v>
      </c>
    </row>
    <row r="784" spans="1:4" x14ac:dyDescent="0.25">
      <c r="A784" s="9" t="s">
        <v>153</v>
      </c>
      <c r="B784" s="9" t="s">
        <v>3475</v>
      </c>
      <c r="C784" s="9" t="s">
        <v>3476</v>
      </c>
      <c r="D784" s="9" t="str">
        <f>CONCATENATE(quota_commodities[[#This Row],[goods_nomenclature_item_id]], " - ", quota_commodities[[#This Row],[description]])</f>
        <v>0207274000 - Backs, necks, backs with necks attached, rumps and wing-tips</v>
      </c>
    </row>
    <row r="785" spans="1:4" x14ac:dyDescent="0.25">
      <c r="A785" s="9" t="s">
        <v>153</v>
      </c>
      <c r="B785" s="9" t="s">
        <v>3477</v>
      </c>
      <c r="C785" s="9" t="s">
        <v>3478</v>
      </c>
      <c r="D785" s="9" t="str">
        <f>CONCATENATE(quota_commodities[[#This Row],[goods_nomenclature_item_id]], " - ", quota_commodities[[#This Row],[description]])</f>
        <v>0207275000 - Breasts and cuts thereof</v>
      </c>
    </row>
    <row r="786" spans="1:4" x14ac:dyDescent="0.25">
      <c r="A786" s="9" t="s">
        <v>153</v>
      </c>
      <c r="B786" s="9" t="s">
        <v>3479</v>
      </c>
      <c r="C786" s="9" t="s">
        <v>3480</v>
      </c>
      <c r="D786" s="9" t="str">
        <f>CONCATENATE(quota_commodities[[#This Row],[goods_nomenclature_item_id]], " - ", quota_commodities[[#This Row],[description]])</f>
        <v>0207276000 - Drumsticks and cuts thereof</v>
      </c>
    </row>
    <row r="787" spans="1:4" x14ac:dyDescent="0.25">
      <c r="A787" s="9" t="s">
        <v>153</v>
      </c>
      <c r="B787" s="9" t="s">
        <v>3481</v>
      </c>
      <c r="C787" s="9" t="s">
        <v>2617</v>
      </c>
      <c r="D787" s="9" t="str">
        <f>CONCATENATE(quota_commodities[[#This Row],[goods_nomenclature_item_id]], " - ", quota_commodities[[#This Row],[description]])</f>
        <v>0207277000 - Other</v>
      </c>
    </row>
    <row r="788" spans="1:4" x14ac:dyDescent="0.25">
      <c r="A788" s="9" t="s">
        <v>155</v>
      </c>
      <c r="B788" s="9" t="s">
        <v>3482</v>
      </c>
      <c r="C788" s="9" t="s">
        <v>3483</v>
      </c>
      <c r="D788" s="9" t="str">
        <f>CONCATENATE(quota_commodities[[#This Row],[goods_nomenclature_item_id]], " - ", quota_commodities[[#This Row],[description]])</f>
        <v>0301919011 - Weighing 1.2??kg or less each</v>
      </c>
    </row>
    <row r="789" spans="1:4" x14ac:dyDescent="0.25">
      <c r="A789" s="9" t="s">
        <v>155</v>
      </c>
      <c r="B789" s="9" t="s">
        <v>3484</v>
      </c>
      <c r="C789" s="9" t="s">
        <v>2617</v>
      </c>
      <c r="D789" s="9" t="str">
        <f>CONCATENATE(quota_commodities[[#This Row],[goods_nomenclature_item_id]], " - ", quota_commodities[[#This Row],[description]])</f>
        <v>0301919019 - Other</v>
      </c>
    </row>
    <row r="790" spans="1:4" x14ac:dyDescent="0.25">
      <c r="A790" s="9" t="s">
        <v>155</v>
      </c>
      <c r="B790" s="9" t="s">
        <v>3485</v>
      </c>
      <c r="C790" s="9" t="s">
        <v>3486</v>
      </c>
      <c r="D790" s="9" t="str">
        <f>CONCATENATE(quota_commodities[[#This Row],[goods_nomenclature_item_id]], " - ", quota_commodities[[#This Row],[description]])</f>
        <v>0302112000 - Of the species Oncorhynchus mykiss, with heads and gills on, gutted, weighing more than 1,2|kg each, or with heads off, gilled and gutted, weighing more than 1|kg each</v>
      </c>
    </row>
    <row r="791" spans="1:4" x14ac:dyDescent="0.25">
      <c r="A791" s="9" t="s">
        <v>155</v>
      </c>
      <c r="B791" s="9" t="s">
        <v>3487</v>
      </c>
      <c r="C791" s="9" t="s">
        <v>3488</v>
      </c>
      <c r="D791" s="9" t="str">
        <f>CONCATENATE(quota_commodities[[#This Row],[goods_nomenclature_item_id]], " - ", quota_commodities[[#This Row],[description]])</f>
        <v>0302118011 - In the form of whole fish (with heads on), whether or not gilled, whether or not gutted, weighing 1,2??kg or less each; with heads off, whether or not gilled, whether or not gutted, weighing 1??kg or less each</v>
      </c>
    </row>
    <row r="792" spans="1:4" x14ac:dyDescent="0.25">
      <c r="A792" s="9" t="s">
        <v>155</v>
      </c>
      <c r="B792" s="9" t="s">
        <v>3489</v>
      </c>
      <c r="C792" s="9" t="s">
        <v>2617</v>
      </c>
      <c r="D792" s="9" t="str">
        <f>CONCATENATE(quota_commodities[[#This Row],[goods_nomenclature_item_id]], " - ", quota_commodities[[#This Row],[description]])</f>
        <v>0302118019 - Other</v>
      </c>
    </row>
    <row r="793" spans="1:4" x14ac:dyDescent="0.25">
      <c r="A793" s="9" t="s">
        <v>155</v>
      </c>
      <c r="B793" s="9" t="s">
        <v>3490</v>
      </c>
      <c r="C793" s="9" t="s">
        <v>3486</v>
      </c>
      <c r="D793" s="9" t="str">
        <f>CONCATENATE(quota_commodities[[#This Row],[goods_nomenclature_item_id]], " - ", quota_commodities[[#This Row],[description]])</f>
        <v>0303142000 - Of the species Oncorhynchus mykiss, with heads and gills on, gutted, weighing more than 1,2|kg each, or with heads off, gilled and gutted, weighing more than 1|kg each</v>
      </c>
    </row>
    <row r="794" spans="1:4" x14ac:dyDescent="0.25">
      <c r="A794" s="9" t="s">
        <v>155</v>
      </c>
      <c r="B794" s="9" t="s">
        <v>3491</v>
      </c>
      <c r="C794" s="9" t="s">
        <v>3488</v>
      </c>
      <c r="D794" s="9" t="str">
        <f>CONCATENATE(quota_commodities[[#This Row],[goods_nomenclature_item_id]], " - ", quota_commodities[[#This Row],[description]])</f>
        <v>0303149011 - In the form of whole fish (with heads on), whether or not gilled, whether or not gutted, weighing 1,2??kg or less each; with heads off, whether or not gilled, whether or not gutted, weighing 1??kg or less each</v>
      </c>
    </row>
    <row r="795" spans="1:4" x14ac:dyDescent="0.25">
      <c r="A795" s="9" t="s">
        <v>155</v>
      </c>
      <c r="B795" s="9" t="s">
        <v>3492</v>
      </c>
      <c r="C795" s="9" t="s">
        <v>2617</v>
      </c>
      <c r="D795" s="9" t="str">
        <f>CONCATENATE(quota_commodities[[#This Row],[goods_nomenclature_item_id]], " - ", quota_commodities[[#This Row],[description]])</f>
        <v>0303149019 - Other</v>
      </c>
    </row>
    <row r="796" spans="1:4" x14ac:dyDescent="0.25">
      <c r="A796" s="9" t="s">
        <v>155</v>
      </c>
      <c r="B796" s="9" t="s">
        <v>3493</v>
      </c>
      <c r="C796" s="9" t="s">
        <v>3494</v>
      </c>
      <c r="D796" s="9" t="str">
        <f>CONCATENATE(quota_commodities[[#This Row],[goods_nomenclature_item_id]], " - ", quota_commodities[[#This Row],[description]])</f>
        <v>0304421000 - Of the species Oncorhynchus mykiss, weighing more than 400|g each</v>
      </c>
    </row>
    <row r="797" spans="1:4" x14ac:dyDescent="0.25">
      <c r="A797" s="9" t="s">
        <v>155</v>
      </c>
      <c r="B797" s="9" t="s">
        <v>3495</v>
      </c>
      <c r="C797" s="9" t="s">
        <v>3496</v>
      </c>
      <c r="D797" s="9" t="str">
        <f>CONCATENATE(quota_commodities[[#This Row],[goods_nomenclature_item_id]], " - ", quota_commodities[[#This Row],[description]])</f>
        <v>0304429010 - Of the species Oncorhynchus mykiss</v>
      </c>
    </row>
    <row r="798" spans="1:4" x14ac:dyDescent="0.25">
      <c r="A798" s="9" t="s">
        <v>155</v>
      </c>
      <c r="B798" s="9" t="s">
        <v>3497</v>
      </c>
      <c r="C798" s="9" t="s">
        <v>3494</v>
      </c>
      <c r="D798" s="9" t="str">
        <f>CONCATENATE(quota_commodities[[#This Row],[goods_nomenclature_item_id]], " - ", quota_commodities[[#This Row],[description]])</f>
        <v>0304821000 - Of the species Oncorhynchus mykiss, weighing more than 400|g each</v>
      </c>
    </row>
    <row r="799" spans="1:4" x14ac:dyDescent="0.25">
      <c r="A799" s="9" t="s">
        <v>155</v>
      </c>
      <c r="B799" s="9" t="s">
        <v>3498</v>
      </c>
      <c r="C799" s="9" t="s">
        <v>3496</v>
      </c>
      <c r="D799" s="9" t="str">
        <f>CONCATENATE(quota_commodities[[#This Row],[goods_nomenclature_item_id]], " - ", quota_commodities[[#This Row],[description]])</f>
        <v>0304829010 - Of the species Oncorhynchus mykiss</v>
      </c>
    </row>
    <row r="800" spans="1:4" x14ac:dyDescent="0.25">
      <c r="A800" s="9" t="s">
        <v>155</v>
      </c>
      <c r="B800" s="9" t="s">
        <v>3499</v>
      </c>
      <c r="C800" s="9" t="s">
        <v>3500</v>
      </c>
      <c r="D800" s="9" t="str">
        <f>CONCATENATE(quota_commodities[[#This Row],[goods_nomenclature_item_id]], " - ", quota_commodities[[#This Row],[description]])</f>
        <v>0304992111 - Of trout (Oncorhynchus mykiss)</v>
      </c>
    </row>
    <row r="801" spans="1:4" x14ac:dyDescent="0.25">
      <c r="A801" s="9" t="s">
        <v>157</v>
      </c>
      <c r="B801" s="9" t="s">
        <v>3501</v>
      </c>
      <c r="C801" s="9" t="s">
        <v>1535</v>
      </c>
      <c r="D801" s="9" t="str">
        <f>CONCATENATE(quota_commodities[[#This Row],[goods_nomenclature_item_id]], " - ", quota_commodities[[#This Row],[description]])</f>
        <v>0305539010 - Coalfish (Pollachius Virens), salted and dried</v>
      </c>
    </row>
    <row r="802" spans="1:4" x14ac:dyDescent="0.25">
      <c r="A802" s="9" t="s">
        <v>159</v>
      </c>
      <c r="B802" s="9" t="s">
        <v>3502</v>
      </c>
      <c r="C802" s="9" t="s">
        <v>3503</v>
      </c>
      <c r="D802" s="9" t="str">
        <f>CONCATENATE(quota_commodities[[#This Row],[goods_nomenclature_item_id]], " - ", quota_commodities[[#This Row],[description]])</f>
        <v>0307910010 - Common whelk (Buccinum undatum)</v>
      </c>
    </row>
    <row r="803" spans="1:4" x14ac:dyDescent="0.25">
      <c r="A803" s="9" t="s">
        <v>159</v>
      </c>
      <c r="B803" s="9" t="s">
        <v>3504</v>
      </c>
      <c r="C803" s="9" t="s">
        <v>3503</v>
      </c>
      <c r="D803" s="9" t="str">
        <f>CONCATENATE(quota_commodities[[#This Row],[goods_nomenclature_item_id]], " - ", quota_commodities[[#This Row],[description]])</f>
        <v>0307920010 - Common whelk (Buccinum undatum)</v>
      </c>
    </row>
    <row r="804" spans="1:4" x14ac:dyDescent="0.25">
      <c r="A804" s="9" t="s">
        <v>159</v>
      </c>
      <c r="B804" s="9" t="s">
        <v>3505</v>
      </c>
      <c r="C804" s="9" t="s">
        <v>3506</v>
      </c>
      <c r="D804" s="9" t="str">
        <f>CONCATENATE(quota_commodities[[#This Row],[goods_nomenclature_item_id]], " - ", quota_commodities[[#This Row],[description]])</f>
        <v>1605590010 - Common whelk (Buccinum Undatum)</v>
      </c>
    </row>
    <row r="805" spans="1:4" x14ac:dyDescent="0.25">
      <c r="A805" s="9" t="s">
        <v>160</v>
      </c>
      <c r="B805" s="9" t="s">
        <v>3507</v>
      </c>
      <c r="C805" s="9" t="s">
        <v>3508</v>
      </c>
      <c r="D805" s="9" t="str">
        <f>CONCATENATE(quota_commodities[[#This Row],[goods_nomenclature_item_id]], " - ", quota_commodities[[#This Row],[description]])</f>
        <v>1604110030 - Atlantic salmon (Salmo salar)</v>
      </c>
    </row>
    <row r="806" spans="1:4" x14ac:dyDescent="0.25">
      <c r="A806" s="9" t="s">
        <v>160</v>
      </c>
      <c r="B806" s="9" t="s">
        <v>3509</v>
      </c>
      <c r="C806" s="9" t="s">
        <v>3510</v>
      </c>
      <c r="D806" s="9" t="str">
        <f>CONCATENATE(quota_commodities[[#This Row],[goods_nomenclature_item_id]], " - ", quota_commodities[[#This Row],[description]])</f>
        <v>1604191010 - Trout (Oncorhynchus mykiss)</v>
      </c>
    </row>
    <row r="807" spans="1:4" x14ac:dyDescent="0.25">
      <c r="A807" s="9" t="s">
        <v>160</v>
      </c>
      <c r="B807" s="9" t="s">
        <v>3511</v>
      </c>
      <c r="C807" s="9" t="s">
        <v>3508</v>
      </c>
      <c r="D807" s="9" t="str">
        <f>CONCATENATE(quota_commodities[[#This Row],[goods_nomenclature_item_id]], " - ", quota_commodities[[#This Row],[description]])</f>
        <v>1604201030 - Atlantic salmon (Salmo salar)</v>
      </c>
    </row>
    <row r="808" spans="1:4" x14ac:dyDescent="0.25">
      <c r="A808" s="9" t="s">
        <v>160</v>
      </c>
      <c r="B808" s="9" t="s">
        <v>3512</v>
      </c>
      <c r="C808" s="9" t="s">
        <v>3510</v>
      </c>
      <c r="D808" s="9" t="str">
        <f>CONCATENATE(quota_commodities[[#This Row],[goods_nomenclature_item_id]], " - ", quota_commodities[[#This Row],[description]])</f>
        <v>1604203010 - Trout (Oncorhynchus mykiss)</v>
      </c>
    </row>
    <row r="809" spans="1:4" x14ac:dyDescent="0.25">
      <c r="A809" s="9" t="s">
        <v>161</v>
      </c>
      <c r="B809" s="9" t="s">
        <v>3513</v>
      </c>
      <c r="C809" s="9" t="s">
        <v>3514</v>
      </c>
      <c r="D809" s="9" t="str">
        <f>CONCATENATE(quota_commodities[[#This Row],[goods_nomenclature_item_id]], " - ", quota_commodities[[#This Row],[description]])</f>
        <v>0306149010 - Crab of the species Geryon affinis</v>
      </c>
    </row>
    <row r="810" spans="1:4" x14ac:dyDescent="0.25">
      <c r="A810" s="9" t="s">
        <v>162</v>
      </c>
      <c r="B810" s="9" t="s">
        <v>3515</v>
      </c>
      <c r="C810" s="9" t="s">
        <v>3516</v>
      </c>
      <c r="D810" s="9" t="str">
        <f>CONCATENATE(quota_commodities[[#This Row],[goods_nomenclature_item_id]], " - ", quota_commodities[[#This Row],[description]])</f>
        <v>0306169100 - Shrimps of the species Crangon crangon</v>
      </c>
    </row>
    <row r="811" spans="1:4" x14ac:dyDescent="0.25">
      <c r="A811" s="9" t="s">
        <v>162</v>
      </c>
      <c r="B811" s="9" t="s">
        <v>3517</v>
      </c>
      <c r="C811" s="9" t="s">
        <v>2617</v>
      </c>
      <c r="D811" s="9" t="str">
        <f>CONCATENATE(quota_commodities[[#This Row],[goods_nomenclature_item_id]], " - ", quota_commodities[[#This Row],[description]])</f>
        <v>0306169900 - Other</v>
      </c>
    </row>
    <row r="812" spans="1:4" x14ac:dyDescent="0.25">
      <c r="A812" s="9" t="s">
        <v>162</v>
      </c>
      <c r="B812" s="9" t="s">
        <v>3518</v>
      </c>
      <c r="C812" s="9" t="s">
        <v>3519</v>
      </c>
      <c r="D812" s="9" t="str">
        <f>CONCATENATE(quota_commodities[[#This Row],[goods_nomenclature_item_id]], " - ", quota_commodities[[#This Row],[description]])</f>
        <v>0306179100 - Deepwater rose shrimps (Parapenaeus longirostris)</v>
      </c>
    </row>
    <row r="813" spans="1:4" x14ac:dyDescent="0.25">
      <c r="A813" s="9" t="s">
        <v>162</v>
      </c>
      <c r="B813" s="9" t="s">
        <v>3520</v>
      </c>
      <c r="C813" s="9" t="s">
        <v>3521</v>
      </c>
      <c r="D813" s="9" t="str">
        <f>CONCATENATE(quota_commodities[[#This Row],[goods_nomenclature_item_id]], " - ", quota_commodities[[#This Row],[description]])</f>
        <v>0306179200 - Shrimps of the genus Penaeus</v>
      </c>
    </row>
    <row r="814" spans="1:4" x14ac:dyDescent="0.25">
      <c r="A814" s="9" t="s">
        <v>162</v>
      </c>
      <c r="B814" s="9" t="s">
        <v>3522</v>
      </c>
      <c r="C814" s="9" t="s">
        <v>3523</v>
      </c>
      <c r="D814" s="9" t="str">
        <f>CONCATENATE(quota_commodities[[#This Row],[goods_nomenclature_item_id]], " - ", quota_commodities[[#This Row],[description]])</f>
        <v>0306179300 - Shrimps of the family Pandalidae, other than of the genus Pandalus</v>
      </c>
    </row>
    <row r="815" spans="1:4" x14ac:dyDescent="0.25">
      <c r="A815" s="9" t="s">
        <v>162</v>
      </c>
      <c r="B815" s="9" t="s">
        <v>3524</v>
      </c>
      <c r="C815" s="9" t="s">
        <v>3525</v>
      </c>
      <c r="D815" s="9" t="str">
        <f>CONCATENATE(quota_commodities[[#This Row],[goods_nomenclature_item_id]], " - ", quota_commodities[[#This Row],[description]])</f>
        <v>0306179400 - Shrimps of the genus Crangon, other than of the species Crangon crangon</v>
      </c>
    </row>
    <row r="816" spans="1:4" x14ac:dyDescent="0.25">
      <c r="A816" s="9" t="s">
        <v>162</v>
      </c>
      <c r="B816" s="9" t="s">
        <v>3526</v>
      </c>
      <c r="C816" s="9" t="s">
        <v>2617</v>
      </c>
      <c r="D816" s="9" t="str">
        <f>CONCATENATE(quota_commodities[[#This Row],[goods_nomenclature_item_id]], " - ", quota_commodities[[#This Row],[description]])</f>
        <v>0306179900 - Other</v>
      </c>
    </row>
    <row r="817" spans="1:4" x14ac:dyDescent="0.25">
      <c r="A817" s="9" t="s">
        <v>162</v>
      </c>
      <c r="B817" s="9" t="s">
        <v>3527</v>
      </c>
      <c r="C817" s="9" t="s">
        <v>3528</v>
      </c>
      <c r="D817" s="9" t="str">
        <f>CONCATENATE(quota_commodities[[#This Row],[goods_nomenclature_item_id]], " - ", quota_commodities[[#This Row],[description]])</f>
        <v>0306940000 - Norway lobsters (Nephrops norvegicus)</v>
      </c>
    </row>
    <row r="818" spans="1:4" x14ac:dyDescent="0.25">
      <c r="A818" s="9" t="s">
        <v>162</v>
      </c>
      <c r="B818" s="9" t="s">
        <v>3529</v>
      </c>
      <c r="C818" s="9" t="s">
        <v>3530</v>
      </c>
      <c r="D818" s="9" t="str">
        <f>CONCATENATE(quota_commodities[[#This Row],[goods_nomenclature_item_id]], " - ", quota_commodities[[#This Row],[description]])</f>
        <v>0306951100 - Cooked by steaming or by boiling in water</v>
      </c>
    </row>
    <row r="819" spans="1:4" x14ac:dyDescent="0.25">
      <c r="A819" s="9" t="s">
        <v>162</v>
      </c>
      <c r="B819" s="9" t="s">
        <v>3531</v>
      </c>
      <c r="C819" s="9" t="s">
        <v>2617</v>
      </c>
      <c r="D819" s="9" t="str">
        <f>CONCATENATE(quota_commodities[[#This Row],[goods_nomenclature_item_id]], " - ", quota_commodities[[#This Row],[description]])</f>
        <v>0306951900 - Other</v>
      </c>
    </row>
    <row r="820" spans="1:4" x14ac:dyDescent="0.25">
      <c r="A820" s="9" t="s">
        <v>162</v>
      </c>
      <c r="B820" s="9" t="s">
        <v>3532</v>
      </c>
      <c r="C820" s="9" t="s">
        <v>3533</v>
      </c>
      <c r="D820" s="9" t="str">
        <f>CONCATENATE(quota_commodities[[#This Row],[goods_nomenclature_item_id]], " - ", quota_commodities[[#This Row],[description]])</f>
        <v>0306952000 - Pandalus spp.</v>
      </c>
    </row>
    <row r="821" spans="1:4" x14ac:dyDescent="0.25">
      <c r="A821" s="9" t="s">
        <v>162</v>
      </c>
      <c r="B821" s="9" t="s">
        <v>3534</v>
      </c>
      <c r="C821" s="9" t="s">
        <v>3535</v>
      </c>
      <c r="D821" s="9" t="str">
        <f>CONCATENATE(quota_commodities[[#This Row],[goods_nomenclature_item_id]], " - ", quota_commodities[[#This Row],[description]])</f>
        <v>0306953091 - Smoked, whether in shell or not, whether or not cooked before or during the smoking process, not otherwise prepared, in immediate packings of a net content exceeding 2|kg</v>
      </c>
    </row>
    <row r="822" spans="1:4" x14ac:dyDescent="0.25">
      <c r="A822" s="9" t="s">
        <v>162</v>
      </c>
      <c r="B822" s="9" t="s">
        <v>3536</v>
      </c>
      <c r="C822" s="9" t="s">
        <v>2617</v>
      </c>
      <c r="D822" s="9" t="str">
        <f>CONCATENATE(quota_commodities[[#This Row],[goods_nomenclature_item_id]], " - ", quota_commodities[[#This Row],[description]])</f>
        <v>0306953099 - Other</v>
      </c>
    </row>
    <row r="823" spans="1:4" x14ac:dyDescent="0.25">
      <c r="A823" s="9" t="s">
        <v>162</v>
      </c>
      <c r="B823" s="9" t="s">
        <v>3537</v>
      </c>
      <c r="C823" s="9" t="s">
        <v>3525</v>
      </c>
      <c r="D823" s="9" t="str">
        <f>CONCATENATE(quota_commodities[[#This Row],[goods_nomenclature_item_id]], " - ", quota_commodities[[#This Row],[description]])</f>
        <v>0306954000 - Shrimps of the genus Crangon, other than of the species Crangon crangon</v>
      </c>
    </row>
    <row r="824" spans="1:4" x14ac:dyDescent="0.25">
      <c r="A824" s="9" t="s">
        <v>162</v>
      </c>
      <c r="B824" s="9" t="s">
        <v>3538</v>
      </c>
      <c r="C824" s="9" t="s">
        <v>2617</v>
      </c>
      <c r="D824" s="9" t="str">
        <f>CONCATENATE(quota_commodities[[#This Row],[goods_nomenclature_item_id]], " - ", quota_commodities[[#This Row],[description]])</f>
        <v>0306959000 - Other</v>
      </c>
    </row>
    <row r="825" spans="1:4" x14ac:dyDescent="0.25">
      <c r="A825" s="9" t="s">
        <v>162</v>
      </c>
      <c r="B825" s="9" t="s">
        <v>3539</v>
      </c>
      <c r="C825" s="9" t="s">
        <v>3540</v>
      </c>
      <c r="D825" s="9" t="str">
        <f>CONCATENATE(quota_commodities[[#This Row],[goods_nomenclature_item_id]], " - ", quota_commodities[[#This Row],[description]])</f>
        <v>1605211000 - In immediate packings of a net content not exceeding 2|kg</v>
      </c>
    </row>
    <row r="826" spans="1:4" x14ac:dyDescent="0.25">
      <c r="A826" s="9" t="s">
        <v>162</v>
      </c>
      <c r="B826" s="9" t="s">
        <v>3541</v>
      </c>
      <c r="C826" s="9" t="s">
        <v>2617</v>
      </c>
      <c r="D826" s="9" t="str">
        <f>CONCATENATE(quota_commodities[[#This Row],[goods_nomenclature_item_id]], " - ", quota_commodities[[#This Row],[description]])</f>
        <v>1605219000 - Other</v>
      </c>
    </row>
    <row r="827" spans="1:4" x14ac:dyDescent="0.25">
      <c r="A827" s="9" t="s">
        <v>162</v>
      </c>
      <c r="B827" s="9" t="s">
        <v>3542</v>
      </c>
      <c r="C827" s="9" t="s">
        <v>2617</v>
      </c>
      <c r="D827" s="9" t="str">
        <f>CONCATENATE(quota_commodities[[#This Row],[goods_nomenclature_item_id]], " - ", quota_commodities[[#This Row],[description]])</f>
        <v>1605290000 - Other</v>
      </c>
    </row>
    <row r="828" spans="1:4" x14ac:dyDescent="0.25">
      <c r="A828" s="9" t="s">
        <v>162</v>
      </c>
      <c r="B828" s="9" t="s">
        <v>3543</v>
      </c>
      <c r="C828" s="9" t="s">
        <v>3528</v>
      </c>
      <c r="D828" s="9" t="str">
        <f>CONCATENATE(quota_commodities[[#This Row],[goods_nomenclature_item_id]], " - ", quota_commodities[[#This Row],[description]])</f>
        <v>1605400020 - Norway lobsters (Nephrops norvegicus)</v>
      </c>
    </row>
    <row r="829" spans="1:4" x14ac:dyDescent="0.25">
      <c r="A829" s="9" t="s">
        <v>164</v>
      </c>
      <c r="B829" s="9" t="s">
        <v>3544</v>
      </c>
      <c r="C829" s="9" t="s">
        <v>3545</v>
      </c>
      <c r="D829" s="9" t="str">
        <f>CONCATENATE(quota_commodities[[#This Row],[goods_nomenclature_item_id]], " - ", quota_commodities[[#This Row],[description]])</f>
        <v>1604170000 - Eels</v>
      </c>
    </row>
    <row r="830" spans="1:4" x14ac:dyDescent="0.25">
      <c r="A830" s="9" t="s">
        <v>164</v>
      </c>
      <c r="B830" s="9" t="s">
        <v>3546</v>
      </c>
      <c r="C830" s="9" t="s">
        <v>3547</v>
      </c>
      <c r="D830" s="9" t="str">
        <f>CONCATENATE(quota_commodities[[#This Row],[goods_nomenclature_item_id]], " - ", quota_commodities[[#This Row],[description]])</f>
        <v>1604180000 - Shark fins</v>
      </c>
    </row>
    <row r="831" spans="1:4" x14ac:dyDescent="0.25">
      <c r="A831" s="9" t="s">
        <v>164</v>
      </c>
      <c r="B831" s="9" t="s">
        <v>3548</v>
      </c>
      <c r="C831" s="9" t="s">
        <v>3549</v>
      </c>
      <c r="D831" s="9" t="str">
        <f>CONCATENATE(quota_commodities[[#This Row],[goods_nomenclature_item_id]], " - ", quota_commodities[[#This Row],[description]])</f>
        <v>1604199200 - Cod (Gadus morhua, Gadus ogac, Gadus macrocephalus)</v>
      </c>
    </row>
    <row r="832" spans="1:4" x14ac:dyDescent="0.25">
      <c r="A832" s="9" t="s">
        <v>164</v>
      </c>
      <c r="B832" s="9" t="s">
        <v>3550</v>
      </c>
      <c r="C832" s="9" t="s">
        <v>3551</v>
      </c>
      <c r="D832" s="9" t="str">
        <f>CONCATENATE(quota_commodities[[#This Row],[goods_nomenclature_item_id]], " - ", quota_commodities[[#This Row],[description]])</f>
        <v>1604199300 - Coalfish (Pollachius virens)</v>
      </c>
    </row>
    <row r="833" spans="1:4" x14ac:dyDescent="0.25">
      <c r="A833" s="9" t="s">
        <v>164</v>
      </c>
      <c r="B833" s="9" t="s">
        <v>3552</v>
      </c>
      <c r="C833" s="9" t="s">
        <v>3553</v>
      </c>
      <c r="D833" s="9" t="str">
        <f>CONCATENATE(quota_commodities[[#This Row],[goods_nomenclature_item_id]], " - ", quota_commodities[[#This Row],[description]])</f>
        <v>1604199400 - Hake (Merluccius spp., Urophycis spp.)</v>
      </c>
    </row>
    <row r="834" spans="1:4" x14ac:dyDescent="0.25">
      <c r="A834" s="9" t="s">
        <v>164</v>
      </c>
      <c r="B834" s="9" t="s">
        <v>3554</v>
      </c>
      <c r="C834" s="9" t="s">
        <v>3555</v>
      </c>
      <c r="D834" s="9" t="str">
        <f>CONCATENATE(quota_commodities[[#This Row],[goods_nomenclature_item_id]], " - ", quota_commodities[[#This Row],[description]])</f>
        <v>1604199500 - Alaska pollack (Theragra chalcogramma) and pollack (Pollachius pollachius)</v>
      </c>
    </row>
    <row r="835" spans="1:4" x14ac:dyDescent="0.25">
      <c r="A835" s="9" t="s">
        <v>164</v>
      </c>
      <c r="B835" s="9" t="s">
        <v>3556</v>
      </c>
      <c r="C835" s="9" t="s">
        <v>2617</v>
      </c>
      <c r="D835" s="9" t="str">
        <f>CONCATENATE(quota_commodities[[#This Row],[goods_nomenclature_item_id]], " - ", quota_commodities[[#This Row],[description]])</f>
        <v>1604199700 - Other</v>
      </c>
    </row>
    <row r="836" spans="1:4" x14ac:dyDescent="0.25">
      <c r="A836" s="9" t="s">
        <v>164</v>
      </c>
      <c r="B836" s="9" t="s">
        <v>3557</v>
      </c>
      <c r="C836" s="9" t="s">
        <v>1902</v>
      </c>
      <c r="D836" s="9" t="str">
        <f>CONCATENATE(quota_commodities[[#This Row],[goods_nomenclature_item_id]], " - ", quota_commodities[[#This Row],[description]])</f>
        <v>1604200500 - Preparations of surimi</v>
      </c>
    </row>
    <row r="837" spans="1:4" x14ac:dyDescent="0.25">
      <c r="A837" s="9" t="s">
        <v>164</v>
      </c>
      <c r="B837" s="9" t="s">
        <v>3558</v>
      </c>
      <c r="C837" s="9" t="s">
        <v>3559</v>
      </c>
      <c r="D837" s="9" t="str">
        <f>CONCATENATE(quota_commodities[[#This Row],[goods_nomenclature_item_id]], " - ", quota_commodities[[#This Row],[description]])</f>
        <v>1604209020 - Preserved smoked coalfish</v>
      </c>
    </row>
    <row r="838" spans="1:4" x14ac:dyDescent="0.25">
      <c r="A838" s="9" t="s">
        <v>164</v>
      </c>
      <c r="B838" s="9" t="s">
        <v>3560</v>
      </c>
      <c r="C838" s="9" t="s">
        <v>3561</v>
      </c>
      <c r="D838" s="9" t="str">
        <f>CONCATENATE(quota_commodities[[#This Row],[goods_nomenclature_item_id]], " - ", quota_commodities[[#This Row],[description]])</f>
        <v>1604209030 - In airtight cans</v>
      </c>
    </row>
    <row r="839" spans="1:4" x14ac:dyDescent="0.25">
      <c r="A839" s="9" t="s">
        <v>164</v>
      </c>
      <c r="B839" s="9" t="s">
        <v>3562</v>
      </c>
      <c r="C839" s="9" t="s">
        <v>3563</v>
      </c>
      <c r="D839" s="9" t="str">
        <f>CONCATENATE(quota_commodities[[#This Row],[goods_nomenclature_item_id]], " - ", quota_commodities[[#This Row],[description]])</f>
        <v>1604209035 - ??ther</v>
      </c>
    </row>
    <row r="840" spans="1:4" x14ac:dyDescent="0.25">
      <c r="A840" s="9" t="s">
        <v>164</v>
      </c>
      <c r="B840" s="9" t="s">
        <v>3564</v>
      </c>
      <c r="C840" s="9" t="s">
        <v>3565</v>
      </c>
      <c r="D840" s="9" t="str">
        <f>CONCATENATE(quota_commodities[[#This Row],[goods_nomenclature_item_id]], " - ", quota_commodities[[#This Row],[description]])</f>
        <v>1604209040 - of mackerel (Scomber australasicus)</v>
      </c>
    </row>
    <row r="841" spans="1:4" x14ac:dyDescent="0.25">
      <c r="A841" s="9" t="s">
        <v>164</v>
      </c>
      <c r="B841" s="9" t="s">
        <v>3566</v>
      </c>
      <c r="C841" s="9" t="s">
        <v>3567</v>
      </c>
      <c r="D841" s="9" t="str">
        <f>CONCATENATE(quota_commodities[[#This Row],[goods_nomenclature_item_id]], " - ", quota_commodities[[#This Row],[description]])</f>
        <v>1604209050 - Lamprey</v>
      </c>
    </row>
    <row r="842" spans="1:4" x14ac:dyDescent="0.25">
      <c r="A842" s="9" t="s">
        <v>164</v>
      </c>
      <c r="B842" s="9" t="s">
        <v>3568</v>
      </c>
      <c r="C842" s="9" t="s">
        <v>3569</v>
      </c>
      <c r="D842" s="9" t="str">
        <f>CONCATENATE(quota_commodities[[#This Row],[goods_nomenclature_item_id]], " - ", quota_commodities[[#This Row],[description]])</f>
        <v>1604209060 - Swordfish (Xiphias gladius)</v>
      </c>
    </row>
    <row r="843" spans="1:4" x14ac:dyDescent="0.25">
      <c r="A843" s="9" t="s">
        <v>164</v>
      </c>
      <c r="B843" s="9" t="s">
        <v>3570</v>
      </c>
      <c r="C843" s="9" t="s">
        <v>2617</v>
      </c>
      <c r="D843" s="9" t="str">
        <f>CONCATENATE(quota_commodities[[#This Row],[goods_nomenclature_item_id]], " - ", quota_commodities[[#This Row],[description]])</f>
        <v>1604209090 - Other</v>
      </c>
    </row>
    <row r="844" spans="1:4" x14ac:dyDescent="0.25">
      <c r="A844" s="9" t="s">
        <v>165</v>
      </c>
      <c r="B844" s="9" t="s">
        <v>3571</v>
      </c>
      <c r="C844" s="9" t="s">
        <v>3572</v>
      </c>
      <c r="D844" s="9" t="str">
        <f>CONCATENATE(quota_commodities[[#This Row],[goods_nomenclature_item_id]], " - ", quota_commodities[[#This Row],[description]])</f>
        <v>2309901021 - Fish feed</v>
      </c>
    </row>
    <row r="845" spans="1:4" x14ac:dyDescent="0.25">
      <c r="A845" s="9" t="s">
        <v>165</v>
      </c>
      <c r="B845" s="9" t="s">
        <v>3573</v>
      </c>
      <c r="C845" s="9" t="s">
        <v>3572</v>
      </c>
      <c r="D845" s="9" t="str">
        <f>CONCATENATE(quota_commodities[[#This Row],[goods_nomenclature_item_id]], " - ", quota_commodities[[#This Row],[description]])</f>
        <v>2309901081 - Fish feed</v>
      </c>
    </row>
    <row r="846" spans="1:4" x14ac:dyDescent="0.25">
      <c r="A846" s="9" t="s">
        <v>165</v>
      </c>
      <c r="B846" s="9" t="s">
        <v>3574</v>
      </c>
      <c r="C846" s="9" t="s">
        <v>3572</v>
      </c>
      <c r="D846" s="9" t="str">
        <f>CONCATENATE(quota_commodities[[#This Row],[goods_nomenclature_item_id]], " - ", quota_commodities[[#This Row],[description]])</f>
        <v>2309903130 - Fish feed</v>
      </c>
    </row>
    <row r="847" spans="1:4" x14ac:dyDescent="0.25">
      <c r="A847" s="9" t="s">
        <v>165</v>
      </c>
      <c r="B847" s="9" t="s">
        <v>3575</v>
      </c>
      <c r="C847" s="9" t="s">
        <v>3572</v>
      </c>
      <c r="D847" s="9" t="str">
        <f>CONCATENATE(quota_commodities[[#This Row],[goods_nomenclature_item_id]], " - ", quota_commodities[[#This Row],[description]])</f>
        <v>2309904120 - Fish feed</v>
      </c>
    </row>
    <row r="848" spans="1:4" x14ac:dyDescent="0.25">
      <c r="A848" s="9" t="s">
        <v>167</v>
      </c>
      <c r="B848" s="9" t="s">
        <v>3363</v>
      </c>
      <c r="C848" s="9" t="s">
        <v>3364</v>
      </c>
      <c r="D848" s="9" t="str">
        <f>CONCATENATE(quota_commodities[[#This Row],[goods_nomenclature_item_id]], " - ", quota_commodities[[#This Row],[description]])</f>
        <v>0204100000 - Carcases and half-carcases of lamb, fresh or chilled</v>
      </c>
    </row>
    <row r="849" spans="1:4" x14ac:dyDescent="0.25">
      <c r="A849" s="9" t="s">
        <v>167</v>
      </c>
      <c r="B849" s="9" t="s">
        <v>3365</v>
      </c>
      <c r="C849" s="9" t="s">
        <v>3366</v>
      </c>
      <c r="D849" s="9" t="str">
        <f>CONCATENATE(quota_commodities[[#This Row],[goods_nomenclature_item_id]], " - ", quota_commodities[[#This Row],[description]])</f>
        <v>0204210000 - Carcases and half-carcases</v>
      </c>
    </row>
    <row r="850" spans="1:4" x14ac:dyDescent="0.25">
      <c r="A850" s="9" t="s">
        <v>167</v>
      </c>
      <c r="B850" s="9" t="s">
        <v>3367</v>
      </c>
      <c r="C850" s="9" t="s">
        <v>3368</v>
      </c>
      <c r="D850" s="9" t="str">
        <f>CONCATENATE(quota_commodities[[#This Row],[goods_nomenclature_item_id]], " - ", quota_commodities[[#This Row],[description]])</f>
        <v>0204220000 - Other cuts with bone in</v>
      </c>
    </row>
    <row r="851" spans="1:4" x14ac:dyDescent="0.25">
      <c r="A851" s="9" t="s">
        <v>167</v>
      </c>
      <c r="B851" s="9" t="s">
        <v>3369</v>
      </c>
      <c r="C851" s="9" t="s">
        <v>3370</v>
      </c>
      <c r="D851" s="9" t="str">
        <f>CONCATENATE(quota_commodities[[#This Row],[goods_nomenclature_item_id]], " - ", quota_commodities[[#This Row],[description]])</f>
        <v>0204300000 - Carcases and half-carcases of lamb, frozen</v>
      </c>
    </row>
    <row r="852" spans="1:4" x14ac:dyDescent="0.25">
      <c r="A852" s="9" t="s">
        <v>167</v>
      </c>
      <c r="B852" s="9" t="s">
        <v>3371</v>
      </c>
      <c r="C852" s="9" t="s">
        <v>3366</v>
      </c>
      <c r="D852" s="9" t="str">
        <f>CONCATENATE(quota_commodities[[#This Row],[goods_nomenclature_item_id]], " - ", quota_commodities[[#This Row],[description]])</f>
        <v>0204410000 - Carcases and half-carcases</v>
      </c>
    </row>
    <row r="853" spans="1:4" x14ac:dyDescent="0.25">
      <c r="A853" s="9" t="s">
        <v>167</v>
      </c>
      <c r="B853" s="9" t="s">
        <v>3372</v>
      </c>
      <c r="C853" s="9" t="s">
        <v>3368</v>
      </c>
      <c r="D853" s="9" t="str">
        <f>CONCATENATE(quota_commodities[[#This Row],[goods_nomenclature_item_id]], " - ", quota_commodities[[#This Row],[description]])</f>
        <v>0204420000 - Other cuts with bone in</v>
      </c>
    </row>
    <row r="854" spans="1:4" x14ac:dyDescent="0.25">
      <c r="A854" s="9" t="s">
        <v>167</v>
      </c>
      <c r="B854" s="9" t="s">
        <v>3373</v>
      </c>
      <c r="C854" s="9" t="s">
        <v>3366</v>
      </c>
      <c r="D854" s="9" t="str">
        <f>CONCATENATE(quota_commodities[[#This Row],[goods_nomenclature_item_id]], " - ", quota_commodities[[#This Row],[description]])</f>
        <v>0204501100 - Carcases and half-carcases</v>
      </c>
    </row>
    <row r="855" spans="1:4" x14ac:dyDescent="0.25">
      <c r="A855" s="9" t="s">
        <v>167</v>
      </c>
      <c r="B855" s="9" t="s">
        <v>3374</v>
      </c>
      <c r="C855" s="9" t="s">
        <v>3375</v>
      </c>
      <c r="D855" s="9" t="str">
        <f>CONCATENATE(quota_commodities[[#This Row],[goods_nomenclature_item_id]], " - ", quota_commodities[[#This Row],[description]])</f>
        <v>0204501300 - Short forequarters</v>
      </c>
    </row>
    <row r="856" spans="1:4" x14ac:dyDescent="0.25">
      <c r="A856" s="9" t="s">
        <v>167</v>
      </c>
      <c r="B856" s="9" t="s">
        <v>3376</v>
      </c>
      <c r="C856" s="9" t="s">
        <v>3377</v>
      </c>
      <c r="D856" s="9" t="str">
        <f>CONCATENATE(quota_commodities[[#This Row],[goods_nomenclature_item_id]], " - ", quota_commodities[[#This Row],[description]])</f>
        <v>0204501500 - Chines and/or best ends</v>
      </c>
    </row>
    <row r="857" spans="1:4" x14ac:dyDescent="0.25">
      <c r="A857" s="9" t="s">
        <v>167</v>
      </c>
      <c r="B857" s="9" t="s">
        <v>3378</v>
      </c>
      <c r="C857" s="9" t="s">
        <v>3379</v>
      </c>
      <c r="D857" s="9" t="str">
        <f>CONCATENATE(quota_commodities[[#This Row],[goods_nomenclature_item_id]], " - ", quota_commodities[[#This Row],[description]])</f>
        <v>0204501900 - Legs</v>
      </c>
    </row>
    <row r="858" spans="1:4" x14ac:dyDescent="0.25">
      <c r="A858" s="9" t="s">
        <v>167</v>
      </c>
      <c r="B858" s="9" t="s">
        <v>3380</v>
      </c>
      <c r="C858" s="9" t="s">
        <v>3381</v>
      </c>
      <c r="D858" s="9" t="str">
        <f>CONCATENATE(quota_commodities[[#This Row],[goods_nomenclature_item_id]], " - ", quota_commodities[[#This Row],[description]])</f>
        <v>0204503100 - Cuts with bone in</v>
      </c>
    </row>
    <row r="859" spans="1:4" x14ac:dyDescent="0.25">
      <c r="A859" s="9" t="s">
        <v>167</v>
      </c>
      <c r="B859" s="9" t="s">
        <v>3382</v>
      </c>
      <c r="C859" s="9" t="s">
        <v>3366</v>
      </c>
      <c r="D859" s="9" t="str">
        <f>CONCATENATE(quota_commodities[[#This Row],[goods_nomenclature_item_id]], " - ", quota_commodities[[#This Row],[description]])</f>
        <v>0204505100 - Carcases and half-carcases</v>
      </c>
    </row>
    <row r="860" spans="1:4" x14ac:dyDescent="0.25">
      <c r="A860" s="9" t="s">
        <v>167</v>
      </c>
      <c r="B860" s="9" t="s">
        <v>3383</v>
      </c>
      <c r="C860" s="9" t="s">
        <v>3375</v>
      </c>
      <c r="D860" s="9" t="str">
        <f>CONCATENATE(quota_commodities[[#This Row],[goods_nomenclature_item_id]], " - ", quota_commodities[[#This Row],[description]])</f>
        <v>0204505300 - Short forequarters</v>
      </c>
    </row>
    <row r="861" spans="1:4" x14ac:dyDescent="0.25">
      <c r="A861" s="9" t="s">
        <v>167</v>
      </c>
      <c r="B861" s="9" t="s">
        <v>3384</v>
      </c>
      <c r="C861" s="9" t="s">
        <v>3377</v>
      </c>
      <c r="D861" s="9" t="str">
        <f>CONCATENATE(quota_commodities[[#This Row],[goods_nomenclature_item_id]], " - ", quota_commodities[[#This Row],[description]])</f>
        <v>0204505500 - Chines and/or best ends</v>
      </c>
    </row>
    <row r="862" spans="1:4" x14ac:dyDescent="0.25">
      <c r="A862" s="9" t="s">
        <v>167</v>
      </c>
      <c r="B862" s="9" t="s">
        <v>3385</v>
      </c>
      <c r="C862" s="9" t="s">
        <v>3379</v>
      </c>
      <c r="D862" s="9" t="str">
        <f>CONCATENATE(quota_commodities[[#This Row],[goods_nomenclature_item_id]], " - ", quota_commodities[[#This Row],[description]])</f>
        <v>0204505900 - Legs</v>
      </c>
    </row>
    <row r="863" spans="1:4" x14ac:dyDescent="0.25">
      <c r="A863" s="9" t="s">
        <v>167</v>
      </c>
      <c r="B863" s="9" t="s">
        <v>3386</v>
      </c>
      <c r="C863" s="9" t="s">
        <v>3381</v>
      </c>
      <c r="D863" s="9" t="str">
        <f>CONCATENATE(quota_commodities[[#This Row],[goods_nomenclature_item_id]], " - ", quota_commodities[[#This Row],[description]])</f>
        <v>0204507100 - Cuts with bone in</v>
      </c>
    </row>
    <row r="864" spans="1:4" x14ac:dyDescent="0.25">
      <c r="A864" s="9" t="s">
        <v>168</v>
      </c>
      <c r="B864" s="9" t="s">
        <v>2643</v>
      </c>
      <c r="C864" s="9" t="s">
        <v>2644</v>
      </c>
      <c r="D864" s="9" t="str">
        <f>CONCATENATE(quota_commodities[[#This Row],[goods_nomenclature_item_id]], " - ", quota_commodities[[#This Row],[description]])</f>
        <v>1605211040 - Shrimps and prawns of the species Pandalus borealis, shelled, boiled and frozen, but not otherwise prepared</v>
      </c>
    </row>
    <row r="865" spans="1:4" x14ac:dyDescent="0.25">
      <c r="A865" s="9" t="s">
        <v>168</v>
      </c>
      <c r="B865" s="9" t="s">
        <v>3576</v>
      </c>
      <c r="C865" s="9" t="s">
        <v>3577</v>
      </c>
      <c r="D865" s="9" t="str">
        <f>CONCATENATE(quota_commodities[[#This Row],[goods_nomenclature_item_id]], " - ", quota_commodities[[#This Row],[description]])</f>
        <v>1605211050 - Shrimps and prawns of the species Pandalus montagui, shelled, boiled and frozen, but not otherwise prepared</v>
      </c>
    </row>
    <row r="866" spans="1:4" x14ac:dyDescent="0.25">
      <c r="A866" s="9" t="s">
        <v>168</v>
      </c>
      <c r="B866" s="9" t="s">
        <v>2645</v>
      </c>
      <c r="C866" s="9" t="s">
        <v>2646</v>
      </c>
      <c r="D866" s="9" t="str">
        <f>CONCATENATE(quota_commodities[[#This Row],[goods_nomenclature_item_id]], " - ", quota_commodities[[#This Row],[description]])</f>
        <v>1605219040 - shelled, boiled and frozen, but not otherwise prepared</v>
      </c>
    </row>
    <row r="867" spans="1:4" x14ac:dyDescent="0.25">
      <c r="A867" s="9" t="s">
        <v>168</v>
      </c>
      <c r="B867" s="9" t="s">
        <v>3578</v>
      </c>
      <c r="C867" s="9" t="s">
        <v>3579</v>
      </c>
      <c r="D867" s="9" t="str">
        <f>CONCATENATE(quota_commodities[[#This Row],[goods_nomenclature_item_id]], " - ", quota_commodities[[#This Row],[description]])</f>
        <v>1605219045 - cooked and peeled for processing</v>
      </c>
    </row>
    <row r="868" spans="1:4" x14ac:dyDescent="0.25">
      <c r="A868" s="9" t="s">
        <v>168</v>
      </c>
      <c r="B868" s="9" t="s">
        <v>3580</v>
      </c>
      <c r="C868" s="9" t="s">
        <v>2617</v>
      </c>
      <c r="D868" s="9" t="str">
        <f>CONCATENATE(quota_commodities[[#This Row],[goods_nomenclature_item_id]], " - ", quota_commodities[[#This Row],[description]])</f>
        <v>1605219049 - Other</v>
      </c>
    </row>
    <row r="869" spans="1:4" x14ac:dyDescent="0.25">
      <c r="A869" s="9" t="s">
        <v>168</v>
      </c>
      <c r="B869" s="9" t="s">
        <v>3581</v>
      </c>
      <c r="C869" s="9" t="s">
        <v>2646</v>
      </c>
      <c r="D869" s="9" t="str">
        <f>CONCATENATE(quota_commodities[[#This Row],[goods_nomenclature_item_id]], " - ", quota_commodities[[#This Row],[description]])</f>
        <v>1605219060 - shelled, boiled and frozen, but not otherwise prepared</v>
      </c>
    </row>
    <row r="870" spans="1:4" x14ac:dyDescent="0.25">
      <c r="A870" s="9" t="s">
        <v>168</v>
      </c>
      <c r="B870" s="9" t="s">
        <v>3582</v>
      </c>
      <c r="C870" s="9" t="s">
        <v>2617</v>
      </c>
      <c r="D870" s="9" t="str">
        <f>CONCATENATE(quota_commodities[[#This Row],[goods_nomenclature_item_id]], " - ", quota_commodities[[#This Row],[description]])</f>
        <v>1605219065 - Other</v>
      </c>
    </row>
    <row r="871" spans="1:4" x14ac:dyDescent="0.25">
      <c r="A871" s="9" t="s">
        <v>168</v>
      </c>
      <c r="B871" s="9" t="s">
        <v>2647</v>
      </c>
      <c r="C871" s="9" t="s">
        <v>2644</v>
      </c>
      <c r="D871" s="9" t="str">
        <f>CONCATENATE(quota_commodities[[#This Row],[goods_nomenclature_item_id]], " - ", quota_commodities[[#This Row],[description]])</f>
        <v>1605290040 - Shrimps and prawns of the species Pandalus borealis, shelled, boiled and frozen, but not otherwise prepared</v>
      </c>
    </row>
    <row r="872" spans="1:4" x14ac:dyDescent="0.25">
      <c r="A872" s="9" t="s">
        <v>168</v>
      </c>
      <c r="B872" s="9" t="s">
        <v>3583</v>
      </c>
      <c r="C872" s="9" t="s">
        <v>3577</v>
      </c>
      <c r="D872" s="9" t="str">
        <f>CONCATENATE(quota_commodities[[#This Row],[goods_nomenclature_item_id]], " - ", quota_commodities[[#This Row],[description]])</f>
        <v>1605290045 - Shrimps and prawns of the species Pandalus montagui, shelled, boiled and frozen, but not otherwise prepared</v>
      </c>
    </row>
    <row r="873" spans="1:4" x14ac:dyDescent="0.25">
      <c r="A873" s="9" t="s">
        <v>168</v>
      </c>
      <c r="B873" s="9" t="s">
        <v>3584</v>
      </c>
      <c r="C873" s="9" t="s">
        <v>3585</v>
      </c>
      <c r="D873" s="9" t="str">
        <f>CONCATENATE(quota_commodities[[#This Row],[goods_nomenclature_item_id]], " - ", quota_commodities[[#This Row],[description]])</f>
        <v>1605290050 - Shrimps and prawns of the species Pandalus borealis, cooked and peeled for processing</v>
      </c>
    </row>
    <row r="874" spans="1:4" x14ac:dyDescent="0.25">
      <c r="A874" s="9" t="s">
        <v>168</v>
      </c>
      <c r="B874" s="9" t="s">
        <v>3586</v>
      </c>
      <c r="C874" s="9" t="s">
        <v>3587</v>
      </c>
      <c r="D874" s="9" t="str">
        <f>CONCATENATE(quota_commodities[[#This Row],[goods_nomenclature_item_id]], " - ", quota_commodities[[#This Row],[description]])</f>
        <v>1605290055 - Shrimps and prawns of the species Pandalus montagui, cooked and peeled for processing</v>
      </c>
    </row>
    <row r="875" spans="1:4" x14ac:dyDescent="0.25">
      <c r="A875" s="9" t="s">
        <v>170</v>
      </c>
      <c r="B875" s="9" t="s">
        <v>3588</v>
      </c>
      <c r="C875" s="9" t="s">
        <v>3589</v>
      </c>
      <c r="D875" s="9" t="str">
        <f>CONCATENATE(quota_commodities[[#This Row],[goods_nomenclature_item_id]], " - ", quota_commodities[[#This Row],[description]])</f>
        <v>0303311000 - Lesser or Greenland halibut (Reinhardtius hippoglossoides)</v>
      </c>
    </row>
    <row r="876" spans="1:4" x14ac:dyDescent="0.25">
      <c r="A876" s="9" t="s">
        <v>170</v>
      </c>
      <c r="B876" s="9" t="s">
        <v>3590</v>
      </c>
      <c r="C876" s="9" t="s">
        <v>3591</v>
      </c>
      <c r="D876" s="9" t="str">
        <f>CONCATENATE(quota_commodities[[#This Row],[goods_nomenclature_item_id]], " - ", quota_commodities[[#This Row],[description]])</f>
        <v>0304839011 - Reinhardtius hippoglossoides</v>
      </c>
    </row>
    <row r="877" spans="1:4" x14ac:dyDescent="0.25">
      <c r="A877" s="9" t="s">
        <v>170</v>
      </c>
      <c r="B877" s="9" t="s">
        <v>3592</v>
      </c>
      <c r="C877" s="9" t="s">
        <v>2617</v>
      </c>
      <c r="D877" s="9" t="str">
        <f>CONCATENATE(quota_commodities[[#This Row],[goods_nomenclature_item_id]], " - ", quota_commodities[[#This Row],[description]])</f>
        <v>0304839019 - Other</v>
      </c>
    </row>
    <row r="878" spans="1:4" x14ac:dyDescent="0.25">
      <c r="A878" s="9" t="s">
        <v>170</v>
      </c>
      <c r="B878" s="9" t="s">
        <v>3517</v>
      </c>
      <c r="C878" s="9" t="s">
        <v>2617</v>
      </c>
      <c r="D878" s="9" t="str">
        <f>CONCATENATE(quota_commodities[[#This Row],[goods_nomenclature_item_id]], " - ", quota_commodities[[#This Row],[description]])</f>
        <v>0306169900 - Other</v>
      </c>
    </row>
    <row r="879" spans="1:4" x14ac:dyDescent="0.25">
      <c r="A879" s="9" t="s">
        <v>170</v>
      </c>
      <c r="B879" s="9" t="s">
        <v>3522</v>
      </c>
      <c r="C879" s="9" t="s">
        <v>3523</v>
      </c>
      <c r="D879" s="9" t="str">
        <f>CONCATENATE(quota_commodities[[#This Row],[goods_nomenclature_item_id]], " - ", quota_commodities[[#This Row],[description]])</f>
        <v>0306179300 - Shrimps of the family Pandalidae, other than of the genus Pandalus</v>
      </c>
    </row>
    <row r="880" spans="1:4" x14ac:dyDescent="0.25">
      <c r="A880" s="9" t="s">
        <v>172</v>
      </c>
      <c r="B880" s="9" t="s">
        <v>3363</v>
      </c>
      <c r="C880" s="9" t="s">
        <v>3364</v>
      </c>
      <c r="D880" s="9" t="str">
        <f>CONCATENATE(quota_commodities[[#This Row],[goods_nomenclature_item_id]], " - ", quota_commodities[[#This Row],[description]])</f>
        <v>0204100000 - Carcases and half-carcases of lamb, fresh or chilled</v>
      </c>
    </row>
    <row r="881" spans="1:4" x14ac:dyDescent="0.25">
      <c r="A881" s="9" t="s">
        <v>172</v>
      </c>
      <c r="B881" s="9" t="s">
        <v>3365</v>
      </c>
      <c r="C881" s="9" t="s">
        <v>3366</v>
      </c>
      <c r="D881" s="9" t="str">
        <f>CONCATENATE(quota_commodities[[#This Row],[goods_nomenclature_item_id]], " - ", quota_commodities[[#This Row],[description]])</f>
        <v>0204210000 - Carcases and half-carcases</v>
      </c>
    </row>
    <row r="882" spans="1:4" x14ac:dyDescent="0.25">
      <c r="A882" s="9" t="s">
        <v>172</v>
      </c>
      <c r="B882" s="9" t="s">
        <v>3367</v>
      </c>
      <c r="C882" s="9" t="s">
        <v>3368</v>
      </c>
      <c r="D882" s="9" t="str">
        <f>CONCATENATE(quota_commodities[[#This Row],[goods_nomenclature_item_id]], " - ", quota_commodities[[#This Row],[description]])</f>
        <v>0204220000 - Other cuts with bone in</v>
      </c>
    </row>
    <row r="883" spans="1:4" x14ac:dyDescent="0.25">
      <c r="A883" s="9" t="s">
        <v>172</v>
      </c>
      <c r="B883" s="9" t="s">
        <v>3369</v>
      </c>
      <c r="C883" s="9" t="s">
        <v>3370</v>
      </c>
      <c r="D883" s="9" t="str">
        <f>CONCATENATE(quota_commodities[[#This Row],[goods_nomenclature_item_id]], " - ", quota_commodities[[#This Row],[description]])</f>
        <v>0204300000 - Carcases and half-carcases of lamb, frozen</v>
      </c>
    </row>
    <row r="884" spans="1:4" x14ac:dyDescent="0.25">
      <c r="A884" s="9" t="s">
        <v>172</v>
      </c>
      <c r="B884" s="9" t="s">
        <v>3371</v>
      </c>
      <c r="C884" s="9" t="s">
        <v>3366</v>
      </c>
      <c r="D884" s="9" t="str">
        <f>CONCATENATE(quota_commodities[[#This Row],[goods_nomenclature_item_id]], " - ", quota_commodities[[#This Row],[description]])</f>
        <v>0204410000 - Carcases and half-carcases</v>
      </c>
    </row>
    <row r="885" spans="1:4" x14ac:dyDescent="0.25">
      <c r="A885" s="9" t="s">
        <v>172</v>
      </c>
      <c r="B885" s="9" t="s">
        <v>3372</v>
      </c>
      <c r="C885" s="9" t="s">
        <v>3368</v>
      </c>
      <c r="D885" s="9" t="str">
        <f>CONCATENATE(quota_commodities[[#This Row],[goods_nomenclature_item_id]], " - ", quota_commodities[[#This Row],[description]])</f>
        <v>0204420000 - Other cuts with bone in</v>
      </c>
    </row>
    <row r="886" spans="1:4" x14ac:dyDescent="0.25">
      <c r="A886" s="9" t="s">
        <v>172</v>
      </c>
      <c r="B886" s="9" t="s">
        <v>3373</v>
      </c>
      <c r="C886" s="9" t="s">
        <v>3366</v>
      </c>
      <c r="D886" s="9" t="str">
        <f>CONCATENATE(quota_commodities[[#This Row],[goods_nomenclature_item_id]], " - ", quota_commodities[[#This Row],[description]])</f>
        <v>0204501100 - Carcases and half-carcases</v>
      </c>
    </row>
    <row r="887" spans="1:4" x14ac:dyDescent="0.25">
      <c r="A887" s="9" t="s">
        <v>172</v>
      </c>
      <c r="B887" s="9" t="s">
        <v>3374</v>
      </c>
      <c r="C887" s="9" t="s">
        <v>3375</v>
      </c>
      <c r="D887" s="9" t="str">
        <f>CONCATENATE(quota_commodities[[#This Row],[goods_nomenclature_item_id]], " - ", quota_commodities[[#This Row],[description]])</f>
        <v>0204501300 - Short forequarters</v>
      </c>
    </row>
    <row r="888" spans="1:4" x14ac:dyDescent="0.25">
      <c r="A888" s="9" t="s">
        <v>172</v>
      </c>
      <c r="B888" s="9" t="s">
        <v>3376</v>
      </c>
      <c r="C888" s="9" t="s">
        <v>3377</v>
      </c>
      <c r="D888" s="9" t="str">
        <f>CONCATENATE(quota_commodities[[#This Row],[goods_nomenclature_item_id]], " - ", quota_commodities[[#This Row],[description]])</f>
        <v>0204501500 - Chines and/or best ends</v>
      </c>
    </row>
    <row r="889" spans="1:4" x14ac:dyDescent="0.25">
      <c r="A889" s="9" t="s">
        <v>172</v>
      </c>
      <c r="B889" s="9" t="s">
        <v>3378</v>
      </c>
      <c r="C889" s="9" t="s">
        <v>3379</v>
      </c>
      <c r="D889" s="9" t="str">
        <f>CONCATENATE(quota_commodities[[#This Row],[goods_nomenclature_item_id]], " - ", quota_commodities[[#This Row],[description]])</f>
        <v>0204501900 - Legs</v>
      </c>
    </row>
    <row r="890" spans="1:4" x14ac:dyDescent="0.25">
      <c r="A890" s="9" t="s">
        <v>172</v>
      </c>
      <c r="B890" s="9" t="s">
        <v>3380</v>
      </c>
      <c r="C890" s="9" t="s">
        <v>3381</v>
      </c>
      <c r="D890" s="9" t="str">
        <f>CONCATENATE(quota_commodities[[#This Row],[goods_nomenclature_item_id]], " - ", quota_commodities[[#This Row],[description]])</f>
        <v>0204503100 - Cuts with bone in</v>
      </c>
    </row>
    <row r="891" spans="1:4" x14ac:dyDescent="0.25">
      <c r="A891" s="9" t="s">
        <v>172</v>
      </c>
      <c r="B891" s="9" t="s">
        <v>3382</v>
      </c>
      <c r="C891" s="9" t="s">
        <v>3366</v>
      </c>
      <c r="D891" s="9" t="str">
        <f>CONCATENATE(quota_commodities[[#This Row],[goods_nomenclature_item_id]], " - ", quota_commodities[[#This Row],[description]])</f>
        <v>0204505100 - Carcases and half-carcases</v>
      </c>
    </row>
    <row r="892" spans="1:4" x14ac:dyDescent="0.25">
      <c r="A892" s="9" t="s">
        <v>172</v>
      </c>
      <c r="B892" s="9" t="s">
        <v>3383</v>
      </c>
      <c r="C892" s="9" t="s">
        <v>3375</v>
      </c>
      <c r="D892" s="9" t="str">
        <f>CONCATENATE(quota_commodities[[#This Row],[goods_nomenclature_item_id]], " - ", quota_commodities[[#This Row],[description]])</f>
        <v>0204505300 - Short forequarters</v>
      </c>
    </row>
    <row r="893" spans="1:4" x14ac:dyDescent="0.25">
      <c r="A893" s="9" t="s">
        <v>172</v>
      </c>
      <c r="B893" s="9" t="s">
        <v>3384</v>
      </c>
      <c r="C893" s="9" t="s">
        <v>3377</v>
      </c>
      <c r="D893" s="9" t="str">
        <f>CONCATENATE(quota_commodities[[#This Row],[goods_nomenclature_item_id]], " - ", quota_commodities[[#This Row],[description]])</f>
        <v>0204505500 - Chines and/or best ends</v>
      </c>
    </row>
    <row r="894" spans="1:4" x14ac:dyDescent="0.25">
      <c r="A894" s="9" t="s">
        <v>172</v>
      </c>
      <c r="B894" s="9" t="s">
        <v>3385</v>
      </c>
      <c r="C894" s="9" t="s">
        <v>3379</v>
      </c>
      <c r="D894" s="9" t="str">
        <f>CONCATENATE(quota_commodities[[#This Row],[goods_nomenclature_item_id]], " - ", quota_commodities[[#This Row],[description]])</f>
        <v>0204505900 - Legs</v>
      </c>
    </row>
    <row r="895" spans="1:4" x14ac:dyDescent="0.25">
      <c r="A895" s="9" t="s">
        <v>172</v>
      </c>
      <c r="B895" s="9" t="s">
        <v>3386</v>
      </c>
      <c r="C895" s="9" t="s">
        <v>3381</v>
      </c>
      <c r="D895" s="9" t="str">
        <f>CONCATENATE(quota_commodities[[#This Row],[goods_nomenclature_item_id]], " - ", quota_commodities[[#This Row],[description]])</f>
        <v>0204507100 - Cuts with bone in</v>
      </c>
    </row>
    <row r="896" spans="1:4" x14ac:dyDescent="0.25">
      <c r="A896" s="9" t="s">
        <v>173</v>
      </c>
      <c r="B896" s="9" t="s">
        <v>3593</v>
      </c>
      <c r="C896" s="9" t="s">
        <v>3594</v>
      </c>
      <c r="D896" s="9" t="str">
        <f>CONCATENATE(quota_commodities[[#This Row],[goods_nomenclature_item_id]], " - ", quota_commodities[[#This Row],[description]])</f>
        <v>1604209000 - Of other fish</v>
      </c>
    </row>
    <row r="897" spans="1:4" x14ac:dyDescent="0.25">
      <c r="A897" s="9" t="s">
        <v>175</v>
      </c>
      <c r="B897" s="9" t="s">
        <v>3595</v>
      </c>
      <c r="C897" s="9" t="s">
        <v>2617</v>
      </c>
      <c r="D897" s="9" t="str">
        <f>CONCATENATE(quota_commodities[[#This Row],[goods_nomenclature_item_id]], " - ", quota_commodities[[#This Row],[description]])</f>
        <v>1504201090 - Other</v>
      </c>
    </row>
    <row r="898" spans="1:4" x14ac:dyDescent="0.25">
      <c r="A898" s="9" t="s">
        <v>175</v>
      </c>
      <c r="B898" s="9" t="s">
        <v>3596</v>
      </c>
      <c r="C898" s="9" t="s">
        <v>2617</v>
      </c>
      <c r="D898" s="9" t="str">
        <f>CONCATENATE(quota_commodities[[#This Row],[goods_nomenclature_item_id]], " - ", quota_commodities[[#This Row],[description]])</f>
        <v>1504301099 - Other</v>
      </c>
    </row>
    <row r="899" spans="1:4" x14ac:dyDescent="0.25">
      <c r="A899" s="9" t="s">
        <v>177</v>
      </c>
      <c r="B899" s="9" t="s">
        <v>3597</v>
      </c>
      <c r="C899" s="9" t="s">
        <v>2617</v>
      </c>
      <c r="D899" s="9" t="str">
        <f>CONCATENATE(quota_commodities[[#This Row],[goods_nomenclature_item_id]], " - ", quota_commodities[[#This Row],[description]])</f>
        <v>0303190000 - Other</v>
      </c>
    </row>
    <row r="900" spans="1:4" x14ac:dyDescent="0.25">
      <c r="A900" s="9" t="s">
        <v>177</v>
      </c>
      <c r="B900" s="9" t="s">
        <v>3598</v>
      </c>
      <c r="C900" s="9" t="s">
        <v>3599</v>
      </c>
      <c r="D900" s="9" t="str">
        <f>CONCATENATE(quota_commodities[[#This Row],[goods_nomenclature_item_id]], " - ", quota_commodities[[#This Row],[description]])</f>
        <v>0303990035 - Other salmonidae</v>
      </c>
    </row>
    <row r="901" spans="1:4" x14ac:dyDescent="0.25">
      <c r="A901" s="9" t="s">
        <v>179</v>
      </c>
      <c r="B901" s="9" t="s">
        <v>2575</v>
      </c>
      <c r="C901" s="9" t="s">
        <v>2572</v>
      </c>
      <c r="D901" s="9" t="str">
        <f>CONCATENATE(quota_commodities[[#This Row],[goods_nomenclature_item_id]], " - ", quota_commodities[[#This Row],[description]])</f>
        <v>0305519010 - Of the species Gadus morhua</v>
      </c>
    </row>
    <row r="902" spans="1:4" x14ac:dyDescent="0.25">
      <c r="A902" s="9" t="s">
        <v>179</v>
      </c>
      <c r="B902" s="9" t="s">
        <v>2576</v>
      </c>
      <c r="C902" s="9" t="s">
        <v>2574</v>
      </c>
      <c r="D902" s="9" t="str">
        <f>CONCATENATE(quota_commodities[[#This Row],[goods_nomenclature_item_id]], " - ", quota_commodities[[#This Row],[description]])</f>
        <v>0305519020 - Of the species Gadus ogac</v>
      </c>
    </row>
    <row r="903" spans="1:4" x14ac:dyDescent="0.25">
      <c r="A903" s="9" t="s">
        <v>179</v>
      </c>
      <c r="B903" s="9" t="s">
        <v>3600</v>
      </c>
      <c r="C903" s="9" t="s">
        <v>3601</v>
      </c>
      <c r="D903" s="9" t="str">
        <f>CONCATENATE(quota_commodities[[#This Row],[goods_nomenclature_item_id]], " - ", quota_commodities[[#This Row],[description]])</f>
        <v>0305531090 - Dried, salted</v>
      </c>
    </row>
    <row r="904" spans="1:4" x14ac:dyDescent="0.25">
      <c r="A904" s="9" t="s">
        <v>180</v>
      </c>
      <c r="B904" s="9" t="s">
        <v>3602</v>
      </c>
      <c r="C904" s="9" t="s">
        <v>3603</v>
      </c>
      <c r="D904" s="9" t="str">
        <f>CONCATENATE(quota_commodities[[#This Row],[goods_nomenclature_item_id]], " - ", quota_commodities[[#This Row],[description]])</f>
        <v>1604207000 - Of tuna, skipjack or other fish of the genus Euthynnus</v>
      </c>
    </row>
    <row r="905" spans="1:4" x14ac:dyDescent="0.25">
      <c r="A905" s="9" t="s">
        <v>182</v>
      </c>
      <c r="B905" s="9" t="s">
        <v>3602</v>
      </c>
      <c r="C905" s="9" t="s">
        <v>3603</v>
      </c>
      <c r="D905" s="9" t="str">
        <f>CONCATENATE(quota_commodities[[#This Row],[goods_nomenclature_item_id]], " - ", quota_commodities[[#This Row],[description]])</f>
        <v>1604207000 - Of tuna, skipjack or other fish of the genus Euthynnus</v>
      </c>
    </row>
    <row r="906" spans="1:4" x14ac:dyDescent="0.25">
      <c r="A906" s="9" t="s">
        <v>183</v>
      </c>
      <c r="B906" s="9" t="s">
        <v>3604</v>
      </c>
      <c r="C906" s="9" t="s">
        <v>3605</v>
      </c>
      <c r="D906" s="9" t="str">
        <f>CONCATENATE(quota_commodities[[#This Row],[goods_nomenclature_item_id]], " - ", quota_commodities[[#This Row],[description]])</f>
        <v>1604205000 - Of sardines, bonito, mackerel of the species Scomber scombrus and Scomber japonicus, fish of the species Orcynopsis unicolor</v>
      </c>
    </row>
    <row r="907" spans="1:4" x14ac:dyDescent="0.25">
      <c r="A907" s="9" t="s">
        <v>184</v>
      </c>
      <c r="B907" s="9" t="s">
        <v>3604</v>
      </c>
      <c r="C907" s="9" t="s">
        <v>3605</v>
      </c>
      <c r="D907" s="9" t="str">
        <f>CONCATENATE(quota_commodities[[#This Row],[goods_nomenclature_item_id]], " - ", quota_commodities[[#This Row],[description]])</f>
        <v>1604205000 - Of sardines, bonito, mackerel of the species Scomber scombrus and Scomber japonicus, fish of the species Orcynopsis unicolor</v>
      </c>
    </row>
    <row r="908" spans="1:4" x14ac:dyDescent="0.25">
      <c r="A908" s="9" t="s">
        <v>185</v>
      </c>
      <c r="B908" s="9" t="s">
        <v>3606</v>
      </c>
      <c r="C908" s="9" t="s">
        <v>3607</v>
      </c>
      <c r="D908" s="9" t="str">
        <f>CONCATENATE(quota_commodities[[#This Row],[goods_nomenclature_item_id]], " - ", quota_commodities[[#This Row],[description]])</f>
        <v>0714100000 - Manioc (cassava)</v>
      </c>
    </row>
    <row r="909" spans="1:4" x14ac:dyDescent="0.25">
      <c r="A909" s="9" t="s">
        <v>187</v>
      </c>
      <c r="B909" s="9" t="s">
        <v>3608</v>
      </c>
      <c r="C909" s="9" t="s">
        <v>3609</v>
      </c>
      <c r="D909" s="9" t="str">
        <f>CONCATENATE(quota_commodities[[#This Row],[goods_nomenclature_item_id]], " - ", quota_commodities[[#This Row],[description]])</f>
        <v>2202100000 - Waters, including mineral waters and aerated waters, containing added sugar or other sweetening matter or flavoured</v>
      </c>
    </row>
    <row r="910" spans="1:4" x14ac:dyDescent="0.25">
      <c r="A910" s="9" t="s">
        <v>187</v>
      </c>
      <c r="B910" s="9" t="s">
        <v>3610</v>
      </c>
      <c r="C910" s="9" t="s">
        <v>3611</v>
      </c>
      <c r="D910" s="9" t="str">
        <f>CONCATENATE(quota_commodities[[#This Row],[goods_nomenclature_item_id]], " - ", quota_commodities[[#This Row],[description]])</f>
        <v>2202910010 - Containing sugar (sucrose or invert sugar)</v>
      </c>
    </row>
    <row r="911" spans="1:4" x14ac:dyDescent="0.25">
      <c r="A911" s="9" t="s">
        <v>187</v>
      </c>
      <c r="B911" s="9" t="s">
        <v>3612</v>
      </c>
      <c r="C911" s="9" t="s">
        <v>3613</v>
      </c>
      <c r="D911" s="9" t="str">
        <f>CONCATENATE(quota_commodities[[#This Row],[goods_nomenclature_item_id]], " - ", quota_commodities[[#This Row],[description]])</f>
        <v>2202991111 - Fruit juice or vegetable juice diluted with water or aerated</v>
      </c>
    </row>
    <row r="912" spans="1:4" x14ac:dyDescent="0.25">
      <c r="A912" s="9" t="s">
        <v>187</v>
      </c>
      <c r="B912" s="9" t="s">
        <v>3614</v>
      </c>
      <c r="C912" s="9" t="s">
        <v>2617</v>
      </c>
      <c r="D912" s="9" t="str">
        <f>CONCATENATE(quota_commodities[[#This Row],[goods_nomenclature_item_id]], " - ", quota_commodities[[#This Row],[description]])</f>
        <v>2202991119 - Other</v>
      </c>
    </row>
    <row r="913" spans="1:4" x14ac:dyDescent="0.25">
      <c r="A913" s="9" t="s">
        <v>187</v>
      </c>
      <c r="B913" s="9" t="s">
        <v>3615</v>
      </c>
      <c r="C913" s="9" t="s">
        <v>3613</v>
      </c>
      <c r="D913" s="9" t="str">
        <f>CONCATENATE(quota_commodities[[#This Row],[goods_nomenclature_item_id]], " - ", quota_commodities[[#This Row],[description]])</f>
        <v>2202991511 - Fruit juice or vegetable juice diluted with water or aerated</v>
      </c>
    </row>
    <row r="914" spans="1:4" x14ac:dyDescent="0.25">
      <c r="A914" s="9" t="s">
        <v>187</v>
      </c>
      <c r="B914" s="9" t="s">
        <v>3616</v>
      </c>
      <c r="C914" s="9" t="s">
        <v>2617</v>
      </c>
      <c r="D914" s="9" t="str">
        <f>CONCATENATE(quota_commodities[[#This Row],[goods_nomenclature_item_id]], " - ", quota_commodities[[#This Row],[description]])</f>
        <v>2202991519 - Other</v>
      </c>
    </row>
    <row r="915" spans="1:4" x14ac:dyDescent="0.25">
      <c r="A915" s="9" t="s">
        <v>187</v>
      </c>
      <c r="B915" s="9" t="s">
        <v>3617</v>
      </c>
      <c r="C915" s="9" t="s">
        <v>3613</v>
      </c>
      <c r="D915" s="9" t="str">
        <f>CONCATENATE(quota_commodities[[#This Row],[goods_nomenclature_item_id]], " - ", quota_commodities[[#This Row],[description]])</f>
        <v>2202991911 - Fruit juice or vegetable juice diluted with water or aerated</v>
      </c>
    </row>
    <row r="916" spans="1:4" x14ac:dyDescent="0.25">
      <c r="A916" s="9" t="s">
        <v>187</v>
      </c>
      <c r="B916" s="9" t="s">
        <v>3618</v>
      </c>
      <c r="C916" s="9" t="s">
        <v>2617</v>
      </c>
      <c r="D916" s="9" t="str">
        <f>CONCATENATE(quota_commodities[[#This Row],[goods_nomenclature_item_id]], " - ", quota_commodities[[#This Row],[description]])</f>
        <v>2202991919 - Other</v>
      </c>
    </row>
    <row r="917" spans="1:4" x14ac:dyDescent="0.25">
      <c r="A917" s="9" t="s">
        <v>189</v>
      </c>
      <c r="B917" s="9" t="s">
        <v>2565</v>
      </c>
      <c r="C917" s="9" t="s">
        <v>2564</v>
      </c>
      <c r="D917" s="9" t="str">
        <f>CONCATENATE(quota_commodities[[#This Row],[goods_nomenclature_item_id]], " - ", quota_commodities[[#This Row],[description]])</f>
        <v>0303510000 - Herrings (Clupea harengus, Clupea pallasii)</v>
      </c>
    </row>
    <row r="918" spans="1:4" x14ac:dyDescent="0.25">
      <c r="A918" s="9" t="s">
        <v>189</v>
      </c>
      <c r="B918" s="9" t="s">
        <v>3619</v>
      </c>
      <c r="C918" s="9" t="s">
        <v>2564</v>
      </c>
      <c r="D918" s="9" t="str">
        <f>CONCATENATE(quota_commodities[[#This Row],[goods_nomenclature_item_id]], " - ", quota_commodities[[#This Row],[description]])</f>
        <v>0303990075 - Herrings (Clupea harengus, Clupea pallasii)</v>
      </c>
    </row>
    <row r="919" spans="1:4" x14ac:dyDescent="0.25">
      <c r="A919" s="9" t="s">
        <v>190</v>
      </c>
      <c r="B919" s="9" t="s">
        <v>3620</v>
      </c>
      <c r="C919" s="9" t="s">
        <v>3561</v>
      </c>
      <c r="D919" s="9" t="str">
        <f>CONCATENATE(quota_commodities[[#This Row],[goods_nomenclature_item_id]], " - ", quota_commodities[[#This Row],[description]])</f>
        <v>1604139091 - In airtight cans</v>
      </c>
    </row>
    <row r="920" spans="1:4" x14ac:dyDescent="0.25">
      <c r="A920" s="9" t="s">
        <v>190</v>
      </c>
      <c r="B920" s="9" t="s">
        <v>3621</v>
      </c>
      <c r="C920" s="9" t="s">
        <v>2617</v>
      </c>
      <c r="D920" s="9" t="str">
        <f>CONCATENATE(quota_commodities[[#This Row],[goods_nomenclature_item_id]], " - ", quota_commodities[[#This Row],[description]])</f>
        <v>1604139092 - Other</v>
      </c>
    </row>
    <row r="921" spans="1:4" x14ac:dyDescent="0.25">
      <c r="A921" s="9" t="s">
        <v>190</v>
      </c>
      <c r="B921" s="9" t="s">
        <v>3622</v>
      </c>
      <c r="C921" s="9" t="s">
        <v>2617</v>
      </c>
      <c r="D921" s="9" t="str">
        <f>CONCATENATE(quota_commodities[[#This Row],[goods_nomenclature_item_id]], " - ", quota_commodities[[#This Row],[description]])</f>
        <v>1604139099 - Other</v>
      </c>
    </row>
    <row r="922" spans="1:4" x14ac:dyDescent="0.25">
      <c r="A922" s="9" t="s">
        <v>190</v>
      </c>
      <c r="B922" s="9" t="s">
        <v>3544</v>
      </c>
      <c r="C922" s="9" t="s">
        <v>3545</v>
      </c>
      <c r="D922" s="9" t="str">
        <f>CONCATENATE(quota_commodities[[#This Row],[goods_nomenclature_item_id]], " - ", quota_commodities[[#This Row],[description]])</f>
        <v>1604170000 - Eels</v>
      </c>
    </row>
    <row r="923" spans="1:4" x14ac:dyDescent="0.25">
      <c r="A923" s="9" t="s">
        <v>190</v>
      </c>
      <c r="B923" s="9" t="s">
        <v>3546</v>
      </c>
      <c r="C923" s="9" t="s">
        <v>3547</v>
      </c>
      <c r="D923" s="9" t="str">
        <f>CONCATENATE(quota_commodities[[#This Row],[goods_nomenclature_item_id]], " - ", quota_commodities[[#This Row],[description]])</f>
        <v>1604180000 - Shark fins</v>
      </c>
    </row>
    <row r="924" spans="1:4" x14ac:dyDescent="0.25">
      <c r="A924" s="9" t="s">
        <v>190</v>
      </c>
      <c r="B924" s="9" t="s">
        <v>3548</v>
      </c>
      <c r="C924" s="9" t="s">
        <v>3549</v>
      </c>
      <c r="D924" s="9" t="str">
        <f>CONCATENATE(quota_commodities[[#This Row],[goods_nomenclature_item_id]], " - ", quota_commodities[[#This Row],[description]])</f>
        <v>1604199200 - Cod (Gadus morhua, Gadus ogac, Gadus macrocephalus)</v>
      </c>
    </row>
    <row r="925" spans="1:4" x14ac:dyDescent="0.25">
      <c r="A925" s="9" t="s">
        <v>190</v>
      </c>
      <c r="B925" s="9" t="s">
        <v>3623</v>
      </c>
      <c r="C925" s="9" t="s">
        <v>2617</v>
      </c>
      <c r="D925" s="9" t="str">
        <f>CONCATENATE(quota_commodities[[#This Row],[goods_nomenclature_item_id]], " - ", quota_commodities[[#This Row],[description]])</f>
        <v>1604199390 - Other</v>
      </c>
    </row>
    <row r="926" spans="1:4" x14ac:dyDescent="0.25">
      <c r="A926" s="9" t="s">
        <v>190</v>
      </c>
      <c r="B926" s="9" t="s">
        <v>3552</v>
      </c>
      <c r="C926" s="9" t="s">
        <v>3553</v>
      </c>
      <c r="D926" s="9" t="str">
        <f>CONCATENATE(quota_commodities[[#This Row],[goods_nomenclature_item_id]], " - ", quota_commodities[[#This Row],[description]])</f>
        <v>1604199400 - Hake (Merluccius spp., Urophycis spp.)</v>
      </c>
    </row>
    <row r="927" spans="1:4" x14ac:dyDescent="0.25">
      <c r="A927" s="9" t="s">
        <v>190</v>
      </c>
      <c r="B927" s="9" t="s">
        <v>3554</v>
      </c>
      <c r="C927" s="9" t="s">
        <v>3555</v>
      </c>
      <c r="D927" s="9" t="str">
        <f>CONCATENATE(quota_commodities[[#This Row],[goods_nomenclature_item_id]], " - ", quota_commodities[[#This Row],[description]])</f>
        <v>1604199500 - Alaska pollack (Theragra chalcogramma) and pollack (Pollachius pollachius)</v>
      </c>
    </row>
    <row r="928" spans="1:4" x14ac:dyDescent="0.25">
      <c r="A928" s="9" t="s">
        <v>190</v>
      </c>
      <c r="B928" s="9" t="s">
        <v>3556</v>
      </c>
      <c r="C928" s="9" t="s">
        <v>2617</v>
      </c>
      <c r="D928" s="9" t="str">
        <f>CONCATENATE(quota_commodities[[#This Row],[goods_nomenclature_item_id]], " - ", quota_commodities[[#This Row],[description]])</f>
        <v>1604199700 - Other</v>
      </c>
    </row>
    <row r="929" spans="1:4" x14ac:dyDescent="0.25">
      <c r="A929" s="9" t="s">
        <v>190</v>
      </c>
      <c r="B929" s="9" t="s">
        <v>3560</v>
      </c>
      <c r="C929" s="9" t="s">
        <v>3561</v>
      </c>
      <c r="D929" s="9" t="str">
        <f>CONCATENATE(quota_commodities[[#This Row],[goods_nomenclature_item_id]], " - ", quota_commodities[[#This Row],[description]])</f>
        <v>1604209030 - In airtight cans</v>
      </c>
    </row>
    <row r="930" spans="1:4" x14ac:dyDescent="0.25">
      <c r="A930" s="9" t="s">
        <v>190</v>
      </c>
      <c r="B930" s="9" t="s">
        <v>3562</v>
      </c>
      <c r="C930" s="9" t="s">
        <v>3563</v>
      </c>
      <c r="D930" s="9" t="str">
        <f>CONCATENATE(quota_commodities[[#This Row],[goods_nomenclature_item_id]], " - ", quota_commodities[[#This Row],[description]])</f>
        <v>1604209035 - ??ther</v>
      </c>
    </row>
    <row r="931" spans="1:4" x14ac:dyDescent="0.25">
      <c r="A931" s="9" t="s">
        <v>190</v>
      </c>
      <c r="B931" s="9" t="s">
        <v>3564</v>
      </c>
      <c r="C931" s="9" t="s">
        <v>3565</v>
      </c>
      <c r="D931" s="9" t="str">
        <f>CONCATENATE(quota_commodities[[#This Row],[goods_nomenclature_item_id]], " - ", quota_commodities[[#This Row],[description]])</f>
        <v>1604209040 - of mackerel (Scomber australasicus)</v>
      </c>
    </row>
    <row r="932" spans="1:4" x14ac:dyDescent="0.25">
      <c r="A932" s="9" t="s">
        <v>190</v>
      </c>
      <c r="B932" s="9" t="s">
        <v>3566</v>
      </c>
      <c r="C932" s="9" t="s">
        <v>3567</v>
      </c>
      <c r="D932" s="9" t="str">
        <f>CONCATENATE(quota_commodities[[#This Row],[goods_nomenclature_item_id]], " - ", quota_commodities[[#This Row],[description]])</f>
        <v>1604209050 - Lamprey</v>
      </c>
    </row>
    <row r="933" spans="1:4" x14ac:dyDescent="0.25">
      <c r="A933" s="9" t="s">
        <v>190</v>
      </c>
      <c r="B933" s="9" t="s">
        <v>3568</v>
      </c>
      <c r="C933" s="9" t="s">
        <v>3569</v>
      </c>
      <c r="D933" s="9" t="str">
        <f>CONCATENATE(quota_commodities[[#This Row],[goods_nomenclature_item_id]], " - ", quota_commodities[[#This Row],[description]])</f>
        <v>1604209060 - Swordfish (Xiphias gladius)</v>
      </c>
    </row>
    <row r="934" spans="1:4" x14ac:dyDescent="0.25">
      <c r="A934" s="9" t="s">
        <v>190</v>
      </c>
      <c r="B934" s="9" t="s">
        <v>3570</v>
      </c>
      <c r="C934" s="9" t="s">
        <v>2617</v>
      </c>
      <c r="D934" s="9" t="str">
        <f>CONCATENATE(quota_commodities[[#This Row],[goods_nomenclature_item_id]], " - ", quota_commodities[[#This Row],[description]])</f>
        <v>1604209090 - Other</v>
      </c>
    </row>
    <row r="935" spans="1:4" x14ac:dyDescent="0.25">
      <c r="A935" s="9" t="s">
        <v>192</v>
      </c>
      <c r="B935" s="9" t="s">
        <v>3624</v>
      </c>
      <c r="C935" s="9" t="s">
        <v>3625</v>
      </c>
      <c r="D935" s="9" t="str">
        <f>CONCATENATE(quota_commodities[[#This Row],[goods_nomenclature_item_id]], " - ", quota_commodities[[#This Row],[description]])</f>
        <v>0303541000 - Of the species Scomber scombrus or Scomber japonicus</v>
      </c>
    </row>
    <row r="936" spans="1:4" x14ac:dyDescent="0.25">
      <c r="A936" s="9" t="s">
        <v>192</v>
      </c>
      <c r="B936" s="9" t="s">
        <v>3626</v>
      </c>
      <c r="C936" s="9" t="s">
        <v>3625</v>
      </c>
      <c r="D936" s="9" t="str">
        <f>CONCATENATE(quota_commodities[[#This Row],[goods_nomenclature_item_id]], " - ", quota_commodities[[#This Row],[description]])</f>
        <v>0303990040 - Of the species Scomber scombrus or Scomber japonicus</v>
      </c>
    </row>
    <row r="937" spans="1:4" x14ac:dyDescent="0.25">
      <c r="A937" s="9" t="s">
        <v>193</v>
      </c>
      <c r="B937" s="9" t="s">
        <v>3627</v>
      </c>
      <c r="C937" s="9" t="s">
        <v>3628</v>
      </c>
      <c r="D937" s="9" t="str">
        <f>CONCATENATE(quota_commodities[[#This Row],[goods_nomenclature_item_id]], " - ", quota_commodities[[#This Row],[description]])</f>
        <v>0303553000 - Chilean jack mackerel (Trachurus murphyi)</v>
      </c>
    </row>
    <row r="938" spans="1:4" x14ac:dyDescent="0.25">
      <c r="A938" s="9" t="s">
        <v>193</v>
      </c>
      <c r="B938" s="9" t="s">
        <v>3629</v>
      </c>
      <c r="C938" s="9" t="s">
        <v>2617</v>
      </c>
      <c r="D938" s="9" t="str">
        <f>CONCATENATE(quota_commodities[[#This Row],[goods_nomenclature_item_id]], " - ", quota_commodities[[#This Row],[description]])</f>
        <v>0303559090 - Other</v>
      </c>
    </row>
    <row r="939" spans="1:4" x14ac:dyDescent="0.25">
      <c r="A939" s="9" t="s">
        <v>193</v>
      </c>
      <c r="B939" s="9" t="s">
        <v>3630</v>
      </c>
      <c r="C939" s="9" t="s">
        <v>3631</v>
      </c>
      <c r="D939" s="9" t="str">
        <f>CONCATENATE(quota_commodities[[#This Row],[goods_nomenclature_item_id]], " - ", quota_commodities[[#This Row],[description]])</f>
        <v>0303560000 - Cobia (Rachycentron canadum)</v>
      </c>
    </row>
    <row r="940" spans="1:4" x14ac:dyDescent="0.25">
      <c r="A940" s="9" t="s">
        <v>193</v>
      </c>
      <c r="B940" s="9" t="s">
        <v>3632</v>
      </c>
      <c r="C940" s="9" t="s">
        <v>2617</v>
      </c>
      <c r="D940" s="9" t="str">
        <f>CONCATENATE(quota_commodities[[#This Row],[goods_nomenclature_item_id]], " - ", quota_commodities[[#This Row],[description]])</f>
        <v>0303699000 - Other</v>
      </c>
    </row>
    <row r="941" spans="1:4" x14ac:dyDescent="0.25">
      <c r="A941" s="9" t="s">
        <v>193</v>
      </c>
      <c r="B941" s="9" t="s">
        <v>3633</v>
      </c>
      <c r="C941" s="9" t="s">
        <v>3634</v>
      </c>
      <c r="D941" s="9" t="str">
        <f>CONCATENATE(quota_commodities[[#This Row],[goods_nomenclature_item_id]], " - ", quota_commodities[[#This Row],[description]])</f>
        <v>0303820000 - Rays and skates (Rajidae)</v>
      </c>
    </row>
    <row r="942" spans="1:4" x14ac:dyDescent="0.25">
      <c r="A942" s="9" t="s">
        <v>193</v>
      </c>
      <c r="B942" s="9" t="s">
        <v>3635</v>
      </c>
      <c r="C942" s="9" t="s">
        <v>3636</v>
      </c>
      <c r="D942" s="9" t="str">
        <f>CONCATENATE(quota_commodities[[#This Row],[goods_nomenclature_item_id]], " - ", quota_commodities[[#This Row],[description]])</f>
        <v>0303895500 - Gilt-head sea bream (Sparus aurata)</v>
      </c>
    </row>
    <row r="943" spans="1:4" x14ac:dyDescent="0.25">
      <c r="A943" s="9" t="s">
        <v>193</v>
      </c>
      <c r="B943" s="9" t="s">
        <v>3637</v>
      </c>
      <c r="C943" s="9" t="s">
        <v>2617</v>
      </c>
      <c r="D943" s="9" t="str">
        <f>CONCATENATE(quota_commodities[[#This Row],[goods_nomenclature_item_id]], " - ", quota_commodities[[#This Row],[description]])</f>
        <v>0303899000 - Other</v>
      </c>
    </row>
    <row r="944" spans="1:4" x14ac:dyDescent="0.25">
      <c r="A944" s="9" t="s">
        <v>193</v>
      </c>
      <c r="B944" s="9" t="s">
        <v>3638</v>
      </c>
      <c r="C944" s="9" t="s">
        <v>3636</v>
      </c>
      <c r="D944" s="9" t="str">
        <f>CONCATENATE(quota_commodities[[#This Row],[goods_nomenclature_item_id]], " - ", quota_commodities[[#This Row],[description]])</f>
        <v>0303990085 - Gilt-head sea bream (Sparus aurata)</v>
      </c>
    </row>
    <row r="945" spans="1:4" x14ac:dyDescent="0.25">
      <c r="A945" s="9" t="s">
        <v>194</v>
      </c>
      <c r="B945" s="9" t="s">
        <v>3639</v>
      </c>
      <c r="C945" s="9" t="s">
        <v>2564</v>
      </c>
      <c r="D945" s="9" t="str">
        <f>CONCATENATE(quota_commodities[[#This Row],[goods_nomenclature_item_id]], " - ", quota_commodities[[#This Row],[description]])</f>
        <v>0304860000 - Herrings (Clupea harengus, Clupea pallasii)</v>
      </c>
    </row>
    <row r="946" spans="1:4" x14ac:dyDescent="0.25">
      <c r="A946" s="9" t="s">
        <v>194</v>
      </c>
      <c r="B946" s="9" t="s">
        <v>3640</v>
      </c>
      <c r="C946" s="9" t="s">
        <v>3641</v>
      </c>
      <c r="D946" s="9" t="str">
        <f>CONCATENATE(quota_commodities[[#This Row],[goods_nomenclature_item_id]], " - ", quota_commodities[[#This Row],[description]])</f>
        <v>0304992310 - Flaps, of a weight exceeding 80|g per piece, for industrial manufacture</v>
      </c>
    </row>
    <row r="947" spans="1:4" x14ac:dyDescent="0.25">
      <c r="A947" s="9" t="s">
        <v>194</v>
      </c>
      <c r="B947" s="9" t="s">
        <v>3642</v>
      </c>
      <c r="C947" s="9" t="s">
        <v>3643</v>
      </c>
      <c r="D947" s="9" t="str">
        <f>CONCATENATE(quota_commodities[[#This Row],[goods_nomenclature_item_id]], " - ", quota_commodities[[#This Row],[description]])</f>
        <v>0304992320 - Other flaps for industrial manufacture</v>
      </c>
    </row>
    <row r="948" spans="1:4" x14ac:dyDescent="0.25">
      <c r="A948" s="9" t="s">
        <v>194</v>
      </c>
      <c r="B948" s="9" t="s">
        <v>3644</v>
      </c>
      <c r="C948" s="9" t="s">
        <v>3645</v>
      </c>
      <c r="D948" s="9" t="str">
        <f>CONCATENATE(quota_commodities[[#This Row],[goods_nomenclature_item_id]], " - ", quota_commodities[[#This Row],[description]])</f>
        <v>0304992330 - Other flaps</v>
      </c>
    </row>
    <row r="949" spans="1:4" x14ac:dyDescent="0.25">
      <c r="A949" s="9" t="s">
        <v>195</v>
      </c>
      <c r="B949" s="9" t="s">
        <v>3646</v>
      </c>
      <c r="C949" s="9" t="s">
        <v>3647</v>
      </c>
      <c r="D949" s="9" t="str">
        <f>CONCATENATE(quota_commodities[[#This Row],[goods_nomenclature_item_id]], " - ", quota_commodities[[#This Row],[description]])</f>
        <v>0302110000 - Trout (Salmo trutta, Oncorhynchus mykiss, Oncorhynchus clarki, Oncorhynchus aguabonita, Oncorhynchus gilae, Oncorhynchus apache and Oncorhynchus chrysogaster)</v>
      </c>
    </row>
    <row r="950" spans="1:4" x14ac:dyDescent="0.25">
      <c r="A950" s="9" t="s">
        <v>195</v>
      </c>
      <c r="B950" s="9" t="s">
        <v>3648</v>
      </c>
      <c r="C950" s="9" t="s">
        <v>3649</v>
      </c>
      <c r="D950" s="9" t="str">
        <f>CONCATENATE(quota_commodities[[#This Row],[goods_nomenclature_item_id]], " - ", quota_commodities[[#This Row],[description]])</f>
        <v>0302990011 - Of the species Oncorhynchus apache or Oncorhynchus chrysogaster</v>
      </c>
    </row>
    <row r="951" spans="1:4" x14ac:dyDescent="0.25">
      <c r="A951" s="9" t="s">
        <v>195</v>
      </c>
      <c r="B951" s="9" t="s">
        <v>3650</v>
      </c>
      <c r="C951" s="9" t="s">
        <v>2617</v>
      </c>
      <c r="D951" s="9" t="str">
        <f>CONCATENATE(quota_commodities[[#This Row],[goods_nomenclature_item_id]], " - ", quota_commodities[[#This Row],[description]])</f>
        <v>0302990019 - Other</v>
      </c>
    </row>
    <row r="952" spans="1:4" x14ac:dyDescent="0.25">
      <c r="A952" s="9" t="s">
        <v>195</v>
      </c>
      <c r="B952" s="9" t="s">
        <v>3651</v>
      </c>
      <c r="C952" s="9" t="s">
        <v>3647</v>
      </c>
      <c r="D952" s="9" t="str">
        <f>CONCATENATE(quota_commodities[[#This Row],[goods_nomenclature_item_id]], " - ", quota_commodities[[#This Row],[description]])</f>
        <v>0303140000 - Trout (Salmo trutta, Oncorhynchus mykiss, Oncorhynchus clarki, Oncorhynchus aguabonita, Oncorhynchus gilae, Oncorhynchus apache and Oncorhynchus chrysogaster)</v>
      </c>
    </row>
    <row r="953" spans="1:4" x14ac:dyDescent="0.25">
      <c r="A953" s="9" t="s">
        <v>195</v>
      </c>
      <c r="B953" s="9" t="s">
        <v>3652</v>
      </c>
      <c r="C953" s="9" t="s">
        <v>3647</v>
      </c>
      <c r="D953" s="9" t="str">
        <f>CONCATENATE(quota_commodities[[#This Row],[goods_nomenclature_item_id]], " - ", quota_commodities[[#This Row],[description]])</f>
        <v>0303990030 - Trout (Salmo trutta, Oncorhynchus mykiss, Oncorhynchus clarki, Oncorhynchus aguabonita, Oncorhynchus gilae, Oncorhynchus apache and Oncorhynchus chrysogaster)</v>
      </c>
    </row>
    <row r="954" spans="1:4" x14ac:dyDescent="0.25">
      <c r="A954" s="9" t="s">
        <v>196</v>
      </c>
      <c r="B954" s="9" t="s">
        <v>3653</v>
      </c>
      <c r="C954" s="9" t="s">
        <v>3654</v>
      </c>
      <c r="D954" s="9" t="str">
        <f>CONCATENATE(quota_commodities[[#This Row],[goods_nomenclature_item_id]], " - ", quota_commodities[[#This Row],[description]])</f>
        <v>0302130000 - Pacific salmon (Oncorhynchus nerka, Oncorhynchus gorbuscha, Oncorhynchus keta, Oncorhynchus tschawytscha, Oncorhynchus kisutch, Oncorhynchus masou and Oncorhynchus rhodurus)</v>
      </c>
    </row>
    <row r="955" spans="1:4" x14ac:dyDescent="0.25">
      <c r="A955" s="9" t="s">
        <v>196</v>
      </c>
      <c r="B955" s="9" t="s">
        <v>3655</v>
      </c>
      <c r="C955" s="9" t="s">
        <v>3656</v>
      </c>
      <c r="D955" s="9" t="str">
        <f>CONCATENATE(quota_commodities[[#This Row],[goods_nomenclature_item_id]], " - ", quota_commodities[[#This Row],[description]])</f>
        <v>0302140000 - Atlantic salmon (Salmo salar) and Danube salmon (Hucho hucho)</v>
      </c>
    </row>
    <row r="956" spans="1:4" x14ac:dyDescent="0.25">
      <c r="A956" s="9" t="s">
        <v>196</v>
      </c>
      <c r="B956" s="9" t="s">
        <v>3657</v>
      </c>
      <c r="C956" s="9" t="s">
        <v>3654</v>
      </c>
      <c r="D956" s="9" t="str">
        <f>CONCATENATE(quota_commodities[[#This Row],[goods_nomenclature_item_id]], " - ", quota_commodities[[#This Row],[description]])</f>
        <v>0302990030 - Pacific salmon (Oncorhynchus nerka, Oncorhynchus gorbuscha, Oncorhynchus keta, Oncorhynchus tschawytscha, Oncorhynchus kisutch, Oncorhynchus masou and Oncorhynchus rhodurus)</v>
      </c>
    </row>
    <row r="957" spans="1:4" x14ac:dyDescent="0.25">
      <c r="A957" s="9" t="s">
        <v>196</v>
      </c>
      <c r="B957" s="9" t="s">
        <v>3658</v>
      </c>
      <c r="C957" s="9" t="s">
        <v>3656</v>
      </c>
      <c r="D957" s="9" t="str">
        <f>CONCATENATE(quota_commodities[[#This Row],[goods_nomenclature_item_id]], " - ", quota_commodities[[#This Row],[description]])</f>
        <v>0302990040 - Atlantic salmon (Salmo salar) and Danube salmon (Hucho hucho)</v>
      </c>
    </row>
    <row r="958" spans="1:4" x14ac:dyDescent="0.25">
      <c r="A958" s="9" t="s">
        <v>197</v>
      </c>
      <c r="B958" s="9" t="s">
        <v>3659</v>
      </c>
      <c r="C958" s="9" t="s">
        <v>3660</v>
      </c>
      <c r="D958" s="9" t="str">
        <f>CONCATENATE(quota_commodities[[#This Row],[goods_nomenclature_item_id]], " - ", quota_commodities[[#This Row],[description]])</f>
        <v>0303110000 - Sockeye salmon (red salmon) (Oncorhynchus nerka)</v>
      </c>
    </row>
    <row r="959" spans="1:4" x14ac:dyDescent="0.25">
      <c r="A959" s="9" t="s">
        <v>197</v>
      </c>
      <c r="B959" s="9" t="s">
        <v>3661</v>
      </c>
      <c r="C959" s="9" t="s">
        <v>3662</v>
      </c>
      <c r="D959" s="9" t="str">
        <f>CONCATENATE(quota_commodities[[#This Row],[goods_nomenclature_item_id]], " - ", quota_commodities[[#This Row],[description]])</f>
        <v>0303120000 - Other Pacific salmon (Oncorhynchus gorbuscha, Oncorhynchus keta, Oncorhynchus tschawytscha, Oncorhynchus kisutch, Oncorhynchus masou and Oncorhynchus rhodurus)</v>
      </c>
    </row>
    <row r="960" spans="1:4" x14ac:dyDescent="0.25">
      <c r="A960" s="9" t="s">
        <v>197</v>
      </c>
      <c r="B960" s="9" t="s">
        <v>3663</v>
      </c>
      <c r="C960" s="9" t="s">
        <v>3508</v>
      </c>
      <c r="D960" s="9" t="str">
        <f>CONCATENATE(quota_commodities[[#This Row],[goods_nomenclature_item_id]], " - ", quota_commodities[[#This Row],[description]])</f>
        <v>0303130010 - Atlantic salmon (Salmo salar)</v>
      </c>
    </row>
    <row r="961" spans="1:4" x14ac:dyDescent="0.25">
      <c r="A961" s="9" t="s">
        <v>197</v>
      </c>
      <c r="B961" s="9" t="s">
        <v>3664</v>
      </c>
      <c r="C961" s="9" t="s">
        <v>3660</v>
      </c>
      <c r="D961" s="9" t="str">
        <f>CONCATENATE(quota_commodities[[#This Row],[goods_nomenclature_item_id]], " - ", quota_commodities[[#This Row],[description]])</f>
        <v>0303990010 - Sockeye salmon (red salmon) (Oncorhynchus nerka)</v>
      </c>
    </row>
    <row r="962" spans="1:4" x14ac:dyDescent="0.25">
      <c r="A962" s="9" t="s">
        <v>197</v>
      </c>
      <c r="B962" s="9" t="s">
        <v>3665</v>
      </c>
      <c r="C962" s="9" t="s">
        <v>3662</v>
      </c>
      <c r="D962" s="9" t="str">
        <f>CONCATENATE(quota_commodities[[#This Row],[goods_nomenclature_item_id]], " - ", quota_commodities[[#This Row],[description]])</f>
        <v>0303990015 - Other Pacific salmon (Oncorhynchus gorbuscha, Oncorhynchus keta, Oncorhynchus tschawytscha, Oncorhynchus kisutch, Oncorhynchus masou and Oncorhynchus rhodurus)</v>
      </c>
    </row>
    <row r="963" spans="1:4" x14ac:dyDescent="0.25">
      <c r="A963" s="9" t="s">
        <v>197</v>
      </c>
      <c r="B963" s="9" t="s">
        <v>3666</v>
      </c>
      <c r="C963" s="9" t="s">
        <v>3508</v>
      </c>
      <c r="D963" s="9" t="str">
        <f>CONCATENATE(quota_commodities[[#This Row],[goods_nomenclature_item_id]], " - ", quota_commodities[[#This Row],[description]])</f>
        <v>0303990020 - Atlantic salmon (Salmo salar)</v>
      </c>
    </row>
    <row r="964" spans="1:4" x14ac:dyDescent="0.25">
      <c r="A964" s="9" t="s">
        <v>198</v>
      </c>
      <c r="B964" s="9" t="s">
        <v>3667</v>
      </c>
      <c r="C964" s="9" t="s">
        <v>1625</v>
      </c>
      <c r="D964" s="9" t="str">
        <f>CONCATENATE(quota_commodities[[#This Row],[goods_nomenclature_item_id]], " - ", quota_commodities[[#This Row],[description]])</f>
        <v>0304410000 - Pacific salmon (Oncorhynchus nerka, Oncorhynchus gorbuscha, Oncorhynchus keta, Oncorhynchus tschawytscha, Oncorhynchus kisutch, Oncorhynchus masou and Oncorhynchus rhodurus), Atlantic salmon (Salmo salar) and Danube salmon (Hucho hucho)</v>
      </c>
    </row>
    <row r="965" spans="1:4" x14ac:dyDescent="0.25">
      <c r="A965" s="9" t="s">
        <v>198</v>
      </c>
      <c r="B965" s="9" t="s">
        <v>3668</v>
      </c>
      <c r="C965" s="9" t="s">
        <v>1625</v>
      </c>
      <c r="D965" s="9" t="str">
        <f>CONCATENATE(quota_commodities[[#This Row],[goods_nomenclature_item_id]], " - ", quota_commodities[[#This Row],[description]])</f>
        <v>0304810000 - Pacific salmon (Oncorhynchus nerka, Oncorhynchus gorbuscha, Oncorhynchus keta, Oncorhynchus tschawytscha, Oncorhynchus kisutch, Oncorhynchus masou and Oncorhynchus rhodurus), Atlantic salmon (Salmo salar) and Danube salmon (Hucho hucho)</v>
      </c>
    </row>
    <row r="966" spans="1:4" x14ac:dyDescent="0.25">
      <c r="A966" s="9" t="s">
        <v>199</v>
      </c>
      <c r="B966" s="9" t="s">
        <v>3669</v>
      </c>
      <c r="C966" s="9" t="s">
        <v>2617</v>
      </c>
      <c r="D966" s="9" t="str">
        <f>CONCATENATE(quota_commodities[[#This Row],[goods_nomenclature_item_id]], " - ", quota_commodities[[#This Row],[description]])</f>
        <v>0302190000 - Other</v>
      </c>
    </row>
    <row r="967" spans="1:4" x14ac:dyDescent="0.25">
      <c r="A967" s="9" t="s">
        <v>199</v>
      </c>
      <c r="B967" s="9" t="s">
        <v>3670</v>
      </c>
      <c r="C967" s="9" t="s">
        <v>3599</v>
      </c>
      <c r="D967" s="9" t="str">
        <f>CONCATENATE(quota_commodities[[#This Row],[goods_nomenclature_item_id]], " - ", quota_commodities[[#This Row],[description]])</f>
        <v>0302990045 - Other salmonidae</v>
      </c>
    </row>
    <row r="968" spans="1:4" x14ac:dyDescent="0.25">
      <c r="A968" s="9" t="s">
        <v>199</v>
      </c>
      <c r="B968" s="9" t="s">
        <v>3597</v>
      </c>
      <c r="C968" s="9" t="s">
        <v>2617</v>
      </c>
      <c r="D968" s="9" t="str">
        <f>CONCATENATE(quota_commodities[[#This Row],[goods_nomenclature_item_id]], " - ", quota_commodities[[#This Row],[description]])</f>
        <v>0303190000 - Other</v>
      </c>
    </row>
    <row r="969" spans="1:4" x14ac:dyDescent="0.25">
      <c r="A969" s="9" t="s">
        <v>200</v>
      </c>
      <c r="B969" s="9" t="s">
        <v>3671</v>
      </c>
      <c r="C969" s="9" t="s">
        <v>3672</v>
      </c>
      <c r="D969" s="9" t="str">
        <f>CONCATENATE(quota_commodities[[#This Row],[goods_nomenclature_item_id]], " - ", quota_commodities[[#This Row],[description]])</f>
        <v>0302594000 - Ling (Molva spp.)</v>
      </c>
    </row>
    <row r="970" spans="1:4" x14ac:dyDescent="0.25">
      <c r="A970" s="9" t="s">
        <v>201</v>
      </c>
      <c r="B970" s="9" t="s">
        <v>3673</v>
      </c>
      <c r="C970" s="9" t="s">
        <v>3674</v>
      </c>
      <c r="D970" s="9" t="str">
        <f>CONCATENATE(quota_commodities[[#This Row],[goods_nomenclature_item_id]], " - ", quota_commodities[[#This Row],[description]])</f>
        <v>0302220000 - Plaice (Pleuronectes platessa)</v>
      </c>
    </row>
    <row r="971" spans="1:4" x14ac:dyDescent="0.25">
      <c r="A971" s="9" t="s">
        <v>201</v>
      </c>
      <c r="B971" s="9" t="s">
        <v>3675</v>
      </c>
      <c r="C971" s="9" t="s">
        <v>3676</v>
      </c>
      <c r="D971" s="9" t="str">
        <f>CONCATENATE(quota_commodities[[#This Row],[goods_nomenclature_item_id]], " - ", quota_commodities[[#This Row],[description]])</f>
        <v>0302230000 - Sole (Solea spp.)</v>
      </c>
    </row>
    <row r="972" spans="1:4" x14ac:dyDescent="0.25">
      <c r="A972" s="9" t="s">
        <v>201</v>
      </c>
      <c r="B972" s="9" t="s">
        <v>3677</v>
      </c>
      <c r="C972" s="9" t="s">
        <v>3678</v>
      </c>
      <c r="D972" s="9" t="str">
        <f>CONCATENATE(quota_commodities[[#This Row],[goods_nomenclature_item_id]], " - ", quota_commodities[[#This Row],[description]])</f>
        <v>0302240000 - Turbots (Psetta maxima)</v>
      </c>
    </row>
    <row r="973" spans="1:4" x14ac:dyDescent="0.25">
      <c r="A973" s="9" t="s">
        <v>201</v>
      </c>
      <c r="B973" s="9" t="s">
        <v>3679</v>
      </c>
      <c r="C973" s="9" t="s">
        <v>2617</v>
      </c>
      <c r="D973" s="9" t="str">
        <f>CONCATENATE(quota_commodities[[#This Row],[goods_nomenclature_item_id]], " - ", quota_commodities[[#This Row],[description]])</f>
        <v>0302290000 - Other</v>
      </c>
    </row>
    <row r="974" spans="1:4" x14ac:dyDescent="0.25">
      <c r="A974" s="9" t="s">
        <v>201</v>
      </c>
      <c r="B974" s="9" t="s">
        <v>3680</v>
      </c>
      <c r="C974" s="9" t="s">
        <v>3681</v>
      </c>
      <c r="D974" s="9" t="str">
        <f>CONCATENATE(quota_commodities[[#This Row],[goods_nomenclature_item_id]], " - ", quota_commodities[[#This Row],[description]])</f>
        <v>0302450000 - Jack and horse mackerel (Trachurus spp.)</v>
      </c>
    </row>
    <row r="975" spans="1:4" x14ac:dyDescent="0.25">
      <c r="A975" s="9" t="s">
        <v>201</v>
      </c>
      <c r="B975" s="9" t="s">
        <v>3682</v>
      </c>
      <c r="C975" s="9" t="s">
        <v>3631</v>
      </c>
      <c r="D975" s="9" t="str">
        <f>CONCATENATE(quota_commodities[[#This Row],[goods_nomenclature_item_id]], " - ", quota_commodities[[#This Row],[description]])</f>
        <v>0302460000 - Cobia (Rachycentron canadum)</v>
      </c>
    </row>
    <row r="976" spans="1:4" x14ac:dyDescent="0.25">
      <c r="A976" s="9" t="s">
        <v>201</v>
      </c>
      <c r="B976" s="9" t="s">
        <v>3683</v>
      </c>
      <c r="C976" s="9" t="s">
        <v>3569</v>
      </c>
      <c r="D976" s="9" t="str">
        <f>CONCATENATE(quota_commodities[[#This Row],[goods_nomenclature_item_id]], " - ", quota_commodities[[#This Row],[description]])</f>
        <v>0302470000 - Swordfish (Xiphias gladius)</v>
      </c>
    </row>
    <row r="977" spans="1:4" x14ac:dyDescent="0.25">
      <c r="A977" s="9" t="s">
        <v>201</v>
      </c>
      <c r="B977" s="9" t="s">
        <v>3684</v>
      </c>
      <c r="C977" s="9" t="s">
        <v>2617</v>
      </c>
      <c r="D977" s="9" t="str">
        <f>CONCATENATE(quota_commodities[[#This Row],[goods_nomenclature_item_id]], " - ", quota_commodities[[#This Row],[description]])</f>
        <v>0302499000 - Other</v>
      </c>
    </row>
    <row r="978" spans="1:4" x14ac:dyDescent="0.25">
      <c r="A978" s="9" t="s">
        <v>201</v>
      </c>
      <c r="B978" s="9" t="s">
        <v>3685</v>
      </c>
      <c r="C978" s="9" t="s">
        <v>3553</v>
      </c>
      <c r="D978" s="9" t="str">
        <f>CONCATENATE(quota_commodities[[#This Row],[goods_nomenclature_item_id]], " - ", quota_commodities[[#This Row],[description]])</f>
        <v>0302540000 - Hake (Merluccius spp., Urophycis spp.)</v>
      </c>
    </row>
    <row r="979" spans="1:4" x14ac:dyDescent="0.25">
      <c r="A979" s="9" t="s">
        <v>201</v>
      </c>
      <c r="B979" s="9" t="s">
        <v>3686</v>
      </c>
      <c r="C979" s="9" t="s">
        <v>3687</v>
      </c>
      <c r="D979" s="9" t="str">
        <f>CONCATENATE(quota_commodities[[#This Row],[goods_nomenclature_item_id]], " - ", quota_commodities[[#This Row],[description]])</f>
        <v>0302560020 - Southern blue whiting (Micromesistius australis)</v>
      </c>
    </row>
    <row r="980" spans="1:4" x14ac:dyDescent="0.25">
      <c r="A980" s="9" t="s">
        <v>201</v>
      </c>
      <c r="B980" s="9" t="s">
        <v>3688</v>
      </c>
      <c r="C980" s="9" t="s">
        <v>2617</v>
      </c>
      <c r="D980" s="9" t="str">
        <f>CONCATENATE(quota_commodities[[#This Row],[goods_nomenclature_item_id]], " - ", quota_commodities[[#This Row],[description]])</f>
        <v>0302599000 - Other</v>
      </c>
    </row>
    <row r="981" spans="1:4" x14ac:dyDescent="0.25">
      <c r="A981" s="9" t="s">
        <v>201</v>
      </c>
      <c r="B981" s="9" t="s">
        <v>3689</v>
      </c>
      <c r="C981" s="9" t="s">
        <v>3634</v>
      </c>
      <c r="D981" s="9" t="str">
        <f>CONCATENATE(quota_commodities[[#This Row],[goods_nomenclature_item_id]], " - ", quota_commodities[[#This Row],[description]])</f>
        <v>0302820000 - Rays and skates (Rajidae)</v>
      </c>
    </row>
    <row r="982" spans="1:4" x14ac:dyDescent="0.25">
      <c r="A982" s="9" t="s">
        <v>201</v>
      </c>
      <c r="B982" s="9" t="s">
        <v>3690</v>
      </c>
      <c r="C982" s="9" t="s">
        <v>3691</v>
      </c>
      <c r="D982" s="9" t="str">
        <f>CONCATENATE(quota_commodities[[#This Row],[goods_nomenclature_item_id]], " - ", quota_commodities[[#This Row],[description]])</f>
        <v>0302830000 - Toothfish (Dissostichus spp.)</v>
      </c>
    </row>
    <row r="983" spans="1:4" x14ac:dyDescent="0.25">
      <c r="A983" s="9" t="s">
        <v>201</v>
      </c>
      <c r="B983" s="9" t="s">
        <v>3692</v>
      </c>
      <c r="C983" s="9" t="s">
        <v>3693</v>
      </c>
      <c r="D983" s="9" t="str">
        <f>CONCATENATE(quota_commodities[[#This Row],[goods_nomenclature_item_id]], " - ", quota_commodities[[#This Row],[description]])</f>
        <v>0302840000 - Sea bass (Dicentrarchus spp.)</v>
      </c>
    </row>
    <row r="984" spans="1:4" x14ac:dyDescent="0.25">
      <c r="A984" s="9" t="s">
        <v>201</v>
      </c>
      <c r="B984" s="9" t="s">
        <v>3694</v>
      </c>
      <c r="C984" s="9" t="s">
        <v>3636</v>
      </c>
      <c r="D984" s="9" t="str">
        <f>CONCATENATE(quota_commodities[[#This Row],[goods_nomenclature_item_id]], " - ", quota_commodities[[#This Row],[description]])</f>
        <v>0302853000 - Gilt-head sea bream (Sparus aurata)</v>
      </c>
    </row>
    <row r="985" spans="1:4" x14ac:dyDescent="0.25">
      <c r="A985" s="9" t="s">
        <v>201</v>
      </c>
      <c r="B985" s="9" t="s">
        <v>3695</v>
      </c>
      <c r="C985" s="9" t="s">
        <v>2617</v>
      </c>
      <c r="D985" s="9" t="str">
        <f>CONCATENATE(quota_commodities[[#This Row],[goods_nomenclature_item_id]], " - ", quota_commodities[[#This Row],[description]])</f>
        <v>0302859000 - Other</v>
      </c>
    </row>
    <row r="986" spans="1:4" x14ac:dyDescent="0.25">
      <c r="A986" s="9" t="s">
        <v>201</v>
      </c>
      <c r="B986" s="9" t="s">
        <v>3696</v>
      </c>
      <c r="C986" s="9" t="s">
        <v>3697</v>
      </c>
      <c r="D986" s="9" t="str">
        <f>CONCATENATE(quota_commodities[[#This Row],[goods_nomenclature_item_id]], " - ", quota_commodities[[#This Row],[description]])</f>
        <v>0302895000 - Monkfish (Lophius spp.)</v>
      </c>
    </row>
    <row r="987" spans="1:4" x14ac:dyDescent="0.25">
      <c r="A987" s="9" t="s">
        <v>201</v>
      </c>
      <c r="B987" s="9" t="s">
        <v>3698</v>
      </c>
      <c r="C987" s="9" t="s">
        <v>3699</v>
      </c>
      <c r="D987" s="9" t="str">
        <f>CONCATENATE(quota_commodities[[#This Row],[goods_nomenclature_item_id]], " - ", quota_commodities[[#This Row],[description]])</f>
        <v>0302896000 - Pink cusk-eel (Genypterus blacodes)</v>
      </c>
    </row>
    <row r="988" spans="1:4" x14ac:dyDescent="0.25">
      <c r="A988" s="9" t="s">
        <v>201</v>
      </c>
      <c r="B988" s="9" t="s">
        <v>3700</v>
      </c>
      <c r="C988" s="9" t="s">
        <v>2617</v>
      </c>
      <c r="D988" s="9" t="str">
        <f>CONCATENATE(quota_commodities[[#This Row],[goods_nomenclature_item_id]], " - ", quota_commodities[[#This Row],[description]])</f>
        <v>0302899000 - Other</v>
      </c>
    </row>
    <row r="989" spans="1:4" x14ac:dyDescent="0.25">
      <c r="A989" s="9" t="s">
        <v>201</v>
      </c>
      <c r="B989" s="9" t="s">
        <v>3701</v>
      </c>
      <c r="C989" s="9" t="s">
        <v>3553</v>
      </c>
      <c r="D989" s="9" t="str">
        <f>CONCATENATE(quota_commodities[[#This Row],[goods_nomenclature_item_id]], " - ", quota_commodities[[#This Row],[description]])</f>
        <v>0302990060 - Hake (Merluccius spp., Urophycis spp.)</v>
      </c>
    </row>
    <row r="990" spans="1:4" x14ac:dyDescent="0.25">
      <c r="A990" s="9" t="s">
        <v>201</v>
      </c>
      <c r="B990" s="9" t="s">
        <v>3702</v>
      </c>
      <c r="C990" s="9" t="s">
        <v>3703</v>
      </c>
      <c r="D990" s="9" t="str">
        <f>CONCATENATE(quota_commodities[[#This Row],[goods_nomenclature_item_id]], " - ", quota_commodities[[#This Row],[description]])</f>
        <v>0302990071 - Pacific halibut (Hippoglossus stenolepis)</v>
      </c>
    </row>
    <row r="991" spans="1:4" x14ac:dyDescent="0.25">
      <c r="A991" s="9" t="s">
        <v>201</v>
      </c>
      <c r="B991" s="9" t="s">
        <v>3704</v>
      </c>
      <c r="C991" s="9" t="s">
        <v>2617</v>
      </c>
      <c r="D991" s="9" t="str">
        <f>CONCATENATE(quota_commodities[[#This Row],[goods_nomenclature_item_id]], " - ", quota_commodities[[#This Row],[description]])</f>
        <v>0302990079 - Other</v>
      </c>
    </row>
    <row r="992" spans="1:4" x14ac:dyDescent="0.25">
      <c r="A992" s="9" t="s">
        <v>201</v>
      </c>
      <c r="B992" s="9" t="s">
        <v>3705</v>
      </c>
      <c r="C992" s="9" t="s">
        <v>3678</v>
      </c>
      <c r="D992" s="9" t="str">
        <f>CONCATENATE(quota_commodities[[#This Row],[goods_nomenclature_item_id]], " - ", quota_commodities[[#This Row],[description]])</f>
        <v>0303340000 - Turbots (Psetta maxima)</v>
      </c>
    </row>
    <row r="993" spans="1:4" x14ac:dyDescent="0.25">
      <c r="A993" s="9" t="s">
        <v>201</v>
      </c>
      <c r="B993" s="9" t="s">
        <v>3706</v>
      </c>
      <c r="C993" s="9" t="s">
        <v>3707</v>
      </c>
      <c r="D993" s="9" t="str">
        <f>CONCATENATE(quota_commodities[[#This Row],[goods_nomenclature_item_id]], " - ", quota_commodities[[#This Row],[description]])</f>
        <v>0303391000 - Flounder (Platichthys flesus)</v>
      </c>
    </row>
    <row r="994" spans="1:4" x14ac:dyDescent="0.25">
      <c r="A994" s="9" t="s">
        <v>201</v>
      </c>
      <c r="B994" s="9" t="s">
        <v>3708</v>
      </c>
      <c r="C994" s="9" t="s">
        <v>3709</v>
      </c>
      <c r="D994" s="9" t="str">
        <f>CONCATENATE(quota_commodities[[#This Row],[goods_nomenclature_item_id]], " - ", quota_commodities[[#This Row],[description]])</f>
        <v>0303393000 - Fish of the genus Rhombosolea</v>
      </c>
    </row>
    <row r="995" spans="1:4" x14ac:dyDescent="0.25">
      <c r="A995" s="9" t="s">
        <v>201</v>
      </c>
      <c r="B995" s="9" t="s">
        <v>3710</v>
      </c>
      <c r="C995" s="9" t="s">
        <v>2617</v>
      </c>
      <c r="D995" s="9" t="str">
        <f>CONCATENATE(quota_commodities[[#This Row],[goods_nomenclature_item_id]], " - ", quota_commodities[[#This Row],[description]])</f>
        <v>0303398500 - Other</v>
      </c>
    </row>
    <row r="996" spans="1:4" x14ac:dyDescent="0.25">
      <c r="A996" s="9" t="s">
        <v>202</v>
      </c>
      <c r="B996" s="9" t="s">
        <v>3711</v>
      </c>
      <c r="C996" s="9" t="s">
        <v>3569</v>
      </c>
      <c r="D996" s="9" t="str">
        <f>CONCATENATE(quota_commodities[[#This Row],[goods_nomenclature_item_id]], " - ", quota_commodities[[#This Row],[description]])</f>
        <v>0304910000 - Swordfish (Xiphias gladius)</v>
      </c>
    </row>
    <row r="997" spans="1:4" x14ac:dyDescent="0.25">
      <c r="A997" s="9" t="s">
        <v>202</v>
      </c>
      <c r="B997" s="9" t="s">
        <v>3712</v>
      </c>
      <c r="C997" s="9" t="s">
        <v>2617</v>
      </c>
      <c r="D997" s="9" t="str">
        <f>CONCATENATE(quota_commodities[[#This Row],[goods_nomenclature_item_id]], " - ", quota_commodities[[#This Row],[description]])</f>
        <v>0304949000 - Other</v>
      </c>
    </row>
    <row r="998" spans="1:4" x14ac:dyDescent="0.25">
      <c r="A998" s="9" t="s">
        <v>202</v>
      </c>
      <c r="B998" s="9" t="s">
        <v>3713</v>
      </c>
      <c r="C998" s="9" t="s">
        <v>3714</v>
      </c>
      <c r="D998" s="9" t="str">
        <f>CONCATENATE(quota_commodities[[#This Row],[goods_nomenclature_item_id]], " - ", quota_commodities[[#This Row],[description]])</f>
        <v>0304952100 - Cod of the species Gadus macrocephalus</v>
      </c>
    </row>
    <row r="999" spans="1:4" x14ac:dyDescent="0.25">
      <c r="A999" s="9" t="s">
        <v>202</v>
      </c>
      <c r="B999" s="9" t="s">
        <v>3715</v>
      </c>
      <c r="C999" s="9" t="s">
        <v>3716</v>
      </c>
      <c r="D999" s="9" t="str">
        <f>CONCATENATE(quota_commodities[[#This Row],[goods_nomenclature_item_id]], " - ", quota_commodities[[#This Row],[description]])</f>
        <v>0304952500 - Cod of the species Gadus morhua</v>
      </c>
    </row>
    <row r="1000" spans="1:4" x14ac:dyDescent="0.25">
      <c r="A1000" s="9" t="s">
        <v>202</v>
      </c>
      <c r="B1000" s="9" t="s">
        <v>3717</v>
      </c>
      <c r="C1000" s="9" t="s">
        <v>2617</v>
      </c>
      <c r="D1000" s="9" t="str">
        <f>CONCATENATE(quota_commodities[[#This Row],[goods_nomenclature_item_id]], " - ", quota_commodities[[#This Row],[description]])</f>
        <v>0304952900 - Other</v>
      </c>
    </row>
    <row r="1001" spans="1:4" x14ac:dyDescent="0.25">
      <c r="A1001" s="9" t="s">
        <v>202</v>
      </c>
      <c r="B1001" s="9" t="s">
        <v>3718</v>
      </c>
      <c r="C1001" s="9" t="s">
        <v>3719</v>
      </c>
      <c r="D1001" s="9" t="str">
        <f>CONCATENATE(quota_commodities[[#This Row],[goods_nomenclature_item_id]], " - ", quota_commodities[[#This Row],[description]])</f>
        <v>0304953000 - Haddock (Melanogrammus aeglefinus)</v>
      </c>
    </row>
    <row r="1002" spans="1:4" x14ac:dyDescent="0.25">
      <c r="A1002" s="9" t="s">
        <v>202</v>
      </c>
      <c r="B1002" s="9" t="s">
        <v>3720</v>
      </c>
      <c r="C1002" s="9" t="s">
        <v>3551</v>
      </c>
      <c r="D1002" s="9" t="str">
        <f>CONCATENATE(quota_commodities[[#This Row],[goods_nomenclature_item_id]], " - ", quota_commodities[[#This Row],[description]])</f>
        <v>0304954000 - Coalfish (Pollachius virens)</v>
      </c>
    </row>
    <row r="1003" spans="1:4" x14ac:dyDescent="0.25">
      <c r="A1003" s="9" t="s">
        <v>202</v>
      </c>
      <c r="B1003" s="9" t="s">
        <v>3721</v>
      </c>
      <c r="C1003" s="9" t="s">
        <v>3722</v>
      </c>
      <c r="D1003" s="9" t="str">
        <f>CONCATENATE(quota_commodities[[#This Row],[goods_nomenclature_item_id]], " - ", quota_commodities[[#This Row],[description]])</f>
        <v>0304955000 - Hake of the genus Merluccius</v>
      </c>
    </row>
    <row r="1004" spans="1:4" x14ac:dyDescent="0.25">
      <c r="A1004" s="9" t="s">
        <v>202</v>
      </c>
      <c r="B1004" s="9" t="s">
        <v>3723</v>
      </c>
      <c r="C1004" s="9" t="s">
        <v>3724</v>
      </c>
      <c r="D1004" s="9" t="str">
        <f>CONCATENATE(quota_commodities[[#This Row],[goods_nomenclature_item_id]], " - ", quota_commodities[[#This Row],[description]])</f>
        <v>0304956000 - Blue whiting (Micromesistius poutassou)</v>
      </c>
    </row>
    <row r="1005" spans="1:4" x14ac:dyDescent="0.25">
      <c r="A1005" s="9" t="s">
        <v>202</v>
      </c>
      <c r="B1005" s="9" t="s">
        <v>3725</v>
      </c>
      <c r="C1005" s="9" t="s">
        <v>2617</v>
      </c>
      <c r="D1005" s="9" t="str">
        <f>CONCATENATE(quota_commodities[[#This Row],[goods_nomenclature_item_id]], " - ", quota_commodities[[#This Row],[description]])</f>
        <v>0304959000 - Other</v>
      </c>
    </row>
    <row r="1006" spans="1:4" x14ac:dyDescent="0.25">
      <c r="A1006" s="9" t="s">
        <v>202</v>
      </c>
      <c r="B1006" s="9" t="s">
        <v>3726</v>
      </c>
      <c r="C1006" s="9" t="s">
        <v>3727</v>
      </c>
      <c r="D1006" s="9" t="str">
        <f>CONCATENATE(quota_commodities[[#This Row],[goods_nomenclature_item_id]], " - ", quota_commodities[[#This Row],[description]])</f>
        <v>0304961000 - Picked dogfish (Squalus acanthias) and catsharks (Scyliorhinus spp.)</v>
      </c>
    </row>
    <row r="1007" spans="1:4" x14ac:dyDescent="0.25">
      <c r="A1007" s="9" t="s">
        <v>202</v>
      </c>
      <c r="B1007" s="9" t="s">
        <v>3728</v>
      </c>
      <c r="C1007" s="9" t="s">
        <v>3729</v>
      </c>
      <c r="D1007" s="9" t="str">
        <f>CONCATENATE(quota_commodities[[#This Row],[goods_nomenclature_item_id]], " - ", quota_commodities[[#This Row],[description]])</f>
        <v>0304962000 - Porbeagle shark (Lamna nasus)</v>
      </c>
    </row>
    <row r="1008" spans="1:4" x14ac:dyDescent="0.25">
      <c r="A1008" s="9" t="s">
        <v>202</v>
      </c>
      <c r="B1008" s="9" t="s">
        <v>3730</v>
      </c>
      <c r="C1008" s="9" t="s">
        <v>3731</v>
      </c>
      <c r="D1008" s="9" t="str">
        <f>CONCATENATE(quota_commodities[[#This Row],[goods_nomenclature_item_id]], " - ", quota_commodities[[#This Row],[description]])</f>
        <v>0304963000 - Blue shark (Prionace glauca)</v>
      </c>
    </row>
    <row r="1009" spans="1:4" x14ac:dyDescent="0.25">
      <c r="A1009" s="9" t="s">
        <v>202</v>
      </c>
      <c r="B1009" s="9" t="s">
        <v>3732</v>
      </c>
      <c r="C1009" s="9" t="s">
        <v>2617</v>
      </c>
      <c r="D1009" s="9" t="str">
        <f>CONCATENATE(quota_commodities[[#This Row],[goods_nomenclature_item_id]], " - ", quota_commodities[[#This Row],[description]])</f>
        <v>0304969000 - Other</v>
      </c>
    </row>
    <row r="1010" spans="1:4" x14ac:dyDescent="0.25">
      <c r="A1010" s="9" t="s">
        <v>202</v>
      </c>
      <c r="B1010" s="9" t="s">
        <v>3733</v>
      </c>
      <c r="C1010" s="9" t="s">
        <v>3634</v>
      </c>
      <c r="D1010" s="9" t="str">
        <f>CONCATENATE(quota_commodities[[#This Row],[goods_nomenclature_item_id]], " - ", quota_commodities[[#This Row],[description]])</f>
        <v>0304970000 - Rays and skates (Rajidae)</v>
      </c>
    </row>
    <row r="1011" spans="1:4" x14ac:dyDescent="0.25">
      <c r="A1011" s="9" t="s">
        <v>202</v>
      </c>
      <c r="B1011" s="9" t="s">
        <v>3734</v>
      </c>
      <c r="C1011" s="9" t="s">
        <v>3735</v>
      </c>
      <c r="D1011" s="9" t="str">
        <f>CONCATENATE(quota_commodities[[#This Row],[goods_nomenclature_item_id]], " - ", quota_commodities[[#This Row],[description]])</f>
        <v>0304999920 - Sea bream (Dentex dentex, Pagellus|spp.)</v>
      </c>
    </row>
    <row r="1012" spans="1:4" x14ac:dyDescent="0.25">
      <c r="A1012" s="9" t="s">
        <v>202</v>
      </c>
      <c r="B1012" s="9" t="s">
        <v>3736</v>
      </c>
      <c r="C1012" s="9" t="s">
        <v>3737</v>
      </c>
      <c r="D1012" s="9" t="str">
        <f>CONCATENATE(quota_commodities[[#This Row],[goods_nomenclature_item_id]], " - ", quota_commodities[[#This Row],[description]])</f>
        <v>0304999925 - Of gilt-head sea breams (Sparus aurata)</v>
      </c>
    </row>
    <row r="1013" spans="1:4" x14ac:dyDescent="0.25">
      <c r="A1013" s="9" t="s">
        <v>202</v>
      </c>
      <c r="B1013" s="9" t="s">
        <v>3738</v>
      </c>
      <c r="C1013" s="9" t="s">
        <v>3739</v>
      </c>
      <c r="D1013" s="9" t="str">
        <f>CONCATENATE(quota_commodities[[#This Row],[goods_nomenclature_item_id]], " - ", quota_commodities[[#This Row],[description]])</f>
        <v>0304999940 - Of bluefin tunas (Thunnus thynnus)</v>
      </c>
    </row>
    <row r="1014" spans="1:4" x14ac:dyDescent="0.25">
      <c r="A1014" s="9" t="s">
        <v>202</v>
      </c>
      <c r="B1014" s="9" t="s">
        <v>3740</v>
      </c>
      <c r="C1014" s="9" t="s">
        <v>3741</v>
      </c>
      <c r="D1014" s="9" t="str">
        <f>CONCATENATE(quota_commodities[[#This Row],[goods_nomenclature_item_id]], " - ", quota_commodities[[#This Row],[description]])</f>
        <v>0304999950 - Of Atlantic bigeye tuna (Thunnus obesus)</v>
      </c>
    </row>
    <row r="1015" spans="1:4" x14ac:dyDescent="0.25">
      <c r="A1015" s="9" t="s">
        <v>202</v>
      </c>
      <c r="B1015" s="9" t="s">
        <v>3742</v>
      </c>
      <c r="C1015" s="9" t="s">
        <v>2615</v>
      </c>
      <c r="D1015" s="9" t="str">
        <f>CONCATENATE(quota_commodities[[#This Row],[goods_nomenclature_item_id]], " - ", quota_commodities[[#This Row],[description]])</f>
        <v>0304999965 - For processing</v>
      </c>
    </row>
    <row r="1016" spans="1:4" x14ac:dyDescent="0.25">
      <c r="A1016" s="9" t="s">
        <v>202</v>
      </c>
      <c r="B1016" s="9" t="s">
        <v>3743</v>
      </c>
      <c r="C1016" s="9" t="s">
        <v>2617</v>
      </c>
      <c r="D1016" s="9" t="str">
        <f>CONCATENATE(quota_commodities[[#This Row],[goods_nomenclature_item_id]], " - ", quota_commodities[[#This Row],[description]])</f>
        <v>0304999969 - Other</v>
      </c>
    </row>
    <row r="1017" spans="1:4" x14ac:dyDescent="0.25">
      <c r="A1017" s="9" t="s">
        <v>202</v>
      </c>
      <c r="B1017" s="9" t="s">
        <v>3744</v>
      </c>
      <c r="C1017" s="9" t="s">
        <v>3745</v>
      </c>
      <c r="D1017" s="9" t="str">
        <f>CONCATENATE(quota_commodities[[#This Row],[goods_nomenclature_item_id]], " - ", quota_commodities[[#This Row],[description]])</f>
        <v>0304999970 - European sea bass (Dicentrarchus labrax)</v>
      </c>
    </row>
    <row r="1018" spans="1:4" x14ac:dyDescent="0.25">
      <c r="A1018" s="9" t="s">
        <v>202</v>
      </c>
      <c r="B1018" s="9" t="s">
        <v>3746</v>
      </c>
      <c r="C1018" s="9" t="s">
        <v>2617</v>
      </c>
      <c r="D1018" s="9" t="str">
        <f>CONCATENATE(quota_commodities[[#This Row],[goods_nomenclature_item_id]], " - ", quota_commodities[[#This Row],[description]])</f>
        <v>0304999990 - Other</v>
      </c>
    </row>
    <row r="1019" spans="1:4" x14ac:dyDescent="0.25">
      <c r="A1019" s="9" t="s">
        <v>203</v>
      </c>
      <c r="B1019" s="9" t="s">
        <v>2563</v>
      </c>
      <c r="C1019" s="9" t="s">
        <v>2564</v>
      </c>
      <c r="D1019" s="9" t="str">
        <f>CONCATENATE(quota_commodities[[#This Row],[goods_nomenclature_item_id]], " - ", quota_commodities[[#This Row],[description]])</f>
        <v>0302410000 - Herrings (Clupea harengus, Clupea pallasii)</v>
      </c>
    </row>
    <row r="1020" spans="1:4" x14ac:dyDescent="0.25">
      <c r="A1020" s="9" t="s">
        <v>203</v>
      </c>
      <c r="B1020" s="9" t="s">
        <v>3747</v>
      </c>
      <c r="C1020" s="9" t="s">
        <v>2564</v>
      </c>
      <c r="D1020" s="9" t="str">
        <f>CONCATENATE(quota_commodities[[#This Row],[goods_nomenclature_item_id]], " - ", quota_commodities[[#This Row],[description]])</f>
        <v>0302990055 - Herrings (Clupea harengus, Clupea pallasii)</v>
      </c>
    </row>
    <row r="1021" spans="1:4" x14ac:dyDescent="0.25">
      <c r="A1021" s="9" t="s">
        <v>203</v>
      </c>
      <c r="B1021" s="9" t="s">
        <v>2565</v>
      </c>
      <c r="C1021" s="9" t="s">
        <v>2564</v>
      </c>
      <c r="D1021" s="9" t="str">
        <f>CONCATENATE(quota_commodities[[#This Row],[goods_nomenclature_item_id]], " - ", quota_commodities[[#This Row],[description]])</f>
        <v>0303510000 - Herrings (Clupea harengus, Clupea pallasii)</v>
      </c>
    </row>
    <row r="1022" spans="1:4" x14ac:dyDescent="0.25">
      <c r="A1022" s="9" t="s">
        <v>203</v>
      </c>
      <c r="B1022" s="9" t="s">
        <v>3619</v>
      </c>
      <c r="C1022" s="9" t="s">
        <v>2564</v>
      </c>
      <c r="D1022" s="9" t="str">
        <f>CONCATENATE(quota_commodities[[#This Row],[goods_nomenclature_item_id]], " - ", quota_commodities[[#This Row],[description]])</f>
        <v>0303990075 - Herrings (Clupea harengus, Clupea pallasii)</v>
      </c>
    </row>
    <row r="1023" spans="1:4" x14ac:dyDescent="0.25">
      <c r="A1023" s="9" t="s">
        <v>204</v>
      </c>
      <c r="B1023" s="9" t="s">
        <v>3748</v>
      </c>
      <c r="C1023" s="9" t="s">
        <v>3749</v>
      </c>
      <c r="D1023" s="9" t="str">
        <f>CONCATENATE(quota_commodities[[#This Row],[goods_nomenclature_item_id]], " - ", quota_commodities[[#This Row],[description]])</f>
        <v>0302440000 - Mackerel (Scomber scombrus, Scomber australasicus, Scomber japonicus)</v>
      </c>
    </row>
    <row r="1024" spans="1:4" x14ac:dyDescent="0.25">
      <c r="A1024" s="9" t="s">
        <v>204</v>
      </c>
      <c r="B1024" s="9" t="s">
        <v>3750</v>
      </c>
      <c r="C1024" s="9" t="s">
        <v>3749</v>
      </c>
      <c r="D1024" s="9" t="str">
        <f>CONCATENATE(quota_commodities[[#This Row],[goods_nomenclature_item_id]], " - ", quota_commodities[[#This Row],[description]])</f>
        <v>0302990020 - Mackerel (Scomber scombrus, Scomber australasicus, Scomber japonicus)</v>
      </c>
    </row>
    <row r="1025" spans="1:4" x14ac:dyDescent="0.25">
      <c r="A1025" s="9" t="s">
        <v>205</v>
      </c>
      <c r="B1025" s="9" t="s">
        <v>3624</v>
      </c>
      <c r="C1025" s="9" t="s">
        <v>3625</v>
      </c>
      <c r="D1025" s="9" t="str">
        <f>CONCATENATE(quota_commodities[[#This Row],[goods_nomenclature_item_id]], " - ", quota_commodities[[#This Row],[description]])</f>
        <v>0303541000 - Of the species Scomber scombrus or Scomber japonicus</v>
      </c>
    </row>
    <row r="1026" spans="1:4" x14ac:dyDescent="0.25">
      <c r="A1026" s="9" t="s">
        <v>205</v>
      </c>
      <c r="B1026" s="9" t="s">
        <v>3626</v>
      </c>
      <c r="C1026" s="9" t="s">
        <v>3625</v>
      </c>
      <c r="D1026" s="9" t="str">
        <f>CONCATENATE(quota_commodities[[#This Row],[goods_nomenclature_item_id]], " - ", quota_commodities[[#This Row],[description]])</f>
        <v>0303990040 - Of the species Scomber scombrus or Scomber japonicus</v>
      </c>
    </row>
    <row r="1027" spans="1:4" x14ac:dyDescent="0.25">
      <c r="A1027" s="9" t="s">
        <v>207</v>
      </c>
      <c r="B1027" s="9" t="s">
        <v>3751</v>
      </c>
      <c r="C1027" s="9" t="s">
        <v>3752</v>
      </c>
      <c r="D1027" s="9" t="str">
        <f>CONCATENATE(quota_commodities[[#This Row],[goods_nomenclature_item_id]], " - ", quota_commodities[[#This Row],[description]])</f>
        <v>0302893100 - Of the species Sebastes marinus</v>
      </c>
    </row>
    <row r="1028" spans="1:4" x14ac:dyDescent="0.25">
      <c r="A1028" s="9" t="s">
        <v>207</v>
      </c>
      <c r="B1028" s="9" t="s">
        <v>3753</v>
      </c>
      <c r="C1028" s="9" t="s">
        <v>2617</v>
      </c>
      <c r="D1028" s="9" t="str">
        <f>CONCATENATE(quota_commodities[[#This Row],[goods_nomenclature_item_id]], " - ", quota_commodities[[#This Row],[description]])</f>
        <v>0302893900 - Other</v>
      </c>
    </row>
    <row r="1029" spans="1:4" x14ac:dyDescent="0.25">
      <c r="A1029" s="9" t="s">
        <v>207</v>
      </c>
      <c r="B1029" s="9" t="s">
        <v>3754</v>
      </c>
      <c r="C1029" s="9" t="s">
        <v>3755</v>
      </c>
      <c r="D1029" s="9" t="str">
        <f>CONCATENATE(quota_commodities[[#This Row],[goods_nomenclature_item_id]], " - ", quota_commodities[[#This Row],[description]])</f>
        <v>0302990050 - Redfish (Sebastes spp.)</v>
      </c>
    </row>
    <row r="1030" spans="1:4" x14ac:dyDescent="0.25">
      <c r="A1030" s="9" t="s">
        <v>207</v>
      </c>
      <c r="B1030" s="9" t="s">
        <v>3756</v>
      </c>
      <c r="C1030" s="9" t="s">
        <v>3752</v>
      </c>
      <c r="D1030" s="9" t="str">
        <f>CONCATENATE(quota_commodities[[#This Row],[goods_nomenclature_item_id]], " - ", quota_commodities[[#This Row],[description]])</f>
        <v>0303893100 - Of the species Sebastes marinus</v>
      </c>
    </row>
    <row r="1031" spans="1:4" x14ac:dyDescent="0.25">
      <c r="A1031" s="9" t="s">
        <v>207</v>
      </c>
      <c r="B1031" s="9" t="s">
        <v>3757</v>
      </c>
      <c r="C1031" s="9" t="s">
        <v>2617</v>
      </c>
      <c r="D1031" s="9" t="str">
        <f>CONCATENATE(quota_commodities[[#This Row],[goods_nomenclature_item_id]], " - ", quota_commodities[[#This Row],[description]])</f>
        <v>0303893900 - Other</v>
      </c>
    </row>
    <row r="1032" spans="1:4" x14ac:dyDescent="0.25">
      <c r="A1032" s="9" t="s">
        <v>207</v>
      </c>
      <c r="B1032" s="9" t="s">
        <v>3758</v>
      </c>
      <c r="C1032" s="9" t="s">
        <v>3755</v>
      </c>
      <c r="D1032" s="9" t="str">
        <f>CONCATENATE(quota_commodities[[#This Row],[goods_nomenclature_item_id]], " - ", quota_commodities[[#This Row],[description]])</f>
        <v>0303990080 - Redfish (Sebastes spp.)</v>
      </c>
    </row>
    <row r="1033" spans="1:4" x14ac:dyDescent="0.25">
      <c r="A1033" s="9" t="s">
        <v>208</v>
      </c>
      <c r="B1033" s="9" t="s">
        <v>3759</v>
      </c>
      <c r="C1033" s="9" t="s">
        <v>3760</v>
      </c>
      <c r="D1033" s="9" t="str">
        <f>CONCATENATE(quota_commodities[[#This Row],[goods_nomenclature_item_id]], " - ", quota_commodities[[#This Row],[description]])</f>
        <v>0304310000 - Tilapias (Oreochromis spp.)</v>
      </c>
    </row>
    <row r="1034" spans="1:4" x14ac:dyDescent="0.25">
      <c r="A1034" s="9" t="s">
        <v>208</v>
      </c>
      <c r="B1034" s="9" t="s">
        <v>3761</v>
      </c>
      <c r="C1034" s="9" t="s">
        <v>3762</v>
      </c>
      <c r="D1034" s="9" t="str">
        <f>CONCATENATE(quota_commodities[[#This Row],[goods_nomenclature_item_id]], " - ", quota_commodities[[#This Row],[description]])</f>
        <v>0304320000 - Catfish (Pangasius spp., Silurus spp., Clarias spp., Ictalurus spp.)</v>
      </c>
    </row>
    <row r="1035" spans="1:4" x14ac:dyDescent="0.25">
      <c r="A1035" s="9" t="s">
        <v>208</v>
      </c>
      <c r="B1035" s="9" t="s">
        <v>3763</v>
      </c>
      <c r="C1035" s="9" t="s">
        <v>3764</v>
      </c>
      <c r="D1035" s="9" t="str">
        <f>CONCATENATE(quota_commodities[[#This Row],[goods_nomenclature_item_id]], " - ", quota_commodities[[#This Row],[description]])</f>
        <v>0304330000 - Nile perch (Lates niloticus)</v>
      </c>
    </row>
    <row r="1036" spans="1:4" x14ac:dyDescent="0.25">
      <c r="A1036" s="9" t="s">
        <v>208</v>
      </c>
      <c r="B1036" s="9" t="s">
        <v>3765</v>
      </c>
      <c r="C1036" s="9" t="s">
        <v>2617</v>
      </c>
      <c r="D1036" s="9" t="str">
        <f>CONCATENATE(quota_commodities[[#This Row],[goods_nomenclature_item_id]], " - ", quota_commodities[[#This Row],[description]])</f>
        <v>0304390000 - Other</v>
      </c>
    </row>
    <row r="1037" spans="1:4" x14ac:dyDescent="0.25">
      <c r="A1037" s="9" t="s">
        <v>208</v>
      </c>
      <c r="B1037" s="9" t="s">
        <v>3766</v>
      </c>
      <c r="C1037" s="9" t="s">
        <v>3649</v>
      </c>
      <c r="D1037" s="9" t="str">
        <f>CONCATENATE(quota_commodities[[#This Row],[goods_nomenclature_item_id]], " - ", quota_commodities[[#This Row],[description]])</f>
        <v>0304425000 - Of the species Oncorhynchus apache or Oncorhynchus chrysogaster</v>
      </c>
    </row>
    <row r="1038" spans="1:4" x14ac:dyDescent="0.25">
      <c r="A1038" s="9" t="s">
        <v>208</v>
      </c>
      <c r="B1038" s="9" t="s">
        <v>3767</v>
      </c>
      <c r="C1038" s="9" t="s">
        <v>3768</v>
      </c>
      <c r="D1038" s="9" t="str">
        <f>CONCATENATE(quota_commodities[[#This Row],[goods_nomenclature_item_id]], " - ", quota_commodities[[#This Row],[description]])</f>
        <v>0304491000 - Freshwater fish</v>
      </c>
    </row>
    <row r="1039" spans="1:4" x14ac:dyDescent="0.25">
      <c r="A1039" s="9" t="s">
        <v>208</v>
      </c>
      <c r="B1039" s="9" t="s">
        <v>3769</v>
      </c>
      <c r="C1039" s="9" t="s">
        <v>3760</v>
      </c>
      <c r="D1039" s="9" t="str">
        <f>CONCATENATE(quota_commodities[[#This Row],[goods_nomenclature_item_id]], " - ", quota_commodities[[#This Row],[description]])</f>
        <v>0304610000 - Tilapias (Oreochromis spp.)</v>
      </c>
    </row>
    <row r="1040" spans="1:4" x14ac:dyDescent="0.25">
      <c r="A1040" s="9" t="s">
        <v>208</v>
      </c>
      <c r="B1040" s="9" t="s">
        <v>3770</v>
      </c>
      <c r="C1040" s="9" t="s">
        <v>3762</v>
      </c>
      <c r="D1040" s="9" t="str">
        <f>CONCATENATE(quota_commodities[[#This Row],[goods_nomenclature_item_id]], " - ", quota_commodities[[#This Row],[description]])</f>
        <v>0304620000 - Catfish (Pangasius spp., Silurus spp., Clarias spp., Ictalurus spp.)</v>
      </c>
    </row>
    <row r="1041" spans="1:4" x14ac:dyDescent="0.25">
      <c r="A1041" s="9" t="s">
        <v>208</v>
      </c>
      <c r="B1041" s="9" t="s">
        <v>3771</v>
      </c>
      <c r="C1041" s="9" t="s">
        <v>3764</v>
      </c>
      <c r="D1041" s="9" t="str">
        <f>CONCATENATE(quota_commodities[[#This Row],[goods_nomenclature_item_id]], " - ", quota_commodities[[#This Row],[description]])</f>
        <v>0304630000 - Nile perch (Lates niloticus)</v>
      </c>
    </row>
    <row r="1042" spans="1:4" x14ac:dyDescent="0.25">
      <c r="A1042" s="9" t="s">
        <v>208</v>
      </c>
      <c r="B1042" s="9" t="s">
        <v>3772</v>
      </c>
      <c r="C1042" s="9" t="s">
        <v>2617</v>
      </c>
      <c r="D1042" s="9" t="str">
        <f>CONCATENATE(quota_commodities[[#This Row],[goods_nomenclature_item_id]], " - ", quota_commodities[[#This Row],[description]])</f>
        <v>0304690000 - Other</v>
      </c>
    </row>
    <row r="1043" spans="1:4" x14ac:dyDescent="0.25">
      <c r="A1043" s="9" t="s">
        <v>208</v>
      </c>
      <c r="B1043" s="9" t="s">
        <v>3773</v>
      </c>
      <c r="C1043" s="9" t="s">
        <v>3649</v>
      </c>
      <c r="D1043" s="9" t="str">
        <f>CONCATENATE(quota_commodities[[#This Row],[goods_nomenclature_item_id]], " - ", quota_commodities[[#This Row],[description]])</f>
        <v>0304825000 - Of the species Oncorhynchus apache or Oncorhynchus chrysogaster</v>
      </c>
    </row>
    <row r="1044" spans="1:4" x14ac:dyDescent="0.25">
      <c r="A1044" s="9" t="s">
        <v>208</v>
      </c>
      <c r="B1044" s="9" t="s">
        <v>3774</v>
      </c>
      <c r="C1044" s="9" t="s">
        <v>3768</v>
      </c>
      <c r="D1044" s="9" t="str">
        <f>CONCATENATE(quota_commodities[[#This Row],[goods_nomenclature_item_id]], " - ", quota_commodities[[#This Row],[description]])</f>
        <v>0304891000 - Freshwater fish</v>
      </c>
    </row>
    <row r="1045" spans="1:4" x14ac:dyDescent="0.25">
      <c r="A1045" s="9" t="s">
        <v>209</v>
      </c>
      <c r="B1045" s="9" t="s">
        <v>3775</v>
      </c>
      <c r="C1045" s="9" t="s">
        <v>3551</v>
      </c>
      <c r="D1045" s="9" t="str">
        <f>CONCATENATE(quota_commodities[[#This Row],[goods_nomenclature_item_id]], " - ", quota_commodities[[#This Row],[description]])</f>
        <v>0304443000 - Coalfish (Pollachius virens)</v>
      </c>
    </row>
    <row r="1046" spans="1:4" x14ac:dyDescent="0.25">
      <c r="A1046" s="9" t="s">
        <v>209</v>
      </c>
      <c r="B1046" s="9" t="s">
        <v>3776</v>
      </c>
      <c r="C1046" s="9" t="s">
        <v>3569</v>
      </c>
      <c r="D1046" s="9" t="str">
        <f>CONCATENATE(quota_commodities[[#This Row],[goods_nomenclature_item_id]], " - ", quota_commodities[[#This Row],[description]])</f>
        <v>0304450000 - Swordfish (Xiphias gladius)</v>
      </c>
    </row>
    <row r="1047" spans="1:4" x14ac:dyDescent="0.25">
      <c r="A1047" s="9" t="s">
        <v>209</v>
      </c>
      <c r="B1047" s="9" t="s">
        <v>3777</v>
      </c>
      <c r="C1047" s="9" t="s">
        <v>3691</v>
      </c>
      <c r="D1047" s="9" t="str">
        <f>CONCATENATE(quota_commodities[[#This Row],[goods_nomenclature_item_id]], " - ", quota_commodities[[#This Row],[description]])</f>
        <v>0304460000 - Toothfish (Dissostichus spp.)</v>
      </c>
    </row>
    <row r="1048" spans="1:4" x14ac:dyDescent="0.25">
      <c r="A1048" s="9" t="s">
        <v>209</v>
      </c>
      <c r="B1048" s="9" t="s">
        <v>3778</v>
      </c>
      <c r="C1048" s="9" t="s">
        <v>3779</v>
      </c>
      <c r="D1048" s="9" t="str">
        <f>CONCATENATE(quota_commodities[[#This Row],[goods_nomenclature_item_id]], " - ", quota_commodities[[#This Row],[description]])</f>
        <v>0304470000 - Dogfish and other sharks</v>
      </c>
    </row>
    <row r="1049" spans="1:4" x14ac:dyDescent="0.25">
      <c r="A1049" s="9" t="s">
        <v>209</v>
      </c>
      <c r="B1049" s="9" t="s">
        <v>3780</v>
      </c>
      <c r="C1049" s="9" t="s">
        <v>3634</v>
      </c>
      <c r="D1049" s="9" t="str">
        <f>CONCATENATE(quota_commodities[[#This Row],[goods_nomenclature_item_id]], " - ", quota_commodities[[#This Row],[description]])</f>
        <v>0304480000 - Rays and skates (Rajidae)</v>
      </c>
    </row>
    <row r="1050" spans="1:4" x14ac:dyDescent="0.25">
      <c r="A1050" s="9" t="s">
        <v>209</v>
      </c>
      <c r="B1050" s="9" t="s">
        <v>3781</v>
      </c>
      <c r="C1050" s="9" t="s">
        <v>3755</v>
      </c>
      <c r="D1050" s="9" t="str">
        <f>CONCATENATE(quota_commodities[[#This Row],[goods_nomenclature_item_id]], " - ", quota_commodities[[#This Row],[description]])</f>
        <v>0304495000 - Redfish (Sebastes spp.)</v>
      </c>
    </row>
    <row r="1051" spans="1:4" x14ac:dyDescent="0.25">
      <c r="A1051" s="9" t="s">
        <v>209</v>
      </c>
      <c r="B1051" s="9" t="s">
        <v>3782</v>
      </c>
      <c r="C1051" s="9" t="s">
        <v>2617</v>
      </c>
      <c r="D1051" s="9" t="str">
        <f>CONCATENATE(quota_commodities[[#This Row],[goods_nomenclature_item_id]], " - ", quota_commodities[[#This Row],[description]])</f>
        <v>0304499000 - Other</v>
      </c>
    </row>
    <row r="1052" spans="1:4" x14ac:dyDescent="0.25">
      <c r="A1052" s="9" t="s">
        <v>210</v>
      </c>
      <c r="B1052" s="9" t="s">
        <v>3783</v>
      </c>
      <c r="C1052" s="9" t="s">
        <v>3784</v>
      </c>
      <c r="D1052" s="9" t="str">
        <f>CONCATENATE(quota_commodities[[#This Row],[goods_nomenclature_item_id]], " - ", quota_commodities[[#This Row],[description]])</f>
        <v>0304530000 - Fish of the families Bregmacerotidae, Euclichthyidae, Gadidae, Macrouridae, Melanonidae, Merlucciidae, Moridae and Muraenolepididae</v>
      </c>
    </row>
    <row r="1053" spans="1:4" x14ac:dyDescent="0.25">
      <c r="A1053" s="9" t="s">
        <v>210</v>
      </c>
      <c r="B1053" s="9" t="s">
        <v>3785</v>
      </c>
      <c r="C1053" s="9" t="s">
        <v>3779</v>
      </c>
      <c r="D1053" s="9" t="str">
        <f>CONCATENATE(quota_commodities[[#This Row],[goods_nomenclature_item_id]], " - ", quota_commodities[[#This Row],[description]])</f>
        <v>0304560000 - Dogfish and other sharks</v>
      </c>
    </row>
    <row r="1054" spans="1:4" x14ac:dyDescent="0.25">
      <c r="A1054" s="9" t="s">
        <v>210</v>
      </c>
      <c r="B1054" s="9" t="s">
        <v>3786</v>
      </c>
      <c r="C1054" s="9" t="s">
        <v>3634</v>
      </c>
      <c r="D1054" s="9" t="str">
        <f>CONCATENATE(quota_commodities[[#This Row],[goods_nomenclature_item_id]], " - ", quota_commodities[[#This Row],[description]])</f>
        <v>0304570000 - Rays and skates (Rajidae)</v>
      </c>
    </row>
    <row r="1055" spans="1:4" x14ac:dyDescent="0.25">
      <c r="A1055" s="9" t="s">
        <v>210</v>
      </c>
      <c r="B1055" s="9" t="s">
        <v>2566</v>
      </c>
      <c r="C1055" s="9" t="s">
        <v>2567</v>
      </c>
      <c r="D1055" s="9" t="str">
        <f>CONCATENATE(quota_commodities[[#This Row],[goods_nomenclature_item_id]], " - ", quota_commodities[[#This Row],[description]])</f>
        <v>0304595000 - Flaps of herring</v>
      </c>
    </row>
    <row r="1056" spans="1:4" x14ac:dyDescent="0.25">
      <c r="A1056" s="9" t="s">
        <v>210</v>
      </c>
      <c r="B1056" s="9" t="s">
        <v>3787</v>
      </c>
      <c r="C1056" s="9" t="s">
        <v>2617</v>
      </c>
      <c r="D1056" s="9" t="str">
        <f>CONCATENATE(quota_commodities[[#This Row],[goods_nomenclature_item_id]], " - ", quota_commodities[[#This Row],[description]])</f>
        <v>0304599000 - Other</v>
      </c>
    </row>
    <row r="1057" spans="1:4" x14ac:dyDescent="0.25">
      <c r="A1057" s="9" t="s">
        <v>211</v>
      </c>
      <c r="B1057" s="9" t="s">
        <v>3788</v>
      </c>
      <c r="C1057" s="9" t="s">
        <v>3549</v>
      </c>
      <c r="D1057" s="9" t="str">
        <f>CONCATENATE(quota_commodities[[#This Row],[goods_nomenclature_item_id]], " - ", quota_commodities[[#This Row],[description]])</f>
        <v>0304710000 - Cod (Gadus morhua, Gadus ogac, Gadus macrocephalus)</v>
      </c>
    </row>
    <row r="1058" spans="1:4" x14ac:dyDescent="0.25">
      <c r="A1058" s="9" t="s">
        <v>211</v>
      </c>
      <c r="B1058" s="9" t="s">
        <v>3789</v>
      </c>
      <c r="C1058" s="9" t="s">
        <v>3719</v>
      </c>
      <c r="D1058" s="9" t="str">
        <f>CONCATENATE(quota_commodities[[#This Row],[goods_nomenclature_item_id]], " - ", quota_commodities[[#This Row],[description]])</f>
        <v>0304720000 - Haddock (Melanogrammus aeglefinus)</v>
      </c>
    </row>
    <row r="1059" spans="1:4" x14ac:dyDescent="0.25">
      <c r="A1059" s="9" t="s">
        <v>211</v>
      </c>
      <c r="B1059" s="9" t="s">
        <v>3790</v>
      </c>
      <c r="C1059" s="9" t="s">
        <v>3551</v>
      </c>
      <c r="D1059" s="9" t="str">
        <f>CONCATENATE(quota_commodities[[#This Row],[goods_nomenclature_item_id]], " - ", quota_commodities[[#This Row],[description]])</f>
        <v>0304730000 - Coalfish (Pollachius virens)</v>
      </c>
    </row>
    <row r="1060" spans="1:4" x14ac:dyDescent="0.25">
      <c r="A1060" s="9" t="s">
        <v>211</v>
      </c>
      <c r="B1060" s="9" t="s">
        <v>3791</v>
      </c>
      <c r="C1060" s="9" t="s">
        <v>3553</v>
      </c>
      <c r="D1060" s="9" t="str">
        <f>CONCATENATE(quota_commodities[[#This Row],[goods_nomenclature_item_id]], " - ", quota_commodities[[#This Row],[description]])</f>
        <v>0304740000 - Hake (Merluccius spp., Urophycis spp.)</v>
      </c>
    </row>
    <row r="1061" spans="1:4" x14ac:dyDescent="0.25">
      <c r="A1061" s="9" t="s">
        <v>211</v>
      </c>
      <c r="B1061" s="9" t="s">
        <v>3792</v>
      </c>
      <c r="C1061" s="9" t="s">
        <v>3793</v>
      </c>
      <c r="D1061" s="9" t="str">
        <f>CONCATENATE(quota_commodities[[#This Row],[goods_nomenclature_item_id]], " - ", quota_commodities[[#This Row],[description]])</f>
        <v>0304750000 - Alaska pollock (Theragra chalcogramma)</v>
      </c>
    </row>
    <row r="1062" spans="1:4" x14ac:dyDescent="0.25">
      <c r="A1062" s="9" t="s">
        <v>211</v>
      </c>
      <c r="B1062" s="9" t="s">
        <v>3794</v>
      </c>
      <c r="C1062" s="9" t="s">
        <v>2584</v>
      </c>
      <c r="D1062" s="9" t="str">
        <f>CONCATENATE(quota_commodities[[#This Row],[goods_nomenclature_item_id]], " - ", quota_commodities[[#This Row],[description]])</f>
        <v>0304791000 - Polar cod (Boreogadus saida)</v>
      </c>
    </row>
    <row r="1063" spans="1:4" x14ac:dyDescent="0.25">
      <c r="A1063" s="9" t="s">
        <v>211</v>
      </c>
      <c r="B1063" s="9" t="s">
        <v>3795</v>
      </c>
      <c r="C1063" s="9" t="s">
        <v>3796</v>
      </c>
      <c r="D1063" s="9" t="str">
        <f>CONCATENATE(quota_commodities[[#This Row],[goods_nomenclature_item_id]], " - ", quota_commodities[[#This Row],[description]])</f>
        <v>0304795000 - Blue grenadier (Macruronus novaezelandiae)</v>
      </c>
    </row>
    <row r="1064" spans="1:4" x14ac:dyDescent="0.25">
      <c r="A1064" s="9" t="s">
        <v>211</v>
      </c>
      <c r="B1064" s="9" t="s">
        <v>3797</v>
      </c>
      <c r="C1064" s="9" t="s">
        <v>2617</v>
      </c>
      <c r="D1064" s="9" t="str">
        <f>CONCATENATE(quota_commodities[[#This Row],[goods_nomenclature_item_id]], " - ", quota_commodities[[#This Row],[description]])</f>
        <v>0304799000 - Other</v>
      </c>
    </row>
    <row r="1065" spans="1:4" x14ac:dyDescent="0.25">
      <c r="A1065" s="9" t="s">
        <v>211</v>
      </c>
      <c r="B1065" s="9" t="s">
        <v>3798</v>
      </c>
      <c r="C1065" s="9" t="s">
        <v>3674</v>
      </c>
      <c r="D1065" s="9" t="str">
        <f>CONCATENATE(quota_commodities[[#This Row],[goods_nomenclature_item_id]], " - ", quota_commodities[[#This Row],[description]])</f>
        <v>0304831000 - Plaice (Pleuronectes platessa)</v>
      </c>
    </row>
    <row r="1066" spans="1:4" x14ac:dyDescent="0.25">
      <c r="A1066" s="9" t="s">
        <v>211</v>
      </c>
      <c r="B1066" s="9" t="s">
        <v>3590</v>
      </c>
      <c r="C1066" s="9" t="s">
        <v>3591</v>
      </c>
      <c r="D1066" s="9" t="str">
        <f>CONCATENATE(quota_commodities[[#This Row],[goods_nomenclature_item_id]], " - ", quota_commodities[[#This Row],[description]])</f>
        <v>0304839011 - Reinhardtius hippoglossoides</v>
      </c>
    </row>
    <row r="1067" spans="1:4" x14ac:dyDescent="0.25">
      <c r="A1067" s="9" t="s">
        <v>211</v>
      </c>
      <c r="B1067" s="9" t="s">
        <v>3592</v>
      </c>
      <c r="C1067" s="9" t="s">
        <v>2617</v>
      </c>
      <c r="D1067" s="9" t="str">
        <f>CONCATENATE(quota_commodities[[#This Row],[goods_nomenclature_item_id]], " - ", quota_commodities[[#This Row],[description]])</f>
        <v>0304839019 - Other</v>
      </c>
    </row>
    <row r="1068" spans="1:4" x14ac:dyDescent="0.25">
      <c r="A1068" s="9" t="s">
        <v>211</v>
      </c>
      <c r="B1068" s="9" t="s">
        <v>3799</v>
      </c>
      <c r="C1068" s="9" t="s">
        <v>2617</v>
      </c>
      <c r="D1068" s="9" t="str">
        <f>CONCATENATE(quota_commodities[[#This Row],[goods_nomenclature_item_id]], " - ", quota_commodities[[#This Row],[description]])</f>
        <v>0304839090 - Other</v>
      </c>
    </row>
    <row r="1069" spans="1:4" x14ac:dyDescent="0.25">
      <c r="A1069" s="9" t="s">
        <v>211</v>
      </c>
      <c r="B1069" s="9" t="s">
        <v>3800</v>
      </c>
      <c r="C1069" s="9" t="s">
        <v>3569</v>
      </c>
      <c r="D1069" s="9" t="str">
        <f>CONCATENATE(quota_commodities[[#This Row],[goods_nomenclature_item_id]], " - ", quota_commodities[[#This Row],[description]])</f>
        <v>0304840000 - Swordfish (Xiphias gladius)</v>
      </c>
    </row>
    <row r="1070" spans="1:4" x14ac:dyDescent="0.25">
      <c r="A1070" s="9" t="s">
        <v>211</v>
      </c>
      <c r="B1070" s="9" t="s">
        <v>3801</v>
      </c>
      <c r="C1070" s="9" t="s">
        <v>3691</v>
      </c>
      <c r="D1070" s="9" t="str">
        <f>CONCATENATE(quota_commodities[[#This Row],[goods_nomenclature_item_id]], " - ", quota_commodities[[#This Row],[description]])</f>
        <v>0304850000 - Toothfish (Dissostichus spp.)</v>
      </c>
    </row>
    <row r="1071" spans="1:4" x14ac:dyDescent="0.25">
      <c r="A1071" s="9" t="s">
        <v>211</v>
      </c>
      <c r="B1071" s="9" t="s">
        <v>3802</v>
      </c>
      <c r="C1071" s="9" t="s">
        <v>3634</v>
      </c>
      <c r="D1071" s="9" t="str">
        <f>CONCATENATE(quota_commodities[[#This Row],[goods_nomenclature_item_id]], " - ", quota_commodities[[#This Row],[description]])</f>
        <v>0304889000 - Rays and skates (Rajidae)</v>
      </c>
    </row>
    <row r="1072" spans="1:4" x14ac:dyDescent="0.25">
      <c r="A1072" s="9" t="s">
        <v>211</v>
      </c>
      <c r="B1072" s="9" t="s">
        <v>3803</v>
      </c>
      <c r="C1072" s="9" t="s">
        <v>3752</v>
      </c>
      <c r="D1072" s="9" t="str">
        <f>CONCATENATE(quota_commodities[[#This Row],[goods_nomenclature_item_id]], " - ", quota_commodities[[#This Row],[description]])</f>
        <v>0304892100 - Of the species Sebastes marinus</v>
      </c>
    </row>
    <row r="1073" spans="1:4" x14ac:dyDescent="0.25">
      <c r="A1073" s="9" t="s">
        <v>211</v>
      </c>
      <c r="B1073" s="9" t="s">
        <v>3804</v>
      </c>
      <c r="C1073" s="9" t="s">
        <v>2617</v>
      </c>
      <c r="D1073" s="9" t="str">
        <f>CONCATENATE(quota_commodities[[#This Row],[goods_nomenclature_item_id]], " - ", quota_commodities[[#This Row],[description]])</f>
        <v>0304892900 - Other</v>
      </c>
    </row>
    <row r="1074" spans="1:4" x14ac:dyDescent="0.25">
      <c r="A1074" s="9" t="s">
        <v>211</v>
      </c>
      <c r="B1074" s="9" t="s">
        <v>3805</v>
      </c>
      <c r="C1074" s="9" t="s">
        <v>3697</v>
      </c>
      <c r="D1074" s="9" t="str">
        <f>CONCATENATE(quota_commodities[[#This Row],[goods_nomenclature_item_id]], " - ", quota_commodities[[#This Row],[description]])</f>
        <v>0304896000 - Monkfish (Lophius spp.)</v>
      </c>
    </row>
    <row r="1075" spans="1:4" x14ac:dyDescent="0.25">
      <c r="A1075" s="9" t="s">
        <v>211</v>
      </c>
      <c r="B1075" s="9" t="s">
        <v>2648</v>
      </c>
      <c r="C1075" s="9" t="s">
        <v>2649</v>
      </c>
      <c r="D1075" s="9" t="str">
        <f>CONCATENATE(quota_commodities[[#This Row],[goods_nomenclature_item_id]], " - ", quota_commodities[[#This Row],[description]])</f>
        <v>0304899010 - Of the species Allocyttus|spp. and Pseudocyttus maculatus</v>
      </c>
    </row>
    <row r="1076" spans="1:4" x14ac:dyDescent="0.25">
      <c r="A1076" s="9" t="s">
        <v>211</v>
      </c>
      <c r="B1076" s="9" t="s">
        <v>3806</v>
      </c>
      <c r="C1076" s="9" t="s">
        <v>3735</v>
      </c>
      <c r="D1076" s="9" t="str">
        <f>CONCATENATE(quota_commodities[[#This Row],[goods_nomenclature_item_id]], " - ", quota_commodities[[#This Row],[description]])</f>
        <v>0304899030 - Sea bream (Dentex dentex, Pagellus|spp.)</v>
      </c>
    </row>
    <row r="1077" spans="1:4" x14ac:dyDescent="0.25">
      <c r="A1077" s="9" t="s">
        <v>211</v>
      </c>
      <c r="B1077" s="9" t="s">
        <v>3807</v>
      </c>
      <c r="C1077" s="9" t="s">
        <v>3745</v>
      </c>
      <c r="D1077" s="9" t="str">
        <f>CONCATENATE(quota_commodities[[#This Row],[goods_nomenclature_item_id]], " - ", quota_commodities[[#This Row],[description]])</f>
        <v>0304899040 - European sea bass (Dicentrarchus labrax)</v>
      </c>
    </row>
    <row r="1078" spans="1:4" x14ac:dyDescent="0.25">
      <c r="A1078" s="9" t="s">
        <v>211</v>
      </c>
      <c r="B1078" s="9" t="s">
        <v>3808</v>
      </c>
      <c r="C1078" s="9" t="s">
        <v>3809</v>
      </c>
      <c r="D1078" s="9" t="str">
        <f>CONCATENATE(quota_commodities[[#This Row],[goods_nomenclature_item_id]], " - ", quota_commodities[[#This Row],[description]])</f>
        <v>0304899050 - Bogue (Boops boops)</v>
      </c>
    </row>
    <row r="1079" spans="1:4" x14ac:dyDescent="0.25">
      <c r="A1079" s="9" t="s">
        <v>211</v>
      </c>
      <c r="B1079" s="9" t="s">
        <v>3810</v>
      </c>
      <c r="C1079" s="9" t="s">
        <v>3636</v>
      </c>
      <c r="D1079" s="9" t="str">
        <f>CONCATENATE(quota_commodities[[#This Row],[goods_nomenclature_item_id]], " - ", quota_commodities[[#This Row],[description]])</f>
        <v>0304899060 - Gilt-head sea bream (Sparus aurata)</v>
      </c>
    </row>
    <row r="1080" spans="1:4" x14ac:dyDescent="0.25">
      <c r="A1080" s="9" t="s">
        <v>211</v>
      </c>
      <c r="B1080" s="9" t="s">
        <v>3811</v>
      </c>
      <c r="C1080" s="9" t="s">
        <v>2617</v>
      </c>
      <c r="D1080" s="9" t="str">
        <f>CONCATENATE(quota_commodities[[#This Row],[goods_nomenclature_item_id]], " - ", quota_commodities[[#This Row],[description]])</f>
        <v>0304899090 - Other</v>
      </c>
    </row>
    <row r="1081" spans="1:4" x14ac:dyDescent="0.25">
      <c r="A1081" s="9" t="s">
        <v>212</v>
      </c>
      <c r="B1081" s="9" t="s">
        <v>3812</v>
      </c>
      <c r="C1081" s="9" t="s">
        <v>3813</v>
      </c>
      <c r="D1081" s="9" t="str">
        <f>CONCATENATE(quota_commodities[[#This Row],[goods_nomenclature_item_id]], " - ", quota_commodities[[#This Row],[description]])</f>
        <v>0305200011 - Of herrings</v>
      </c>
    </row>
    <row r="1082" spans="1:4" x14ac:dyDescent="0.25">
      <c r="A1082" s="9" t="s">
        <v>212</v>
      </c>
      <c r="B1082" s="9" t="s">
        <v>3814</v>
      </c>
      <c r="C1082" s="9" t="s">
        <v>3815</v>
      </c>
      <c r="D1082" s="9" t="str">
        <f>CONCATENATE(quota_commodities[[#This Row],[goods_nomenclature_item_id]], " - ", quota_commodities[[#This Row],[description]])</f>
        <v>0305200018 - Atlantic bluefin tuna (Thunnus thynnus)</v>
      </c>
    </row>
    <row r="1083" spans="1:4" x14ac:dyDescent="0.25">
      <c r="A1083" s="9" t="s">
        <v>212</v>
      </c>
      <c r="B1083" s="9" t="s">
        <v>3816</v>
      </c>
      <c r="C1083" s="9" t="s">
        <v>3817</v>
      </c>
      <c r="D1083" s="9" t="str">
        <f>CONCATENATE(quota_commodities[[#This Row],[goods_nomenclature_item_id]], " - ", quota_commodities[[#This Row],[description]])</f>
        <v>0305200019 - Of swordfish (Xiphias gladius)</v>
      </c>
    </row>
    <row r="1084" spans="1:4" x14ac:dyDescent="0.25">
      <c r="A1084" s="9" t="s">
        <v>212</v>
      </c>
      <c r="B1084" s="9" t="s">
        <v>3818</v>
      </c>
      <c r="C1084" s="9" t="s">
        <v>3819</v>
      </c>
      <c r="D1084" s="9" t="str">
        <f>CONCATENATE(quota_commodities[[#This Row],[goods_nomenclature_item_id]], " - ", quota_commodities[[#This Row],[description]])</f>
        <v>0305200021 - Bigeye tuna (Thunnus obesus)</v>
      </c>
    </row>
    <row r="1085" spans="1:4" x14ac:dyDescent="0.25">
      <c r="A1085" s="9" t="s">
        <v>212</v>
      </c>
      <c r="B1085" s="9" t="s">
        <v>3820</v>
      </c>
      <c r="C1085" s="9" t="s">
        <v>2617</v>
      </c>
      <c r="D1085" s="9" t="str">
        <f>CONCATENATE(quota_commodities[[#This Row],[goods_nomenclature_item_id]], " - ", quota_commodities[[#This Row],[description]])</f>
        <v>0305200030 - Other</v>
      </c>
    </row>
    <row r="1086" spans="1:4" x14ac:dyDescent="0.25">
      <c r="A1086" s="9" t="s">
        <v>212</v>
      </c>
      <c r="B1086" s="9" t="s">
        <v>3821</v>
      </c>
      <c r="C1086" s="9" t="s">
        <v>2617</v>
      </c>
      <c r="D1086" s="9" t="str">
        <f>CONCATENATE(quota_commodities[[#This Row],[goods_nomenclature_item_id]], " - ", quota_commodities[[#This Row],[description]])</f>
        <v>0305200073 - Other</v>
      </c>
    </row>
    <row r="1087" spans="1:4" x14ac:dyDescent="0.25">
      <c r="A1087" s="9" t="s">
        <v>212</v>
      </c>
      <c r="B1087" s="9" t="s">
        <v>3822</v>
      </c>
      <c r="C1087" s="9" t="s">
        <v>2617</v>
      </c>
      <c r="D1087" s="9" t="str">
        <f>CONCATENATE(quota_commodities[[#This Row],[goods_nomenclature_item_id]], " - ", quota_commodities[[#This Row],[description]])</f>
        <v>0305200075 - Other</v>
      </c>
    </row>
    <row r="1088" spans="1:4" x14ac:dyDescent="0.25">
      <c r="A1088" s="9" t="s">
        <v>212</v>
      </c>
      <c r="B1088" s="9" t="s">
        <v>3823</v>
      </c>
      <c r="C1088" s="9" t="s">
        <v>2617</v>
      </c>
      <c r="D1088" s="9" t="str">
        <f>CONCATENATE(quota_commodities[[#This Row],[goods_nomenclature_item_id]], " - ", quota_commodities[[#This Row],[description]])</f>
        <v>0305200077 - Other</v>
      </c>
    </row>
    <row r="1089" spans="1:4" x14ac:dyDescent="0.25">
      <c r="A1089" s="9" t="s">
        <v>212</v>
      </c>
      <c r="B1089" s="9" t="s">
        <v>3824</v>
      </c>
      <c r="C1089" s="9" t="s">
        <v>2617</v>
      </c>
      <c r="D1089" s="9" t="str">
        <f>CONCATENATE(quota_commodities[[#This Row],[goods_nomenclature_item_id]], " - ", quota_commodities[[#This Row],[description]])</f>
        <v>0305200079 - Other</v>
      </c>
    </row>
    <row r="1090" spans="1:4" x14ac:dyDescent="0.25">
      <c r="A1090" s="9" t="s">
        <v>212</v>
      </c>
      <c r="B1090" s="9" t="s">
        <v>3825</v>
      </c>
      <c r="C1090" s="9" t="s">
        <v>2617</v>
      </c>
      <c r="D1090" s="9" t="str">
        <f>CONCATENATE(quota_commodities[[#This Row],[goods_nomenclature_item_id]], " - ", quota_commodities[[#This Row],[description]])</f>
        <v>0305200099 - Other</v>
      </c>
    </row>
    <row r="1091" spans="1:4" x14ac:dyDescent="0.25">
      <c r="A1091" s="9" t="s">
        <v>213</v>
      </c>
      <c r="B1091" s="9" t="s">
        <v>3826</v>
      </c>
      <c r="C1091" s="9" t="s">
        <v>1625</v>
      </c>
      <c r="D1091" s="9" t="str">
        <f>CONCATENATE(quota_commodities[[#This Row],[goods_nomenclature_item_id]], " - ", quota_commodities[[#This Row],[description]])</f>
        <v>0305410000 - Pacific salmon (Oncorhynchus nerka, Oncorhynchus gorbuscha, Oncorhynchus keta, Oncorhynchus tschawytscha, Oncorhynchus kisutch, Oncorhynchus masou and Oncorhynchus rhodurus), Atlantic salmon (Salmo salar) and Danube salmon (Hucho hucho)</v>
      </c>
    </row>
    <row r="1092" spans="1:4" x14ac:dyDescent="0.25">
      <c r="A1092" s="9" t="s">
        <v>214</v>
      </c>
      <c r="B1092" s="9" t="s">
        <v>3827</v>
      </c>
      <c r="C1092" s="9" t="s">
        <v>2564</v>
      </c>
      <c r="D1092" s="9" t="str">
        <f>CONCATENATE(quota_commodities[[#This Row],[goods_nomenclature_item_id]], " - ", quota_commodities[[#This Row],[description]])</f>
        <v>0305420000 - Herrings (Clupea harengus, Clupea pallasii)</v>
      </c>
    </row>
    <row r="1093" spans="1:4" x14ac:dyDescent="0.25">
      <c r="A1093" s="9" t="s">
        <v>214</v>
      </c>
      <c r="B1093" s="9" t="s">
        <v>3828</v>
      </c>
      <c r="C1093" s="9" t="s">
        <v>3647</v>
      </c>
      <c r="D1093" s="9" t="str">
        <f>CONCATENATE(quota_commodities[[#This Row],[goods_nomenclature_item_id]], " - ", quota_commodities[[#This Row],[description]])</f>
        <v>0305430000 - Trout (Salmo trutta, Oncorhynchus mykiss, Oncorhynchus clarki, Oncorhynchus aguabonita, Oncorhynchus gilae, Oncorhynchus apache and Oncorhynchus chrysogaster)</v>
      </c>
    </row>
    <row r="1094" spans="1:4" x14ac:dyDescent="0.25">
      <c r="A1094" s="9" t="s">
        <v>214</v>
      </c>
      <c r="B1094" s="9" t="s">
        <v>3829</v>
      </c>
      <c r="C1094" s="9" t="s">
        <v>3830</v>
      </c>
      <c r="D1094" s="9" t="str">
        <f>CONCATENATE(quota_commodities[[#This Row],[goods_nomenclature_item_id]], " - ", quota_commodities[[#This Row],[description]])</f>
        <v>0305440000 - Tilapias (Oreochromis spp.), catfish (Pangasius spp., Silurus spp., Clarias spp., Ictalurus spp.), carp (Cyprinus spp., Carassius spp., Ctenopharyngodon idellus, Hypophthalmichthys spp., Cirrhinus spp., Mylopharyngodon piceus, Catla catla, Labeo spp., Osteochilus hasselti, Leptobarbus hoeveni, Megalobrama spp.), eels (Anguilla spp.), Nile perch (Lates niloticus) and snakeheads (Channa spp.)</v>
      </c>
    </row>
    <row r="1095" spans="1:4" x14ac:dyDescent="0.25">
      <c r="A1095" s="9" t="s">
        <v>214</v>
      </c>
      <c r="B1095" s="9" t="s">
        <v>3831</v>
      </c>
      <c r="C1095" s="9" t="s">
        <v>2617</v>
      </c>
      <c r="D1095" s="9" t="str">
        <f>CONCATENATE(quota_commodities[[#This Row],[goods_nomenclature_item_id]], " - ", quota_commodities[[#This Row],[description]])</f>
        <v>0305490000 - Other</v>
      </c>
    </row>
    <row r="1096" spans="1:4" x14ac:dyDescent="0.25">
      <c r="A1096" s="9" t="s">
        <v>214</v>
      </c>
      <c r="B1096" s="9" t="s">
        <v>3832</v>
      </c>
      <c r="C1096" s="9" t="s">
        <v>3833</v>
      </c>
      <c r="D1096" s="9" t="str">
        <f>CONCATENATE(quota_commodities[[#This Row],[goods_nomenclature_item_id]], " - ", quota_commodities[[#This Row],[description]])</f>
        <v>0305710010 - Smoked</v>
      </c>
    </row>
    <row r="1097" spans="1:4" x14ac:dyDescent="0.25">
      <c r="A1097" s="9" t="s">
        <v>215</v>
      </c>
      <c r="B1097" s="9" t="s">
        <v>3834</v>
      </c>
      <c r="C1097" s="9" t="s">
        <v>3830</v>
      </c>
      <c r="D1097" s="9" t="str">
        <f>CONCATENATE(quota_commodities[[#This Row],[goods_nomenclature_item_id]], " - ", quota_commodities[[#This Row],[description]])</f>
        <v>0305640000 - Tilapias (Oreochromis spp.), catfish (Pangasius spp., Silurus spp., Clarias spp., Ictalurus spp.), carp (Cyprinus spp., Carassius spp., Ctenopharyngodon idellus, Hypophthalmichthys spp., Cirrhinus spp., Mylopharyngodon piceus, Catla catla, Labeo spp., Osteochilus hasselti, Leptobarbus hoeveni, Megalobrama spp.), eels (Anguilla spp.), Nile perch (Lates niloticus) and snakeheads (Channa spp.)</v>
      </c>
    </row>
    <row r="1098" spans="1:4" x14ac:dyDescent="0.25">
      <c r="A1098" s="9" t="s">
        <v>215</v>
      </c>
      <c r="B1098" s="9" t="s">
        <v>3835</v>
      </c>
      <c r="C1098" s="9" t="s">
        <v>3836</v>
      </c>
      <c r="D1098" s="9" t="str">
        <f>CONCATENATE(quota_commodities[[#This Row],[goods_nomenclature_item_id]], " - ", quota_commodities[[#This Row],[description]])</f>
        <v>0305698020 - Fish of the species Clupea ilisha, in brine</v>
      </c>
    </row>
    <row r="1099" spans="1:4" x14ac:dyDescent="0.25">
      <c r="A1099" s="9" t="s">
        <v>215</v>
      </c>
      <c r="B1099" s="9" t="s">
        <v>3837</v>
      </c>
      <c r="C1099" s="9" t="s">
        <v>3815</v>
      </c>
      <c r="D1099" s="9" t="str">
        <f>CONCATENATE(quota_commodities[[#This Row],[goods_nomenclature_item_id]], " - ", quota_commodities[[#This Row],[description]])</f>
        <v>0305698030 - Atlantic bluefin tuna (Thunnus thynnus)</v>
      </c>
    </row>
    <row r="1100" spans="1:4" x14ac:dyDescent="0.25">
      <c r="A1100" s="9" t="s">
        <v>215</v>
      </c>
      <c r="B1100" s="9" t="s">
        <v>3838</v>
      </c>
      <c r="C1100" s="9" t="s">
        <v>3819</v>
      </c>
      <c r="D1100" s="9" t="str">
        <f>CONCATENATE(quota_commodities[[#This Row],[goods_nomenclature_item_id]], " - ", quota_commodities[[#This Row],[description]])</f>
        <v>0305698040 - Bigeye tuna (Thunnus obesus)</v>
      </c>
    </row>
    <row r="1101" spans="1:4" x14ac:dyDescent="0.25">
      <c r="A1101" s="9" t="s">
        <v>215</v>
      </c>
      <c r="B1101" s="9" t="s">
        <v>3839</v>
      </c>
      <c r="C1101" s="9" t="s">
        <v>3569</v>
      </c>
      <c r="D1101" s="9" t="str">
        <f>CONCATENATE(quota_commodities[[#This Row],[goods_nomenclature_item_id]], " - ", quota_commodities[[#This Row],[description]])</f>
        <v>0305698050 - Swordfish (Xiphias gladius)</v>
      </c>
    </row>
    <row r="1102" spans="1:4" x14ac:dyDescent="0.25">
      <c r="A1102" s="9" t="s">
        <v>215</v>
      </c>
      <c r="B1102" s="9" t="s">
        <v>3840</v>
      </c>
      <c r="C1102" s="9" t="s">
        <v>3841</v>
      </c>
      <c r="D1102" s="9" t="str">
        <f>CONCATENATE(quota_commodities[[#This Row],[goods_nomenclature_item_id]], " - ", quota_commodities[[#This Row],[description]])</f>
        <v>0305698061 - Trout (Salmo trutta, Oncorhynchus mykiss, Oncorhynchus clarki, Oncorhynchus aguabonita, Oncorhynchus gilae, Oncorhynchus apache and Onchorhynchus chrysogaster)</v>
      </c>
    </row>
    <row r="1103" spans="1:4" x14ac:dyDescent="0.25">
      <c r="A1103" s="9" t="s">
        <v>215</v>
      </c>
      <c r="B1103" s="9" t="s">
        <v>3842</v>
      </c>
      <c r="C1103" s="9" t="s">
        <v>3636</v>
      </c>
      <c r="D1103" s="9" t="str">
        <f>CONCATENATE(quota_commodities[[#This Row],[goods_nomenclature_item_id]], " - ", quota_commodities[[#This Row],[description]])</f>
        <v>0305698064 - Gilt-head sea bream (Sparus aurata)</v>
      </c>
    </row>
    <row r="1104" spans="1:4" x14ac:dyDescent="0.25">
      <c r="A1104" s="9" t="s">
        <v>215</v>
      </c>
      <c r="B1104" s="9" t="s">
        <v>3843</v>
      </c>
      <c r="C1104" s="9" t="s">
        <v>3735</v>
      </c>
      <c r="D1104" s="9" t="str">
        <f>CONCATENATE(quota_commodities[[#This Row],[goods_nomenclature_item_id]], " - ", quota_commodities[[#This Row],[description]])</f>
        <v>0305698065 - Sea bream (Dentex dentex, Pagellus|spp.)</v>
      </c>
    </row>
    <row r="1105" spans="1:4" x14ac:dyDescent="0.25">
      <c r="A1105" s="9" t="s">
        <v>215</v>
      </c>
      <c r="B1105" s="9" t="s">
        <v>3844</v>
      </c>
      <c r="C1105" s="9" t="s">
        <v>3745</v>
      </c>
      <c r="D1105" s="9" t="str">
        <f>CONCATENATE(quota_commodities[[#This Row],[goods_nomenclature_item_id]], " - ", quota_commodities[[#This Row],[description]])</f>
        <v>0305698067 - European sea bass (Dicentrarchus labrax)</v>
      </c>
    </row>
    <row r="1106" spans="1:4" x14ac:dyDescent="0.25">
      <c r="A1106" s="9" t="s">
        <v>215</v>
      </c>
      <c r="B1106" s="9" t="s">
        <v>3845</v>
      </c>
      <c r="C1106" s="9" t="s">
        <v>2617</v>
      </c>
      <c r="D1106" s="9" t="str">
        <f>CONCATENATE(quota_commodities[[#This Row],[goods_nomenclature_item_id]], " - ", quota_commodities[[#This Row],[description]])</f>
        <v>0305698090 - Other</v>
      </c>
    </row>
    <row r="1107" spans="1:4" x14ac:dyDescent="0.25">
      <c r="A1107" s="9" t="s">
        <v>215</v>
      </c>
      <c r="B1107" s="9" t="s">
        <v>3846</v>
      </c>
      <c r="C1107" s="9" t="s">
        <v>2617</v>
      </c>
      <c r="D1107" s="9" t="str">
        <f>CONCATENATE(quota_commodities[[#This Row],[goods_nomenclature_item_id]], " - ", quota_commodities[[#This Row],[description]])</f>
        <v>0305710090 - Other</v>
      </c>
    </row>
    <row r="1108" spans="1:4" x14ac:dyDescent="0.25">
      <c r="A1108" s="9" t="s">
        <v>216</v>
      </c>
      <c r="B1108" s="9" t="s">
        <v>3847</v>
      </c>
      <c r="C1108" s="9" t="s">
        <v>2564</v>
      </c>
      <c r="D1108" s="9" t="str">
        <f>CONCATENATE(quota_commodities[[#This Row],[goods_nomenclature_item_id]], " - ", quota_commodities[[#This Row],[description]])</f>
        <v>0305610000 - Herrings (Clupea harengus, Clupea pallasii)</v>
      </c>
    </row>
    <row r="1109" spans="1:4" x14ac:dyDescent="0.25">
      <c r="A1109" s="9" t="s">
        <v>217</v>
      </c>
      <c r="B1109" s="9" t="s">
        <v>3848</v>
      </c>
      <c r="C1109" s="9" t="s">
        <v>3528</v>
      </c>
      <c r="D1109" s="9" t="str">
        <f>CONCATENATE(quota_commodities[[#This Row],[goods_nomenclature_item_id]], " - ", quota_commodities[[#This Row],[description]])</f>
        <v>0306150000 - Norway lobsters (Nephrops norvegicus)</v>
      </c>
    </row>
    <row r="1110" spans="1:4" x14ac:dyDescent="0.25">
      <c r="A1110" s="9" t="s">
        <v>217</v>
      </c>
      <c r="B1110" s="9" t="s">
        <v>3517</v>
      </c>
      <c r="C1110" s="9" t="s">
        <v>2617</v>
      </c>
      <c r="D1110" s="9" t="str">
        <f>CONCATENATE(quota_commodities[[#This Row],[goods_nomenclature_item_id]], " - ", quota_commodities[[#This Row],[description]])</f>
        <v>0306169900 - Other</v>
      </c>
    </row>
    <row r="1111" spans="1:4" x14ac:dyDescent="0.25">
      <c r="A1111" s="9" t="s">
        <v>217</v>
      </c>
      <c r="B1111" s="9" t="s">
        <v>3522</v>
      </c>
      <c r="C1111" s="9" t="s">
        <v>3523</v>
      </c>
      <c r="D1111" s="9" t="str">
        <f>CONCATENATE(quota_commodities[[#This Row],[goods_nomenclature_item_id]], " - ", quota_commodities[[#This Row],[description]])</f>
        <v>0306179300 - Shrimps of the family Pandalidae, other than of the genus Pandalus</v>
      </c>
    </row>
    <row r="1112" spans="1:4" x14ac:dyDescent="0.25">
      <c r="A1112" s="9" t="s">
        <v>218</v>
      </c>
      <c r="B1112" s="9" t="s">
        <v>3849</v>
      </c>
      <c r="C1112" s="9" t="s">
        <v>3850</v>
      </c>
      <c r="D1112" s="9" t="str">
        <f>CONCATENATE(quota_commodities[[#This Row],[goods_nomenclature_item_id]], " - ", quota_commodities[[#This Row],[description]])</f>
        <v>0306952010 - Boiled on board</v>
      </c>
    </row>
    <row r="1113" spans="1:4" x14ac:dyDescent="0.25">
      <c r="A1113" s="9" t="s">
        <v>218</v>
      </c>
      <c r="B1113" s="9" t="s">
        <v>3851</v>
      </c>
      <c r="C1113" s="9" t="s">
        <v>3850</v>
      </c>
      <c r="D1113" s="9" t="str">
        <f>CONCATENATE(quota_commodities[[#This Row],[goods_nomenclature_item_id]], " - ", quota_commodities[[#This Row],[description]])</f>
        <v>0306953010 - Boiled on board</v>
      </c>
    </row>
    <row r="1114" spans="1:4" x14ac:dyDescent="0.25">
      <c r="A1114" s="9" t="s">
        <v>219</v>
      </c>
      <c r="B1114" s="9" t="s">
        <v>3852</v>
      </c>
      <c r="C1114" s="9" t="s">
        <v>3528</v>
      </c>
      <c r="D1114" s="9" t="str">
        <f>CONCATENATE(quota_commodities[[#This Row],[goods_nomenclature_item_id]], " - ", quota_commodities[[#This Row],[description]])</f>
        <v>0306340000 - Norway lobsters (Nephrops norvegicus)</v>
      </c>
    </row>
    <row r="1115" spans="1:4" x14ac:dyDescent="0.25">
      <c r="A1115" s="9" t="s">
        <v>219</v>
      </c>
      <c r="B1115" s="9" t="s">
        <v>3853</v>
      </c>
      <c r="C1115" s="9" t="s">
        <v>3854</v>
      </c>
      <c r="D1115" s="9" t="str">
        <f>CONCATENATE(quota_commodities[[#This Row],[goods_nomenclature_item_id]], " - ", quota_commodities[[#This Row],[description]])</f>
        <v>0306359012 - Of the species Pandalus borealis, in shell, for processing</v>
      </c>
    </row>
    <row r="1116" spans="1:4" x14ac:dyDescent="0.25">
      <c r="A1116" s="9" t="s">
        <v>219</v>
      </c>
      <c r="B1116" s="9" t="s">
        <v>3855</v>
      </c>
      <c r="C1116" s="9" t="s">
        <v>3856</v>
      </c>
      <c r="D1116" s="9" t="str">
        <f>CONCATENATE(quota_commodities[[#This Row],[goods_nomenclature_item_id]], " - ", quota_commodities[[#This Row],[description]])</f>
        <v>0306359014 - Of the species Pandalus montagui, in shell, for processing</v>
      </c>
    </row>
    <row r="1117" spans="1:4" x14ac:dyDescent="0.25">
      <c r="A1117" s="9" t="s">
        <v>219</v>
      </c>
      <c r="B1117" s="9" t="s">
        <v>3857</v>
      </c>
      <c r="C1117" s="9" t="s">
        <v>2615</v>
      </c>
      <c r="D1117" s="9" t="str">
        <f>CONCATENATE(quota_commodities[[#This Row],[goods_nomenclature_item_id]], " - ", quota_commodities[[#This Row],[description]])</f>
        <v>0306359020 - For processing</v>
      </c>
    </row>
    <row r="1118" spans="1:4" x14ac:dyDescent="0.25">
      <c r="A1118" s="9" t="s">
        <v>219</v>
      </c>
      <c r="B1118" s="9" t="s">
        <v>3858</v>
      </c>
      <c r="C1118" s="9" t="s">
        <v>3859</v>
      </c>
      <c r="D1118" s="9" t="str">
        <f>CONCATENATE(quota_commodities[[#This Row],[goods_nomenclature_item_id]], " - ", quota_commodities[[#This Row],[description]])</f>
        <v>0306359092 - Of the species Pandalus borealis, in shell, chilled, for processing</v>
      </c>
    </row>
    <row r="1119" spans="1:4" x14ac:dyDescent="0.25">
      <c r="A1119" s="9" t="s">
        <v>219</v>
      </c>
      <c r="B1119" s="9" t="s">
        <v>3860</v>
      </c>
      <c r="C1119" s="9" t="s">
        <v>3861</v>
      </c>
      <c r="D1119" s="9" t="str">
        <f>CONCATENATE(quota_commodities[[#This Row],[goods_nomenclature_item_id]], " - ", quota_commodities[[#This Row],[description]])</f>
        <v>0306359093 - Of the species Pandalus montagui, in shell, chilled, for processing</v>
      </c>
    </row>
    <row r="1120" spans="1:4" x14ac:dyDescent="0.25">
      <c r="A1120" s="9" t="s">
        <v>219</v>
      </c>
      <c r="B1120" s="9" t="s">
        <v>3862</v>
      </c>
      <c r="C1120" s="9" t="s">
        <v>2615</v>
      </c>
      <c r="D1120" s="9" t="str">
        <f>CONCATENATE(quota_commodities[[#This Row],[goods_nomenclature_item_id]], " - ", quota_commodities[[#This Row],[description]])</f>
        <v>0306359096 - For processing</v>
      </c>
    </row>
    <row r="1121" spans="1:4" x14ac:dyDescent="0.25">
      <c r="A1121" s="9" t="s">
        <v>219</v>
      </c>
      <c r="B1121" s="9" t="s">
        <v>3863</v>
      </c>
      <c r="C1121" s="9" t="s">
        <v>2615</v>
      </c>
      <c r="D1121" s="9" t="str">
        <f>CONCATENATE(quota_commodities[[#This Row],[goods_nomenclature_item_id]], " - ", quota_commodities[[#This Row],[description]])</f>
        <v>0306361011 - For processing</v>
      </c>
    </row>
    <row r="1122" spans="1:4" x14ac:dyDescent="0.25">
      <c r="A1122" s="9" t="s">
        <v>219</v>
      </c>
      <c r="B1122" s="9" t="s">
        <v>3864</v>
      </c>
      <c r="C1122" s="9" t="s">
        <v>2615</v>
      </c>
      <c r="D1122" s="9" t="str">
        <f>CONCATENATE(quota_commodities[[#This Row],[goods_nomenclature_item_id]], " - ", quota_commodities[[#This Row],[description]])</f>
        <v>0306361091 - For processing</v>
      </c>
    </row>
    <row r="1123" spans="1:4" x14ac:dyDescent="0.25">
      <c r="A1123" s="9" t="s">
        <v>219</v>
      </c>
      <c r="B1123" s="9" t="s">
        <v>3527</v>
      </c>
      <c r="C1123" s="9" t="s">
        <v>3528</v>
      </c>
      <c r="D1123" s="9" t="str">
        <f>CONCATENATE(quota_commodities[[#This Row],[goods_nomenclature_item_id]], " - ", quota_commodities[[#This Row],[description]])</f>
        <v>0306940000 - Norway lobsters (Nephrops norvegicus)</v>
      </c>
    </row>
    <row r="1124" spans="1:4" x14ac:dyDescent="0.25">
      <c r="A1124" s="9" t="s">
        <v>219</v>
      </c>
      <c r="B1124" s="9" t="s">
        <v>3865</v>
      </c>
      <c r="C1124" s="9" t="s">
        <v>3535</v>
      </c>
      <c r="D1124" s="9" t="str">
        <f>CONCATENATE(quota_commodities[[#This Row],[goods_nomenclature_item_id]], " - ", quota_commodities[[#This Row],[description]])</f>
        <v>0306952021 - Smoked, whether in shell or not, whether or not cooked before or during the smoking process, not otherwise prepared, in immediate packings of a net content exceeding 2|kg</v>
      </c>
    </row>
    <row r="1125" spans="1:4" x14ac:dyDescent="0.25">
      <c r="A1125" s="9" t="s">
        <v>219</v>
      </c>
      <c r="B1125" s="9" t="s">
        <v>3866</v>
      </c>
      <c r="C1125" s="9" t="s">
        <v>2617</v>
      </c>
      <c r="D1125" s="9" t="str">
        <f>CONCATENATE(quota_commodities[[#This Row],[goods_nomenclature_item_id]], " - ", quota_commodities[[#This Row],[description]])</f>
        <v>0306952029 - Other</v>
      </c>
    </row>
    <row r="1126" spans="1:4" x14ac:dyDescent="0.25">
      <c r="A1126" s="9" t="s">
        <v>219</v>
      </c>
      <c r="B1126" s="9" t="s">
        <v>3867</v>
      </c>
      <c r="C1126" s="9" t="s">
        <v>3535</v>
      </c>
      <c r="D1126" s="9" t="str">
        <f>CONCATENATE(quota_commodities[[#This Row],[goods_nomenclature_item_id]], " - ", quota_commodities[[#This Row],[description]])</f>
        <v>0306953021 - Smoked, whether in shell or not, whether or not cooked before or during the smoking process, not otherwise prepared, in immediate packings of a net content exceeding 2|kg</v>
      </c>
    </row>
    <row r="1127" spans="1:4" x14ac:dyDescent="0.25">
      <c r="A1127" s="9" t="s">
        <v>219</v>
      </c>
      <c r="B1127" s="9" t="s">
        <v>3868</v>
      </c>
      <c r="C1127" s="9" t="s">
        <v>2617</v>
      </c>
      <c r="D1127" s="9" t="str">
        <f>CONCATENATE(quota_commodities[[#This Row],[goods_nomenclature_item_id]], " - ", quota_commodities[[#This Row],[description]])</f>
        <v>0306953029 - Other</v>
      </c>
    </row>
    <row r="1128" spans="1:4" x14ac:dyDescent="0.25">
      <c r="A1128" s="9" t="s">
        <v>220</v>
      </c>
      <c r="B1128" s="9" t="s">
        <v>3869</v>
      </c>
      <c r="C1128" s="9" t="s">
        <v>3870</v>
      </c>
      <c r="D1128" s="9" t="str">
        <f>CONCATENATE(quota_commodities[[#This Row],[goods_nomenclature_item_id]], " - ", quota_commodities[[#This Row],[description]])</f>
        <v>1604110000 - Salmon</v>
      </c>
    </row>
    <row r="1129" spans="1:4" x14ac:dyDescent="0.25">
      <c r="A1129" s="9" t="s">
        <v>221</v>
      </c>
      <c r="B1129" s="9" t="s">
        <v>3871</v>
      </c>
      <c r="C1129" s="9" t="s">
        <v>3872</v>
      </c>
      <c r="D1129" s="9" t="str">
        <f>CONCATENATE(quota_commodities[[#This Row],[goods_nomenclature_item_id]], " - ", quota_commodities[[#This Row],[description]])</f>
        <v>1604129100 - In airtight containers</v>
      </c>
    </row>
    <row r="1130" spans="1:4" x14ac:dyDescent="0.25">
      <c r="A1130" s="9" t="s">
        <v>221</v>
      </c>
      <c r="B1130" s="9" t="s">
        <v>3873</v>
      </c>
      <c r="C1130" s="9" t="s">
        <v>2617</v>
      </c>
      <c r="D1130" s="9" t="str">
        <f>CONCATENATE(quota_commodities[[#This Row],[goods_nomenclature_item_id]], " - ", quota_commodities[[#This Row],[description]])</f>
        <v>1604129900 - Other</v>
      </c>
    </row>
    <row r="1131" spans="1:4" x14ac:dyDescent="0.25">
      <c r="A1131" s="9" t="s">
        <v>222</v>
      </c>
      <c r="B1131" s="9" t="s">
        <v>3874</v>
      </c>
      <c r="C1131" s="9" t="s">
        <v>2617</v>
      </c>
      <c r="D1131" s="9" t="str">
        <f>CONCATENATE(quota_commodities[[#This Row],[goods_nomenclature_item_id]], " - ", quota_commodities[[#This Row],[description]])</f>
        <v>1604139000 - Other</v>
      </c>
    </row>
    <row r="1132" spans="1:4" x14ac:dyDescent="0.25">
      <c r="A1132" s="9" t="s">
        <v>223</v>
      </c>
      <c r="B1132" s="9" t="s">
        <v>3875</v>
      </c>
      <c r="C1132" s="9" t="s">
        <v>3876</v>
      </c>
      <c r="D1132" s="9" t="str">
        <f>CONCATENATE(quota_commodities[[#This Row],[goods_nomenclature_item_id]], " - ", quota_commodities[[#This Row],[description]])</f>
        <v>1604151100 - Fillets</v>
      </c>
    </row>
    <row r="1133" spans="1:4" x14ac:dyDescent="0.25">
      <c r="A1133" s="9" t="s">
        <v>223</v>
      </c>
      <c r="B1133" s="9" t="s">
        <v>3877</v>
      </c>
      <c r="C1133" s="9" t="s">
        <v>2617</v>
      </c>
      <c r="D1133" s="9" t="str">
        <f>CONCATENATE(quota_commodities[[#This Row],[goods_nomenclature_item_id]], " - ", quota_commodities[[#This Row],[description]])</f>
        <v>1604151900 - Other</v>
      </c>
    </row>
    <row r="1134" spans="1:4" x14ac:dyDescent="0.25">
      <c r="A1134" s="9" t="s">
        <v>224</v>
      </c>
      <c r="B1134" s="9" t="s">
        <v>3544</v>
      </c>
      <c r="C1134" s="9" t="s">
        <v>3545</v>
      </c>
      <c r="D1134" s="9" t="str">
        <f>CONCATENATE(quota_commodities[[#This Row],[goods_nomenclature_item_id]], " - ", quota_commodities[[#This Row],[description]])</f>
        <v>1604170000 - Eels</v>
      </c>
    </row>
    <row r="1135" spans="1:4" x14ac:dyDescent="0.25">
      <c r="A1135" s="9" t="s">
        <v>224</v>
      </c>
      <c r="B1135" s="9" t="s">
        <v>3546</v>
      </c>
      <c r="C1135" s="9" t="s">
        <v>3547</v>
      </c>
      <c r="D1135" s="9" t="str">
        <f>CONCATENATE(quota_commodities[[#This Row],[goods_nomenclature_item_id]], " - ", quota_commodities[[#This Row],[description]])</f>
        <v>1604180000 - Shark fins</v>
      </c>
    </row>
    <row r="1136" spans="1:4" x14ac:dyDescent="0.25">
      <c r="A1136" s="9" t="s">
        <v>224</v>
      </c>
      <c r="B1136" s="9" t="s">
        <v>3548</v>
      </c>
      <c r="C1136" s="9" t="s">
        <v>3549</v>
      </c>
      <c r="D1136" s="9" t="str">
        <f>CONCATENATE(quota_commodities[[#This Row],[goods_nomenclature_item_id]], " - ", quota_commodities[[#This Row],[description]])</f>
        <v>1604199200 - Cod (Gadus morhua, Gadus ogac, Gadus macrocephalus)</v>
      </c>
    </row>
    <row r="1137" spans="1:4" x14ac:dyDescent="0.25">
      <c r="A1137" s="9" t="s">
        <v>224</v>
      </c>
      <c r="B1137" s="9" t="s">
        <v>3550</v>
      </c>
      <c r="C1137" s="9" t="s">
        <v>3551</v>
      </c>
      <c r="D1137" s="9" t="str">
        <f>CONCATENATE(quota_commodities[[#This Row],[goods_nomenclature_item_id]], " - ", quota_commodities[[#This Row],[description]])</f>
        <v>1604199300 - Coalfish (Pollachius virens)</v>
      </c>
    </row>
    <row r="1138" spans="1:4" x14ac:dyDescent="0.25">
      <c r="A1138" s="9" t="s">
        <v>224</v>
      </c>
      <c r="B1138" s="9" t="s">
        <v>3552</v>
      </c>
      <c r="C1138" s="9" t="s">
        <v>3553</v>
      </c>
      <c r="D1138" s="9" t="str">
        <f>CONCATENATE(quota_commodities[[#This Row],[goods_nomenclature_item_id]], " - ", quota_commodities[[#This Row],[description]])</f>
        <v>1604199400 - Hake (Merluccius spp., Urophycis spp.)</v>
      </c>
    </row>
    <row r="1139" spans="1:4" x14ac:dyDescent="0.25">
      <c r="A1139" s="9" t="s">
        <v>224</v>
      </c>
      <c r="B1139" s="9" t="s">
        <v>3554</v>
      </c>
      <c r="C1139" s="9" t="s">
        <v>3555</v>
      </c>
      <c r="D1139" s="9" t="str">
        <f>CONCATENATE(quota_commodities[[#This Row],[goods_nomenclature_item_id]], " - ", quota_commodities[[#This Row],[description]])</f>
        <v>1604199500 - Alaska pollack (Theragra chalcogramma) and pollack (Pollachius pollachius)</v>
      </c>
    </row>
    <row r="1140" spans="1:4" x14ac:dyDescent="0.25">
      <c r="A1140" s="9" t="s">
        <v>224</v>
      </c>
      <c r="B1140" s="9" t="s">
        <v>3556</v>
      </c>
      <c r="C1140" s="9" t="s">
        <v>2617</v>
      </c>
      <c r="D1140" s="9" t="str">
        <f>CONCATENATE(quota_commodities[[#This Row],[goods_nomenclature_item_id]], " - ", quota_commodities[[#This Row],[description]])</f>
        <v>1604199700 - Other</v>
      </c>
    </row>
    <row r="1141" spans="1:4" x14ac:dyDescent="0.25">
      <c r="A1141" s="9" t="s">
        <v>224</v>
      </c>
      <c r="B1141" s="9" t="s">
        <v>3593</v>
      </c>
      <c r="C1141" s="9" t="s">
        <v>3594</v>
      </c>
      <c r="D1141" s="9" t="str">
        <f>CONCATENATE(quota_commodities[[#This Row],[goods_nomenclature_item_id]], " - ", quota_commodities[[#This Row],[description]])</f>
        <v>1604209000 - Of other fish</v>
      </c>
    </row>
    <row r="1142" spans="1:4" x14ac:dyDescent="0.25">
      <c r="A1142" s="9" t="s">
        <v>225</v>
      </c>
      <c r="B1142" s="9" t="s">
        <v>3878</v>
      </c>
      <c r="C1142" s="9" t="s">
        <v>3879</v>
      </c>
      <c r="D1142" s="9" t="str">
        <f>CONCATENATE(quota_commodities[[#This Row],[goods_nomenclature_item_id]], " - ", quota_commodities[[#This Row],[description]])</f>
        <v>1604201000 - Of salmon</v>
      </c>
    </row>
    <row r="1143" spans="1:4" x14ac:dyDescent="0.25">
      <c r="A1143" s="9" t="s">
        <v>226</v>
      </c>
      <c r="B1143" s="9" t="s">
        <v>3880</v>
      </c>
      <c r="C1143" s="9" t="s">
        <v>3881</v>
      </c>
      <c r="D1143" s="9" t="str">
        <f>CONCATENATE(quota_commodities[[#This Row],[goods_nomenclature_item_id]], " - ", quota_commodities[[#This Row],[description]])</f>
        <v>1605211020 - shelled and frozen</v>
      </c>
    </row>
    <row r="1144" spans="1:4" x14ac:dyDescent="0.25">
      <c r="A1144" s="9" t="s">
        <v>226</v>
      </c>
      <c r="B1144" s="9" t="s">
        <v>2643</v>
      </c>
      <c r="C1144" s="9" t="s">
        <v>2644</v>
      </c>
      <c r="D1144" s="9" t="str">
        <f>CONCATENATE(quota_commodities[[#This Row],[goods_nomenclature_item_id]], " - ", quota_commodities[[#This Row],[description]])</f>
        <v>1605211040 - Shrimps and prawns of the species Pandalus borealis, shelled, boiled and frozen, but not otherwise prepared</v>
      </c>
    </row>
    <row r="1145" spans="1:4" x14ac:dyDescent="0.25">
      <c r="A1145" s="9" t="s">
        <v>226</v>
      </c>
      <c r="B1145" s="9" t="s">
        <v>3576</v>
      </c>
      <c r="C1145" s="9" t="s">
        <v>3577</v>
      </c>
      <c r="D1145" s="9" t="str">
        <f>CONCATENATE(quota_commodities[[#This Row],[goods_nomenclature_item_id]], " - ", quota_commodities[[#This Row],[description]])</f>
        <v>1605211050 - Shrimps and prawns of the species Pandalus montagui, shelled, boiled and frozen, but not otherwise prepared</v>
      </c>
    </row>
    <row r="1146" spans="1:4" x14ac:dyDescent="0.25">
      <c r="A1146" s="9" t="s">
        <v>226</v>
      </c>
      <c r="B1146" s="9" t="s">
        <v>3882</v>
      </c>
      <c r="C1146" s="9" t="s">
        <v>3883</v>
      </c>
      <c r="D1146" s="9" t="str">
        <f>CONCATENATE(quota_commodities[[#This Row],[goods_nomenclature_item_id]], " - ", quota_commodities[[#This Row],[description]])</f>
        <v>1605211091 - Frozen</v>
      </c>
    </row>
    <row r="1147" spans="1:4" x14ac:dyDescent="0.25">
      <c r="A1147" s="9" t="s">
        <v>226</v>
      </c>
      <c r="B1147" s="9" t="s">
        <v>3884</v>
      </c>
      <c r="C1147" s="9" t="s">
        <v>3881</v>
      </c>
      <c r="D1147" s="9" t="str">
        <f>CONCATENATE(quota_commodities[[#This Row],[goods_nomenclature_item_id]], " - ", quota_commodities[[#This Row],[description]])</f>
        <v>1605219020 - shelled and frozen</v>
      </c>
    </row>
    <row r="1148" spans="1:4" x14ac:dyDescent="0.25">
      <c r="A1148" s="9" t="s">
        <v>226</v>
      </c>
      <c r="B1148" s="9" t="s">
        <v>2645</v>
      </c>
      <c r="C1148" s="9" t="s">
        <v>2646</v>
      </c>
      <c r="D1148" s="9" t="str">
        <f>CONCATENATE(quota_commodities[[#This Row],[goods_nomenclature_item_id]], " - ", quota_commodities[[#This Row],[description]])</f>
        <v>1605219040 - shelled, boiled and frozen, but not otherwise prepared</v>
      </c>
    </row>
    <row r="1149" spans="1:4" x14ac:dyDescent="0.25">
      <c r="A1149" s="9" t="s">
        <v>226</v>
      </c>
      <c r="B1149" s="9" t="s">
        <v>3885</v>
      </c>
      <c r="C1149" s="9" t="s">
        <v>3883</v>
      </c>
      <c r="D1149" s="9" t="str">
        <f>CONCATENATE(quota_commodities[[#This Row],[goods_nomenclature_item_id]], " - ", quota_commodities[[#This Row],[description]])</f>
        <v>1605219057 - Frozen</v>
      </c>
    </row>
    <row r="1150" spans="1:4" x14ac:dyDescent="0.25">
      <c r="A1150" s="9" t="s">
        <v>226</v>
      </c>
      <c r="B1150" s="9" t="s">
        <v>3581</v>
      </c>
      <c r="C1150" s="9" t="s">
        <v>2646</v>
      </c>
      <c r="D1150" s="9" t="str">
        <f>CONCATENATE(quota_commodities[[#This Row],[goods_nomenclature_item_id]], " - ", quota_commodities[[#This Row],[description]])</f>
        <v>1605219060 - shelled, boiled and frozen, but not otherwise prepared</v>
      </c>
    </row>
    <row r="1151" spans="1:4" x14ac:dyDescent="0.25">
      <c r="A1151" s="9" t="s">
        <v>226</v>
      </c>
      <c r="B1151" s="9" t="s">
        <v>3886</v>
      </c>
      <c r="C1151" s="9" t="s">
        <v>3883</v>
      </c>
      <c r="D1151" s="9" t="str">
        <f>CONCATENATE(quota_commodities[[#This Row],[goods_nomenclature_item_id]], " - ", quota_commodities[[#This Row],[description]])</f>
        <v>1605219091 - Frozen</v>
      </c>
    </row>
    <row r="1152" spans="1:4" x14ac:dyDescent="0.25">
      <c r="A1152" s="9" t="s">
        <v>226</v>
      </c>
      <c r="B1152" s="9" t="s">
        <v>3887</v>
      </c>
      <c r="C1152" s="9" t="s">
        <v>3881</v>
      </c>
      <c r="D1152" s="9" t="str">
        <f>CONCATENATE(quota_commodities[[#This Row],[goods_nomenclature_item_id]], " - ", quota_commodities[[#This Row],[description]])</f>
        <v>1605290020 - shelled and frozen</v>
      </c>
    </row>
    <row r="1153" spans="1:4" x14ac:dyDescent="0.25">
      <c r="A1153" s="9" t="s">
        <v>226</v>
      </c>
      <c r="B1153" s="9" t="s">
        <v>2647</v>
      </c>
      <c r="C1153" s="9" t="s">
        <v>2644</v>
      </c>
      <c r="D1153" s="9" t="str">
        <f>CONCATENATE(quota_commodities[[#This Row],[goods_nomenclature_item_id]], " - ", quota_commodities[[#This Row],[description]])</f>
        <v>1605290040 - Shrimps and prawns of the species Pandalus borealis, shelled, boiled and frozen, but not otherwise prepared</v>
      </c>
    </row>
    <row r="1154" spans="1:4" x14ac:dyDescent="0.25">
      <c r="A1154" s="9" t="s">
        <v>226</v>
      </c>
      <c r="B1154" s="9" t="s">
        <v>3583</v>
      </c>
      <c r="C1154" s="9" t="s">
        <v>3577</v>
      </c>
      <c r="D1154" s="9" t="str">
        <f>CONCATENATE(quota_commodities[[#This Row],[goods_nomenclature_item_id]], " - ", quota_commodities[[#This Row],[description]])</f>
        <v>1605290045 - Shrimps and prawns of the species Pandalus montagui, shelled, boiled and frozen, but not otherwise prepared</v>
      </c>
    </row>
    <row r="1155" spans="1:4" x14ac:dyDescent="0.25">
      <c r="A1155" s="9" t="s">
        <v>226</v>
      </c>
      <c r="B1155" s="9" t="s">
        <v>3888</v>
      </c>
      <c r="C1155" s="9" t="s">
        <v>3883</v>
      </c>
      <c r="D1155" s="9" t="str">
        <f>CONCATENATE(quota_commodities[[#This Row],[goods_nomenclature_item_id]], " - ", quota_commodities[[#This Row],[description]])</f>
        <v>1605290091 - Frozen</v>
      </c>
    </row>
    <row r="1156" spans="1:4" x14ac:dyDescent="0.25">
      <c r="A1156" s="9" t="s">
        <v>227</v>
      </c>
      <c r="B1156" s="9" t="s">
        <v>3889</v>
      </c>
      <c r="C1156" s="9" t="s">
        <v>2617</v>
      </c>
      <c r="D1156" s="9" t="str">
        <f>CONCATENATE(quota_commodities[[#This Row],[goods_nomenclature_item_id]], " - ", quota_commodities[[#This Row],[description]])</f>
        <v>1605211030 - Other</v>
      </c>
    </row>
    <row r="1157" spans="1:4" x14ac:dyDescent="0.25">
      <c r="A1157" s="9" t="s">
        <v>227</v>
      </c>
      <c r="B1157" s="9" t="s">
        <v>3890</v>
      </c>
      <c r="C1157" s="9" t="s">
        <v>2617</v>
      </c>
      <c r="D1157" s="9" t="str">
        <f>CONCATENATE(quota_commodities[[#This Row],[goods_nomenclature_item_id]], " - ", quota_commodities[[#This Row],[description]])</f>
        <v>1605211096 - Other</v>
      </c>
    </row>
    <row r="1158" spans="1:4" x14ac:dyDescent="0.25">
      <c r="A1158" s="9" t="s">
        <v>227</v>
      </c>
      <c r="B1158" s="9" t="s">
        <v>3891</v>
      </c>
      <c r="C1158" s="9" t="s">
        <v>2617</v>
      </c>
      <c r="D1158" s="9" t="str">
        <f>CONCATENATE(quota_commodities[[#This Row],[goods_nomenclature_item_id]], " - ", quota_commodities[[#This Row],[description]])</f>
        <v>1605211099 - Other</v>
      </c>
    </row>
    <row r="1159" spans="1:4" x14ac:dyDescent="0.25">
      <c r="A1159" s="9" t="s">
        <v>227</v>
      </c>
      <c r="B1159" s="9" t="s">
        <v>3892</v>
      </c>
      <c r="C1159" s="9" t="s">
        <v>2617</v>
      </c>
      <c r="D1159" s="9" t="str">
        <f>CONCATENATE(quota_commodities[[#This Row],[goods_nomenclature_item_id]], " - ", quota_commodities[[#This Row],[description]])</f>
        <v>1605219030 - Other</v>
      </c>
    </row>
    <row r="1160" spans="1:4" x14ac:dyDescent="0.25">
      <c r="A1160" s="9" t="s">
        <v>227</v>
      </c>
      <c r="B1160" s="9" t="s">
        <v>3578</v>
      </c>
      <c r="C1160" s="9" t="s">
        <v>3579</v>
      </c>
      <c r="D1160" s="9" t="str">
        <f>CONCATENATE(quota_commodities[[#This Row],[goods_nomenclature_item_id]], " - ", quota_commodities[[#This Row],[description]])</f>
        <v>1605219045 - cooked and peeled for processing</v>
      </c>
    </row>
    <row r="1161" spans="1:4" x14ac:dyDescent="0.25">
      <c r="A1161" s="9" t="s">
        <v>227</v>
      </c>
      <c r="B1161" s="9" t="s">
        <v>3580</v>
      </c>
      <c r="C1161" s="9" t="s">
        <v>2617</v>
      </c>
      <c r="D1161" s="9" t="str">
        <f>CONCATENATE(quota_commodities[[#This Row],[goods_nomenclature_item_id]], " - ", quota_commodities[[#This Row],[description]])</f>
        <v>1605219049 - Other</v>
      </c>
    </row>
    <row r="1162" spans="1:4" x14ac:dyDescent="0.25">
      <c r="A1162" s="9" t="s">
        <v>227</v>
      </c>
      <c r="B1162" s="9" t="s">
        <v>3893</v>
      </c>
      <c r="C1162" s="9" t="s">
        <v>3894</v>
      </c>
      <c r="D1162" s="9" t="str">
        <f>CONCATENATE(quota_commodities[[#This Row],[goods_nomenclature_item_id]], " - ", quota_commodities[[#This Row],[description]])</f>
        <v>1605219055 - Cooked and peeled for processing</v>
      </c>
    </row>
    <row r="1163" spans="1:4" x14ac:dyDescent="0.25">
      <c r="A1163" s="9" t="s">
        <v>227</v>
      </c>
      <c r="B1163" s="9" t="s">
        <v>3895</v>
      </c>
      <c r="C1163" s="9" t="s">
        <v>2617</v>
      </c>
      <c r="D1163" s="9" t="str">
        <f>CONCATENATE(quota_commodities[[#This Row],[goods_nomenclature_item_id]], " - ", quota_commodities[[#This Row],[description]])</f>
        <v>1605219058 - Other</v>
      </c>
    </row>
    <row r="1164" spans="1:4" x14ac:dyDescent="0.25">
      <c r="A1164" s="9" t="s">
        <v>227</v>
      </c>
      <c r="B1164" s="9" t="s">
        <v>3896</v>
      </c>
      <c r="C1164" s="9" t="s">
        <v>3579</v>
      </c>
      <c r="D1164" s="9" t="str">
        <f>CONCATENATE(quota_commodities[[#This Row],[goods_nomenclature_item_id]], " - ", quota_commodities[[#This Row],[description]])</f>
        <v>1605219062 - cooked and peeled for processing</v>
      </c>
    </row>
    <row r="1165" spans="1:4" x14ac:dyDescent="0.25">
      <c r="A1165" s="9" t="s">
        <v>227</v>
      </c>
      <c r="B1165" s="9" t="s">
        <v>3582</v>
      </c>
      <c r="C1165" s="9" t="s">
        <v>2617</v>
      </c>
      <c r="D1165" s="9" t="str">
        <f>CONCATENATE(quota_commodities[[#This Row],[goods_nomenclature_item_id]], " - ", quota_commodities[[#This Row],[description]])</f>
        <v>1605219065 - Other</v>
      </c>
    </row>
    <row r="1166" spans="1:4" x14ac:dyDescent="0.25">
      <c r="A1166" s="9" t="s">
        <v>227</v>
      </c>
      <c r="B1166" s="9" t="s">
        <v>3897</v>
      </c>
      <c r="C1166" s="9" t="s">
        <v>2617</v>
      </c>
      <c r="D1166" s="9" t="str">
        <f>CONCATENATE(quota_commodities[[#This Row],[goods_nomenclature_item_id]], " - ", quota_commodities[[#This Row],[description]])</f>
        <v>1605219096 - Other</v>
      </c>
    </row>
    <row r="1167" spans="1:4" x14ac:dyDescent="0.25">
      <c r="A1167" s="9" t="s">
        <v>227</v>
      </c>
      <c r="B1167" s="9" t="s">
        <v>3898</v>
      </c>
      <c r="C1167" s="9" t="s">
        <v>2617</v>
      </c>
      <c r="D1167" s="9" t="str">
        <f>CONCATENATE(quota_commodities[[#This Row],[goods_nomenclature_item_id]], " - ", quota_commodities[[#This Row],[description]])</f>
        <v>1605219099 - Other</v>
      </c>
    </row>
    <row r="1168" spans="1:4" x14ac:dyDescent="0.25">
      <c r="A1168" s="9" t="s">
        <v>227</v>
      </c>
      <c r="B1168" s="9" t="s">
        <v>3899</v>
      </c>
      <c r="C1168" s="9" t="s">
        <v>2617</v>
      </c>
      <c r="D1168" s="9" t="str">
        <f>CONCATENATE(quota_commodities[[#This Row],[goods_nomenclature_item_id]], " - ", quota_commodities[[#This Row],[description]])</f>
        <v>1605290030 - Other</v>
      </c>
    </row>
    <row r="1169" spans="1:4" x14ac:dyDescent="0.25">
      <c r="A1169" s="9" t="s">
        <v>227</v>
      </c>
      <c r="B1169" s="9" t="s">
        <v>3584</v>
      </c>
      <c r="C1169" s="9" t="s">
        <v>3585</v>
      </c>
      <c r="D1169" s="9" t="str">
        <f>CONCATENATE(quota_commodities[[#This Row],[goods_nomenclature_item_id]], " - ", quota_commodities[[#This Row],[description]])</f>
        <v>1605290050 - Shrimps and prawns of the species Pandalus borealis, cooked and peeled for processing</v>
      </c>
    </row>
    <row r="1170" spans="1:4" x14ac:dyDescent="0.25">
      <c r="A1170" s="9" t="s">
        <v>227</v>
      </c>
      <c r="B1170" s="9" t="s">
        <v>3586</v>
      </c>
      <c r="C1170" s="9" t="s">
        <v>3587</v>
      </c>
      <c r="D1170" s="9" t="str">
        <f>CONCATENATE(quota_commodities[[#This Row],[goods_nomenclature_item_id]], " - ", quota_commodities[[#This Row],[description]])</f>
        <v>1605290055 - Shrimps and prawns of the species Pandalus montagui, cooked and peeled for processing</v>
      </c>
    </row>
    <row r="1171" spans="1:4" x14ac:dyDescent="0.25">
      <c r="A1171" s="9" t="s">
        <v>227</v>
      </c>
      <c r="B1171" s="9" t="s">
        <v>3900</v>
      </c>
      <c r="C1171" s="9" t="s">
        <v>3901</v>
      </c>
      <c r="D1171" s="9" t="str">
        <f>CONCATENATE(quota_commodities[[#This Row],[goods_nomenclature_item_id]], " - ", quota_commodities[[#This Row],[description]])</f>
        <v>1605290060 - Shrimps and prawns of the species Pandalus jordani, cooked and peeled for processing</v>
      </c>
    </row>
    <row r="1172" spans="1:4" x14ac:dyDescent="0.25">
      <c r="A1172" s="9" t="s">
        <v>227</v>
      </c>
      <c r="B1172" s="9" t="s">
        <v>3902</v>
      </c>
      <c r="C1172" s="9" t="s">
        <v>2617</v>
      </c>
      <c r="D1172" s="9" t="str">
        <f>CONCATENATE(quota_commodities[[#This Row],[goods_nomenclature_item_id]], " - ", quota_commodities[[#This Row],[description]])</f>
        <v>1605290096 - Other</v>
      </c>
    </row>
    <row r="1173" spans="1:4" x14ac:dyDescent="0.25">
      <c r="A1173" s="9" t="s">
        <v>227</v>
      </c>
      <c r="B1173" s="9" t="s">
        <v>3903</v>
      </c>
      <c r="C1173" s="9" t="s">
        <v>2617</v>
      </c>
      <c r="D1173" s="9" t="str">
        <f>CONCATENATE(quota_commodities[[#This Row],[goods_nomenclature_item_id]], " - ", quota_commodities[[#This Row],[description]])</f>
        <v>1605290099 - Other</v>
      </c>
    </row>
    <row r="1174" spans="1:4" x14ac:dyDescent="0.25">
      <c r="A1174" s="9" t="s">
        <v>228</v>
      </c>
      <c r="B1174" s="9" t="s">
        <v>3904</v>
      </c>
      <c r="C1174" s="9" t="s">
        <v>3905</v>
      </c>
      <c r="D1174" s="9" t="str">
        <f>CONCATENATE(quota_commodities[[#This Row],[goods_nomenclature_item_id]], " - ", quota_commodities[[#This Row],[description]])</f>
        <v>1605100000 - Crab</v>
      </c>
    </row>
    <row r="1175" spans="1:4" x14ac:dyDescent="0.25">
      <c r="A1175" s="9" t="s">
        <v>229</v>
      </c>
      <c r="B1175" s="9" t="s">
        <v>3880</v>
      </c>
      <c r="C1175" s="9" t="s">
        <v>3881</v>
      </c>
      <c r="D1175" s="9" t="str">
        <f>CONCATENATE(quota_commodities[[#This Row],[goods_nomenclature_item_id]], " - ", quota_commodities[[#This Row],[description]])</f>
        <v>1605211020 - shelled and frozen</v>
      </c>
    </row>
    <row r="1176" spans="1:4" x14ac:dyDescent="0.25">
      <c r="A1176" s="9" t="s">
        <v>229</v>
      </c>
      <c r="B1176" s="9" t="s">
        <v>2643</v>
      </c>
      <c r="C1176" s="9" t="s">
        <v>2644</v>
      </c>
      <c r="D1176" s="9" t="str">
        <f>CONCATENATE(quota_commodities[[#This Row],[goods_nomenclature_item_id]], " - ", quota_commodities[[#This Row],[description]])</f>
        <v>1605211040 - Shrimps and prawns of the species Pandalus borealis, shelled, boiled and frozen, but not otherwise prepared</v>
      </c>
    </row>
    <row r="1177" spans="1:4" x14ac:dyDescent="0.25">
      <c r="A1177" s="9" t="s">
        <v>229</v>
      </c>
      <c r="B1177" s="9" t="s">
        <v>3576</v>
      </c>
      <c r="C1177" s="9" t="s">
        <v>3577</v>
      </c>
      <c r="D1177" s="9" t="str">
        <f>CONCATENATE(quota_commodities[[#This Row],[goods_nomenclature_item_id]], " - ", quota_commodities[[#This Row],[description]])</f>
        <v>1605211050 - Shrimps and prawns of the species Pandalus montagui, shelled, boiled and frozen, but not otherwise prepared</v>
      </c>
    </row>
    <row r="1178" spans="1:4" x14ac:dyDescent="0.25">
      <c r="A1178" s="9" t="s">
        <v>229</v>
      </c>
      <c r="B1178" s="9" t="s">
        <v>3882</v>
      </c>
      <c r="C1178" s="9" t="s">
        <v>3883</v>
      </c>
      <c r="D1178" s="9" t="str">
        <f>CONCATENATE(quota_commodities[[#This Row],[goods_nomenclature_item_id]], " - ", quota_commodities[[#This Row],[description]])</f>
        <v>1605211091 - Frozen</v>
      </c>
    </row>
    <row r="1179" spans="1:4" x14ac:dyDescent="0.25">
      <c r="A1179" s="9" t="s">
        <v>229</v>
      </c>
      <c r="B1179" s="9" t="s">
        <v>3884</v>
      </c>
      <c r="C1179" s="9" t="s">
        <v>3881</v>
      </c>
      <c r="D1179" s="9" t="str">
        <f>CONCATENATE(quota_commodities[[#This Row],[goods_nomenclature_item_id]], " - ", quota_commodities[[#This Row],[description]])</f>
        <v>1605219020 - shelled and frozen</v>
      </c>
    </row>
    <row r="1180" spans="1:4" x14ac:dyDescent="0.25">
      <c r="A1180" s="9" t="s">
        <v>229</v>
      </c>
      <c r="B1180" s="9" t="s">
        <v>2645</v>
      </c>
      <c r="C1180" s="9" t="s">
        <v>2646</v>
      </c>
      <c r="D1180" s="9" t="str">
        <f>CONCATENATE(quota_commodities[[#This Row],[goods_nomenclature_item_id]], " - ", quota_commodities[[#This Row],[description]])</f>
        <v>1605219040 - shelled, boiled and frozen, but not otherwise prepared</v>
      </c>
    </row>
    <row r="1181" spans="1:4" x14ac:dyDescent="0.25">
      <c r="A1181" s="9" t="s">
        <v>229</v>
      </c>
      <c r="B1181" s="9" t="s">
        <v>3885</v>
      </c>
      <c r="C1181" s="9" t="s">
        <v>3883</v>
      </c>
      <c r="D1181" s="9" t="str">
        <f>CONCATENATE(quota_commodities[[#This Row],[goods_nomenclature_item_id]], " - ", quota_commodities[[#This Row],[description]])</f>
        <v>1605219057 - Frozen</v>
      </c>
    </row>
    <row r="1182" spans="1:4" x14ac:dyDescent="0.25">
      <c r="A1182" s="9" t="s">
        <v>229</v>
      </c>
      <c r="B1182" s="9" t="s">
        <v>3581</v>
      </c>
      <c r="C1182" s="9" t="s">
        <v>2646</v>
      </c>
      <c r="D1182" s="9" t="str">
        <f>CONCATENATE(quota_commodities[[#This Row],[goods_nomenclature_item_id]], " - ", quota_commodities[[#This Row],[description]])</f>
        <v>1605219060 - shelled, boiled and frozen, but not otherwise prepared</v>
      </c>
    </row>
    <row r="1183" spans="1:4" x14ac:dyDescent="0.25">
      <c r="A1183" s="9" t="s">
        <v>229</v>
      </c>
      <c r="B1183" s="9" t="s">
        <v>3886</v>
      </c>
      <c r="C1183" s="9" t="s">
        <v>3883</v>
      </c>
      <c r="D1183" s="9" t="str">
        <f>CONCATENATE(quota_commodities[[#This Row],[goods_nomenclature_item_id]], " - ", quota_commodities[[#This Row],[description]])</f>
        <v>1605219091 - Frozen</v>
      </c>
    </row>
    <row r="1184" spans="1:4" x14ac:dyDescent="0.25">
      <c r="A1184" s="9" t="s">
        <v>229</v>
      </c>
      <c r="B1184" s="9" t="s">
        <v>3887</v>
      </c>
      <c r="C1184" s="9" t="s">
        <v>3881</v>
      </c>
      <c r="D1184" s="9" t="str">
        <f>CONCATENATE(quota_commodities[[#This Row],[goods_nomenclature_item_id]], " - ", quota_commodities[[#This Row],[description]])</f>
        <v>1605290020 - shelled and frozen</v>
      </c>
    </row>
    <row r="1185" spans="1:4" x14ac:dyDescent="0.25">
      <c r="A1185" s="9" t="s">
        <v>229</v>
      </c>
      <c r="B1185" s="9" t="s">
        <v>2647</v>
      </c>
      <c r="C1185" s="9" t="s">
        <v>2644</v>
      </c>
      <c r="D1185" s="9" t="str">
        <f>CONCATENATE(quota_commodities[[#This Row],[goods_nomenclature_item_id]], " - ", quota_commodities[[#This Row],[description]])</f>
        <v>1605290040 - Shrimps and prawns of the species Pandalus borealis, shelled, boiled and frozen, but not otherwise prepared</v>
      </c>
    </row>
    <row r="1186" spans="1:4" x14ac:dyDescent="0.25">
      <c r="A1186" s="9" t="s">
        <v>229</v>
      </c>
      <c r="B1186" s="9" t="s">
        <v>3583</v>
      </c>
      <c r="C1186" s="9" t="s">
        <v>3577</v>
      </c>
      <c r="D1186" s="9" t="str">
        <f>CONCATENATE(quota_commodities[[#This Row],[goods_nomenclature_item_id]], " - ", quota_commodities[[#This Row],[description]])</f>
        <v>1605290045 - Shrimps and prawns of the species Pandalus montagui, shelled, boiled and frozen, but not otherwise prepared</v>
      </c>
    </row>
    <row r="1187" spans="1:4" x14ac:dyDescent="0.25">
      <c r="A1187" s="9" t="s">
        <v>229</v>
      </c>
      <c r="B1187" s="9" t="s">
        <v>3888</v>
      </c>
      <c r="C1187" s="9" t="s">
        <v>3883</v>
      </c>
      <c r="D1187" s="9" t="str">
        <f>CONCATENATE(quota_commodities[[#This Row],[goods_nomenclature_item_id]], " - ", quota_commodities[[#This Row],[description]])</f>
        <v>1605290091 - Frozen</v>
      </c>
    </row>
    <row r="1188" spans="1:4" x14ac:dyDescent="0.25">
      <c r="A1188" s="9" t="s">
        <v>230</v>
      </c>
      <c r="B1188" s="9" t="s">
        <v>3906</v>
      </c>
      <c r="C1188" s="9" t="s">
        <v>3907</v>
      </c>
      <c r="D1188" s="9" t="str">
        <f>CONCATENATE(quota_commodities[[#This Row],[goods_nomenclature_item_id]], " - ", quota_commodities[[#This Row],[description]])</f>
        <v>1604129111 - Spiced and/or vinegar-cured, in brine</v>
      </c>
    </row>
    <row r="1189" spans="1:4" x14ac:dyDescent="0.25">
      <c r="A1189" s="9" t="s">
        <v>230</v>
      </c>
      <c r="B1189" s="9" t="s">
        <v>3908</v>
      </c>
      <c r="C1189" s="9" t="s">
        <v>3907</v>
      </c>
      <c r="D1189" s="9" t="str">
        <f>CONCATENATE(quota_commodities[[#This Row],[goods_nomenclature_item_id]], " - ", quota_commodities[[#This Row],[description]])</f>
        <v>1604129191 - Spiced and/or vinegar-cured, in brine</v>
      </c>
    </row>
    <row r="1190" spans="1:4" x14ac:dyDescent="0.25">
      <c r="A1190" s="9" t="s">
        <v>230</v>
      </c>
      <c r="B1190" s="9" t="s">
        <v>3909</v>
      </c>
      <c r="C1190" s="9" t="s">
        <v>3910</v>
      </c>
      <c r="D1190" s="9" t="str">
        <f>CONCATENATE(quota_commodities[[#This Row],[goods_nomenclature_item_id]], " - ", quota_commodities[[#This Row],[description]])</f>
        <v>1604129911 - Preserved in barrels of at least 70|kg net drained weight, for processing</v>
      </c>
    </row>
    <row r="1191" spans="1:4" x14ac:dyDescent="0.25">
      <c r="A1191" s="9" t="s">
        <v>230</v>
      </c>
      <c r="B1191" s="9" t="s">
        <v>3911</v>
      </c>
      <c r="C1191" s="9" t="s">
        <v>2617</v>
      </c>
      <c r="D1191" s="9" t="str">
        <f>CONCATENATE(quota_commodities[[#This Row],[goods_nomenclature_item_id]], " - ", quota_commodities[[#This Row],[description]])</f>
        <v>1604129919 - Other</v>
      </c>
    </row>
    <row r="1192" spans="1:4" x14ac:dyDescent="0.25">
      <c r="A1192" s="9" t="s">
        <v>233</v>
      </c>
      <c r="B1192" s="9" t="s">
        <v>2565</v>
      </c>
      <c r="C1192" s="9" t="s">
        <v>2564</v>
      </c>
      <c r="D1192" s="9" t="str">
        <f>CONCATENATE(quota_commodities[[#This Row],[goods_nomenclature_item_id]], " - ", quota_commodities[[#This Row],[description]])</f>
        <v>0303510000 - Herrings (Clupea harengus, Clupea pallasii)</v>
      </c>
    </row>
    <row r="1193" spans="1:4" x14ac:dyDescent="0.25">
      <c r="A1193" s="9" t="s">
        <v>233</v>
      </c>
      <c r="B1193" s="9" t="s">
        <v>3619</v>
      </c>
      <c r="C1193" s="9" t="s">
        <v>2564</v>
      </c>
      <c r="D1193" s="9" t="str">
        <f>CONCATENATE(quota_commodities[[#This Row],[goods_nomenclature_item_id]], " - ", quota_commodities[[#This Row],[description]])</f>
        <v>0303990075 - Herrings (Clupea harengus, Clupea pallasii)</v>
      </c>
    </row>
    <row r="1194" spans="1:4" x14ac:dyDescent="0.25">
      <c r="A1194" s="9" t="s">
        <v>234</v>
      </c>
      <c r="B1194" s="9" t="s">
        <v>3639</v>
      </c>
      <c r="C1194" s="9" t="s">
        <v>2564</v>
      </c>
      <c r="D1194" s="9" t="str">
        <f>CONCATENATE(quota_commodities[[#This Row],[goods_nomenclature_item_id]], " - ", quota_commodities[[#This Row],[description]])</f>
        <v>0304860000 - Herrings (Clupea harengus, Clupea pallasii)</v>
      </c>
    </row>
    <row r="1195" spans="1:4" x14ac:dyDescent="0.25">
      <c r="A1195" s="9" t="s">
        <v>234</v>
      </c>
      <c r="B1195" s="9" t="s">
        <v>3640</v>
      </c>
      <c r="C1195" s="9" t="s">
        <v>3641</v>
      </c>
      <c r="D1195" s="9" t="str">
        <f>CONCATENATE(quota_commodities[[#This Row],[goods_nomenclature_item_id]], " - ", quota_commodities[[#This Row],[description]])</f>
        <v>0304992310 - Flaps, of a weight exceeding 80|g per piece, for industrial manufacture</v>
      </c>
    </row>
    <row r="1196" spans="1:4" x14ac:dyDescent="0.25">
      <c r="A1196" s="9" t="s">
        <v>234</v>
      </c>
      <c r="B1196" s="9" t="s">
        <v>3642</v>
      </c>
      <c r="C1196" s="9" t="s">
        <v>3643</v>
      </c>
      <c r="D1196" s="9" t="str">
        <f>CONCATENATE(quota_commodities[[#This Row],[goods_nomenclature_item_id]], " - ", quota_commodities[[#This Row],[description]])</f>
        <v>0304992320 - Other flaps for industrial manufacture</v>
      </c>
    </row>
    <row r="1197" spans="1:4" x14ac:dyDescent="0.25">
      <c r="A1197" s="9" t="s">
        <v>234</v>
      </c>
      <c r="B1197" s="9" t="s">
        <v>3644</v>
      </c>
      <c r="C1197" s="9" t="s">
        <v>3645</v>
      </c>
      <c r="D1197" s="9" t="str">
        <f>CONCATENATE(quota_commodities[[#This Row],[goods_nomenclature_item_id]], " - ", quota_commodities[[#This Row],[description]])</f>
        <v>0304992330 - Other flaps</v>
      </c>
    </row>
    <row r="1198" spans="1:4" x14ac:dyDescent="0.25">
      <c r="A1198" s="9" t="s">
        <v>240</v>
      </c>
      <c r="B1198" s="9" t="s">
        <v>2655</v>
      </c>
      <c r="C1198" s="9" t="s">
        <v>2656</v>
      </c>
      <c r="D1198" s="9" t="str">
        <f>CONCATENATE(quota_commodities[[#This Row],[goods_nomenclature_item_id]], " - ", quota_commodities[[#This Row],[description]])</f>
        <v>1806200000 - Other preparations in blocks, slabs or bars weighing more than 2|kg or in liquid, paste, powder, granular or other bulk form in containers or immediate packings, of a content exceeding 2|kg</v>
      </c>
    </row>
    <row r="1199" spans="1:4" x14ac:dyDescent="0.25">
      <c r="A1199" s="9" t="s">
        <v>240</v>
      </c>
      <c r="B1199" s="9" t="s">
        <v>2657</v>
      </c>
      <c r="C1199" s="9" t="s">
        <v>2658</v>
      </c>
      <c r="D1199" s="9" t="str">
        <f>CONCATENATE(quota_commodities[[#This Row],[goods_nomenclature_item_id]], " - ", quota_commodities[[#This Row],[description]])</f>
        <v>1806310000 - Filled</v>
      </c>
    </row>
    <row r="1200" spans="1:4" x14ac:dyDescent="0.25">
      <c r="A1200" s="9" t="s">
        <v>240</v>
      </c>
      <c r="B1200" s="9" t="s">
        <v>2659</v>
      </c>
      <c r="C1200" s="9" t="s">
        <v>2660</v>
      </c>
      <c r="D1200" s="9" t="str">
        <f>CONCATENATE(quota_commodities[[#This Row],[goods_nomenclature_item_id]], " - ", quota_commodities[[#This Row],[description]])</f>
        <v>1806320000 - Not filled</v>
      </c>
    </row>
    <row r="1201" spans="1:4" x14ac:dyDescent="0.25">
      <c r="A1201" s="9" t="s">
        <v>240</v>
      </c>
      <c r="B1201" s="9" t="s">
        <v>2661</v>
      </c>
      <c r="C1201" s="9" t="s">
        <v>2617</v>
      </c>
      <c r="D1201" s="9" t="str">
        <f>CONCATENATE(quota_commodities[[#This Row],[goods_nomenclature_item_id]], " - ", quota_commodities[[#This Row],[description]])</f>
        <v>1806900000 - Other</v>
      </c>
    </row>
    <row r="1202" spans="1:4" x14ac:dyDescent="0.25">
      <c r="A1202" s="9" t="s">
        <v>242</v>
      </c>
      <c r="B1202" s="9" t="s">
        <v>3912</v>
      </c>
      <c r="C1202" s="9" t="s">
        <v>3913</v>
      </c>
      <c r="D1202" s="9" t="str">
        <f>CONCATENATE(quota_commodities[[#This Row],[goods_nomenclature_item_id]], " - ", quota_commodities[[#This Row],[description]])</f>
        <v>1517109010 - Containing, by weight, not more than 10|% of milk fats</v>
      </c>
    </row>
    <row r="1203" spans="1:4" x14ac:dyDescent="0.25">
      <c r="A1203" s="9" t="s">
        <v>244</v>
      </c>
      <c r="B1203" s="9" t="s">
        <v>3914</v>
      </c>
      <c r="C1203" s="9" t="s">
        <v>2617</v>
      </c>
      <c r="D1203" s="9" t="str">
        <f>CONCATENATE(quota_commodities[[#This Row],[goods_nomenclature_item_id]], " - ", quota_commodities[[#This Row],[description]])</f>
        <v>2207100090 - Other</v>
      </c>
    </row>
    <row r="1204" spans="1:4" x14ac:dyDescent="0.25">
      <c r="A1204" s="9" t="s">
        <v>246</v>
      </c>
      <c r="B1204" s="9" t="s">
        <v>3915</v>
      </c>
      <c r="C1204" s="9" t="s">
        <v>2617</v>
      </c>
      <c r="D1204" s="9" t="str">
        <f>CONCATENATE(quota_commodities[[#This Row],[goods_nomenclature_item_id]], " - ", quota_commodities[[#This Row],[description]])</f>
        <v>2207200090 - Other</v>
      </c>
    </row>
    <row r="1205" spans="1:4" x14ac:dyDescent="0.25">
      <c r="A1205" s="9" t="s">
        <v>247</v>
      </c>
      <c r="B1205" s="9" t="s">
        <v>3916</v>
      </c>
      <c r="C1205" s="9" t="s">
        <v>3917</v>
      </c>
      <c r="D1205" s="9" t="str">
        <f>CONCATENATE(quota_commodities[[#This Row],[goods_nomenclature_item_id]], " - ", quota_commodities[[#This Row],[description]])</f>
        <v>2403110000 - Water-pipe tobacco specified in subheading note|1|to this chapter</v>
      </c>
    </row>
    <row r="1206" spans="1:4" x14ac:dyDescent="0.25">
      <c r="A1206" s="9" t="s">
        <v>247</v>
      </c>
      <c r="B1206" s="9" t="s">
        <v>3918</v>
      </c>
      <c r="C1206" s="9" t="s">
        <v>2617</v>
      </c>
      <c r="D1206" s="9" t="str">
        <f>CONCATENATE(quota_commodities[[#This Row],[goods_nomenclature_item_id]], " - ", quota_commodities[[#This Row],[description]])</f>
        <v>2403190000 - Other</v>
      </c>
    </row>
    <row r="1207" spans="1:4" x14ac:dyDescent="0.25">
      <c r="A1207" s="9" t="s">
        <v>248</v>
      </c>
      <c r="B1207" s="9" t="s">
        <v>3919</v>
      </c>
      <c r="C1207" s="9" t="s">
        <v>3920</v>
      </c>
      <c r="D1207" s="9" t="str">
        <f>CONCATENATE(quota_commodities[[#This Row],[goods_nomenclature_item_id]], " - ", quota_commodities[[#This Row],[description]])</f>
        <v>1504201000 - Solid fractions</v>
      </c>
    </row>
    <row r="1208" spans="1:4" x14ac:dyDescent="0.25">
      <c r="A1208" s="9" t="s">
        <v>249</v>
      </c>
      <c r="B1208" s="9" t="s">
        <v>3574</v>
      </c>
      <c r="C1208" s="9" t="s">
        <v>3572</v>
      </c>
      <c r="D1208" s="9" t="str">
        <f>CONCATENATE(quota_commodities[[#This Row],[goods_nomenclature_item_id]], " - ", quota_commodities[[#This Row],[description]])</f>
        <v>2309903130 - Fish feed</v>
      </c>
    </row>
    <row r="1209" spans="1:4" x14ac:dyDescent="0.25">
      <c r="A1209" s="9" t="s">
        <v>251</v>
      </c>
      <c r="B1209" s="9" t="s">
        <v>3363</v>
      </c>
      <c r="C1209" s="9" t="s">
        <v>3364</v>
      </c>
      <c r="D1209" s="9" t="str">
        <f>CONCATENATE(quota_commodities[[#This Row],[goods_nomenclature_item_id]], " - ", quota_commodities[[#This Row],[description]])</f>
        <v>0204100000 - Carcases and half-carcases of lamb, fresh or chilled</v>
      </c>
    </row>
    <row r="1210" spans="1:4" x14ac:dyDescent="0.25">
      <c r="A1210" s="9" t="s">
        <v>251</v>
      </c>
      <c r="B1210" s="9" t="s">
        <v>3365</v>
      </c>
      <c r="C1210" s="9" t="s">
        <v>3366</v>
      </c>
      <c r="D1210" s="9" t="str">
        <f>CONCATENATE(quota_commodities[[#This Row],[goods_nomenclature_item_id]], " - ", quota_commodities[[#This Row],[description]])</f>
        <v>0204210000 - Carcases and half-carcases</v>
      </c>
    </row>
    <row r="1211" spans="1:4" x14ac:dyDescent="0.25">
      <c r="A1211" s="9" t="s">
        <v>251</v>
      </c>
      <c r="B1211" s="9" t="s">
        <v>3367</v>
      </c>
      <c r="C1211" s="9" t="s">
        <v>3368</v>
      </c>
      <c r="D1211" s="9" t="str">
        <f>CONCATENATE(quota_commodities[[#This Row],[goods_nomenclature_item_id]], " - ", quota_commodities[[#This Row],[description]])</f>
        <v>0204220000 - Other cuts with bone in</v>
      </c>
    </row>
    <row r="1212" spans="1:4" x14ac:dyDescent="0.25">
      <c r="A1212" s="9" t="s">
        <v>251</v>
      </c>
      <c r="B1212" s="9" t="s">
        <v>3369</v>
      </c>
      <c r="C1212" s="9" t="s">
        <v>3370</v>
      </c>
      <c r="D1212" s="9" t="str">
        <f>CONCATENATE(quota_commodities[[#This Row],[goods_nomenclature_item_id]], " - ", quota_commodities[[#This Row],[description]])</f>
        <v>0204300000 - Carcases and half-carcases of lamb, frozen</v>
      </c>
    </row>
    <row r="1213" spans="1:4" x14ac:dyDescent="0.25">
      <c r="A1213" s="9" t="s">
        <v>251</v>
      </c>
      <c r="B1213" s="9" t="s">
        <v>3371</v>
      </c>
      <c r="C1213" s="9" t="s">
        <v>3366</v>
      </c>
      <c r="D1213" s="9" t="str">
        <f>CONCATENATE(quota_commodities[[#This Row],[goods_nomenclature_item_id]], " - ", quota_commodities[[#This Row],[description]])</f>
        <v>0204410000 - Carcases and half-carcases</v>
      </c>
    </row>
    <row r="1214" spans="1:4" x14ac:dyDescent="0.25">
      <c r="A1214" s="9" t="s">
        <v>251</v>
      </c>
      <c r="B1214" s="9" t="s">
        <v>3372</v>
      </c>
      <c r="C1214" s="9" t="s">
        <v>3368</v>
      </c>
      <c r="D1214" s="9" t="str">
        <f>CONCATENATE(quota_commodities[[#This Row],[goods_nomenclature_item_id]], " - ", quota_commodities[[#This Row],[description]])</f>
        <v>0204420000 - Other cuts with bone in</v>
      </c>
    </row>
    <row r="1215" spans="1:4" x14ac:dyDescent="0.25">
      <c r="A1215" s="9" t="s">
        <v>251</v>
      </c>
      <c r="B1215" s="9" t="s">
        <v>3373</v>
      </c>
      <c r="C1215" s="9" t="s">
        <v>3366</v>
      </c>
      <c r="D1215" s="9" t="str">
        <f>CONCATENATE(quota_commodities[[#This Row],[goods_nomenclature_item_id]], " - ", quota_commodities[[#This Row],[description]])</f>
        <v>0204501100 - Carcases and half-carcases</v>
      </c>
    </row>
    <row r="1216" spans="1:4" x14ac:dyDescent="0.25">
      <c r="A1216" s="9" t="s">
        <v>251</v>
      </c>
      <c r="B1216" s="9" t="s">
        <v>3374</v>
      </c>
      <c r="C1216" s="9" t="s">
        <v>3375</v>
      </c>
      <c r="D1216" s="9" t="str">
        <f>CONCATENATE(quota_commodities[[#This Row],[goods_nomenclature_item_id]], " - ", quota_commodities[[#This Row],[description]])</f>
        <v>0204501300 - Short forequarters</v>
      </c>
    </row>
    <row r="1217" spans="1:4" x14ac:dyDescent="0.25">
      <c r="A1217" s="9" t="s">
        <v>251</v>
      </c>
      <c r="B1217" s="9" t="s">
        <v>3376</v>
      </c>
      <c r="C1217" s="9" t="s">
        <v>3377</v>
      </c>
      <c r="D1217" s="9" t="str">
        <f>CONCATENATE(quota_commodities[[#This Row],[goods_nomenclature_item_id]], " - ", quota_commodities[[#This Row],[description]])</f>
        <v>0204501500 - Chines and/or best ends</v>
      </c>
    </row>
    <row r="1218" spans="1:4" x14ac:dyDescent="0.25">
      <c r="A1218" s="9" t="s">
        <v>251</v>
      </c>
      <c r="B1218" s="9" t="s">
        <v>3378</v>
      </c>
      <c r="C1218" s="9" t="s">
        <v>3379</v>
      </c>
      <c r="D1218" s="9" t="str">
        <f>CONCATENATE(quota_commodities[[#This Row],[goods_nomenclature_item_id]], " - ", quota_commodities[[#This Row],[description]])</f>
        <v>0204501900 - Legs</v>
      </c>
    </row>
    <row r="1219" spans="1:4" x14ac:dyDescent="0.25">
      <c r="A1219" s="9" t="s">
        <v>251</v>
      </c>
      <c r="B1219" s="9" t="s">
        <v>3380</v>
      </c>
      <c r="C1219" s="9" t="s">
        <v>3381</v>
      </c>
      <c r="D1219" s="9" t="str">
        <f>CONCATENATE(quota_commodities[[#This Row],[goods_nomenclature_item_id]], " - ", quota_commodities[[#This Row],[description]])</f>
        <v>0204503100 - Cuts with bone in</v>
      </c>
    </row>
    <row r="1220" spans="1:4" x14ac:dyDescent="0.25">
      <c r="A1220" s="9" t="s">
        <v>251</v>
      </c>
      <c r="B1220" s="9" t="s">
        <v>3382</v>
      </c>
      <c r="C1220" s="9" t="s">
        <v>3366</v>
      </c>
      <c r="D1220" s="9" t="str">
        <f>CONCATENATE(quota_commodities[[#This Row],[goods_nomenclature_item_id]], " - ", quota_commodities[[#This Row],[description]])</f>
        <v>0204505100 - Carcases and half-carcases</v>
      </c>
    </row>
    <row r="1221" spans="1:4" x14ac:dyDescent="0.25">
      <c r="A1221" s="9" t="s">
        <v>251</v>
      </c>
      <c r="B1221" s="9" t="s">
        <v>3383</v>
      </c>
      <c r="C1221" s="9" t="s">
        <v>3375</v>
      </c>
      <c r="D1221" s="9" t="str">
        <f>CONCATENATE(quota_commodities[[#This Row],[goods_nomenclature_item_id]], " - ", quota_commodities[[#This Row],[description]])</f>
        <v>0204505300 - Short forequarters</v>
      </c>
    </row>
    <row r="1222" spans="1:4" x14ac:dyDescent="0.25">
      <c r="A1222" s="9" t="s">
        <v>251</v>
      </c>
      <c r="B1222" s="9" t="s">
        <v>3384</v>
      </c>
      <c r="C1222" s="9" t="s">
        <v>3377</v>
      </c>
      <c r="D1222" s="9" t="str">
        <f>CONCATENATE(quota_commodities[[#This Row],[goods_nomenclature_item_id]], " - ", quota_commodities[[#This Row],[description]])</f>
        <v>0204505500 - Chines and/or best ends</v>
      </c>
    </row>
    <row r="1223" spans="1:4" x14ac:dyDescent="0.25">
      <c r="A1223" s="9" t="s">
        <v>251</v>
      </c>
      <c r="B1223" s="9" t="s">
        <v>3385</v>
      </c>
      <c r="C1223" s="9" t="s">
        <v>3379</v>
      </c>
      <c r="D1223" s="9" t="str">
        <f>CONCATENATE(quota_commodities[[#This Row],[goods_nomenclature_item_id]], " - ", quota_commodities[[#This Row],[description]])</f>
        <v>0204505900 - Legs</v>
      </c>
    </row>
    <row r="1224" spans="1:4" x14ac:dyDescent="0.25">
      <c r="A1224" s="9" t="s">
        <v>251</v>
      </c>
      <c r="B1224" s="9" t="s">
        <v>3386</v>
      </c>
      <c r="C1224" s="9" t="s">
        <v>3381</v>
      </c>
      <c r="D1224" s="9" t="str">
        <f>CONCATENATE(quota_commodities[[#This Row],[goods_nomenclature_item_id]], " - ", quota_commodities[[#This Row],[description]])</f>
        <v>0204507100 - Cuts with bone in</v>
      </c>
    </row>
    <row r="1225" spans="1:4" x14ac:dyDescent="0.25">
      <c r="A1225" s="9" t="s">
        <v>252</v>
      </c>
      <c r="B1225" s="9" t="s">
        <v>3921</v>
      </c>
      <c r="C1225" s="9" t="s">
        <v>3922</v>
      </c>
      <c r="D1225" s="9" t="str">
        <f>CONCATENATE(quota_commodities[[#This Row],[goods_nomenclature_item_id]], " - ", quota_commodities[[#This Row],[description]])</f>
        <v>0210000000 - Meat and edible meat offal, salted, in brine, dried or smoked; edible flours and meals of meat or meat offal</v>
      </c>
    </row>
    <row r="1226" spans="1:4" x14ac:dyDescent="0.25">
      <c r="A1226" s="9" t="s">
        <v>253</v>
      </c>
      <c r="B1226" s="9" t="s">
        <v>3923</v>
      </c>
      <c r="C1226" s="9" t="s">
        <v>3924</v>
      </c>
      <c r="D1226" s="9" t="str">
        <f>CONCATENATE(quota_commodities[[#This Row],[goods_nomenclature_item_id]], " - ", quota_commodities[[#This Row],[description]])</f>
        <v>0705110000 - Cabbage lettuce (head lettuce)</v>
      </c>
    </row>
    <row r="1227" spans="1:4" x14ac:dyDescent="0.25">
      <c r="A1227" s="9" t="s">
        <v>254</v>
      </c>
      <c r="B1227" s="9" t="s">
        <v>3925</v>
      </c>
      <c r="C1227" s="9" t="s">
        <v>2617</v>
      </c>
      <c r="D1227" s="9" t="str">
        <f>CONCATENATE(quota_commodities[[#This Row],[goods_nomenclature_item_id]], " - ", quota_commodities[[#This Row],[description]])</f>
        <v>0705190000 - Other</v>
      </c>
    </row>
    <row r="1228" spans="1:4" x14ac:dyDescent="0.25">
      <c r="A1228" s="9" t="s">
        <v>255</v>
      </c>
      <c r="B1228" s="9" t="s">
        <v>3926</v>
      </c>
      <c r="C1228" s="9" t="s">
        <v>3927</v>
      </c>
      <c r="D1228" s="9" t="str">
        <f>CONCATENATE(quota_commodities[[#This Row],[goods_nomenclature_item_id]], " - ", quota_commodities[[#This Row],[description]])</f>
        <v>0602907000 - Rooted cuttings and young plants, excluding cacti</v>
      </c>
    </row>
    <row r="1229" spans="1:4" x14ac:dyDescent="0.25">
      <c r="A1229" s="9" t="s">
        <v>256</v>
      </c>
      <c r="B1229" s="9" t="s">
        <v>3928</v>
      </c>
      <c r="C1229" s="9" t="s">
        <v>3929</v>
      </c>
      <c r="D1229" s="9" t="str">
        <f>CONCATENATE(quota_commodities[[#This Row],[goods_nomenclature_item_id]], " - ", quota_commodities[[#This Row],[description]])</f>
        <v>1601000000 - Sausages and similar products, of meat, meat offal or blood; food preparations based on these products</v>
      </c>
    </row>
    <row r="1230" spans="1:4" x14ac:dyDescent="0.25">
      <c r="A1230" s="9" t="s">
        <v>259</v>
      </c>
      <c r="B1230" s="9" t="s">
        <v>3930</v>
      </c>
      <c r="C1230" s="9" t="s">
        <v>3931</v>
      </c>
      <c r="D1230" s="9" t="str">
        <f>CONCATENATE(quota_commodities[[#This Row],[goods_nomenclature_item_id]], " - ", quota_commodities[[#This Row],[description]])</f>
        <v>0303510010 - Of a weight exceeding 100|g per piece, for processing</v>
      </c>
    </row>
    <row r="1231" spans="1:4" x14ac:dyDescent="0.25">
      <c r="A1231" s="9" t="s">
        <v>259</v>
      </c>
      <c r="B1231" s="9" t="s">
        <v>3932</v>
      </c>
      <c r="C1231" s="9" t="s">
        <v>3933</v>
      </c>
      <c r="D1231" s="9" t="str">
        <f>CONCATENATE(quota_commodities[[#This Row],[goods_nomenclature_item_id]], " - ", quota_commodities[[#This Row],[description]])</f>
        <v>0303510020 - Other, for industrial manufacture</v>
      </c>
    </row>
    <row r="1232" spans="1:4" x14ac:dyDescent="0.25">
      <c r="A1232" s="9" t="s">
        <v>260</v>
      </c>
      <c r="B1232" s="9" t="s">
        <v>3653</v>
      </c>
      <c r="C1232" s="9" t="s">
        <v>3654</v>
      </c>
      <c r="D1232" s="9" t="str">
        <f>CONCATENATE(quota_commodities[[#This Row],[goods_nomenclature_item_id]], " - ", quota_commodities[[#This Row],[description]])</f>
        <v>0302130000 - Pacific salmon (Oncorhynchus nerka, Oncorhynchus gorbuscha, Oncorhynchus keta, Oncorhynchus tschawytscha, Oncorhynchus kisutch, Oncorhynchus masou and Oncorhynchus rhodurus)</v>
      </c>
    </row>
    <row r="1233" spans="1:4" x14ac:dyDescent="0.25">
      <c r="A1233" s="9" t="s">
        <v>260</v>
      </c>
      <c r="B1233" s="9" t="s">
        <v>3655</v>
      </c>
      <c r="C1233" s="9" t="s">
        <v>3656</v>
      </c>
      <c r="D1233" s="9" t="str">
        <f>CONCATENATE(quota_commodities[[#This Row],[goods_nomenclature_item_id]], " - ", quota_commodities[[#This Row],[description]])</f>
        <v>0302140000 - Atlantic salmon (Salmo salar) and Danube salmon (Hucho hucho)</v>
      </c>
    </row>
    <row r="1234" spans="1:4" x14ac:dyDescent="0.25">
      <c r="A1234" s="9" t="s">
        <v>260</v>
      </c>
      <c r="B1234" s="9" t="s">
        <v>3657</v>
      </c>
      <c r="C1234" s="9" t="s">
        <v>3654</v>
      </c>
      <c r="D1234" s="9" t="str">
        <f>CONCATENATE(quota_commodities[[#This Row],[goods_nomenclature_item_id]], " - ", quota_commodities[[#This Row],[description]])</f>
        <v>0302990030 - Pacific salmon (Oncorhynchus nerka, Oncorhynchus gorbuscha, Oncorhynchus keta, Oncorhynchus tschawytscha, Oncorhynchus kisutch, Oncorhynchus masou and Oncorhynchus rhodurus)</v>
      </c>
    </row>
    <row r="1235" spans="1:4" x14ac:dyDescent="0.25">
      <c r="A1235" s="9" t="s">
        <v>260</v>
      </c>
      <c r="B1235" s="9" t="s">
        <v>3658</v>
      </c>
      <c r="C1235" s="9" t="s">
        <v>3656</v>
      </c>
      <c r="D1235" s="9" t="str">
        <f>CONCATENATE(quota_commodities[[#This Row],[goods_nomenclature_item_id]], " - ", quota_commodities[[#This Row],[description]])</f>
        <v>0302990040 - Atlantic salmon (Salmo salar) and Danube salmon (Hucho hucho)</v>
      </c>
    </row>
    <row r="1236" spans="1:4" x14ac:dyDescent="0.25">
      <c r="A1236" s="9" t="s">
        <v>260</v>
      </c>
      <c r="B1236" s="9" t="s">
        <v>3667</v>
      </c>
      <c r="C1236" s="9" t="s">
        <v>1625</v>
      </c>
      <c r="D1236" s="9" t="str">
        <f>CONCATENATE(quota_commodities[[#This Row],[goods_nomenclature_item_id]], " - ", quota_commodities[[#This Row],[description]])</f>
        <v>0304410000 - Pacific salmon (Oncorhynchus nerka, Oncorhynchus gorbuscha, Oncorhynchus keta, Oncorhynchus tschawytscha, Oncorhynchus kisutch, Oncorhynchus masou and Oncorhynchus rhodurus), Atlantic salmon (Salmo salar) and Danube salmon (Hucho hucho)</v>
      </c>
    </row>
    <row r="1237" spans="1:4" x14ac:dyDescent="0.25">
      <c r="A1237" s="9" t="s">
        <v>260</v>
      </c>
      <c r="B1237" s="9" t="s">
        <v>3668</v>
      </c>
      <c r="C1237" s="9" t="s">
        <v>1625</v>
      </c>
      <c r="D1237" s="9" t="str">
        <f>CONCATENATE(quota_commodities[[#This Row],[goods_nomenclature_item_id]], " - ", quota_commodities[[#This Row],[description]])</f>
        <v>0304810000 - Pacific salmon (Oncorhynchus nerka, Oncorhynchus gorbuscha, Oncorhynchus keta, Oncorhynchus tschawytscha, Oncorhynchus kisutch, Oncorhynchus masou and Oncorhynchus rhodurus), Atlantic salmon (Salmo salar) and Danube salmon (Hucho hucho)</v>
      </c>
    </row>
    <row r="1238" spans="1:4" x14ac:dyDescent="0.25">
      <c r="A1238" s="9" t="s">
        <v>261</v>
      </c>
      <c r="B1238" s="9" t="s">
        <v>3675</v>
      </c>
      <c r="C1238" s="9" t="s">
        <v>3676</v>
      </c>
      <c r="D1238" s="9" t="str">
        <f>CONCATENATE(quota_commodities[[#This Row],[goods_nomenclature_item_id]], " - ", quota_commodities[[#This Row],[description]])</f>
        <v>0302230000 - Sole (Solea spp.)</v>
      </c>
    </row>
    <row r="1239" spans="1:4" x14ac:dyDescent="0.25">
      <c r="A1239" s="9" t="s">
        <v>261</v>
      </c>
      <c r="B1239" s="9" t="s">
        <v>3677</v>
      </c>
      <c r="C1239" s="9" t="s">
        <v>3678</v>
      </c>
      <c r="D1239" s="9" t="str">
        <f>CONCATENATE(quota_commodities[[#This Row],[goods_nomenclature_item_id]], " - ", quota_commodities[[#This Row],[description]])</f>
        <v>0302240000 - Turbots (Psetta maxima)</v>
      </c>
    </row>
    <row r="1240" spans="1:4" x14ac:dyDescent="0.25">
      <c r="A1240" s="9" t="s">
        <v>261</v>
      </c>
      <c r="B1240" s="9" t="s">
        <v>3679</v>
      </c>
      <c r="C1240" s="9" t="s">
        <v>2617</v>
      </c>
      <c r="D1240" s="9" t="str">
        <f>CONCATENATE(quota_commodities[[#This Row],[goods_nomenclature_item_id]], " - ", quota_commodities[[#This Row],[description]])</f>
        <v>0302290000 - Other</v>
      </c>
    </row>
    <row r="1241" spans="1:4" x14ac:dyDescent="0.25">
      <c r="A1241" s="9" t="s">
        <v>261</v>
      </c>
      <c r="B1241" s="9" t="s">
        <v>3934</v>
      </c>
      <c r="C1241" s="9" t="s">
        <v>3724</v>
      </c>
      <c r="D1241" s="9" t="str">
        <f>CONCATENATE(quota_commodities[[#This Row],[goods_nomenclature_item_id]], " - ", quota_commodities[[#This Row],[description]])</f>
        <v>0302560010 - Blue whiting (Micromesistius poutassou)</v>
      </c>
    </row>
    <row r="1242" spans="1:4" x14ac:dyDescent="0.25">
      <c r="A1242" s="9" t="s">
        <v>261</v>
      </c>
      <c r="B1242" s="9" t="s">
        <v>3702</v>
      </c>
      <c r="C1242" s="9" t="s">
        <v>3703</v>
      </c>
      <c r="D1242" s="9" t="str">
        <f>CONCATENATE(quota_commodities[[#This Row],[goods_nomenclature_item_id]], " - ", quota_commodities[[#This Row],[description]])</f>
        <v>0302990071 - Pacific halibut (Hippoglossus stenolepis)</v>
      </c>
    </row>
    <row r="1243" spans="1:4" x14ac:dyDescent="0.25">
      <c r="A1243" s="9" t="s">
        <v>261</v>
      </c>
      <c r="B1243" s="9" t="s">
        <v>3704</v>
      </c>
      <c r="C1243" s="9" t="s">
        <v>2617</v>
      </c>
      <c r="D1243" s="9" t="str">
        <f>CONCATENATE(quota_commodities[[#This Row],[goods_nomenclature_item_id]], " - ", quota_commodities[[#This Row],[description]])</f>
        <v>0302990079 - Other</v>
      </c>
    </row>
    <row r="1244" spans="1:4" x14ac:dyDescent="0.25">
      <c r="A1244" s="9" t="s">
        <v>261</v>
      </c>
      <c r="B1244" s="9" t="s">
        <v>3935</v>
      </c>
      <c r="C1244" s="9" t="s">
        <v>3674</v>
      </c>
      <c r="D1244" s="9" t="str">
        <f>CONCATENATE(quota_commodities[[#This Row],[goods_nomenclature_item_id]], " - ", quota_commodities[[#This Row],[description]])</f>
        <v>0303320000 - Plaice (Pleuronectes platessa)</v>
      </c>
    </row>
    <row r="1245" spans="1:4" x14ac:dyDescent="0.25">
      <c r="A1245" s="9" t="s">
        <v>261</v>
      </c>
      <c r="B1245" s="9" t="s">
        <v>3627</v>
      </c>
      <c r="C1245" s="9" t="s">
        <v>3628</v>
      </c>
      <c r="D1245" s="9" t="str">
        <f>CONCATENATE(quota_commodities[[#This Row],[goods_nomenclature_item_id]], " - ", quota_commodities[[#This Row],[description]])</f>
        <v>0303553000 - Chilean jack mackerel (Trachurus murphyi)</v>
      </c>
    </row>
    <row r="1246" spans="1:4" x14ac:dyDescent="0.25">
      <c r="A1246" s="9" t="s">
        <v>261</v>
      </c>
      <c r="B1246" s="9" t="s">
        <v>3629</v>
      </c>
      <c r="C1246" s="9" t="s">
        <v>2617</v>
      </c>
      <c r="D1246" s="9" t="str">
        <f>CONCATENATE(quota_commodities[[#This Row],[goods_nomenclature_item_id]], " - ", quota_commodities[[#This Row],[description]])</f>
        <v>0303559090 - Other</v>
      </c>
    </row>
    <row r="1247" spans="1:4" x14ac:dyDescent="0.25">
      <c r="A1247" s="9" t="s">
        <v>261</v>
      </c>
      <c r="B1247" s="9" t="s">
        <v>3630</v>
      </c>
      <c r="C1247" s="9" t="s">
        <v>3631</v>
      </c>
      <c r="D1247" s="9" t="str">
        <f>CONCATENATE(quota_commodities[[#This Row],[goods_nomenclature_item_id]], " - ", quota_commodities[[#This Row],[description]])</f>
        <v>0303560000 - Cobia (Rachycentron canadum)</v>
      </c>
    </row>
    <row r="1248" spans="1:4" x14ac:dyDescent="0.25">
      <c r="A1248" s="9" t="s">
        <v>261</v>
      </c>
      <c r="B1248" s="9" t="s">
        <v>3936</v>
      </c>
      <c r="C1248" s="9" t="s">
        <v>2617</v>
      </c>
      <c r="D1248" s="9" t="str">
        <f>CONCATENATE(quota_commodities[[#This Row],[goods_nomenclature_item_id]], " - ", quota_commodities[[#This Row],[description]])</f>
        <v>0303599000 - Other</v>
      </c>
    </row>
    <row r="1249" spans="1:4" x14ac:dyDescent="0.25">
      <c r="A1249" s="9" t="s">
        <v>261</v>
      </c>
      <c r="B1249" s="9" t="s">
        <v>3632</v>
      </c>
      <c r="C1249" s="9" t="s">
        <v>2617</v>
      </c>
      <c r="D1249" s="9" t="str">
        <f>CONCATENATE(quota_commodities[[#This Row],[goods_nomenclature_item_id]], " - ", quota_commodities[[#This Row],[description]])</f>
        <v>0303699000 - Other</v>
      </c>
    </row>
    <row r="1250" spans="1:4" x14ac:dyDescent="0.25">
      <c r="A1250" s="9" t="s">
        <v>261</v>
      </c>
      <c r="B1250" s="9" t="s">
        <v>3633</v>
      </c>
      <c r="C1250" s="9" t="s">
        <v>3634</v>
      </c>
      <c r="D1250" s="9" t="str">
        <f>CONCATENATE(quota_commodities[[#This Row],[goods_nomenclature_item_id]], " - ", quota_commodities[[#This Row],[description]])</f>
        <v>0303820000 - Rays and skates (Rajidae)</v>
      </c>
    </row>
    <row r="1251" spans="1:4" x14ac:dyDescent="0.25">
      <c r="A1251" s="9" t="s">
        <v>261</v>
      </c>
      <c r="B1251" s="9" t="s">
        <v>3937</v>
      </c>
      <c r="C1251" s="9" t="s">
        <v>3691</v>
      </c>
      <c r="D1251" s="9" t="str">
        <f>CONCATENATE(quota_commodities[[#This Row],[goods_nomenclature_item_id]], " - ", quota_commodities[[#This Row],[description]])</f>
        <v>0303830000 - Toothfish (Dissostichus spp.)</v>
      </c>
    </row>
    <row r="1252" spans="1:4" x14ac:dyDescent="0.25">
      <c r="A1252" s="9" t="s">
        <v>261</v>
      </c>
      <c r="B1252" s="9" t="s">
        <v>3938</v>
      </c>
      <c r="C1252" s="9" t="s">
        <v>2617</v>
      </c>
      <c r="D1252" s="9" t="str">
        <f>CONCATENATE(quota_commodities[[#This Row],[goods_nomenclature_item_id]], " - ", quota_commodities[[#This Row],[description]])</f>
        <v>0303849000 - Other</v>
      </c>
    </row>
    <row r="1253" spans="1:4" x14ac:dyDescent="0.25">
      <c r="A1253" s="9" t="s">
        <v>261</v>
      </c>
      <c r="B1253" s="9" t="s">
        <v>3635</v>
      </c>
      <c r="C1253" s="9" t="s">
        <v>3636</v>
      </c>
      <c r="D1253" s="9" t="str">
        <f>CONCATENATE(quota_commodities[[#This Row],[goods_nomenclature_item_id]], " - ", quota_commodities[[#This Row],[description]])</f>
        <v>0303895500 - Gilt-head sea bream (Sparus aurata)</v>
      </c>
    </row>
    <row r="1254" spans="1:4" x14ac:dyDescent="0.25">
      <c r="A1254" s="9" t="s">
        <v>261</v>
      </c>
      <c r="B1254" s="9" t="s">
        <v>3637</v>
      </c>
      <c r="C1254" s="9" t="s">
        <v>2617</v>
      </c>
      <c r="D1254" s="9" t="str">
        <f>CONCATENATE(quota_commodities[[#This Row],[goods_nomenclature_item_id]], " - ", quota_commodities[[#This Row],[description]])</f>
        <v>0303899000 - Other</v>
      </c>
    </row>
    <row r="1255" spans="1:4" x14ac:dyDescent="0.25">
      <c r="A1255" s="9" t="s">
        <v>261</v>
      </c>
      <c r="B1255" s="9" t="s">
        <v>3759</v>
      </c>
      <c r="C1255" s="9" t="s">
        <v>3760</v>
      </c>
      <c r="D1255" s="9" t="str">
        <f>CONCATENATE(quota_commodities[[#This Row],[goods_nomenclature_item_id]], " - ", quota_commodities[[#This Row],[description]])</f>
        <v>0304310000 - Tilapias (Oreochromis spp.)</v>
      </c>
    </row>
    <row r="1256" spans="1:4" x14ac:dyDescent="0.25">
      <c r="A1256" s="9" t="s">
        <v>261</v>
      </c>
      <c r="B1256" s="9" t="s">
        <v>3761</v>
      </c>
      <c r="C1256" s="9" t="s">
        <v>3762</v>
      </c>
      <c r="D1256" s="9" t="str">
        <f>CONCATENATE(quota_commodities[[#This Row],[goods_nomenclature_item_id]], " - ", quota_commodities[[#This Row],[description]])</f>
        <v>0304320000 - Catfish (Pangasius spp., Silurus spp., Clarias spp., Ictalurus spp.)</v>
      </c>
    </row>
    <row r="1257" spans="1:4" x14ac:dyDescent="0.25">
      <c r="A1257" s="9" t="s">
        <v>261</v>
      </c>
      <c r="B1257" s="9" t="s">
        <v>3763</v>
      </c>
      <c r="C1257" s="9" t="s">
        <v>3764</v>
      </c>
      <c r="D1257" s="9" t="str">
        <f>CONCATENATE(quota_commodities[[#This Row],[goods_nomenclature_item_id]], " - ", quota_commodities[[#This Row],[description]])</f>
        <v>0304330000 - Nile perch (Lates niloticus)</v>
      </c>
    </row>
    <row r="1258" spans="1:4" x14ac:dyDescent="0.25">
      <c r="A1258" s="9" t="s">
        <v>261</v>
      </c>
      <c r="B1258" s="9" t="s">
        <v>3765</v>
      </c>
      <c r="C1258" s="9" t="s">
        <v>2617</v>
      </c>
      <c r="D1258" s="9" t="str">
        <f>CONCATENATE(quota_commodities[[#This Row],[goods_nomenclature_item_id]], " - ", quota_commodities[[#This Row],[description]])</f>
        <v>0304390000 - Other</v>
      </c>
    </row>
    <row r="1259" spans="1:4" x14ac:dyDescent="0.25">
      <c r="A1259" s="9" t="s">
        <v>261</v>
      </c>
      <c r="B1259" s="9" t="s">
        <v>3766</v>
      </c>
      <c r="C1259" s="9" t="s">
        <v>3649</v>
      </c>
      <c r="D1259" s="9" t="str">
        <f>CONCATENATE(quota_commodities[[#This Row],[goods_nomenclature_item_id]], " - ", quota_commodities[[#This Row],[description]])</f>
        <v>0304425000 - Of the species Oncorhynchus apache or Oncorhynchus chrysogaster</v>
      </c>
    </row>
    <row r="1260" spans="1:4" x14ac:dyDescent="0.25">
      <c r="A1260" s="9" t="s">
        <v>261</v>
      </c>
      <c r="B1260" s="9" t="s">
        <v>3939</v>
      </c>
      <c r="C1260" s="9" t="s">
        <v>3940</v>
      </c>
      <c r="D1260" s="9" t="str">
        <f>CONCATENATE(quota_commodities[[#This Row],[goods_nomenclature_item_id]], " - ", quota_commodities[[#This Row],[description]])</f>
        <v>0304430000 - Flat fish (Pleuronectidae, Bothidae, Cynoglossidae, Soleidae, Scophthalmidae and Citharidae)</v>
      </c>
    </row>
    <row r="1261" spans="1:4" x14ac:dyDescent="0.25">
      <c r="A1261" s="9" t="s">
        <v>261</v>
      </c>
      <c r="B1261" s="9" t="s">
        <v>3775</v>
      </c>
      <c r="C1261" s="9" t="s">
        <v>3551</v>
      </c>
      <c r="D1261" s="9" t="str">
        <f>CONCATENATE(quota_commodities[[#This Row],[goods_nomenclature_item_id]], " - ", quota_commodities[[#This Row],[description]])</f>
        <v>0304443000 - Coalfish (Pollachius virens)</v>
      </c>
    </row>
    <row r="1262" spans="1:4" x14ac:dyDescent="0.25">
      <c r="A1262" s="9" t="s">
        <v>261</v>
      </c>
      <c r="B1262" s="9" t="s">
        <v>3941</v>
      </c>
      <c r="C1262" s="9" t="s">
        <v>2617</v>
      </c>
      <c r="D1262" s="9" t="str">
        <f>CONCATENATE(quota_commodities[[#This Row],[goods_nomenclature_item_id]], " - ", quota_commodities[[#This Row],[description]])</f>
        <v>0304449000 - Other</v>
      </c>
    </row>
    <row r="1263" spans="1:4" x14ac:dyDescent="0.25">
      <c r="A1263" s="9" t="s">
        <v>261</v>
      </c>
      <c r="B1263" s="9" t="s">
        <v>3776</v>
      </c>
      <c r="C1263" s="9" t="s">
        <v>3569</v>
      </c>
      <c r="D1263" s="9" t="str">
        <f>CONCATENATE(quota_commodities[[#This Row],[goods_nomenclature_item_id]], " - ", quota_commodities[[#This Row],[description]])</f>
        <v>0304450000 - Swordfish (Xiphias gladius)</v>
      </c>
    </row>
    <row r="1264" spans="1:4" x14ac:dyDescent="0.25">
      <c r="A1264" s="9" t="s">
        <v>261</v>
      </c>
      <c r="B1264" s="9" t="s">
        <v>3777</v>
      </c>
      <c r="C1264" s="9" t="s">
        <v>3691</v>
      </c>
      <c r="D1264" s="9" t="str">
        <f>CONCATENATE(quota_commodities[[#This Row],[goods_nomenclature_item_id]], " - ", quota_commodities[[#This Row],[description]])</f>
        <v>0304460000 - Toothfish (Dissostichus spp.)</v>
      </c>
    </row>
    <row r="1265" spans="1:4" x14ac:dyDescent="0.25">
      <c r="A1265" s="9" t="s">
        <v>261</v>
      </c>
      <c r="B1265" s="9" t="s">
        <v>3778</v>
      </c>
      <c r="C1265" s="9" t="s">
        <v>3779</v>
      </c>
      <c r="D1265" s="9" t="str">
        <f>CONCATENATE(quota_commodities[[#This Row],[goods_nomenclature_item_id]], " - ", quota_commodities[[#This Row],[description]])</f>
        <v>0304470000 - Dogfish and other sharks</v>
      </c>
    </row>
    <row r="1266" spans="1:4" x14ac:dyDescent="0.25">
      <c r="A1266" s="9" t="s">
        <v>261</v>
      </c>
      <c r="B1266" s="9" t="s">
        <v>3780</v>
      </c>
      <c r="C1266" s="9" t="s">
        <v>3634</v>
      </c>
      <c r="D1266" s="9" t="str">
        <f>CONCATENATE(quota_commodities[[#This Row],[goods_nomenclature_item_id]], " - ", quota_commodities[[#This Row],[description]])</f>
        <v>0304480000 - Rays and skates (Rajidae)</v>
      </c>
    </row>
    <row r="1267" spans="1:4" x14ac:dyDescent="0.25">
      <c r="A1267" s="9" t="s">
        <v>261</v>
      </c>
      <c r="B1267" s="9" t="s">
        <v>3767</v>
      </c>
      <c r="C1267" s="9" t="s">
        <v>3768</v>
      </c>
      <c r="D1267" s="9" t="str">
        <f>CONCATENATE(quota_commodities[[#This Row],[goods_nomenclature_item_id]], " - ", quota_commodities[[#This Row],[description]])</f>
        <v>0304491000 - Freshwater fish</v>
      </c>
    </row>
    <row r="1268" spans="1:4" x14ac:dyDescent="0.25">
      <c r="A1268" s="9" t="s">
        <v>261</v>
      </c>
      <c r="B1268" s="9" t="s">
        <v>3781</v>
      </c>
      <c r="C1268" s="9" t="s">
        <v>3755</v>
      </c>
      <c r="D1268" s="9" t="str">
        <f>CONCATENATE(quota_commodities[[#This Row],[goods_nomenclature_item_id]], " - ", quota_commodities[[#This Row],[description]])</f>
        <v>0304495000 - Redfish (Sebastes spp.)</v>
      </c>
    </row>
    <row r="1269" spans="1:4" x14ac:dyDescent="0.25">
      <c r="A1269" s="9" t="s">
        <v>261</v>
      </c>
      <c r="B1269" s="9" t="s">
        <v>3942</v>
      </c>
      <c r="C1269" s="9" t="s">
        <v>3943</v>
      </c>
      <c r="D1269" s="9" t="str">
        <f>CONCATENATE(quota_commodities[[#This Row],[goods_nomenclature_item_id]], " - ", quota_commodities[[#This Row],[description]])</f>
        <v>0304499030 - Bluefin tunas (Thunnus thynnus)</v>
      </c>
    </row>
    <row r="1270" spans="1:4" x14ac:dyDescent="0.25">
      <c r="A1270" s="9" t="s">
        <v>261</v>
      </c>
      <c r="B1270" s="9" t="s">
        <v>3944</v>
      </c>
      <c r="C1270" s="9" t="s">
        <v>3945</v>
      </c>
      <c r="D1270" s="9" t="str">
        <f>CONCATENATE(quota_commodities[[#This Row],[goods_nomenclature_item_id]], " - ", quota_commodities[[#This Row],[description]])</f>
        <v>0304499040 - Atlantic bigeye tuna (Thunnus obesus)</v>
      </c>
    </row>
    <row r="1271" spans="1:4" x14ac:dyDescent="0.25">
      <c r="A1271" s="9" t="s">
        <v>261</v>
      </c>
      <c r="B1271" s="9" t="s">
        <v>3946</v>
      </c>
      <c r="C1271" s="9" t="s">
        <v>3636</v>
      </c>
      <c r="D1271" s="9" t="str">
        <f>CONCATENATE(quota_commodities[[#This Row],[goods_nomenclature_item_id]], " - ", quota_commodities[[#This Row],[description]])</f>
        <v>0304499050 - Gilt-head sea bream (Sparus aurata)</v>
      </c>
    </row>
    <row r="1272" spans="1:4" x14ac:dyDescent="0.25">
      <c r="A1272" s="9" t="s">
        <v>261</v>
      </c>
      <c r="B1272" s="9" t="s">
        <v>3947</v>
      </c>
      <c r="C1272" s="9" t="s">
        <v>3948</v>
      </c>
      <c r="D1272" s="9" t="str">
        <f>CONCATENATE(quota_commodities[[#This Row],[goods_nomenclature_item_id]], " - ", quota_commodities[[#This Row],[description]])</f>
        <v>0304499060 - Sea bream (Dentex dentex and Pagellus|spp.)</v>
      </c>
    </row>
    <row r="1273" spans="1:4" x14ac:dyDescent="0.25">
      <c r="A1273" s="9" t="s">
        <v>261</v>
      </c>
      <c r="B1273" s="9" t="s">
        <v>3949</v>
      </c>
      <c r="C1273" s="9" t="s">
        <v>3745</v>
      </c>
      <c r="D1273" s="9" t="str">
        <f>CONCATENATE(quota_commodities[[#This Row],[goods_nomenclature_item_id]], " - ", quota_commodities[[#This Row],[description]])</f>
        <v>0304499070 - European sea bass (Dicentrarchus labrax)</v>
      </c>
    </row>
    <row r="1274" spans="1:4" x14ac:dyDescent="0.25">
      <c r="A1274" s="9" t="s">
        <v>261</v>
      </c>
      <c r="B1274" s="9" t="s">
        <v>3950</v>
      </c>
      <c r="C1274" s="9" t="s">
        <v>2617</v>
      </c>
      <c r="D1274" s="9" t="str">
        <f>CONCATENATE(quota_commodities[[#This Row],[goods_nomenclature_item_id]], " - ", quota_commodities[[#This Row],[description]])</f>
        <v>0304499090 - Other</v>
      </c>
    </row>
    <row r="1275" spans="1:4" x14ac:dyDescent="0.25">
      <c r="A1275" s="9" t="s">
        <v>261</v>
      </c>
      <c r="B1275" s="9" t="s">
        <v>3783</v>
      </c>
      <c r="C1275" s="9" t="s">
        <v>3784</v>
      </c>
      <c r="D1275" s="9" t="str">
        <f>CONCATENATE(quota_commodities[[#This Row],[goods_nomenclature_item_id]], " - ", quota_commodities[[#This Row],[description]])</f>
        <v>0304530000 - Fish of the families Bregmacerotidae, Euclichthyidae, Gadidae, Macrouridae, Melanonidae, Merlucciidae, Moridae and Muraenolepididae</v>
      </c>
    </row>
    <row r="1276" spans="1:4" x14ac:dyDescent="0.25">
      <c r="A1276" s="9" t="s">
        <v>261</v>
      </c>
      <c r="B1276" s="9" t="s">
        <v>3951</v>
      </c>
      <c r="C1276" s="9" t="s">
        <v>3569</v>
      </c>
      <c r="D1276" s="9" t="str">
        <f>CONCATENATE(quota_commodities[[#This Row],[goods_nomenclature_item_id]], " - ", quota_commodities[[#This Row],[description]])</f>
        <v>0304540000 - Swordfish (Xiphias gladius)</v>
      </c>
    </row>
    <row r="1277" spans="1:4" x14ac:dyDescent="0.25">
      <c r="A1277" s="9" t="s">
        <v>261</v>
      </c>
      <c r="B1277" s="9" t="s">
        <v>3952</v>
      </c>
      <c r="C1277" s="9" t="s">
        <v>3691</v>
      </c>
      <c r="D1277" s="9" t="str">
        <f>CONCATENATE(quota_commodities[[#This Row],[goods_nomenclature_item_id]], " - ", quota_commodities[[#This Row],[description]])</f>
        <v>0304550000 - Toothfish (Dissostichus spp.)</v>
      </c>
    </row>
    <row r="1278" spans="1:4" x14ac:dyDescent="0.25">
      <c r="A1278" s="9" t="s">
        <v>261</v>
      </c>
      <c r="B1278" s="9" t="s">
        <v>3785</v>
      </c>
      <c r="C1278" s="9" t="s">
        <v>3779</v>
      </c>
      <c r="D1278" s="9" t="str">
        <f>CONCATENATE(quota_commodities[[#This Row],[goods_nomenclature_item_id]], " - ", quota_commodities[[#This Row],[description]])</f>
        <v>0304560000 - Dogfish and other sharks</v>
      </c>
    </row>
    <row r="1279" spans="1:4" x14ac:dyDescent="0.25">
      <c r="A1279" s="9" t="s">
        <v>261</v>
      </c>
      <c r="B1279" s="9" t="s">
        <v>3786</v>
      </c>
      <c r="C1279" s="9" t="s">
        <v>3634</v>
      </c>
      <c r="D1279" s="9" t="str">
        <f>CONCATENATE(quota_commodities[[#This Row],[goods_nomenclature_item_id]], " - ", quota_commodities[[#This Row],[description]])</f>
        <v>0304570000 - Rays and skates (Rajidae)</v>
      </c>
    </row>
    <row r="1280" spans="1:4" x14ac:dyDescent="0.25">
      <c r="A1280" s="9" t="s">
        <v>261</v>
      </c>
      <c r="B1280" s="9" t="s">
        <v>3787</v>
      </c>
      <c r="C1280" s="9" t="s">
        <v>2617</v>
      </c>
      <c r="D1280" s="9" t="str">
        <f>CONCATENATE(quota_commodities[[#This Row],[goods_nomenclature_item_id]], " - ", quota_commodities[[#This Row],[description]])</f>
        <v>0304599000 - Other</v>
      </c>
    </row>
    <row r="1281" spans="1:4" x14ac:dyDescent="0.25">
      <c r="A1281" s="9" t="s">
        <v>261</v>
      </c>
      <c r="B1281" s="9" t="s">
        <v>3769</v>
      </c>
      <c r="C1281" s="9" t="s">
        <v>3760</v>
      </c>
      <c r="D1281" s="9" t="str">
        <f>CONCATENATE(quota_commodities[[#This Row],[goods_nomenclature_item_id]], " - ", quota_commodities[[#This Row],[description]])</f>
        <v>0304610000 - Tilapias (Oreochromis spp.)</v>
      </c>
    </row>
    <row r="1282" spans="1:4" x14ac:dyDescent="0.25">
      <c r="A1282" s="9" t="s">
        <v>261</v>
      </c>
      <c r="B1282" s="9" t="s">
        <v>3770</v>
      </c>
      <c r="C1282" s="9" t="s">
        <v>3762</v>
      </c>
      <c r="D1282" s="9" t="str">
        <f>CONCATENATE(quota_commodities[[#This Row],[goods_nomenclature_item_id]], " - ", quota_commodities[[#This Row],[description]])</f>
        <v>0304620000 - Catfish (Pangasius spp., Silurus spp., Clarias spp., Ictalurus spp.)</v>
      </c>
    </row>
    <row r="1283" spans="1:4" x14ac:dyDescent="0.25">
      <c r="A1283" s="9" t="s">
        <v>261</v>
      </c>
      <c r="B1283" s="9" t="s">
        <v>3771</v>
      </c>
      <c r="C1283" s="9" t="s">
        <v>3764</v>
      </c>
      <c r="D1283" s="9" t="str">
        <f>CONCATENATE(quota_commodities[[#This Row],[goods_nomenclature_item_id]], " - ", quota_commodities[[#This Row],[description]])</f>
        <v>0304630000 - Nile perch (Lates niloticus)</v>
      </c>
    </row>
    <row r="1284" spans="1:4" x14ac:dyDescent="0.25">
      <c r="A1284" s="9" t="s">
        <v>261</v>
      </c>
      <c r="B1284" s="9" t="s">
        <v>3772</v>
      </c>
      <c r="C1284" s="9" t="s">
        <v>2617</v>
      </c>
      <c r="D1284" s="9" t="str">
        <f>CONCATENATE(quota_commodities[[#This Row],[goods_nomenclature_item_id]], " - ", quota_commodities[[#This Row],[description]])</f>
        <v>0304690000 - Other</v>
      </c>
    </row>
    <row r="1285" spans="1:4" x14ac:dyDescent="0.25">
      <c r="A1285" s="9" t="s">
        <v>261</v>
      </c>
      <c r="B1285" s="9" t="s">
        <v>3773</v>
      </c>
      <c r="C1285" s="9" t="s">
        <v>3649</v>
      </c>
      <c r="D1285" s="9" t="str">
        <f>CONCATENATE(quota_commodities[[#This Row],[goods_nomenclature_item_id]], " - ", quota_commodities[[#This Row],[description]])</f>
        <v>0304825000 - Of the species Oncorhynchus apache or Oncorhynchus chrysogaster</v>
      </c>
    </row>
    <row r="1286" spans="1:4" x14ac:dyDescent="0.25">
      <c r="A1286" s="9" t="s">
        <v>261</v>
      </c>
      <c r="B1286" s="9" t="s">
        <v>3774</v>
      </c>
      <c r="C1286" s="9" t="s">
        <v>3768</v>
      </c>
      <c r="D1286" s="9" t="str">
        <f>CONCATENATE(quota_commodities[[#This Row],[goods_nomenclature_item_id]], " - ", quota_commodities[[#This Row],[description]])</f>
        <v>0304891000 - Freshwater fish</v>
      </c>
    </row>
    <row r="1287" spans="1:4" x14ac:dyDescent="0.25">
      <c r="A1287" s="9" t="s">
        <v>261</v>
      </c>
      <c r="B1287" s="9" t="s">
        <v>3713</v>
      </c>
      <c r="C1287" s="9" t="s">
        <v>3714</v>
      </c>
      <c r="D1287" s="9" t="str">
        <f>CONCATENATE(quota_commodities[[#This Row],[goods_nomenclature_item_id]], " - ", quota_commodities[[#This Row],[description]])</f>
        <v>0304952100 - Cod of the species Gadus macrocephalus</v>
      </c>
    </row>
    <row r="1288" spans="1:4" x14ac:dyDescent="0.25">
      <c r="A1288" s="9" t="s">
        <v>261</v>
      </c>
      <c r="B1288" s="9" t="s">
        <v>3715</v>
      </c>
      <c r="C1288" s="9" t="s">
        <v>3716</v>
      </c>
      <c r="D1288" s="9" t="str">
        <f>CONCATENATE(quota_commodities[[#This Row],[goods_nomenclature_item_id]], " - ", quota_commodities[[#This Row],[description]])</f>
        <v>0304952500 - Cod of the species Gadus morhua</v>
      </c>
    </row>
    <row r="1289" spans="1:4" x14ac:dyDescent="0.25">
      <c r="A1289" s="9" t="s">
        <v>261</v>
      </c>
      <c r="B1289" s="9" t="s">
        <v>3717</v>
      </c>
      <c r="C1289" s="9" t="s">
        <v>2617</v>
      </c>
      <c r="D1289" s="9" t="str">
        <f>CONCATENATE(quota_commodities[[#This Row],[goods_nomenclature_item_id]], " - ", quota_commodities[[#This Row],[description]])</f>
        <v>0304952900 - Other</v>
      </c>
    </row>
    <row r="1290" spans="1:4" x14ac:dyDescent="0.25">
      <c r="A1290" s="9" t="s">
        <v>261</v>
      </c>
      <c r="B1290" s="9" t="s">
        <v>3720</v>
      </c>
      <c r="C1290" s="9" t="s">
        <v>3551</v>
      </c>
      <c r="D1290" s="9" t="str">
        <f>CONCATENATE(quota_commodities[[#This Row],[goods_nomenclature_item_id]], " - ", quota_commodities[[#This Row],[description]])</f>
        <v>0304954000 - Coalfish (Pollachius virens)</v>
      </c>
    </row>
    <row r="1291" spans="1:4" x14ac:dyDescent="0.25">
      <c r="A1291" s="9" t="s">
        <v>261</v>
      </c>
      <c r="B1291" s="9" t="s">
        <v>3721</v>
      </c>
      <c r="C1291" s="9" t="s">
        <v>3722</v>
      </c>
      <c r="D1291" s="9" t="str">
        <f>CONCATENATE(quota_commodities[[#This Row],[goods_nomenclature_item_id]], " - ", quota_commodities[[#This Row],[description]])</f>
        <v>0304955000 - Hake of the genus Merluccius</v>
      </c>
    </row>
    <row r="1292" spans="1:4" x14ac:dyDescent="0.25">
      <c r="A1292" s="9" t="s">
        <v>261</v>
      </c>
      <c r="B1292" s="9" t="s">
        <v>3723</v>
      </c>
      <c r="C1292" s="9" t="s">
        <v>3724</v>
      </c>
      <c r="D1292" s="9" t="str">
        <f>CONCATENATE(quota_commodities[[#This Row],[goods_nomenclature_item_id]], " - ", quota_commodities[[#This Row],[description]])</f>
        <v>0304956000 - Blue whiting (Micromesistius poutassou)</v>
      </c>
    </row>
    <row r="1293" spans="1:4" x14ac:dyDescent="0.25">
      <c r="A1293" s="9" t="s">
        <v>261</v>
      </c>
      <c r="B1293" s="9" t="s">
        <v>3953</v>
      </c>
      <c r="C1293" s="9" t="s">
        <v>2615</v>
      </c>
      <c r="D1293" s="9" t="str">
        <f>CONCATENATE(quota_commodities[[#This Row],[goods_nomenclature_item_id]], " - ", quota_commodities[[#This Row],[description]])</f>
        <v>0304959011 - For processing</v>
      </c>
    </row>
    <row r="1294" spans="1:4" x14ac:dyDescent="0.25">
      <c r="A1294" s="9" t="s">
        <v>261</v>
      </c>
      <c r="B1294" s="9" t="s">
        <v>3954</v>
      </c>
      <c r="C1294" s="9" t="s">
        <v>2617</v>
      </c>
      <c r="D1294" s="9" t="str">
        <f>CONCATENATE(quota_commodities[[#This Row],[goods_nomenclature_item_id]], " - ", quota_commodities[[#This Row],[description]])</f>
        <v>0304959013 - Other</v>
      </c>
    </row>
    <row r="1295" spans="1:4" x14ac:dyDescent="0.25">
      <c r="A1295" s="9" t="s">
        <v>261</v>
      </c>
      <c r="B1295" s="9" t="s">
        <v>3955</v>
      </c>
      <c r="C1295" s="9" t="s">
        <v>2615</v>
      </c>
      <c r="D1295" s="9" t="str">
        <f>CONCATENATE(quota_commodities[[#This Row],[goods_nomenclature_item_id]], " - ", quota_commodities[[#This Row],[description]])</f>
        <v>0304959017 - For processing</v>
      </c>
    </row>
    <row r="1296" spans="1:4" x14ac:dyDescent="0.25">
      <c r="A1296" s="9" t="s">
        <v>261</v>
      </c>
      <c r="B1296" s="9" t="s">
        <v>3956</v>
      </c>
      <c r="C1296" s="9" t="s">
        <v>2617</v>
      </c>
      <c r="D1296" s="9" t="str">
        <f>CONCATENATE(quota_commodities[[#This Row],[goods_nomenclature_item_id]], " - ", quota_commodities[[#This Row],[description]])</f>
        <v>0304959019 - Other</v>
      </c>
    </row>
    <row r="1297" spans="1:4" x14ac:dyDescent="0.25">
      <c r="A1297" s="9" t="s">
        <v>261</v>
      </c>
      <c r="B1297" s="9" t="s">
        <v>3957</v>
      </c>
      <c r="C1297" s="9" t="s">
        <v>2617</v>
      </c>
      <c r="D1297" s="9" t="str">
        <f>CONCATENATE(quota_commodities[[#This Row],[goods_nomenclature_item_id]], " - ", quota_commodities[[#This Row],[description]])</f>
        <v>0304959090 - Other</v>
      </c>
    </row>
    <row r="1298" spans="1:4" x14ac:dyDescent="0.25">
      <c r="A1298" s="9" t="s">
        <v>261</v>
      </c>
      <c r="B1298" s="9" t="s">
        <v>3726</v>
      </c>
      <c r="C1298" s="9" t="s">
        <v>3727</v>
      </c>
      <c r="D1298" s="9" t="str">
        <f>CONCATENATE(quota_commodities[[#This Row],[goods_nomenclature_item_id]], " - ", quota_commodities[[#This Row],[description]])</f>
        <v>0304961000 - Picked dogfish (Squalus acanthias) and catsharks (Scyliorhinus spp.)</v>
      </c>
    </row>
    <row r="1299" spans="1:4" x14ac:dyDescent="0.25">
      <c r="A1299" s="9" t="s">
        <v>261</v>
      </c>
      <c r="B1299" s="9" t="s">
        <v>3728</v>
      </c>
      <c r="C1299" s="9" t="s">
        <v>3729</v>
      </c>
      <c r="D1299" s="9" t="str">
        <f>CONCATENATE(quota_commodities[[#This Row],[goods_nomenclature_item_id]], " - ", quota_commodities[[#This Row],[description]])</f>
        <v>0304962000 - Porbeagle shark (Lamna nasus)</v>
      </c>
    </row>
    <row r="1300" spans="1:4" x14ac:dyDescent="0.25">
      <c r="A1300" s="9" t="s">
        <v>261</v>
      </c>
      <c r="B1300" s="9" t="s">
        <v>3730</v>
      </c>
      <c r="C1300" s="9" t="s">
        <v>3731</v>
      </c>
      <c r="D1300" s="9" t="str">
        <f>CONCATENATE(quota_commodities[[#This Row],[goods_nomenclature_item_id]], " - ", quota_commodities[[#This Row],[description]])</f>
        <v>0304963000 - Blue shark (Prionace glauca)</v>
      </c>
    </row>
    <row r="1301" spans="1:4" x14ac:dyDescent="0.25">
      <c r="A1301" s="9" t="s">
        <v>261</v>
      </c>
      <c r="B1301" s="9" t="s">
        <v>3732</v>
      </c>
      <c r="C1301" s="9" t="s">
        <v>2617</v>
      </c>
      <c r="D1301" s="9" t="str">
        <f>CONCATENATE(quota_commodities[[#This Row],[goods_nomenclature_item_id]], " - ", quota_commodities[[#This Row],[description]])</f>
        <v>0304969000 - Other</v>
      </c>
    </row>
    <row r="1302" spans="1:4" x14ac:dyDescent="0.25">
      <c r="A1302" s="9" t="s">
        <v>261</v>
      </c>
      <c r="B1302" s="9" t="s">
        <v>3733</v>
      </c>
      <c r="C1302" s="9" t="s">
        <v>3634</v>
      </c>
      <c r="D1302" s="9" t="str">
        <f>CONCATENATE(quota_commodities[[#This Row],[goods_nomenclature_item_id]], " - ", quota_commodities[[#This Row],[description]])</f>
        <v>0304970000 - Rays and skates (Rajidae)</v>
      </c>
    </row>
    <row r="1303" spans="1:4" x14ac:dyDescent="0.25">
      <c r="A1303" s="9" t="s">
        <v>261</v>
      </c>
      <c r="B1303" s="9" t="s">
        <v>3734</v>
      </c>
      <c r="C1303" s="9" t="s">
        <v>3735</v>
      </c>
      <c r="D1303" s="9" t="str">
        <f>CONCATENATE(quota_commodities[[#This Row],[goods_nomenclature_item_id]], " - ", quota_commodities[[#This Row],[description]])</f>
        <v>0304999920 - Sea bream (Dentex dentex, Pagellus|spp.)</v>
      </c>
    </row>
    <row r="1304" spans="1:4" x14ac:dyDescent="0.25">
      <c r="A1304" s="9" t="s">
        <v>261</v>
      </c>
      <c r="B1304" s="9" t="s">
        <v>3736</v>
      </c>
      <c r="C1304" s="9" t="s">
        <v>3737</v>
      </c>
      <c r="D1304" s="9" t="str">
        <f>CONCATENATE(quota_commodities[[#This Row],[goods_nomenclature_item_id]], " - ", quota_commodities[[#This Row],[description]])</f>
        <v>0304999925 - Of gilt-head sea breams (Sparus aurata)</v>
      </c>
    </row>
    <row r="1305" spans="1:4" x14ac:dyDescent="0.25">
      <c r="A1305" s="9" t="s">
        <v>261</v>
      </c>
      <c r="B1305" s="9" t="s">
        <v>3738</v>
      </c>
      <c r="C1305" s="9" t="s">
        <v>3739</v>
      </c>
      <c r="D1305" s="9" t="str">
        <f>CONCATENATE(quota_commodities[[#This Row],[goods_nomenclature_item_id]], " - ", quota_commodities[[#This Row],[description]])</f>
        <v>0304999940 - Of bluefin tunas (Thunnus thynnus)</v>
      </c>
    </row>
    <row r="1306" spans="1:4" x14ac:dyDescent="0.25">
      <c r="A1306" s="9" t="s">
        <v>261</v>
      </c>
      <c r="B1306" s="9" t="s">
        <v>3740</v>
      </c>
      <c r="C1306" s="9" t="s">
        <v>3741</v>
      </c>
      <c r="D1306" s="9" t="str">
        <f>CONCATENATE(quota_commodities[[#This Row],[goods_nomenclature_item_id]], " - ", quota_commodities[[#This Row],[description]])</f>
        <v>0304999950 - Of Atlantic bigeye tuna (Thunnus obesus)</v>
      </c>
    </row>
    <row r="1307" spans="1:4" x14ac:dyDescent="0.25">
      <c r="A1307" s="9" t="s">
        <v>261</v>
      </c>
      <c r="B1307" s="9" t="s">
        <v>3742</v>
      </c>
      <c r="C1307" s="9" t="s">
        <v>2615</v>
      </c>
      <c r="D1307" s="9" t="str">
        <f>CONCATENATE(quota_commodities[[#This Row],[goods_nomenclature_item_id]], " - ", quota_commodities[[#This Row],[description]])</f>
        <v>0304999965 - For processing</v>
      </c>
    </row>
    <row r="1308" spans="1:4" x14ac:dyDescent="0.25">
      <c r="A1308" s="9" t="s">
        <v>261</v>
      </c>
      <c r="B1308" s="9" t="s">
        <v>3743</v>
      </c>
      <c r="C1308" s="9" t="s">
        <v>2617</v>
      </c>
      <c r="D1308" s="9" t="str">
        <f>CONCATENATE(quota_commodities[[#This Row],[goods_nomenclature_item_id]], " - ", quota_commodities[[#This Row],[description]])</f>
        <v>0304999969 - Other</v>
      </c>
    </row>
    <row r="1309" spans="1:4" x14ac:dyDescent="0.25">
      <c r="A1309" s="9" t="s">
        <v>261</v>
      </c>
      <c r="B1309" s="9" t="s">
        <v>3744</v>
      </c>
      <c r="C1309" s="9" t="s">
        <v>3745</v>
      </c>
      <c r="D1309" s="9" t="str">
        <f>CONCATENATE(quota_commodities[[#This Row],[goods_nomenclature_item_id]], " - ", quota_commodities[[#This Row],[description]])</f>
        <v>0304999970 - European sea bass (Dicentrarchus labrax)</v>
      </c>
    </row>
    <row r="1310" spans="1:4" x14ac:dyDescent="0.25">
      <c r="A1310" s="9" t="s">
        <v>261</v>
      </c>
      <c r="B1310" s="9" t="s">
        <v>3746</v>
      </c>
      <c r="C1310" s="9" t="s">
        <v>2617</v>
      </c>
      <c r="D1310" s="9" t="str">
        <f>CONCATENATE(quota_commodities[[#This Row],[goods_nomenclature_item_id]], " - ", quota_commodities[[#This Row],[description]])</f>
        <v>0304999990 - Other</v>
      </c>
    </row>
    <row r="1311" spans="1:4" x14ac:dyDescent="0.25">
      <c r="A1311" s="9" t="s">
        <v>262</v>
      </c>
      <c r="B1311" s="9" t="s">
        <v>3847</v>
      </c>
      <c r="C1311" s="9" t="s">
        <v>2564</v>
      </c>
      <c r="D1311" s="9" t="str">
        <f>CONCATENATE(quota_commodities[[#This Row],[goods_nomenclature_item_id]], " - ", quota_commodities[[#This Row],[description]])</f>
        <v>0305610000 - Herrings (Clupea harengus, Clupea pallasii)</v>
      </c>
    </row>
    <row r="1312" spans="1:4" x14ac:dyDescent="0.25">
      <c r="A1312" s="9" t="s">
        <v>263</v>
      </c>
      <c r="B1312" s="9" t="s">
        <v>3848</v>
      </c>
      <c r="C1312" s="9" t="s">
        <v>3528</v>
      </c>
      <c r="D1312" s="9" t="str">
        <f>CONCATENATE(quota_commodities[[#This Row],[goods_nomenclature_item_id]], " - ", quota_commodities[[#This Row],[description]])</f>
        <v>0306150000 - Norway lobsters (Nephrops norvegicus)</v>
      </c>
    </row>
    <row r="1313" spans="1:4" x14ac:dyDescent="0.25">
      <c r="A1313" s="9" t="s">
        <v>264</v>
      </c>
      <c r="B1313" s="9" t="s">
        <v>3871</v>
      </c>
      <c r="C1313" s="9" t="s">
        <v>3872</v>
      </c>
      <c r="D1313" s="9" t="str">
        <f>CONCATENATE(quota_commodities[[#This Row],[goods_nomenclature_item_id]], " - ", quota_commodities[[#This Row],[description]])</f>
        <v>1604129100 - In airtight containers</v>
      </c>
    </row>
    <row r="1314" spans="1:4" x14ac:dyDescent="0.25">
      <c r="A1314" s="9" t="s">
        <v>264</v>
      </c>
      <c r="B1314" s="9" t="s">
        <v>3873</v>
      </c>
      <c r="C1314" s="9" t="s">
        <v>2617</v>
      </c>
      <c r="D1314" s="9" t="str">
        <f>CONCATENATE(quota_commodities[[#This Row],[goods_nomenclature_item_id]], " - ", quota_commodities[[#This Row],[description]])</f>
        <v>1604129900 - Other</v>
      </c>
    </row>
    <row r="1315" spans="1:4" x14ac:dyDescent="0.25">
      <c r="A1315" s="9" t="s">
        <v>265</v>
      </c>
      <c r="B1315" s="9" t="s">
        <v>3544</v>
      </c>
      <c r="C1315" s="9" t="s">
        <v>3545</v>
      </c>
      <c r="D1315" s="9" t="str">
        <f>CONCATENATE(quota_commodities[[#This Row],[goods_nomenclature_item_id]], " - ", quota_commodities[[#This Row],[description]])</f>
        <v>1604170000 - Eels</v>
      </c>
    </row>
    <row r="1316" spans="1:4" x14ac:dyDescent="0.25">
      <c r="A1316" s="9" t="s">
        <v>265</v>
      </c>
      <c r="B1316" s="9" t="s">
        <v>3546</v>
      </c>
      <c r="C1316" s="9" t="s">
        <v>3547</v>
      </c>
      <c r="D1316" s="9" t="str">
        <f>CONCATENATE(quota_commodities[[#This Row],[goods_nomenclature_item_id]], " - ", quota_commodities[[#This Row],[description]])</f>
        <v>1604180000 - Shark fins</v>
      </c>
    </row>
    <row r="1317" spans="1:4" x14ac:dyDescent="0.25">
      <c r="A1317" s="9" t="s">
        <v>265</v>
      </c>
      <c r="B1317" s="9" t="s">
        <v>3556</v>
      </c>
      <c r="C1317" s="9" t="s">
        <v>2617</v>
      </c>
      <c r="D1317" s="9" t="str">
        <f>CONCATENATE(quota_commodities[[#This Row],[goods_nomenclature_item_id]], " - ", quota_commodities[[#This Row],[description]])</f>
        <v>1604199700 - Other</v>
      </c>
    </row>
    <row r="1318" spans="1:4" x14ac:dyDescent="0.25">
      <c r="A1318" s="9" t="s">
        <v>265</v>
      </c>
      <c r="B1318" s="9" t="s">
        <v>3558</v>
      </c>
      <c r="C1318" s="9" t="s">
        <v>3559</v>
      </c>
      <c r="D1318" s="9" t="str">
        <f>CONCATENATE(quota_commodities[[#This Row],[goods_nomenclature_item_id]], " - ", quota_commodities[[#This Row],[description]])</f>
        <v>1604209020 - Preserved smoked coalfish</v>
      </c>
    </row>
    <row r="1319" spans="1:4" x14ac:dyDescent="0.25">
      <c r="A1319" s="9" t="s">
        <v>265</v>
      </c>
      <c r="B1319" s="9" t="s">
        <v>3560</v>
      </c>
      <c r="C1319" s="9" t="s">
        <v>3561</v>
      </c>
      <c r="D1319" s="9" t="str">
        <f>CONCATENATE(quota_commodities[[#This Row],[goods_nomenclature_item_id]], " - ", quota_commodities[[#This Row],[description]])</f>
        <v>1604209030 - In airtight cans</v>
      </c>
    </row>
    <row r="1320" spans="1:4" x14ac:dyDescent="0.25">
      <c r="A1320" s="9" t="s">
        <v>265</v>
      </c>
      <c r="B1320" s="9" t="s">
        <v>3562</v>
      </c>
      <c r="C1320" s="9" t="s">
        <v>3563</v>
      </c>
      <c r="D1320" s="9" t="str">
        <f>CONCATENATE(quota_commodities[[#This Row],[goods_nomenclature_item_id]], " - ", quota_commodities[[#This Row],[description]])</f>
        <v>1604209035 - ??ther</v>
      </c>
    </row>
    <row r="1321" spans="1:4" x14ac:dyDescent="0.25">
      <c r="A1321" s="9" t="s">
        <v>265</v>
      </c>
      <c r="B1321" s="9" t="s">
        <v>3566</v>
      </c>
      <c r="C1321" s="9" t="s">
        <v>3567</v>
      </c>
      <c r="D1321" s="9" t="str">
        <f>CONCATENATE(quota_commodities[[#This Row],[goods_nomenclature_item_id]], " - ", quota_commodities[[#This Row],[description]])</f>
        <v>1604209050 - Lamprey</v>
      </c>
    </row>
    <row r="1322" spans="1:4" x14ac:dyDescent="0.25">
      <c r="A1322" s="9" t="s">
        <v>265</v>
      </c>
      <c r="B1322" s="9" t="s">
        <v>3568</v>
      </c>
      <c r="C1322" s="9" t="s">
        <v>3569</v>
      </c>
      <c r="D1322" s="9" t="str">
        <f>CONCATENATE(quota_commodities[[#This Row],[goods_nomenclature_item_id]], " - ", quota_commodities[[#This Row],[description]])</f>
        <v>1604209060 - Swordfish (Xiphias gladius)</v>
      </c>
    </row>
    <row r="1323" spans="1:4" x14ac:dyDescent="0.25">
      <c r="A1323" s="9" t="s">
        <v>265</v>
      </c>
      <c r="B1323" s="9" t="s">
        <v>3570</v>
      </c>
      <c r="C1323" s="9" t="s">
        <v>2617</v>
      </c>
      <c r="D1323" s="9" t="str">
        <f>CONCATENATE(quota_commodities[[#This Row],[goods_nomenclature_item_id]], " - ", quota_commodities[[#This Row],[description]])</f>
        <v>1604209090 - Other</v>
      </c>
    </row>
    <row r="1324" spans="1:4" x14ac:dyDescent="0.25">
      <c r="A1324" s="9" t="s">
        <v>266</v>
      </c>
      <c r="B1324" s="9" t="s">
        <v>3958</v>
      </c>
      <c r="C1324" s="9" t="s">
        <v>3959</v>
      </c>
      <c r="D1324" s="9" t="str">
        <f>CONCATENATE(quota_commodities[[#This Row],[goods_nomenclature_item_id]], " - ", quota_commodities[[#This Row],[description]])</f>
        <v>1704901000 - Liquorice extract containing more than 10|% by weight of sucrose but not containing other added substances</v>
      </c>
    </row>
    <row r="1325" spans="1:4" x14ac:dyDescent="0.25">
      <c r="A1325" s="9" t="s">
        <v>266</v>
      </c>
      <c r="B1325" s="9" t="s">
        <v>3389</v>
      </c>
      <c r="C1325" s="9" t="s">
        <v>3390</v>
      </c>
      <c r="D1325" s="9" t="str">
        <f>CONCATENATE(quota_commodities[[#This Row],[goods_nomenclature_item_id]], " - ", quota_commodities[[#This Row],[description]])</f>
        <v>1704903000 - White chocolate</v>
      </c>
    </row>
    <row r="1326" spans="1:4" x14ac:dyDescent="0.25">
      <c r="A1326" s="9" t="s">
        <v>266</v>
      </c>
      <c r="B1326" s="9" t="s">
        <v>3391</v>
      </c>
      <c r="C1326" s="9" t="s">
        <v>3392</v>
      </c>
      <c r="D1326" s="9" t="str">
        <f>CONCATENATE(quota_commodities[[#This Row],[goods_nomenclature_item_id]], " - ", quota_commodities[[#This Row],[description]])</f>
        <v>1704905100 - Pastes, including marzipan, in immediate packings of a net content of 1|kg or more</v>
      </c>
    </row>
    <row r="1327" spans="1:4" x14ac:dyDescent="0.25">
      <c r="A1327" s="9" t="s">
        <v>266</v>
      </c>
      <c r="B1327" s="9" t="s">
        <v>3393</v>
      </c>
      <c r="C1327" s="9" t="s">
        <v>3394</v>
      </c>
      <c r="D1327" s="9" t="str">
        <f>CONCATENATE(quota_commodities[[#This Row],[goods_nomenclature_item_id]], " - ", quota_commodities[[#This Row],[description]])</f>
        <v>1704905500 - Throat pastilles and cough drops</v>
      </c>
    </row>
    <row r="1328" spans="1:4" x14ac:dyDescent="0.25">
      <c r="A1328" s="9" t="s">
        <v>266</v>
      </c>
      <c r="B1328" s="9" t="s">
        <v>3395</v>
      </c>
      <c r="C1328" s="9" t="s">
        <v>3396</v>
      </c>
      <c r="D1328" s="9" t="str">
        <f>CONCATENATE(quota_commodities[[#This Row],[goods_nomenclature_item_id]], " - ", quota_commodities[[#This Row],[description]])</f>
        <v>1704906100 - Sugar-coated (panned) goods</v>
      </c>
    </row>
    <row r="1329" spans="1:4" x14ac:dyDescent="0.25">
      <c r="A1329" s="9" t="s">
        <v>266</v>
      </c>
      <c r="B1329" s="9" t="s">
        <v>3397</v>
      </c>
      <c r="C1329" s="9" t="s">
        <v>3398</v>
      </c>
      <c r="D1329" s="9" t="str">
        <f>CONCATENATE(quota_commodities[[#This Row],[goods_nomenclature_item_id]], " - ", quota_commodities[[#This Row],[description]])</f>
        <v>1704906500 - Gum confectionery and jelly confectionery, including fruit pastes in the form of sugar confectionery</v>
      </c>
    </row>
    <row r="1330" spans="1:4" x14ac:dyDescent="0.25">
      <c r="A1330" s="9" t="s">
        <v>266</v>
      </c>
      <c r="B1330" s="9" t="s">
        <v>3399</v>
      </c>
      <c r="C1330" s="9" t="s">
        <v>3400</v>
      </c>
      <c r="D1330" s="9" t="str">
        <f>CONCATENATE(quota_commodities[[#This Row],[goods_nomenclature_item_id]], " - ", quota_commodities[[#This Row],[description]])</f>
        <v>1704907100 - Boiled sweets, whether or not filled</v>
      </c>
    </row>
    <row r="1331" spans="1:4" x14ac:dyDescent="0.25">
      <c r="A1331" s="9" t="s">
        <v>266</v>
      </c>
      <c r="B1331" s="9" t="s">
        <v>3401</v>
      </c>
      <c r="C1331" s="9" t="s">
        <v>3402</v>
      </c>
      <c r="D1331" s="9" t="str">
        <f>CONCATENATE(quota_commodities[[#This Row],[goods_nomenclature_item_id]], " - ", quota_commodities[[#This Row],[description]])</f>
        <v>1704907500 - Toffees, caramels and similar sweets</v>
      </c>
    </row>
    <row r="1332" spans="1:4" x14ac:dyDescent="0.25">
      <c r="A1332" s="9" t="s">
        <v>266</v>
      </c>
      <c r="B1332" s="9" t="s">
        <v>3403</v>
      </c>
      <c r="C1332" s="9" t="s">
        <v>3404</v>
      </c>
      <c r="D1332" s="9" t="str">
        <f>CONCATENATE(quota_commodities[[#This Row],[goods_nomenclature_item_id]], " - ", quota_commodities[[#This Row],[description]])</f>
        <v>1704908100 - Compressed tablets</v>
      </c>
    </row>
    <row r="1333" spans="1:4" x14ac:dyDescent="0.25">
      <c r="A1333" s="9" t="s">
        <v>266</v>
      </c>
      <c r="B1333" s="9" t="s">
        <v>3960</v>
      </c>
      <c r="C1333" s="9" t="s">
        <v>2617</v>
      </c>
      <c r="D1333" s="9" t="str">
        <f>CONCATENATE(quota_commodities[[#This Row],[goods_nomenclature_item_id]], " - ", quota_commodities[[#This Row],[description]])</f>
        <v>1704909900 - Other</v>
      </c>
    </row>
    <row r="1334" spans="1:4" x14ac:dyDescent="0.25">
      <c r="A1334" s="9" t="s">
        <v>266</v>
      </c>
      <c r="B1334" s="9" t="s">
        <v>3961</v>
      </c>
      <c r="C1334" s="9" t="s">
        <v>3962</v>
      </c>
      <c r="D1334" s="9" t="str">
        <f>CONCATENATE(quota_commodities[[#This Row],[goods_nomenclature_item_id]], " - ", quota_commodities[[#This Row],[description]])</f>
        <v>1806321000 - With added cereal, fruit or nuts</v>
      </c>
    </row>
    <row r="1335" spans="1:4" x14ac:dyDescent="0.25">
      <c r="A1335" s="9" t="s">
        <v>266</v>
      </c>
      <c r="B1335" s="9" t="s">
        <v>3963</v>
      </c>
      <c r="C1335" s="9" t="s">
        <v>2617</v>
      </c>
      <c r="D1335" s="9" t="str">
        <f>CONCATENATE(quota_commodities[[#This Row],[goods_nomenclature_item_id]], " - ", quota_commodities[[#This Row],[description]])</f>
        <v>1806329000 - Other</v>
      </c>
    </row>
    <row r="1336" spans="1:4" x14ac:dyDescent="0.25">
      <c r="A1336" s="9" t="s">
        <v>266</v>
      </c>
      <c r="B1336" s="9" t="s">
        <v>3425</v>
      </c>
      <c r="C1336" s="9" t="s">
        <v>3426</v>
      </c>
      <c r="D1336" s="9" t="str">
        <f>CONCATENATE(quota_commodities[[#This Row],[goods_nomenclature_item_id]], " - ", quota_commodities[[#This Row],[description]])</f>
        <v>1806901100 - Containing alcohol</v>
      </c>
    </row>
    <row r="1337" spans="1:4" x14ac:dyDescent="0.25">
      <c r="A1337" s="9" t="s">
        <v>266</v>
      </c>
      <c r="B1337" s="9" t="s">
        <v>3427</v>
      </c>
      <c r="C1337" s="9" t="s">
        <v>2617</v>
      </c>
      <c r="D1337" s="9" t="str">
        <f>CONCATENATE(quota_commodities[[#This Row],[goods_nomenclature_item_id]], " - ", quota_commodities[[#This Row],[description]])</f>
        <v>1806901900 - Other</v>
      </c>
    </row>
    <row r="1338" spans="1:4" x14ac:dyDescent="0.25">
      <c r="A1338" s="9" t="s">
        <v>266</v>
      </c>
      <c r="B1338" s="9" t="s">
        <v>3428</v>
      </c>
      <c r="C1338" s="9" t="s">
        <v>2658</v>
      </c>
      <c r="D1338" s="9" t="str">
        <f>CONCATENATE(quota_commodities[[#This Row],[goods_nomenclature_item_id]], " - ", quota_commodities[[#This Row],[description]])</f>
        <v>1806903100 - Filled</v>
      </c>
    </row>
    <row r="1339" spans="1:4" x14ac:dyDescent="0.25">
      <c r="A1339" s="9" t="s">
        <v>266</v>
      </c>
      <c r="B1339" s="9" t="s">
        <v>3429</v>
      </c>
      <c r="C1339" s="9" t="s">
        <v>2660</v>
      </c>
      <c r="D1339" s="9" t="str">
        <f>CONCATENATE(quota_commodities[[#This Row],[goods_nomenclature_item_id]], " - ", quota_commodities[[#This Row],[description]])</f>
        <v>1806903900 - Not filled</v>
      </c>
    </row>
    <row r="1340" spans="1:4" x14ac:dyDescent="0.25">
      <c r="A1340" s="9" t="s">
        <v>266</v>
      </c>
      <c r="B1340" s="9" t="s">
        <v>3430</v>
      </c>
      <c r="C1340" s="9" t="s">
        <v>3431</v>
      </c>
      <c r="D1340" s="9" t="str">
        <f>CONCATENATE(quota_commodities[[#This Row],[goods_nomenclature_item_id]], " - ", quota_commodities[[#This Row],[description]])</f>
        <v>1806905000 - Sugar confectionery and substitutes therefor made from sugar substitution products, containing cocoa</v>
      </c>
    </row>
    <row r="1341" spans="1:4" x14ac:dyDescent="0.25">
      <c r="A1341" s="9" t="s">
        <v>266</v>
      </c>
      <c r="B1341" s="9" t="s">
        <v>3432</v>
      </c>
      <c r="C1341" s="9" t="s">
        <v>3433</v>
      </c>
      <c r="D1341" s="9" t="str">
        <f>CONCATENATE(quota_commodities[[#This Row],[goods_nomenclature_item_id]], " - ", quota_commodities[[#This Row],[description]])</f>
        <v>1806906000 - Spreads containing cocoa</v>
      </c>
    </row>
    <row r="1342" spans="1:4" x14ac:dyDescent="0.25">
      <c r="A1342" s="9" t="s">
        <v>266</v>
      </c>
      <c r="B1342" s="9" t="s">
        <v>3434</v>
      </c>
      <c r="C1342" s="9" t="s">
        <v>3435</v>
      </c>
      <c r="D1342" s="9" t="str">
        <f>CONCATENATE(quota_commodities[[#This Row],[goods_nomenclature_item_id]], " - ", quota_commodities[[#This Row],[description]])</f>
        <v>1806907000 - Preparations containing cocoa for making beverages</v>
      </c>
    </row>
    <row r="1343" spans="1:4" x14ac:dyDescent="0.25">
      <c r="A1343" s="9" t="s">
        <v>266</v>
      </c>
      <c r="B1343" s="9" t="s">
        <v>3964</v>
      </c>
      <c r="C1343" s="9" t="s">
        <v>2617</v>
      </c>
      <c r="D1343" s="9" t="str">
        <f>CONCATENATE(quota_commodities[[#This Row],[goods_nomenclature_item_id]], " - ", quota_commodities[[#This Row],[description]])</f>
        <v>1806909000 - Other</v>
      </c>
    </row>
    <row r="1344" spans="1:4" x14ac:dyDescent="0.25">
      <c r="A1344" s="9" t="s">
        <v>266</v>
      </c>
      <c r="B1344" s="9" t="s">
        <v>3965</v>
      </c>
      <c r="C1344" s="9" t="s">
        <v>3966</v>
      </c>
      <c r="D1344" s="9" t="str">
        <f>CONCATENATE(quota_commodities[[#This Row],[goods_nomenclature_item_id]], " - ", quota_commodities[[#This Row],[description]])</f>
        <v>1905311100 - In immediate packings of a net content not exceeding 85|g</v>
      </c>
    </row>
    <row r="1345" spans="1:4" x14ac:dyDescent="0.25">
      <c r="A1345" s="9" t="s">
        <v>266</v>
      </c>
      <c r="B1345" s="9" t="s">
        <v>3967</v>
      </c>
      <c r="C1345" s="9" t="s">
        <v>2617</v>
      </c>
      <c r="D1345" s="9" t="str">
        <f>CONCATENATE(quota_commodities[[#This Row],[goods_nomenclature_item_id]], " - ", quota_commodities[[#This Row],[description]])</f>
        <v>1905311900 - Other</v>
      </c>
    </row>
    <row r="1346" spans="1:4" x14ac:dyDescent="0.25">
      <c r="A1346" s="9" t="s">
        <v>266</v>
      </c>
      <c r="B1346" s="9" t="s">
        <v>3968</v>
      </c>
      <c r="C1346" s="9" t="s">
        <v>3969</v>
      </c>
      <c r="D1346" s="9" t="str">
        <f>CONCATENATE(quota_commodities[[#This Row],[goods_nomenclature_item_id]], " - ", quota_commodities[[#This Row],[description]])</f>
        <v>1905313000 - Containing 8|% or more by weight of milkfats</v>
      </c>
    </row>
    <row r="1347" spans="1:4" x14ac:dyDescent="0.25">
      <c r="A1347" s="9" t="s">
        <v>266</v>
      </c>
      <c r="B1347" s="9" t="s">
        <v>3970</v>
      </c>
      <c r="C1347" s="9" t="s">
        <v>3971</v>
      </c>
      <c r="D1347" s="9" t="str">
        <f>CONCATENATE(quota_commodities[[#This Row],[goods_nomenclature_item_id]], " - ", quota_commodities[[#This Row],[description]])</f>
        <v>1905319100 - Sandwich biscuits</v>
      </c>
    </row>
    <row r="1348" spans="1:4" x14ac:dyDescent="0.25">
      <c r="A1348" s="9" t="s">
        <v>266</v>
      </c>
      <c r="B1348" s="9" t="s">
        <v>3972</v>
      </c>
      <c r="C1348" s="9" t="s">
        <v>2617</v>
      </c>
      <c r="D1348" s="9" t="str">
        <f>CONCATENATE(quota_commodities[[#This Row],[goods_nomenclature_item_id]], " - ", quota_commodities[[#This Row],[description]])</f>
        <v>1905319900 - Other</v>
      </c>
    </row>
    <row r="1349" spans="1:4" x14ac:dyDescent="0.25">
      <c r="A1349" s="9" t="s">
        <v>266</v>
      </c>
      <c r="B1349" s="9" t="s">
        <v>3973</v>
      </c>
      <c r="C1349" s="9" t="s">
        <v>3966</v>
      </c>
      <c r="D1349" s="9" t="str">
        <f>CONCATENATE(quota_commodities[[#This Row],[goods_nomenclature_item_id]], " - ", quota_commodities[[#This Row],[description]])</f>
        <v>1905321100 - In immediate packings of a net content not exceeding 85|g</v>
      </c>
    </row>
    <row r="1350" spans="1:4" x14ac:dyDescent="0.25">
      <c r="A1350" s="9" t="s">
        <v>266</v>
      </c>
      <c r="B1350" s="9" t="s">
        <v>3974</v>
      </c>
      <c r="C1350" s="9" t="s">
        <v>2617</v>
      </c>
      <c r="D1350" s="9" t="str">
        <f>CONCATENATE(quota_commodities[[#This Row],[goods_nomenclature_item_id]], " - ", quota_commodities[[#This Row],[description]])</f>
        <v>1905321900 - Other</v>
      </c>
    </row>
    <row r="1351" spans="1:4" x14ac:dyDescent="0.25">
      <c r="A1351" s="9" t="s">
        <v>266</v>
      </c>
      <c r="B1351" s="9" t="s">
        <v>3975</v>
      </c>
      <c r="C1351" s="9" t="s">
        <v>3976</v>
      </c>
      <c r="D1351" s="9" t="str">
        <f>CONCATENATE(quota_commodities[[#This Row],[goods_nomenclature_item_id]], " - ", quota_commodities[[#This Row],[description]])</f>
        <v>1905329100 - Salted, whether or not filled</v>
      </c>
    </row>
    <row r="1352" spans="1:4" x14ac:dyDescent="0.25">
      <c r="A1352" s="9" t="s">
        <v>266</v>
      </c>
      <c r="B1352" s="9" t="s">
        <v>3977</v>
      </c>
      <c r="C1352" s="9" t="s">
        <v>2617</v>
      </c>
      <c r="D1352" s="9" t="str">
        <f>CONCATENATE(quota_commodities[[#This Row],[goods_nomenclature_item_id]], " - ", quota_commodities[[#This Row],[description]])</f>
        <v>1905329900 - Other</v>
      </c>
    </row>
    <row r="1353" spans="1:4" x14ac:dyDescent="0.25">
      <c r="A1353" s="9" t="s">
        <v>270</v>
      </c>
      <c r="B1353" s="9" t="s">
        <v>3848</v>
      </c>
      <c r="C1353" s="9" t="s">
        <v>3528</v>
      </c>
      <c r="D1353" s="9" t="str">
        <f>CONCATENATE(quota_commodities[[#This Row],[goods_nomenclature_item_id]], " - ", quota_commodities[[#This Row],[description]])</f>
        <v>0306150000 - Norway lobsters (Nephrops norvegicus)</v>
      </c>
    </row>
    <row r="1354" spans="1:4" x14ac:dyDescent="0.25">
      <c r="A1354" s="9" t="s">
        <v>271</v>
      </c>
      <c r="B1354" s="9" t="s">
        <v>3781</v>
      </c>
      <c r="C1354" s="9" t="s">
        <v>3755</v>
      </c>
      <c r="D1354" s="9" t="str">
        <f>CONCATENATE(quota_commodities[[#This Row],[goods_nomenclature_item_id]], " - ", quota_commodities[[#This Row],[description]])</f>
        <v>0304495000 - Redfish (Sebastes spp.)</v>
      </c>
    </row>
    <row r="1355" spans="1:4" x14ac:dyDescent="0.25">
      <c r="A1355" s="9" t="s">
        <v>272</v>
      </c>
      <c r="B1355" s="9" t="s">
        <v>2565</v>
      </c>
      <c r="C1355" s="9" t="s">
        <v>2564</v>
      </c>
      <c r="D1355" s="9" t="str">
        <f>CONCATENATE(quota_commodities[[#This Row],[goods_nomenclature_item_id]], " - ", quota_commodities[[#This Row],[description]])</f>
        <v>0303510000 - Herrings (Clupea harengus, Clupea pallasii)</v>
      </c>
    </row>
    <row r="1356" spans="1:4" x14ac:dyDescent="0.25">
      <c r="A1356" s="9" t="s">
        <v>273</v>
      </c>
      <c r="B1356" s="9" t="s">
        <v>3978</v>
      </c>
      <c r="C1356" s="9" t="s">
        <v>3979</v>
      </c>
      <c r="D1356" s="9" t="str">
        <f>CONCATENATE(quota_commodities[[#This Row],[goods_nomenclature_item_id]], " - ", quota_commodities[[#This Row],[description]])</f>
        <v>0810201000 - Raspberries</v>
      </c>
    </row>
    <row r="1357" spans="1:4" x14ac:dyDescent="0.25">
      <c r="A1357" s="9" t="s">
        <v>274</v>
      </c>
      <c r="B1357" s="9" t="s">
        <v>3980</v>
      </c>
      <c r="C1357" s="9" t="s">
        <v>3981</v>
      </c>
      <c r="D1357" s="9" t="str">
        <f>CONCATENATE(quota_commodities[[#This Row],[goods_nomenclature_item_id]], " - ", quota_commodities[[#This Row],[description]])</f>
        <v>2005202000 - Thin slices, fried or baked, whether or not salted or flavoured, in airtight packings, suitable for immediate consumption</v>
      </c>
    </row>
    <row r="1358" spans="1:4" x14ac:dyDescent="0.25">
      <c r="A1358" s="9" t="s">
        <v>275</v>
      </c>
      <c r="B1358" s="9" t="s">
        <v>2726</v>
      </c>
      <c r="C1358" s="9" t="s">
        <v>2727</v>
      </c>
      <c r="D1358" s="9" t="str">
        <f>CONCATENATE(quota_commodities[[#This Row],[goods_nomenclature_item_id]], " - ", quota_commodities[[#This Row],[description]])</f>
        <v>2309101300 - Containing not less than 10|% but less than 50|% by weight of milk products</v>
      </c>
    </row>
    <row r="1359" spans="1:4" x14ac:dyDescent="0.25">
      <c r="A1359" s="9" t="s">
        <v>275</v>
      </c>
      <c r="B1359" s="9" t="s">
        <v>2728</v>
      </c>
      <c r="C1359" s="9" t="s">
        <v>2729</v>
      </c>
      <c r="D1359" s="9" t="str">
        <f>CONCATENATE(quota_commodities[[#This Row],[goods_nomenclature_item_id]], " - ", quota_commodities[[#This Row],[description]])</f>
        <v>2309101500 - Containing not less than 50|% but less than 75|% by weight of milk products</v>
      </c>
    </row>
    <row r="1360" spans="1:4" x14ac:dyDescent="0.25">
      <c r="A1360" s="9" t="s">
        <v>275</v>
      </c>
      <c r="B1360" s="9" t="s">
        <v>2730</v>
      </c>
      <c r="C1360" s="9" t="s">
        <v>2731</v>
      </c>
      <c r="D1360" s="9" t="str">
        <f>CONCATENATE(quota_commodities[[#This Row],[goods_nomenclature_item_id]], " - ", quota_commodities[[#This Row],[description]])</f>
        <v>2309101900 - Containing not less than 75|% by weight of milk products</v>
      </c>
    </row>
    <row r="1361" spans="1:4" x14ac:dyDescent="0.25">
      <c r="A1361" s="9" t="s">
        <v>275</v>
      </c>
      <c r="B1361" s="9" t="s">
        <v>2732</v>
      </c>
      <c r="C1361" s="9" t="s">
        <v>2727</v>
      </c>
      <c r="D1361" s="9" t="str">
        <f>CONCATENATE(quota_commodities[[#This Row],[goods_nomenclature_item_id]], " - ", quota_commodities[[#This Row],[description]])</f>
        <v>2309103300 - Containing not less than 10|% but less than 50|% by weight of milk products</v>
      </c>
    </row>
    <row r="1362" spans="1:4" x14ac:dyDescent="0.25">
      <c r="A1362" s="9" t="s">
        <v>275</v>
      </c>
      <c r="B1362" s="9" t="s">
        <v>2733</v>
      </c>
      <c r="C1362" s="9" t="s">
        <v>2734</v>
      </c>
      <c r="D1362" s="9" t="str">
        <f>CONCATENATE(quota_commodities[[#This Row],[goods_nomenclature_item_id]], " - ", quota_commodities[[#This Row],[description]])</f>
        <v>2309103900 - Containing not less than 50|% by weight of milk products</v>
      </c>
    </row>
    <row r="1363" spans="1:4" x14ac:dyDescent="0.25">
      <c r="A1363" s="9" t="s">
        <v>275</v>
      </c>
      <c r="B1363" s="9" t="s">
        <v>2735</v>
      </c>
      <c r="C1363" s="9" t="s">
        <v>2686</v>
      </c>
      <c r="D1363" s="9" t="str">
        <f>CONCATENATE(quota_commodities[[#This Row],[goods_nomenclature_item_id]], " - ", quota_commodities[[#This Row],[description]])</f>
        <v>2309105100 - Containing no milk products or containing less than 10|% by weight of such products</v>
      </c>
    </row>
    <row r="1364" spans="1:4" x14ac:dyDescent="0.25">
      <c r="A1364" s="9" t="s">
        <v>275</v>
      </c>
      <c r="B1364" s="9" t="s">
        <v>2736</v>
      </c>
      <c r="C1364" s="9" t="s">
        <v>2727</v>
      </c>
      <c r="D1364" s="9" t="str">
        <f>CONCATENATE(quota_commodities[[#This Row],[goods_nomenclature_item_id]], " - ", quota_commodities[[#This Row],[description]])</f>
        <v>2309105300 - Containing not less than 10|% but less than 50|% by weight of milk products</v>
      </c>
    </row>
    <row r="1365" spans="1:4" x14ac:dyDescent="0.25">
      <c r="A1365" s="9" t="s">
        <v>275</v>
      </c>
      <c r="B1365" s="9" t="s">
        <v>2737</v>
      </c>
      <c r="C1365" s="9" t="s">
        <v>2734</v>
      </c>
      <c r="D1365" s="9" t="str">
        <f>CONCATENATE(quota_commodities[[#This Row],[goods_nomenclature_item_id]], " - ", quota_commodities[[#This Row],[description]])</f>
        <v>2309105900 - Containing not less than 50|% by weight of milk products</v>
      </c>
    </row>
    <row r="1366" spans="1:4" x14ac:dyDescent="0.25">
      <c r="A1366" s="9" t="s">
        <v>275</v>
      </c>
      <c r="B1366" s="9" t="s">
        <v>2738</v>
      </c>
      <c r="C1366" s="9" t="s">
        <v>2739</v>
      </c>
      <c r="D1366" s="9" t="str">
        <f>CONCATENATE(quota_commodities[[#This Row],[goods_nomenclature_item_id]], " - ", quota_commodities[[#This Row],[description]])</f>
        <v>2309107000 - Containing no starch, glucose, glucose syrup, maltodextrine or maltodextrine syrup but containing milk products</v>
      </c>
    </row>
    <row r="1367" spans="1:4" x14ac:dyDescent="0.25">
      <c r="A1367" s="9" t="s">
        <v>275</v>
      </c>
      <c r="B1367" s="9" t="s">
        <v>3982</v>
      </c>
      <c r="C1367" s="9" t="s">
        <v>2617</v>
      </c>
      <c r="D1367" s="9" t="str">
        <f>CONCATENATE(quota_commodities[[#This Row],[goods_nomenclature_item_id]], " - ", quota_commodities[[#This Row],[description]])</f>
        <v>2309109000 - Other</v>
      </c>
    </row>
    <row r="1368" spans="1:4" x14ac:dyDescent="0.25">
      <c r="A1368" s="9" t="s">
        <v>276</v>
      </c>
      <c r="B1368" s="9" t="s">
        <v>3983</v>
      </c>
      <c r="C1368" s="9" t="s">
        <v>3984</v>
      </c>
      <c r="D1368" s="9" t="str">
        <f>CONCATENATE(quota_commodities[[#This Row],[goods_nomenclature_item_id]], " - ", quota_commodities[[#This Row],[description]])</f>
        <v>0304894910 - Mackerel of the species Scomber scombrus</v>
      </c>
    </row>
    <row r="1369" spans="1:4" x14ac:dyDescent="0.25">
      <c r="A1369" s="9" t="s">
        <v>276</v>
      </c>
      <c r="B1369" s="9" t="s">
        <v>3985</v>
      </c>
      <c r="C1369" s="9" t="s">
        <v>3986</v>
      </c>
      <c r="D1369" s="9" t="str">
        <f>CONCATENATE(quota_commodities[[#This Row],[goods_nomenclature_item_id]], " - ", quota_commodities[[#This Row],[description]])</f>
        <v>0304894920 - Mackerel of the species Scomber japonicus</v>
      </c>
    </row>
    <row r="1370" spans="1:4" x14ac:dyDescent="0.25">
      <c r="A1370" s="9" t="s">
        <v>276</v>
      </c>
      <c r="B1370" s="9" t="s">
        <v>3987</v>
      </c>
      <c r="C1370" s="9" t="s">
        <v>3988</v>
      </c>
      <c r="D1370" s="9" t="str">
        <f>CONCATENATE(quota_commodities[[#This Row],[goods_nomenclature_item_id]], " - ", quota_commodities[[#This Row],[description]])</f>
        <v>0304999911 - Flaps</v>
      </c>
    </row>
    <row r="1371" spans="1:4" x14ac:dyDescent="0.25">
      <c r="A1371" s="9" t="s">
        <v>277</v>
      </c>
      <c r="B1371" s="9" t="s">
        <v>3989</v>
      </c>
      <c r="C1371" s="9" t="s">
        <v>2569</v>
      </c>
      <c r="D1371" s="9" t="str">
        <f>CONCATENATE(quota_commodities[[#This Row],[goods_nomenclature_item_id]], " - ", quota_commodities[[#This Row],[description]])</f>
        <v>0304499010 - Herrings</v>
      </c>
    </row>
    <row r="1372" spans="1:4" x14ac:dyDescent="0.25">
      <c r="A1372" s="9" t="s">
        <v>277</v>
      </c>
      <c r="B1372" s="9" t="s">
        <v>2566</v>
      </c>
      <c r="C1372" s="9" t="s">
        <v>2567</v>
      </c>
      <c r="D1372" s="9" t="str">
        <f>CONCATENATE(quota_commodities[[#This Row],[goods_nomenclature_item_id]], " - ", quota_commodities[[#This Row],[description]])</f>
        <v>0304595000 - Flaps of herring</v>
      </c>
    </row>
    <row r="1373" spans="1:4" x14ac:dyDescent="0.25">
      <c r="A1373" s="9" t="s">
        <v>278</v>
      </c>
      <c r="B1373" s="9" t="s">
        <v>3990</v>
      </c>
      <c r="C1373" s="9" t="s">
        <v>3991</v>
      </c>
      <c r="D1373" s="9" t="str">
        <f>CONCATENATE(quota_commodities[[#This Row],[goods_nomenclature_item_id]], " - ", quota_commodities[[#This Row],[description]])</f>
        <v>0305100000 - Flours, meals and pellets of fish, fit for human consumption</v>
      </c>
    </row>
    <row r="1374" spans="1:4" x14ac:dyDescent="0.25">
      <c r="A1374" s="9" t="s">
        <v>279</v>
      </c>
      <c r="B1374" s="9" t="s">
        <v>3992</v>
      </c>
      <c r="C1374" s="9" t="s">
        <v>3993</v>
      </c>
      <c r="D1374" s="9" t="str">
        <f>CONCATENATE(quota_commodities[[#This Row],[goods_nomenclature_item_id]], " - ", quota_commodities[[#This Row],[description]])</f>
        <v>0207000000 - Meat and edible offal, of the poultry of heading|0105, fresh, chilled or frozen</v>
      </c>
    </row>
    <row r="1375" spans="1:4" x14ac:dyDescent="0.25">
      <c r="A1375" s="9" t="s">
        <v>281</v>
      </c>
      <c r="B1375" s="9" t="s">
        <v>3994</v>
      </c>
      <c r="C1375" s="9" t="s">
        <v>3995</v>
      </c>
      <c r="D1375" s="9" t="str">
        <f>CONCATENATE(quota_commodities[[#This Row],[goods_nomenclature_item_id]], " - ", quota_commodities[[#This Row],[description]])</f>
        <v>0203000000 - Meat of swine, fresh, chilled or frozen</v>
      </c>
    </row>
    <row r="1376" spans="1:4" x14ac:dyDescent="0.25">
      <c r="A1376" s="9" t="s">
        <v>283</v>
      </c>
      <c r="B1376" s="9" t="s">
        <v>3996</v>
      </c>
      <c r="C1376" s="9" t="s">
        <v>3997</v>
      </c>
      <c r="D1376" s="9" t="str">
        <f>CONCATENATE(quota_commodities[[#This Row],[goods_nomenclature_item_id]], " - ", quota_commodities[[#This Row],[description]])</f>
        <v>1601001011 - Sausages</v>
      </c>
    </row>
    <row r="1377" spans="1:4" x14ac:dyDescent="0.25">
      <c r="A1377" s="9" t="s">
        <v>283</v>
      </c>
      <c r="B1377" s="9" t="s">
        <v>3998</v>
      </c>
      <c r="C1377" s="9" t="s">
        <v>3997</v>
      </c>
      <c r="D1377" s="9" t="str">
        <f>CONCATENATE(quota_commodities[[#This Row],[goods_nomenclature_item_id]], " - ", quota_commodities[[#This Row],[description]])</f>
        <v>1601001091 - Sausages</v>
      </c>
    </row>
    <row r="1378" spans="1:4" x14ac:dyDescent="0.25">
      <c r="A1378" s="9" t="s">
        <v>283</v>
      </c>
      <c r="B1378" s="9" t="s">
        <v>3236</v>
      </c>
      <c r="C1378" s="9" t="s">
        <v>3237</v>
      </c>
      <c r="D1378" s="9" t="str">
        <f>CONCATENATE(quota_commodities[[#This Row],[goods_nomenclature_item_id]], " - ", quota_commodities[[#This Row],[description]])</f>
        <v>1601009100 - Sausages, dry or for spreading, uncooked</v>
      </c>
    </row>
    <row r="1379" spans="1:4" x14ac:dyDescent="0.25">
      <c r="A1379" s="9" t="s">
        <v>283</v>
      </c>
      <c r="B1379" s="9" t="s">
        <v>3999</v>
      </c>
      <c r="C1379" s="9" t="s">
        <v>3997</v>
      </c>
      <c r="D1379" s="9" t="str">
        <f>CONCATENATE(quota_commodities[[#This Row],[goods_nomenclature_item_id]], " - ", quota_commodities[[#This Row],[description]])</f>
        <v>1601009911 - Sausages</v>
      </c>
    </row>
    <row r="1380" spans="1:4" x14ac:dyDescent="0.25">
      <c r="A1380" s="9" t="s">
        <v>283</v>
      </c>
      <c r="B1380" s="9" t="s">
        <v>4000</v>
      </c>
      <c r="C1380" s="9" t="s">
        <v>3997</v>
      </c>
      <c r="D1380" s="9" t="str">
        <f>CONCATENATE(quota_commodities[[#This Row],[goods_nomenclature_item_id]], " - ", quota_commodities[[#This Row],[description]])</f>
        <v>1601009991 - Sausages</v>
      </c>
    </row>
    <row r="1381" spans="1:4" x14ac:dyDescent="0.25">
      <c r="A1381" s="9" t="s">
        <v>284</v>
      </c>
      <c r="B1381" s="9" t="s">
        <v>4001</v>
      </c>
      <c r="C1381" s="9" t="s">
        <v>4002</v>
      </c>
      <c r="D1381" s="9" t="str">
        <f>CONCATENATE(quota_commodities[[#This Row],[goods_nomenclature_item_id]], " - ", quota_commodities[[#This Row],[description]])</f>
        <v>0204000000 - Meat of sheep or goats, fresh, chilled or frozen</v>
      </c>
    </row>
    <row r="1382" spans="1:4" x14ac:dyDescent="0.25">
      <c r="A1382" s="9" t="s">
        <v>284</v>
      </c>
      <c r="B1382" s="9" t="s">
        <v>4003</v>
      </c>
      <c r="C1382" s="9" t="s">
        <v>4004</v>
      </c>
      <c r="D1382" s="9" t="str">
        <f>CONCATENATE(quota_commodities[[#This Row],[goods_nomenclature_item_id]], " - ", quota_commodities[[#This Row],[description]])</f>
        <v>0210992100 - With bone in</v>
      </c>
    </row>
    <row r="1383" spans="1:4" x14ac:dyDescent="0.25">
      <c r="A1383" s="9" t="s">
        <v>284</v>
      </c>
      <c r="B1383" s="9" t="s">
        <v>4005</v>
      </c>
      <c r="C1383" s="9" t="s">
        <v>4006</v>
      </c>
      <c r="D1383" s="9" t="str">
        <f>CONCATENATE(quota_commodities[[#This Row],[goods_nomenclature_item_id]], " - ", quota_commodities[[#This Row],[description]])</f>
        <v>0210992900 - Boneless</v>
      </c>
    </row>
    <row r="1384" spans="1:4" x14ac:dyDescent="0.25">
      <c r="A1384" s="9" t="s">
        <v>284</v>
      </c>
      <c r="B1384" s="9" t="s">
        <v>4007</v>
      </c>
      <c r="C1384" s="9" t="s">
        <v>4008</v>
      </c>
      <c r="D1384" s="9" t="str">
        <f>CONCATENATE(quota_commodities[[#This Row],[goods_nomenclature_item_id]], " - ", quota_commodities[[#This Row],[description]])</f>
        <v>0210998510 - Of sheep and goats</v>
      </c>
    </row>
    <row r="1385" spans="1:4" x14ac:dyDescent="0.25">
      <c r="A1385" s="9" t="s">
        <v>286</v>
      </c>
      <c r="B1385" s="9" t="s">
        <v>4009</v>
      </c>
      <c r="C1385" s="9" t="s">
        <v>4010</v>
      </c>
      <c r="D1385" s="9" t="str">
        <f>CONCATENATE(quota_commodities[[#This Row],[goods_nomenclature_item_id]], " - ", quota_commodities[[#This Row],[description]])</f>
        <v>0210195010 - Hams, in brine, enclosed in a bladder or in an artificial gut</v>
      </c>
    </row>
    <row r="1386" spans="1:4" x14ac:dyDescent="0.25">
      <c r="A1386" s="9" t="s">
        <v>286</v>
      </c>
      <c r="B1386" s="9" t="s">
        <v>4011</v>
      </c>
      <c r="C1386" s="9" t="s">
        <v>4012</v>
      </c>
      <c r="D1386" s="9" t="str">
        <f>CONCATENATE(quota_commodities[[#This Row],[goods_nomenclature_item_id]], " - ", quota_commodities[[#This Row],[description]])</f>
        <v>0210198110 - Chop, smoked</v>
      </c>
    </row>
    <row r="1387" spans="1:4" x14ac:dyDescent="0.25">
      <c r="A1387" s="9" t="s">
        <v>286</v>
      </c>
      <c r="B1387" s="9" t="s">
        <v>4013</v>
      </c>
      <c r="C1387" s="9" t="s">
        <v>4014</v>
      </c>
      <c r="D1387" s="9" t="str">
        <f>CONCATENATE(quota_commodities[[#This Row],[goods_nomenclature_item_id]], " - ", quota_commodities[[#This Row],[description]])</f>
        <v>0210198120 - Pork neck, dried in air, seasoned or not, whole, in pieces or thinly sliced</v>
      </c>
    </row>
    <row r="1388" spans="1:4" x14ac:dyDescent="0.25">
      <c r="A1388" s="9" t="s">
        <v>286</v>
      </c>
      <c r="B1388" s="9" t="s">
        <v>3996</v>
      </c>
      <c r="C1388" s="9" t="s">
        <v>3997</v>
      </c>
      <c r="D1388" s="9" t="str">
        <f>CONCATENATE(quota_commodities[[#This Row],[goods_nomenclature_item_id]], " - ", quota_commodities[[#This Row],[description]])</f>
        <v>1601001011 - Sausages</v>
      </c>
    </row>
    <row r="1389" spans="1:4" x14ac:dyDescent="0.25">
      <c r="A1389" s="9" t="s">
        <v>286</v>
      </c>
      <c r="B1389" s="9" t="s">
        <v>4015</v>
      </c>
      <c r="C1389" s="9" t="s">
        <v>2617</v>
      </c>
      <c r="D1389" s="9" t="str">
        <f>CONCATENATE(quota_commodities[[#This Row],[goods_nomenclature_item_id]], " - ", quota_commodities[[#This Row],[description]])</f>
        <v>1601001019 - Other</v>
      </c>
    </row>
    <row r="1390" spans="1:4" x14ac:dyDescent="0.25">
      <c r="A1390" s="9" t="s">
        <v>286</v>
      </c>
      <c r="B1390" s="9" t="s">
        <v>4016</v>
      </c>
      <c r="C1390" s="9" t="s">
        <v>4017</v>
      </c>
      <c r="D1390" s="9" t="str">
        <f>CONCATENATE(quota_commodities[[#This Row],[goods_nomenclature_item_id]], " - ", quota_commodities[[#This Row],[description]])</f>
        <v>1601009110 - Of animals of headings 0101 to 0104, excluding wild boars</v>
      </c>
    </row>
    <row r="1391" spans="1:4" x14ac:dyDescent="0.25">
      <c r="A1391" s="9" t="s">
        <v>286</v>
      </c>
      <c r="B1391" s="9" t="s">
        <v>3999</v>
      </c>
      <c r="C1391" s="9" t="s">
        <v>3997</v>
      </c>
      <c r="D1391" s="9" t="str">
        <f>CONCATENATE(quota_commodities[[#This Row],[goods_nomenclature_item_id]], " - ", quota_commodities[[#This Row],[description]])</f>
        <v>1601009911 - Sausages</v>
      </c>
    </row>
    <row r="1392" spans="1:4" x14ac:dyDescent="0.25">
      <c r="A1392" s="9" t="s">
        <v>286</v>
      </c>
      <c r="B1392" s="9" t="s">
        <v>4018</v>
      </c>
      <c r="C1392" s="9" t="s">
        <v>2617</v>
      </c>
      <c r="D1392" s="9" t="str">
        <f>CONCATENATE(quota_commodities[[#This Row],[goods_nomenclature_item_id]], " - ", quota_commodities[[#This Row],[description]])</f>
        <v>1601009919 - Other</v>
      </c>
    </row>
    <row r="1393" spans="1:4" x14ac:dyDescent="0.25">
      <c r="A1393" s="9" t="s">
        <v>286</v>
      </c>
      <c r="B1393" s="9" t="s">
        <v>4019</v>
      </c>
      <c r="C1393" s="9" t="s">
        <v>4014</v>
      </c>
      <c r="D1393" s="9" t="str">
        <f>CONCATENATE(quota_commodities[[#This Row],[goods_nomenclature_item_id]], " - ", quota_commodities[[#This Row],[description]])</f>
        <v>1602491910 - Pork neck, dried in air, seasoned or not, whole, in pieces or thinly sliced</v>
      </c>
    </row>
    <row r="1394" spans="1:4" x14ac:dyDescent="0.25">
      <c r="A1394" s="9" t="s">
        <v>288</v>
      </c>
      <c r="B1394" s="9" t="s">
        <v>4020</v>
      </c>
      <c r="C1394" s="9" t="s">
        <v>2691</v>
      </c>
      <c r="D1394" s="9" t="str">
        <f>CONCATENATE(quota_commodities[[#This Row],[goods_nomenclature_item_id]], " - ", quota_commodities[[#This Row],[description]])</f>
        <v>0701100000 - Seed</v>
      </c>
    </row>
    <row r="1395" spans="1:4" x14ac:dyDescent="0.25">
      <c r="A1395" s="9" t="s">
        <v>289</v>
      </c>
      <c r="B1395" s="9" t="s">
        <v>4021</v>
      </c>
      <c r="C1395" s="9" t="s">
        <v>1469</v>
      </c>
      <c r="D1395" s="9" t="str">
        <f>CONCATENATE(quota_commodities[[#This Row],[goods_nomenclature_item_id]], " - ", quota_commodities[[#This Row],[description]])</f>
        <v>0702000000 - Tomatoes, fresh or chilled</v>
      </c>
    </row>
    <row r="1396" spans="1:4" x14ac:dyDescent="0.25">
      <c r="A1396" s="9" t="s">
        <v>290</v>
      </c>
      <c r="B1396" s="9" t="s">
        <v>3318</v>
      </c>
      <c r="C1396" s="9" t="s">
        <v>2617</v>
      </c>
      <c r="D1396" s="9" t="str">
        <f>CONCATENATE(quota_commodities[[#This Row],[goods_nomenclature_item_id]], " - ", quota_commodities[[#This Row],[description]])</f>
        <v>0703101900 - Other</v>
      </c>
    </row>
    <row r="1397" spans="1:4" x14ac:dyDescent="0.25">
      <c r="A1397" s="9" t="s">
        <v>290</v>
      </c>
      <c r="B1397" s="9" t="s">
        <v>4022</v>
      </c>
      <c r="C1397" s="9" t="s">
        <v>4023</v>
      </c>
      <c r="D1397" s="9" t="str">
        <f>CONCATENATE(quota_commodities[[#This Row],[goods_nomenclature_item_id]], " - ", quota_commodities[[#This Row],[description]])</f>
        <v>0703900000 - Leeks and other alliaceous vegetables</v>
      </c>
    </row>
    <row r="1398" spans="1:4" x14ac:dyDescent="0.25">
      <c r="A1398" s="9" t="s">
        <v>291</v>
      </c>
      <c r="B1398" s="9" t="s">
        <v>4024</v>
      </c>
      <c r="C1398" s="9" t="s">
        <v>1600</v>
      </c>
      <c r="D1398" s="9" t="str">
        <f>CONCATENATE(quota_commodities[[#This Row],[goods_nomenclature_item_id]], " - ", quota_commodities[[#This Row],[description]])</f>
        <v>0704100000 - Cauliflowers and headed broccoli</v>
      </c>
    </row>
    <row r="1399" spans="1:4" x14ac:dyDescent="0.25">
      <c r="A1399" s="9" t="s">
        <v>291</v>
      </c>
      <c r="B1399" s="9" t="s">
        <v>4025</v>
      </c>
      <c r="C1399" s="9" t="s">
        <v>2617</v>
      </c>
      <c r="D1399" s="9" t="str">
        <f>CONCATENATE(quota_commodities[[#This Row],[goods_nomenclature_item_id]], " - ", quota_commodities[[#This Row],[description]])</f>
        <v>0704900000 - Other</v>
      </c>
    </row>
    <row r="1400" spans="1:4" x14ac:dyDescent="0.25">
      <c r="A1400" s="9" t="s">
        <v>292</v>
      </c>
      <c r="B1400" s="9" t="s">
        <v>3923</v>
      </c>
      <c r="C1400" s="9" t="s">
        <v>3924</v>
      </c>
      <c r="D1400" s="9" t="str">
        <f>CONCATENATE(quota_commodities[[#This Row],[goods_nomenclature_item_id]], " - ", quota_commodities[[#This Row],[description]])</f>
        <v>0705110000 - Cabbage lettuce (head lettuce)</v>
      </c>
    </row>
    <row r="1401" spans="1:4" x14ac:dyDescent="0.25">
      <c r="A1401" s="9" t="s">
        <v>292</v>
      </c>
      <c r="B1401" s="9" t="s">
        <v>3925</v>
      </c>
      <c r="C1401" s="9" t="s">
        <v>2617</v>
      </c>
      <c r="D1401" s="9" t="str">
        <f>CONCATENATE(quota_commodities[[#This Row],[goods_nomenclature_item_id]], " - ", quota_commodities[[#This Row],[description]])</f>
        <v>0705190000 - Other</v>
      </c>
    </row>
    <row r="1402" spans="1:4" x14ac:dyDescent="0.25">
      <c r="A1402" s="9" t="s">
        <v>292</v>
      </c>
      <c r="B1402" s="9" t="s">
        <v>4026</v>
      </c>
      <c r="C1402" s="9" t="s">
        <v>4027</v>
      </c>
      <c r="D1402" s="9" t="str">
        <f>CONCATENATE(quota_commodities[[#This Row],[goods_nomenclature_item_id]], " - ", quota_commodities[[#This Row],[description]])</f>
        <v>0705210000 - Witloof chicory (Cichorium intybus var. foliosum)</v>
      </c>
    </row>
    <row r="1403" spans="1:4" x14ac:dyDescent="0.25">
      <c r="A1403" s="9" t="s">
        <v>292</v>
      </c>
      <c r="B1403" s="9" t="s">
        <v>4028</v>
      </c>
      <c r="C1403" s="9" t="s">
        <v>2617</v>
      </c>
      <c r="D1403" s="9" t="str">
        <f>CONCATENATE(quota_commodities[[#This Row],[goods_nomenclature_item_id]], " - ", quota_commodities[[#This Row],[description]])</f>
        <v>0705290000 - Other</v>
      </c>
    </row>
    <row r="1404" spans="1:4" x14ac:dyDescent="0.25">
      <c r="A1404" s="9" t="s">
        <v>293</v>
      </c>
      <c r="B1404" s="9" t="s">
        <v>2664</v>
      </c>
      <c r="C1404" s="9" t="s">
        <v>2665</v>
      </c>
      <c r="D1404" s="9" t="str">
        <f>CONCATENATE(quota_commodities[[#This Row],[goods_nomenclature_item_id]], " - ", quota_commodities[[#This Row],[description]])</f>
        <v>0706100000 - Carrots and turnips</v>
      </c>
    </row>
    <row r="1405" spans="1:4" x14ac:dyDescent="0.25">
      <c r="A1405" s="9" t="s">
        <v>294</v>
      </c>
      <c r="B1405" s="9" t="s">
        <v>4029</v>
      </c>
      <c r="C1405" s="9" t="s">
        <v>4030</v>
      </c>
      <c r="D1405" s="9" t="str">
        <f>CONCATENATE(quota_commodities[[#This Row],[goods_nomenclature_item_id]], " - ", quota_commodities[[#This Row],[description]])</f>
        <v>0706901000 - Celeriac (rooted celery or German celery)</v>
      </c>
    </row>
    <row r="1406" spans="1:4" x14ac:dyDescent="0.25">
      <c r="A1406" s="9" t="s">
        <v>294</v>
      </c>
      <c r="B1406" s="9" t="s">
        <v>4031</v>
      </c>
      <c r="C1406" s="9" t="s">
        <v>2617</v>
      </c>
      <c r="D1406" s="9" t="str">
        <f>CONCATENATE(quota_commodities[[#This Row],[goods_nomenclature_item_id]], " - ", quota_commodities[[#This Row],[description]])</f>
        <v>0706909000 - Other</v>
      </c>
    </row>
    <row r="1407" spans="1:4" x14ac:dyDescent="0.25">
      <c r="A1407" s="9" t="s">
        <v>295</v>
      </c>
      <c r="B1407" s="9" t="s">
        <v>2669</v>
      </c>
      <c r="C1407" s="9" t="s">
        <v>2670</v>
      </c>
      <c r="D1407" s="9" t="str">
        <f>CONCATENATE(quota_commodities[[#This Row],[goods_nomenclature_item_id]], " - ", quota_commodities[[#This Row],[description]])</f>
        <v>0707000500 - Cucumbers</v>
      </c>
    </row>
    <row r="1408" spans="1:4" x14ac:dyDescent="0.25">
      <c r="A1408" s="9" t="s">
        <v>296</v>
      </c>
      <c r="B1408" s="9" t="s">
        <v>4032</v>
      </c>
      <c r="C1408" s="9" t="s">
        <v>4033</v>
      </c>
      <c r="D1408" s="9" t="str">
        <f>CONCATENATE(quota_commodities[[#This Row],[goods_nomenclature_item_id]], " - ", quota_commodities[[#This Row],[description]])</f>
        <v>0708200000 - Beans (Vigna spp., Phaseolus spp.)</v>
      </c>
    </row>
    <row r="1409" spans="1:4" x14ac:dyDescent="0.25">
      <c r="A1409" s="9" t="s">
        <v>297</v>
      </c>
      <c r="B1409" s="9" t="s">
        <v>3328</v>
      </c>
      <c r="C1409" s="9" t="s">
        <v>3329</v>
      </c>
      <c r="D1409" s="9" t="str">
        <f>CONCATENATE(quota_commodities[[#This Row],[goods_nomenclature_item_id]], " - ", quota_commodities[[#This Row],[description]])</f>
        <v>0709300000 - Aubergines (eggplants)</v>
      </c>
    </row>
    <row r="1410" spans="1:4" x14ac:dyDescent="0.25">
      <c r="A1410" s="9" t="s">
        <v>298</v>
      </c>
      <c r="B1410" s="9" t="s">
        <v>4034</v>
      </c>
      <c r="C1410" s="9" t="s">
        <v>4035</v>
      </c>
      <c r="D1410" s="9" t="str">
        <f>CONCATENATE(quota_commodities[[#This Row],[goods_nomenclature_item_id]], " - ", quota_commodities[[#This Row],[description]])</f>
        <v>0709400000 - Celery other than celeriac</v>
      </c>
    </row>
    <row r="1411" spans="1:4" x14ac:dyDescent="0.25">
      <c r="A1411" s="9" t="s">
        <v>299</v>
      </c>
      <c r="B1411" s="9" t="s">
        <v>4036</v>
      </c>
      <c r="C1411" s="9" t="s">
        <v>4037</v>
      </c>
      <c r="D1411" s="9" t="str">
        <f>CONCATENATE(quota_commodities[[#This Row],[goods_nomenclature_item_id]], " - ", quota_commodities[[#This Row],[description]])</f>
        <v>0709700000 - Spinach, New Zealand spinach and orache spinach (garden spinach)</v>
      </c>
    </row>
    <row r="1412" spans="1:4" x14ac:dyDescent="0.25">
      <c r="A1412" s="9" t="s">
        <v>300</v>
      </c>
      <c r="B1412" s="9" t="s">
        <v>4038</v>
      </c>
      <c r="C1412" s="9" t="s">
        <v>4039</v>
      </c>
      <c r="D1412" s="9" t="str">
        <f>CONCATENATE(quota_commodities[[#This Row],[goods_nomenclature_item_id]], " - ", quota_commodities[[#This Row],[description]])</f>
        <v>0709991000 - Salad vegetables, other than lettuce (Lactuca sativa) and chicory (Cichorium spp.)</v>
      </c>
    </row>
    <row r="1413" spans="1:4" x14ac:dyDescent="0.25">
      <c r="A1413" s="9" t="s">
        <v>301</v>
      </c>
      <c r="B1413" s="9" t="s">
        <v>4040</v>
      </c>
      <c r="C1413" s="9" t="s">
        <v>4041</v>
      </c>
      <c r="D1413" s="9" t="str">
        <f>CONCATENATE(quota_commodities[[#This Row],[goods_nomenclature_item_id]], " - ", quota_commodities[[#This Row],[description]])</f>
        <v>0709995000 - Fennel</v>
      </c>
    </row>
    <row r="1414" spans="1:4" x14ac:dyDescent="0.25">
      <c r="A1414" s="9" t="s">
        <v>302</v>
      </c>
      <c r="B1414" s="9" t="s">
        <v>3352</v>
      </c>
      <c r="C1414" s="9" t="s">
        <v>3353</v>
      </c>
      <c r="D1414" s="9" t="str">
        <f>CONCATENATE(quota_commodities[[#This Row],[goods_nomenclature_item_id]], " - ", quota_commodities[[#This Row],[description]])</f>
        <v>0709931000 - Courgettes</v>
      </c>
    </row>
    <row r="1415" spans="1:4" x14ac:dyDescent="0.25">
      <c r="A1415" s="9" t="s">
        <v>303</v>
      </c>
      <c r="B1415" s="9" t="s">
        <v>4042</v>
      </c>
      <c r="C1415" s="9" t="s">
        <v>2617</v>
      </c>
      <c r="D1415" s="9" t="str">
        <f>CONCATENATE(quota_commodities[[#This Row],[goods_nomenclature_item_id]], " - ", quota_commodities[[#This Row],[description]])</f>
        <v>0709939000 - Other</v>
      </c>
    </row>
    <row r="1416" spans="1:4" x14ac:dyDescent="0.25">
      <c r="A1416" s="9" t="s">
        <v>303</v>
      </c>
      <c r="B1416" s="9" t="s">
        <v>4043</v>
      </c>
      <c r="C1416" s="9" t="s">
        <v>2617</v>
      </c>
      <c r="D1416" s="9" t="str">
        <f>CONCATENATE(quota_commodities[[#This Row],[goods_nomenclature_item_id]], " - ", quota_commodities[[#This Row],[description]])</f>
        <v>0709999000 - Other</v>
      </c>
    </row>
    <row r="1417" spans="1:4" x14ac:dyDescent="0.25">
      <c r="A1417" s="9" t="s">
        <v>304</v>
      </c>
      <c r="B1417" s="9" t="s">
        <v>4044</v>
      </c>
      <c r="C1417" s="9" t="s">
        <v>2617</v>
      </c>
      <c r="D1417" s="9" t="str">
        <f>CONCATENATE(quota_commodities[[#This Row],[goods_nomenclature_item_id]], " - ", quota_commodities[[#This Row],[description]])</f>
        <v>0808108090 - Other</v>
      </c>
    </row>
    <row r="1418" spans="1:4" x14ac:dyDescent="0.25">
      <c r="A1418" s="9" t="s">
        <v>305</v>
      </c>
      <c r="B1418" s="9" t="s">
        <v>4045</v>
      </c>
      <c r="C1418" s="9" t="s">
        <v>4046</v>
      </c>
      <c r="D1418" s="9" t="str">
        <f>CONCATENATE(quota_commodities[[#This Row],[goods_nomenclature_item_id]], " - ", quota_commodities[[#This Row],[description]])</f>
        <v>0808301000 - Perry pears, in bulk, from 1|August to 31|December</v>
      </c>
    </row>
    <row r="1419" spans="1:4" x14ac:dyDescent="0.25">
      <c r="A1419" s="9" t="s">
        <v>305</v>
      </c>
      <c r="B1419" s="9" t="s">
        <v>2676</v>
      </c>
      <c r="C1419" s="9" t="s">
        <v>2617</v>
      </c>
      <c r="D1419" s="9" t="str">
        <f>CONCATENATE(quota_commodities[[#This Row],[goods_nomenclature_item_id]], " - ", quota_commodities[[#This Row],[description]])</f>
        <v>0808309000 - Other</v>
      </c>
    </row>
    <row r="1420" spans="1:4" x14ac:dyDescent="0.25">
      <c r="A1420" s="9" t="s">
        <v>305</v>
      </c>
      <c r="B1420" s="9" t="s">
        <v>4047</v>
      </c>
      <c r="C1420" s="9" t="s">
        <v>4048</v>
      </c>
      <c r="D1420" s="9" t="str">
        <f>CONCATENATE(quota_commodities[[#This Row],[goods_nomenclature_item_id]], " - ", quota_commodities[[#This Row],[description]])</f>
        <v>0808400000 - Quinces</v>
      </c>
    </row>
    <row r="1421" spans="1:4" x14ac:dyDescent="0.25">
      <c r="A1421" s="9" t="s">
        <v>306</v>
      </c>
      <c r="B1421" s="9" t="s">
        <v>2667</v>
      </c>
      <c r="C1421" s="9" t="s">
        <v>2668</v>
      </c>
      <c r="D1421" s="9" t="str">
        <f>CONCATENATE(quota_commodities[[#This Row],[goods_nomenclature_item_id]], " - ", quota_commodities[[#This Row],[description]])</f>
        <v>0809100000 - Apricots</v>
      </c>
    </row>
    <row r="1422" spans="1:4" x14ac:dyDescent="0.25">
      <c r="A1422" s="9" t="s">
        <v>307</v>
      </c>
      <c r="B1422" s="9" t="s">
        <v>4049</v>
      </c>
      <c r="C1422" s="9" t="s">
        <v>2617</v>
      </c>
      <c r="D1422" s="9" t="str">
        <f>CONCATENATE(quota_commodities[[#This Row],[goods_nomenclature_item_id]], " - ", quota_commodities[[#This Row],[description]])</f>
        <v>0809290000 - Other</v>
      </c>
    </row>
    <row r="1423" spans="1:4" x14ac:dyDescent="0.25">
      <c r="A1423" s="9" t="s">
        <v>308</v>
      </c>
      <c r="B1423" s="9" t="s">
        <v>4050</v>
      </c>
      <c r="C1423" s="9" t="s">
        <v>4051</v>
      </c>
      <c r="D1423" s="9" t="str">
        <f>CONCATENATE(quota_commodities[[#This Row],[goods_nomenclature_item_id]], " - ", quota_commodities[[#This Row],[description]])</f>
        <v>0809400500 - Plums</v>
      </c>
    </row>
    <row r="1424" spans="1:4" x14ac:dyDescent="0.25">
      <c r="A1424" s="9" t="s">
        <v>308</v>
      </c>
      <c r="B1424" s="9" t="s">
        <v>4052</v>
      </c>
      <c r="C1424" s="9" t="s">
        <v>4053</v>
      </c>
      <c r="D1424" s="9" t="str">
        <f>CONCATENATE(quota_commodities[[#This Row],[goods_nomenclature_item_id]], " - ", quota_commodities[[#This Row],[description]])</f>
        <v>0809409000 - Sloes</v>
      </c>
    </row>
    <row r="1425" spans="1:4" x14ac:dyDescent="0.25">
      <c r="A1425" s="9" t="s">
        <v>309</v>
      </c>
      <c r="B1425" s="9" t="s">
        <v>3978</v>
      </c>
      <c r="C1425" s="9" t="s">
        <v>3979</v>
      </c>
      <c r="D1425" s="9" t="str">
        <f>CONCATENATE(quota_commodities[[#This Row],[goods_nomenclature_item_id]], " - ", quota_commodities[[#This Row],[description]])</f>
        <v>0810201000 - Raspberries</v>
      </c>
    </row>
    <row r="1426" spans="1:4" x14ac:dyDescent="0.25">
      <c r="A1426" s="9" t="s">
        <v>310</v>
      </c>
      <c r="B1426" s="9" t="s">
        <v>4054</v>
      </c>
      <c r="C1426" s="9" t="s">
        <v>2617</v>
      </c>
      <c r="D1426" s="9" t="str">
        <f>CONCATENATE(quota_commodities[[#This Row],[goods_nomenclature_item_id]], " - ", quota_commodities[[#This Row],[description]])</f>
        <v>0810209000 - Other</v>
      </c>
    </row>
    <row r="1427" spans="1:4" x14ac:dyDescent="0.25">
      <c r="A1427" s="9" t="s">
        <v>311</v>
      </c>
      <c r="B1427" s="9" t="s">
        <v>4055</v>
      </c>
      <c r="C1427" s="9" t="s">
        <v>4056</v>
      </c>
      <c r="D1427" s="9" t="str">
        <f>CONCATENATE(quota_commodities[[#This Row],[goods_nomenclature_item_id]], " - ", quota_commodities[[#This Row],[description]])</f>
        <v>1106301000 - Of bananas</v>
      </c>
    </row>
    <row r="1428" spans="1:4" x14ac:dyDescent="0.25">
      <c r="A1428" s="9" t="s">
        <v>312</v>
      </c>
      <c r="B1428" s="9" t="s">
        <v>4057</v>
      </c>
      <c r="C1428" s="9" t="s">
        <v>1660</v>
      </c>
      <c r="D1428" s="9" t="str">
        <f>CONCATENATE(quota_commodities[[#This Row],[goods_nomenclature_item_id]], " - ", quota_commodities[[#This Row],[description]])</f>
        <v>0710100000 - Potatoes</v>
      </c>
    </row>
    <row r="1429" spans="1:4" x14ac:dyDescent="0.25">
      <c r="A1429" s="9" t="s">
        <v>312</v>
      </c>
      <c r="B1429" s="9" t="s">
        <v>4058</v>
      </c>
      <c r="C1429" s="9" t="s">
        <v>4059</v>
      </c>
      <c r="D1429" s="9" t="str">
        <f>CONCATENATE(quota_commodities[[#This Row],[goods_nomenclature_item_id]], " - ", quota_commodities[[#This Row],[description]])</f>
        <v>2004101000 - Cooked, not otherwise prepared</v>
      </c>
    </row>
    <row r="1430" spans="1:4" x14ac:dyDescent="0.25">
      <c r="A1430" s="9" t="s">
        <v>312</v>
      </c>
      <c r="B1430" s="9" t="s">
        <v>4060</v>
      </c>
      <c r="C1430" s="9" t="s">
        <v>2617</v>
      </c>
      <c r="D1430" s="9" t="str">
        <f>CONCATENATE(quota_commodities[[#This Row],[goods_nomenclature_item_id]], " - ", quota_commodities[[#This Row],[description]])</f>
        <v>2004109900 - Other</v>
      </c>
    </row>
    <row r="1431" spans="1:4" x14ac:dyDescent="0.25">
      <c r="A1431" s="9" t="s">
        <v>312</v>
      </c>
      <c r="B1431" s="9" t="s">
        <v>4061</v>
      </c>
      <c r="C1431" s="9" t="s">
        <v>2617</v>
      </c>
      <c r="D1431" s="9" t="str">
        <f>CONCATENATE(quota_commodities[[#This Row],[goods_nomenclature_item_id]], " - ", quota_commodities[[#This Row],[description]])</f>
        <v>2005208000 - Other</v>
      </c>
    </row>
    <row r="1432" spans="1:4" x14ac:dyDescent="0.25">
      <c r="A1432" s="9" t="s">
        <v>313</v>
      </c>
      <c r="B1432" s="9" t="s">
        <v>4062</v>
      </c>
      <c r="C1432" s="9" t="s">
        <v>1661</v>
      </c>
      <c r="D1432" s="9" t="str">
        <f>CONCATENATE(quota_commodities[[#This Row],[goods_nomenclature_item_id]], " - ", quota_commodities[[#This Row],[description]])</f>
        <v>0811901912 - Cherries</v>
      </c>
    </row>
    <row r="1433" spans="1:4" x14ac:dyDescent="0.25">
      <c r="A1433" s="9" t="s">
        <v>313</v>
      </c>
      <c r="B1433" s="9" t="s">
        <v>4063</v>
      </c>
      <c r="C1433" s="9" t="s">
        <v>1661</v>
      </c>
      <c r="D1433" s="9" t="str">
        <f>CONCATENATE(quota_commodities[[#This Row],[goods_nomenclature_item_id]], " - ", quota_commodities[[#This Row],[description]])</f>
        <v>0811903912 - Cherries</v>
      </c>
    </row>
    <row r="1434" spans="1:4" x14ac:dyDescent="0.25">
      <c r="A1434" s="9" t="s">
        <v>313</v>
      </c>
      <c r="B1434" s="9" t="s">
        <v>4064</v>
      </c>
      <c r="C1434" s="9" t="s">
        <v>2617</v>
      </c>
      <c r="D1434" s="9" t="str">
        <f>CONCATENATE(quota_commodities[[#This Row],[goods_nomenclature_item_id]], " - ", quota_commodities[[#This Row],[description]])</f>
        <v>0811908000 - Other</v>
      </c>
    </row>
    <row r="1435" spans="1:4" x14ac:dyDescent="0.25">
      <c r="A1435" s="9" t="s">
        <v>313</v>
      </c>
      <c r="B1435" s="9" t="s">
        <v>4065</v>
      </c>
      <c r="C1435" s="9" t="s">
        <v>1661</v>
      </c>
      <c r="D1435" s="9" t="str">
        <f>CONCATENATE(quota_commodities[[#This Row],[goods_nomenclature_item_id]], " - ", quota_commodities[[#This Row],[description]])</f>
        <v>2008600000 - Cherries</v>
      </c>
    </row>
    <row r="1436" spans="1:4" x14ac:dyDescent="0.25">
      <c r="A1436" s="9" t="s">
        <v>314</v>
      </c>
      <c r="B1436" s="9" t="s">
        <v>4066</v>
      </c>
      <c r="C1436" s="9" t="s">
        <v>1838</v>
      </c>
      <c r="D1436" s="9" t="str">
        <f>CONCATENATE(quota_commodities[[#This Row],[goods_nomenclature_item_id]], " - ", quota_commodities[[#This Row],[description]])</f>
        <v>0810100000 - Strawberries</v>
      </c>
    </row>
    <row r="1437" spans="1:4" x14ac:dyDescent="0.25">
      <c r="A1437" s="9" t="s">
        <v>315</v>
      </c>
      <c r="B1437" s="9" t="s">
        <v>4067</v>
      </c>
      <c r="C1437" s="9" t="s">
        <v>4068</v>
      </c>
      <c r="D1437" s="9" t="str">
        <f>CONCATENATE(quota_commodities[[#This Row],[goods_nomenclature_item_id]], " - ", quota_commodities[[#This Row],[description]])</f>
        <v>0709992000 - Chard (or white beet) and cardoons</v>
      </c>
    </row>
    <row r="1438" spans="1:4" x14ac:dyDescent="0.25">
      <c r="A1438" s="9" t="s">
        <v>316</v>
      </c>
      <c r="B1438" s="9" t="s">
        <v>2835</v>
      </c>
      <c r="C1438" s="9" t="s">
        <v>2836</v>
      </c>
      <c r="D1438" s="9" t="str">
        <f>CONCATENATE(quota_commodities[[#This Row],[goods_nomenclature_item_id]], " - ", quota_commodities[[#This Row],[description]])</f>
        <v>2204219311 - A??n Bessem-Bouira, M??d??a, Coteaux du Zaccar, Dahra, Coteaux de Mascara, Monts du Tessalah, Coteaux de Tlemcen</v>
      </c>
    </row>
    <row r="1439" spans="1:4" x14ac:dyDescent="0.25">
      <c r="A1439" s="9" t="s">
        <v>316</v>
      </c>
      <c r="B1439" s="9" t="s">
        <v>4069</v>
      </c>
      <c r="C1439" s="9" t="s">
        <v>2836</v>
      </c>
      <c r="D1439" s="9" t="str">
        <f>CONCATENATE(quota_commodities[[#This Row],[goods_nomenclature_item_id]], " - ", quota_commodities[[#This Row],[description]])</f>
        <v>2204219321 - A??n Bessem-Bouira, M??d??a, Coteaux du Zaccar, Dahra, Coteaux de Mascara, Monts du Tessalah, Coteaux de Tlemcen</v>
      </c>
    </row>
    <row r="1440" spans="1:4" x14ac:dyDescent="0.25">
      <c r="A1440" s="9" t="s">
        <v>316</v>
      </c>
      <c r="B1440" s="9" t="s">
        <v>2842</v>
      </c>
      <c r="C1440" s="9" t="s">
        <v>2836</v>
      </c>
      <c r="D1440" s="9" t="str">
        <f>CONCATENATE(quota_commodities[[#This Row],[goods_nomenclature_item_id]], " - ", quota_commodities[[#This Row],[description]])</f>
        <v>2204219411 - A??n Bessem-Bouira, M??d??a, Coteaux du Zaccar, Dahra, Coteaux de Mascara, Monts du Tessalah, Coteaux de Tlemcen</v>
      </c>
    </row>
    <row r="1441" spans="1:4" x14ac:dyDescent="0.25">
      <c r="A1441" s="9" t="s">
        <v>316</v>
      </c>
      <c r="B1441" s="9" t="s">
        <v>4070</v>
      </c>
      <c r="C1441" s="9" t="s">
        <v>2836</v>
      </c>
      <c r="D1441" s="9" t="str">
        <f>CONCATENATE(quota_commodities[[#This Row],[goods_nomenclature_item_id]], " - ", quota_commodities[[#This Row],[description]])</f>
        <v>2204219421 - A??n Bessem-Bouira, M??d??a, Coteaux du Zaccar, Dahra, Coteaux de Mascara, Monts du Tessalah, Coteaux de Tlemcen</v>
      </c>
    </row>
    <row r="1442" spans="1:4" x14ac:dyDescent="0.25">
      <c r="A1442" s="9" t="s">
        <v>318</v>
      </c>
      <c r="B1442" s="9" t="s">
        <v>4071</v>
      </c>
      <c r="C1442" s="9" t="s">
        <v>1714</v>
      </c>
      <c r="D1442" s="9" t="str">
        <f>CONCATENATE(quota_commodities[[#This Row],[goods_nomenclature_item_id]], " - ", quota_commodities[[#This Row],[description]])</f>
        <v>0409000000 - Natural honey</v>
      </c>
    </row>
    <row r="1443" spans="1:4" x14ac:dyDescent="0.25">
      <c r="A1443" s="9" t="s">
        <v>319</v>
      </c>
      <c r="B1443" s="9" t="s">
        <v>4072</v>
      </c>
      <c r="C1443" s="9" t="s">
        <v>2617</v>
      </c>
      <c r="D1443" s="9" t="str">
        <f>CONCATENATE(quota_commodities[[#This Row],[goods_nomenclature_item_id]], " - ", quota_commodities[[#This Row],[description]])</f>
        <v>2204109300 - Other</v>
      </c>
    </row>
    <row r="1444" spans="1:4" x14ac:dyDescent="0.25">
      <c r="A1444" s="9" t="s">
        <v>319</v>
      </c>
      <c r="B1444" s="9" t="s">
        <v>4073</v>
      </c>
      <c r="C1444" s="9" t="s">
        <v>4074</v>
      </c>
      <c r="D1444" s="9" t="str">
        <f>CONCATENATE(quota_commodities[[#This Row],[goods_nomenclature_item_id]], " - ", quota_commodities[[#This Row],[description]])</f>
        <v>2204109400 - With a protected geographical indication (PGI)</v>
      </c>
    </row>
    <row r="1445" spans="1:4" x14ac:dyDescent="0.25">
      <c r="A1445" s="9" t="s">
        <v>319</v>
      </c>
      <c r="B1445" s="9" t="s">
        <v>4075</v>
      </c>
      <c r="C1445" s="9" t="s">
        <v>4076</v>
      </c>
      <c r="D1445" s="9" t="str">
        <f>CONCATENATE(quota_commodities[[#This Row],[goods_nomenclature_item_id]], " - ", quota_commodities[[#This Row],[description]])</f>
        <v>2204109600 - Other varietal wines</v>
      </c>
    </row>
    <row r="1446" spans="1:4" x14ac:dyDescent="0.25">
      <c r="A1446" s="9" t="s">
        <v>319</v>
      </c>
      <c r="B1446" s="9" t="s">
        <v>4077</v>
      </c>
      <c r="C1446" s="9" t="s">
        <v>2617</v>
      </c>
      <c r="D1446" s="9" t="str">
        <f>CONCATENATE(quota_commodities[[#This Row],[goods_nomenclature_item_id]], " - ", quota_commodities[[#This Row],[description]])</f>
        <v>2204109800 - Other</v>
      </c>
    </row>
    <row r="1447" spans="1:4" x14ac:dyDescent="0.25">
      <c r="A1447" s="9" t="s">
        <v>319</v>
      </c>
      <c r="B1447" s="9" t="s">
        <v>4078</v>
      </c>
      <c r="C1447" s="9" t="s">
        <v>4079</v>
      </c>
      <c r="D1447" s="9" t="str">
        <f>CONCATENATE(quota_commodities[[#This Row],[goods_nomenclature_item_id]], " - ", quota_commodities[[#This Row],[description]])</f>
        <v>2204210600 - With a protected designation of origin (PDO)</v>
      </c>
    </row>
    <row r="1448" spans="1:4" x14ac:dyDescent="0.25">
      <c r="A1448" s="9" t="s">
        <v>319</v>
      </c>
      <c r="B1448" s="9" t="s">
        <v>4080</v>
      </c>
      <c r="C1448" s="9" t="s">
        <v>4074</v>
      </c>
      <c r="D1448" s="9" t="str">
        <f>CONCATENATE(quota_commodities[[#This Row],[goods_nomenclature_item_id]], " - ", quota_commodities[[#This Row],[description]])</f>
        <v>2204210700 - With a protected geographical indication (PGI)</v>
      </c>
    </row>
    <row r="1449" spans="1:4" x14ac:dyDescent="0.25">
      <c r="A1449" s="9" t="s">
        <v>319</v>
      </c>
      <c r="B1449" s="9" t="s">
        <v>4081</v>
      </c>
      <c r="C1449" s="9" t="s">
        <v>4076</v>
      </c>
      <c r="D1449" s="9" t="str">
        <f>CONCATENATE(quota_commodities[[#This Row],[goods_nomenclature_item_id]], " - ", quota_commodities[[#This Row],[description]])</f>
        <v>2204210800 - Other varietal wines</v>
      </c>
    </row>
    <row r="1450" spans="1:4" x14ac:dyDescent="0.25">
      <c r="A1450" s="9" t="s">
        <v>319</v>
      </c>
      <c r="B1450" s="9" t="s">
        <v>4082</v>
      </c>
      <c r="C1450" s="9" t="s">
        <v>2617</v>
      </c>
      <c r="D1450" s="9" t="str">
        <f>CONCATENATE(quota_commodities[[#This Row],[goods_nomenclature_item_id]], " - ", quota_commodities[[#This Row],[description]])</f>
        <v>2204210900 - Other</v>
      </c>
    </row>
    <row r="1451" spans="1:4" x14ac:dyDescent="0.25">
      <c r="A1451" s="9" t="s">
        <v>319</v>
      </c>
      <c r="B1451" s="9" t="s">
        <v>2835</v>
      </c>
      <c r="C1451" s="9" t="s">
        <v>2836</v>
      </c>
      <c r="D1451" s="9" t="str">
        <f>CONCATENATE(quota_commodities[[#This Row],[goods_nomenclature_item_id]], " - ", quota_commodities[[#This Row],[description]])</f>
        <v>2204219311 - A??n Bessem-Bouira, M??d??a, Coteaux du Zaccar, Dahra, Coteaux de Mascara, Monts du Tessalah, Coteaux de Tlemcen</v>
      </c>
    </row>
    <row r="1452" spans="1:4" x14ac:dyDescent="0.25">
      <c r="A1452" s="9" t="s">
        <v>319</v>
      </c>
      <c r="B1452" s="9" t="s">
        <v>2841</v>
      </c>
      <c r="C1452" s="9" t="s">
        <v>2617</v>
      </c>
      <c r="D1452" s="9" t="str">
        <f>CONCATENATE(quota_commodities[[#This Row],[goods_nomenclature_item_id]], " - ", quota_commodities[[#This Row],[description]])</f>
        <v>2204219319 - Other</v>
      </c>
    </row>
    <row r="1453" spans="1:4" x14ac:dyDescent="0.25">
      <c r="A1453" s="9" t="s">
        <v>319</v>
      </c>
      <c r="B1453" s="9" t="s">
        <v>4069</v>
      </c>
      <c r="C1453" s="9" t="s">
        <v>2836</v>
      </c>
      <c r="D1453" s="9" t="str">
        <f>CONCATENATE(quota_commodities[[#This Row],[goods_nomenclature_item_id]], " - ", quota_commodities[[#This Row],[description]])</f>
        <v>2204219321 - A??n Bessem-Bouira, M??d??a, Coteaux du Zaccar, Dahra, Coteaux de Mascara, Monts du Tessalah, Coteaux de Tlemcen</v>
      </c>
    </row>
    <row r="1454" spans="1:4" x14ac:dyDescent="0.25">
      <c r="A1454" s="9" t="s">
        <v>319</v>
      </c>
      <c r="B1454" s="9" t="s">
        <v>4083</v>
      </c>
      <c r="C1454" s="9" t="s">
        <v>2617</v>
      </c>
      <c r="D1454" s="9" t="str">
        <f>CONCATENATE(quota_commodities[[#This Row],[goods_nomenclature_item_id]], " - ", quota_commodities[[#This Row],[description]])</f>
        <v>2204219329 - Other</v>
      </c>
    </row>
    <row r="1455" spans="1:4" x14ac:dyDescent="0.25">
      <c r="A1455" s="9" t="s">
        <v>319</v>
      </c>
      <c r="B1455" s="9" t="s">
        <v>4084</v>
      </c>
      <c r="C1455" s="9" t="s">
        <v>4085</v>
      </c>
      <c r="D1455" s="9" t="str">
        <f>CONCATENATE(quota_commodities[[#This Row],[goods_nomenclature_item_id]], " - ", quota_commodities[[#This Row],[description]])</f>
        <v>2204219331 - Of an actual alcoholic strength by volume exceeding 15|% vol but not exceeding 18|% vol</v>
      </c>
    </row>
    <row r="1456" spans="1:4" x14ac:dyDescent="0.25">
      <c r="A1456" s="9" t="s">
        <v>319</v>
      </c>
      <c r="B1456" s="9" t="s">
        <v>4086</v>
      </c>
      <c r="C1456" s="9" t="s">
        <v>4087</v>
      </c>
      <c r="D1456" s="9" t="str">
        <f>CONCATENATE(quota_commodities[[#This Row],[goods_nomenclature_item_id]], " - ", quota_commodities[[#This Row],[description]])</f>
        <v>2204219341 - Of an actual alcoholic strength by volume exceeding 18|% vol but not exceeding 22|% vol</v>
      </c>
    </row>
    <row r="1457" spans="1:4" x14ac:dyDescent="0.25">
      <c r="A1457" s="9" t="s">
        <v>319</v>
      </c>
      <c r="B1457" s="9" t="s">
        <v>4088</v>
      </c>
      <c r="C1457" s="9" t="s">
        <v>4089</v>
      </c>
      <c r="D1457" s="9" t="str">
        <f>CONCATENATE(quota_commodities[[#This Row],[goods_nomenclature_item_id]], " - ", quota_commodities[[#This Row],[description]])</f>
        <v>2204219351 - Of an actual alcoholic strength by volume exceeding 22|% vol</v>
      </c>
    </row>
    <row r="1458" spans="1:4" x14ac:dyDescent="0.25">
      <c r="A1458" s="9" t="s">
        <v>319</v>
      </c>
      <c r="B1458" s="9" t="s">
        <v>2842</v>
      </c>
      <c r="C1458" s="9" t="s">
        <v>2836</v>
      </c>
      <c r="D1458" s="9" t="str">
        <f>CONCATENATE(quota_commodities[[#This Row],[goods_nomenclature_item_id]], " - ", quota_commodities[[#This Row],[description]])</f>
        <v>2204219411 - A??n Bessem-Bouira, M??d??a, Coteaux du Zaccar, Dahra, Coteaux de Mascara, Monts du Tessalah, Coteaux de Tlemcen</v>
      </c>
    </row>
    <row r="1459" spans="1:4" x14ac:dyDescent="0.25">
      <c r="A1459" s="9" t="s">
        <v>319</v>
      </c>
      <c r="B1459" s="9" t="s">
        <v>2846</v>
      </c>
      <c r="C1459" s="9" t="s">
        <v>2617</v>
      </c>
      <c r="D1459" s="9" t="str">
        <f>CONCATENATE(quota_commodities[[#This Row],[goods_nomenclature_item_id]], " - ", quota_commodities[[#This Row],[description]])</f>
        <v>2204219419 - Other</v>
      </c>
    </row>
    <row r="1460" spans="1:4" x14ac:dyDescent="0.25">
      <c r="A1460" s="9" t="s">
        <v>319</v>
      </c>
      <c r="B1460" s="9" t="s">
        <v>4070</v>
      </c>
      <c r="C1460" s="9" t="s">
        <v>2836</v>
      </c>
      <c r="D1460" s="9" t="str">
        <f>CONCATENATE(quota_commodities[[#This Row],[goods_nomenclature_item_id]], " - ", quota_commodities[[#This Row],[description]])</f>
        <v>2204219421 - A??n Bessem-Bouira, M??d??a, Coteaux du Zaccar, Dahra, Coteaux de Mascara, Monts du Tessalah, Coteaux de Tlemcen</v>
      </c>
    </row>
    <row r="1461" spans="1:4" x14ac:dyDescent="0.25">
      <c r="A1461" s="9" t="s">
        <v>319</v>
      </c>
      <c r="B1461" s="9" t="s">
        <v>4090</v>
      </c>
      <c r="C1461" s="9" t="s">
        <v>2617</v>
      </c>
      <c r="D1461" s="9" t="str">
        <f>CONCATENATE(quota_commodities[[#This Row],[goods_nomenclature_item_id]], " - ", quota_commodities[[#This Row],[description]])</f>
        <v>2204219429 - Other</v>
      </c>
    </row>
    <row r="1462" spans="1:4" x14ac:dyDescent="0.25">
      <c r="A1462" s="9" t="s">
        <v>319</v>
      </c>
      <c r="B1462" s="9" t="s">
        <v>4091</v>
      </c>
      <c r="C1462" s="9" t="s">
        <v>4085</v>
      </c>
      <c r="D1462" s="9" t="str">
        <f>CONCATENATE(quota_commodities[[#This Row],[goods_nomenclature_item_id]], " - ", quota_commodities[[#This Row],[description]])</f>
        <v>2204219431 - Of an actual alcoholic strength by volume exceeding 15|% vol but not exceeding 18|% vol</v>
      </c>
    </row>
    <row r="1463" spans="1:4" x14ac:dyDescent="0.25">
      <c r="A1463" s="9" t="s">
        <v>319</v>
      </c>
      <c r="B1463" s="9" t="s">
        <v>4092</v>
      </c>
      <c r="C1463" s="9" t="s">
        <v>4087</v>
      </c>
      <c r="D1463" s="9" t="str">
        <f>CONCATENATE(quota_commodities[[#This Row],[goods_nomenclature_item_id]], " - ", quota_commodities[[#This Row],[description]])</f>
        <v>2204219441 - Of an actual alcoholic strength by volume exceeding 18|% vol but not exceeding 22|% vol</v>
      </c>
    </row>
    <row r="1464" spans="1:4" x14ac:dyDescent="0.25">
      <c r="A1464" s="9" t="s">
        <v>319</v>
      </c>
      <c r="B1464" s="9" t="s">
        <v>4093</v>
      </c>
      <c r="C1464" s="9" t="s">
        <v>4089</v>
      </c>
      <c r="D1464" s="9" t="str">
        <f>CONCATENATE(quota_commodities[[#This Row],[goods_nomenclature_item_id]], " - ", quota_commodities[[#This Row],[description]])</f>
        <v>2204219451 - Of an actual alcoholic strength by volume exceeding 22|% vol</v>
      </c>
    </row>
    <row r="1465" spans="1:4" x14ac:dyDescent="0.25">
      <c r="A1465" s="9" t="s">
        <v>319</v>
      </c>
      <c r="B1465" s="9" t="s">
        <v>2848</v>
      </c>
      <c r="C1465" s="9" t="s">
        <v>2817</v>
      </c>
      <c r="D1465" s="9" t="str">
        <f>CONCATENATE(quota_commodities[[#This Row],[goods_nomenclature_item_id]], " - ", quota_commodities[[#This Row],[description]])</f>
        <v>2204219511 - Of an actual alcoholic strength by volume not exceeding 13|% vol</v>
      </c>
    </row>
    <row r="1466" spans="1:4" x14ac:dyDescent="0.25">
      <c r="A1466" s="9" t="s">
        <v>319</v>
      </c>
      <c r="B1466" s="9" t="s">
        <v>4094</v>
      </c>
      <c r="C1466" s="9" t="s">
        <v>4095</v>
      </c>
      <c r="D1466" s="9" t="str">
        <f>CONCATENATE(quota_commodities[[#This Row],[goods_nomenclature_item_id]], " - ", quota_commodities[[#This Row],[description]])</f>
        <v>2204219521 - Of an actual alcoholic strength by volume exceeding 13|% vol but not exceeding 15|% vol</v>
      </c>
    </row>
    <row r="1467" spans="1:4" x14ac:dyDescent="0.25">
      <c r="A1467" s="9" t="s">
        <v>319</v>
      </c>
      <c r="B1467" s="9" t="s">
        <v>4096</v>
      </c>
      <c r="C1467" s="9" t="s">
        <v>4085</v>
      </c>
      <c r="D1467" s="9" t="str">
        <f>CONCATENATE(quota_commodities[[#This Row],[goods_nomenclature_item_id]], " - ", quota_commodities[[#This Row],[description]])</f>
        <v>2204219531 - Of an actual alcoholic strength by volume exceeding 15|% vol but not exceeding 18|% vol</v>
      </c>
    </row>
    <row r="1468" spans="1:4" x14ac:dyDescent="0.25">
      <c r="A1468" s="9" t="s">
        <v>319</v>
      </c>
      <c r="B1468" s="9" t="s">
        <v>4097</v>
      </c>
      <c r="C1468" s="9" t="s">
        <v>4087</v>
      </c>
      <c r="D1468" s="9" t="str">
        <f>CONCATENATE(quota_commodities[[#This Row],[goods_nomenclature_item_id]], " - ", quota_commodities[[#This Row],[description]])</f>
        <v>2204219541 - Of an actual alcoholic strength by volume exceeding 18|% vol but not exceeding 22|% vol</v>
      </c>
    </row>
    <row r="1469" spans="1:4" x14ac:dyDescent="0.25">
      <c r="A1469" s="9" t="s">
        <v>319</v>
      </c>
      <c r="B1469" s="9" t="s">
        <v>4098</v>
      </c>
      <c r="C1469" s="9" t="s">
        <v>4089</v>
      </c>
      <c r="D1469" s="9" t="str">
        <f>CONCATENATE(quota_commodities[[#This Row],[goods_nomenclature_item_id]], " - ", quota_commodities[[#This Row],[description]])</f>
        <v>2204219551 - Of an actual alcoholic strength by volume exceeding 22|% vol</v>
      </c>
    </row>
    <row r="1470" spans="1:4" x14ac:dyDescent="0.25">
      <c r="A1470" s="9" t="s">
        <v>319</v>
      </c>
      <c r="B1470" s="9" t="s">
        <v>2849</v>
      </c>
      <c r="C1470" s="9" t="s">
        <v>2817</v>
      </c>
      <c r="D1470" s="9" t="str">
        <f>CONCATENATE(quota_commodities[[#This Row],[goods_nomenclature_item_id]], " - ", quota_commodities[[#This Row],[description]])</f>
        <v>2204219611 - Of an actual alcoholic strength by volume not exceeding 13|% vol</v>
      </c>
    </row>
    <row r="1471" spans="1:4" x14ac:dyDescent="0.25">
      <c r="A1471" s="9" t="s">
        <v>319</v>
      </c>
      <c r="B1471" s="9" t="s">
        <v>4099</v>
      </c>
      <c r="C1471" s="9" t="s">
        <v>4095</v>
      </c>
      <c r="D1471" s="9" t="str">
        <f>CONCATENATE(quota_commodities[[#This Row],[goods_nomenclature_item_id]], " - ", quota_commodities[[#This Row],[description]])</f>
        <v>2204219621 - Of an actual alcoholic strength by volume exceeding 13|% vol but not exceeding 15|% vol</v>
      </c>
    </row>
    <row r="1472" spans="1:4" x14ac:dyDescent="0.25">
      <c r="A1472" s="9" t="s">
        <v>319</v>
      </c>
      <c r="B1472" s="9" t="s">
        <v>4100</v>
      </c>
      <c r="C1472" s="9" t="s">
        <v>4085</v>
      </c>
      <c r="D1472" s="9" t="str">
        <f>CONCATENATE(quota_commodities[[#This Row],[goods_nomenclature_item_id]], " - ", quota_commodities[[#This Row],[description]])</f>
        <v>2204219631 - Of an actual alcoholic strength by volume exceeding 15|% vol but not exceeding 18|% vol</v>
      </c>
    </row>
    <row r="1473" spans="1:4" x14ac:dyDescent="0.25">
      <c r="A1473" s="9" t="s">
        <v>319</v>
      </c>
      <c r="B1473" s="9" t="s">
        <v>4101</v>
      </c>
      <c r="C1473" s="9" t="s">
        <v>4087</v>
      </c>
      <c r="D1473" s="9" t="str">
        <f>CONCATENATE(quota_commodities[[#This Row],[goods_nomenclature_item_id]], " - ", quota_commodities[[#This Row],[description]])</f>
        <v>2204219641 - Of an actual alcoholic strength by volume exceeding 18|% vol but not exceeding 22|% vol</v>
      </c>
    </row>
    <row r="1474" spans="1:4" x14ac:dyDescent="0.25">
      <c r="A1474" s="9" t="s">
        <v>319</v>
      </c>
      <c r="B1474" s="9" t="s">
        <v>4102</v>
      </c>
      <c r="C1474" s="9" t="s">
        <v>4089</v>
      </c>
      <c r="D1474" s="9" t="str">
        <f>CONCATENATE(quota_commodities[[#This Row],[goods_nomenclature_item_id]], " - ", quota_commodities[[#This Row],[description]])</f>
        <v>2204219651 - Of an actual alcoholic strength by volume exceeding 22|% vol</v>
      </c>
    </row>
    <row r="1475" spans="1:4" x14ac:dyDescent="0.25">
      <c r="A1475" s="9" t="s">
        <v>319</v>
      </c>
      <c r="B1475" s="9" t="s">
        <v>2851</v>
      </c>
      <c r="C1475" s="9" t="s">
        <v>2817</v>
      </c>
      <c r="D1475" s="9" t="str">
        <f>CONCATENATE(quota_commodities[[#This Row],[goods_nomenclature_item_id]], " - ", quota_commodities[[#This Row],[description]])</f>
        <v>2204219711 - Of an actual alcoholic strength by volume not exceeding 13|% vol</v>
      </c>
    </row>
    <row r="1476" spans="1:4" x14ac:dyDescent="0.25">
      <c r="A1476" s="9" t="s">
        <v>319</v>
      </c>
      <c r="B1476" s="9" t="s">
        <v>4103</v>
      </c>
      <c r="C1476" s="9" t="s">
        <v>4095</v>
      </c>
      <c r="D1476" s="9" t="str">
        <f>CONCATENATE(quota_commodities[[#This Row],[goods_nomenclature_item_id]], " - ", quota_commodities[[#This Row],[description]])</f>
        <v>2204219721 - Of an actual alcoholic strength by volume exceeding 13|% vol but not exceeding 15|% vol</v>
      </c>
    </row>
    <row r="1477" spans="1:4" x14ac:dyDescent="0.25">
      <c r="A1477" s="9" t="s">
        <v>319</v>
      </c>
      <c r="B1477" s="9" t="s">
        <v>4104</v>
      </c>
      <c r="C1477" s="9" t="s">
        <v>4085</v>
      </c>
      <c r="D1477" s="9" t="str">
        <f>CONCATENATE(quota_commodities[[#This Row],[goods_nomenclature_item_id]], " - ", quota_commodities[[#This Row],[description]])</f>
        <v>2204219731 - Of an actual alcoholic strength by volume exceeding 15|% vol but not exceeding 18|% vol</v>
      </c>
    </row>
    <row r="1478" spans="1:4" x14ac:dyDescent="0.25">
      <c r="A1478" s="9" t="s">
        <v>319</v>
      </c>
      <c r="B1478" s="9" t="s">
        <v>4105</v>
      </c>
      <c r="C1478" s="9" t="s">
        <v>4087</v>
      </c>
      <c r="D1478" s="9" t="str">
        <f>CONCATENATE(quota_commodities[[#This Row],[goods_nomenclature_item_id]], " - ", quota_commodities[[#This Row],[description]])</f>
        <v>2204219741 - Of an actual alcoholic strength by volume exceeding 18|% vol but not exceeding 22|% vol</v>
      </c>
    </row>
    <row r="1479" spans="1:4" x14ac:dyDescent="0.25">
      <c r="A1479" s="9" t="s">
        <v>319</v>
      </c>
      <c r="B1479" s="9" t="s">
        <v>4106</v>
      </c>
      <c r="C1479" s="9" t="s">
        <v>4089</v>
      </c>
      <c r="D1479" s="9" t="str">
        <f>CONCATENATE(quota_commodities[[#This Row],[goods_nomenclature_item_id]], " - ", quota_commodities[[#This Row],[description]])</f>
        <v>2204219751 - Of an actual alcoholic strength by volume exceeding 22|% vol</v>
      </c>
    </row>
    <row r="1480" spans="1:4" x14ac:dyDescent="0.25">
      <c r="A1480" s="9" t="s">
        <v>319</v>
      </c>
      <c r="B1480" s="9" t="s">
        <v>2852</v>
      </c>
      <c r="C1480" s="9" t="s">
        <v>2817</v>
      </c>
      <c r="D1480" s="9" t="str">
        <f>CONCATENATE(quota_commodities[[#This Row],[goods_nomenclature_item_id]], " - ", quota_commodities[[#This Row],[description]])</f>
        <v>2204219811 - Of an actual alcoholic strength by volume not exceeding 13|% vol</v>
      </c>
    </row>
    <row r="1481" spans="1:4" x14ac:dyDescent="0.25">
      <c r="A1481" s="9" t="s">
        <v>319</v>
      </c>
      <c r="B1481" s="9" t="s">
        <v>4107</v>
      </c>
      <c r="C1481" s="9" t="s">
        <v>4095</v>
      </c>
      <c r="D1481" s="9" t="str">
        <f>CONCATENATE(quota_commodities[[#This Row],[goods_nomenclature_item_id]], " - ", quota_commodities[[#This Row],[description]])</f>
        <v>2204219821 - Of an actual alcoholic strength by volume exceeding 13|% vol but not exceeding 15|% vol</v>
      </c>
    </row>
    <row r="1482" spans="1:4" x14ac:dyDescent="0.25">
      <c r="A1482" s="9" t="s">
        <v>319</v>
      </c>
      <c r="B1482" s="9" t="s">
        <v>4108</v>
      </c>
      <c r="C1482" s="9" t="s">
        <v>4085</v>
      </c>
      <c r="D1482" s="9" t="str">
        <f>CONCATENATE(quota_commodities[[#This Row],[goods_nomenclature_item_id]], " - ", quota_commodities[[#This Row],[description]])</f>
        <v>2204219831 - Of an actual alcoholic strength by volume exceeding 15|% vol but not exceeding 18|% vol</v>
      </c>
    </row>
    <row r="1483" spans="1:4" x14ac:dyDescent="0.25">
      <c r="A1483" s="9" t="s">
        <v>319</v>
      </c>
      <c r="B1483" s="9" t="s">
        <v>4109</v>
      </c>
      <c r="C1483" s="9" t="s">
        <v>4087</v>
      </c>
      <c r="D1483" s="9" t="str">
        <f>CONCATENATE(quota_commodities[[#This Row],[goods_nomenclature_item_id]], " - ", quota_commodities[[#This Row],[description]])</f>
        <v>2204219841 - Of an actual alcoholic strength by volume exceeding 18|% vol but not exceeding 22|% vol</v>
      </c>
    </row>
    <row r="1484" spans="1:4" x14ac:dyDescent="0.25">
      <c r="A1484" s="9" t="s">
        <v>319</v>
      </c>
      <c r="B1484" s="9" t="s">
        <v>4110</v>
      </c>
      <c r="C1484" s="9" t="s">
        <v>4089</v>
      </c>
      <c r="D1484" s="9" t="str">
        <f>CONCATENATE(quota_commodities[[#This Row],[goods_nomenclature_item_id]], " - ", quota_commodities[[#This Row],[description]])</f>
        <v>2204219851 - Of an actual alcoholic strength by volume exceeding 22|% vol</v>
      </c>
    </row>
    <row r="1485" spans="1:4" x14ac:dyDescent="0.25">
      <c r="A1485" s="9" t="s">
        <v>319</v>
      </c>
      <c r="B1485" s="9" t="s">
        <v>4111</v>
      </c>
      <c r="C1485" s="9" t="s">
        <v>4112</v>
      </c>
      <c r="D1485"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486" spans="1:4" x14ac:dyDescent="0.25">
      <c r="A1486" s="9" t="s">
        <v>319</v>
      </c>
      <c r="B1486" s="9" t="s">
        <v>4113</v>
      </c>
      <c r="C1486" s="9" t="s">
        <v>4114</v>
      </c>
      <c r="D1486" s="9" t="str">
        <f>CONCATENATE(quota_commodities[[#This Row],[goods_nomenclature_item_id]], " - ", quota_commodities[[#This Row],[description]])</f>
        <v>2204229300 - White</v>
      </c>
    </row>
    <row r="1487" spans="1:4" x14ac:dyDescent="0.25">
      <c r="A1487" s="9" t="s">
        <v>319</v>
      </c>
      <c r="B1487" s="9" t="s">
        <v>2818</v>
      </c>
      <c r="C1487" s="9" t="s">
        <v>2817</v>
      </c>
      <c r="D1487" s="9" t="str">
        <f>CONCATENATE(quota_commodities[[#This Row],[goods_nomenclature_item_id]], " - ", quota_commodities[[#This Row],[description]])</f>
        <v>2204229411 - Of an actual alcoholic strength by volume not exceeding 13|% vol</v>
      </c>
    </row>
    <row r="1488" spans="1:4" x14ac:dyDescent="0.25">
      <c r="A1488" s="9" t="s">
        <v>319</v>
      </c>
      <c r="B1488" s="9" t="s">
        <v>4115</v>
      </c>
      <c r="C1488" s="9" t="s">
        <v>4095</v>
      </c>
      <c r="D1488" s="9" t="str">
        <f>CONCATENATE(quota_commodities[[#This Row],[goods_nomenclature_item_id]], " - ", quota_commodities[[#This Row],[description]])</f>
        <v>2204229421 - Of an actual alcoholic strength by volume exceeding 13|% vol but not exceeding 15|% vol</v>
      </c>
    </row>
    <row r="1489" spans="1:4" x14ac:dyDescent="0.25">
      <c r="A1489" s="9" t="s">
        <v>319</v>
      </c>
      <c r="B1489" s="9" t="s">
        <v>4116</v>
      </c>
      <c r="C1489" s="9" t="s">
        <v>4085</v>
      </c>
      <c r="D1489" s="9" t="str">
        <f>CONCATENATE(quota_commodities[[#This Row],[goods_nomenclature_item_id]], " - ", quota_commodities[[#This Row],[description]])</f>
        <v>2204229431 - Of an actual alcoholic strength by volume exceeding 15|% vol but not exceeding 18|% vol</v>
      </c>
    </row>
    <row r="1490" spans="1:4" x14ac:dyDescent="0.25">
      <c r="A1490" s="9" t="s">
        <v>319</v>
      </c>
      <c r="B1490" s="9" t="s">
        <v>4117</v>
      </c>
      <c r="C1490" s="9" t="s">
        <v>4087</v>
      </c>
      <c r="D1490" s="9" t="str">
        <f>CONCATENATE(quota_commodities[[#This Row],[goods_nomenclature_item_id]], " - ", quota_commodities[[#This Row],[description]])</f>
        <v>2204229441 - Of an actual alcoholic strength by volume exceeding 18|% vol but not exceeding 22|% vol</v>
      </c>
    </row>
    <row r="1491" spans="1:4" x14ac:dyDescent="0.25">
      <c r="A1491" s="9" t="s">
        <v>319</v>
      </c>
      <c r="B1491" s="9" t="s">
        <v>4118</v>
      </c>
      <c r="C1491" s="9" t="s">
        <v>4089</v>
      </c>
      <c r="D1491" s="9" t="str">
        <f>CONCATENATE(quota_commodities[[#This Row],[goods_nomenclature_item_id]], " - ", quota_commodities[[#This Row],[description]])</f>
        <v>2204229451 - Of an actual alcoholic strength by volume exceeding 22|% vol</v>
      </c>
    </row>
    <row r="1492" spans="1:4" x14ac:dyDescent="0.25">
      <c r="A1492" s="9" t="s">
        <v>319</v>
      </c>
      <c r="B1492" s="9" t="s">
        <v>4119</v>
      </c>
      <c r="C1492" s="9" t="s">
        <v>4114</v>
      </c>
      <c r="D1492" s="9" t="str">
        <f>CONCATENATE(quota_commodities[[#This Row],[goods_nomenclature_item_id]], " - ", quota_commodities[[#This Row],[description]])</f>
        <v>2204229500 - White</v>
      </c>
    </row>
    <row r="1493" spans="1:4" x14ac:dyDescent="0.25">
      <c r="A1493" s="9" t="s">
        <v>319</v>
      </c>
      <c r="B1493" s="9" t="s">
        <v>2821</v>
      </c>
      <c r="C1493" s="9" t="s">
        <v>2817</v>
      </c>
      <c r="D1493" s="9" t="str">
        <f>CONCATENATE(quota_commodities[[#This Row],[goods_nomenclature_item_id]], " - ", quota_commodities[[#This Row],[description]])</f>
        <v>2204229611 - Of an actual alcoholic strength by volume not exceeding 13|% vol</v>
      </c>
    </row>
    <row r="1494" spans="1:4" x14ac:dyDescent="0.25">
      <c r="A1494" s="9" t="s">
        <v>319</v>
      </c>
      <c r="B1494" s="9" t="s">
        <v>4120</v>
      </c>
      <c r="C1494" s="9" t="s">
        <v>4095</v>
      </c>
      <c r="D1494" s="9" t="str">
        <f>CONCATENATE(quota_commodities[[#This Row],[goods_nomenclature_item_id]], " - ", quota_commodities[[#This Row],[description]])</f>
        <v>2204229621 - Of an actual alcoholic strength by volume exceeding 13|% vol but not exceeding 15|% vol</v>
      </c>
    </row>
    <row r="1495" spans="1:4" x14ac:dyDescent="0.25">
      <c r="A1495" s="9" t="s">
        <v>319</v>
      </c>
      <c r="B1495" s="9" t="s">
        <v>4121</v>
      </c>
      <c r="C1495" s="9" t="s">
        <v>4085</v>
      </c>
      <c r="D1495" s="9" t="str">
        <f>CONCATENATE(quota_commodities[[#This Row],[goods_nomenclature_item_id]], " - ", quota_commodities[[#This Row],[description]])</f>
        <v>2204229631 - Of an actual alcoholic strength by volume exceeding 15|% vol but not exceeding 18|% vol</v>
      </c>
    </row>
    <row r="1496" spans="1:4" x14ac:dyDescent="0.25">
      <c r="A1496" s="9" t="s">
        <v>319</v>
      </c>
      <c r="B1496" s="9" t="s">
        <v>4122</v>
      </c>
      <c r="C1496" s="9" t="s">
        <v>4087</v>
      </c>
      <c r="D1496" s="9" t="str">
        <f>CONCATENATE(quota_commodities[[#This Row],[goods_nomenclature_item_id]], " - ", quota_commodities[[#This Row],[description]])</f>
        <v>2204229641 - Of an actual alcoholic strength by volume exceeding 18|% vol but not exceeding 22|% vol</v>
      </c>
    </row>
    <row r="1497" spans="1:4" x14ac:dyDescent="0.25">
      <c r="A1497" s="9" t="s">
        <v>319</v>
      </c>
      <c r="B1497" s="9" t="s">
        <v>4123</v>
      </c>
      <c r="C1497" s="9" t="s">
        <v>4089</v>
      </c>
      <c r="D1497" s="9" t="str">
        <f>CONCATENATE(quota_commodities[[#This Row],[goods_nomenclature_item_id]], " - ", quota_commodities[[#This Row],[description]])</f>
        <v>2204229651 - Of an actual alcoholic strength by volume exceeding 22|% vol</v>
      </c>
    </row>
    <row r="1498" spans="1:4" x14ac:dyDescent="0.25">
      <c r="A1498" s="9" t="s">
        <v>319</v>
      </c>
      <c r="B1498" s="9" t="s">
        <v>2824</v>
      </c>
      <c r="C1498" s="9" t="s">
        <v>2817</v>
      </c>
      <c r="D1498" s="9" t="str">
        <f>CONCATENATE(quota_commodities[[#This Row],[goods_nomenclature_item_id]], " - ", quota_commodities[[#This Row],[description]])</f>
        <v>2204229811 - Of an actual alcoholic strength by volume not exceeding 13|% vol</v>
      </c>
    </row>
    <row r="1499" spans="1:4" x14ac:dyDescent="0.25">
      <c r="A1499" s="9" t="s">
        <v>319</v>
      </c>
      <c r="B1499" s="9" t="s">
        <v>4124</v>
      </c>
      <c r="C1499" s="9" t="s">
        <v>4095</v>
      </c>
      <c r="D1499" s="9" t="str">
        <f>CONCATENATE(quota_commodities[[#This Row],[goods_nomenclature_item_id]], " - ", quota_commodities[[#This Row],[description]])</f>
        <v>2204229821 - Of an actual alcoholic strength by volume exceeding 13|% vol but not exceeding 15|% vol</v>
      </c>
    </row>
    <row r="1500" spans="1:4" x14ac:dyDescent="0.25">
      <c r="A1500" s="9" t="s">
        <v>319</v>
      </c>
      <c r="B1500" s="9" t="s">
        <v>4125</v>
      </c>
      <c r="C1500" s="9" t="s">
        <v>4085</v>
      </c>
      <c r="D1500" s="9" t="str">
        <f>CONCATENATE(quota_commodities[[#This Row],[goods_nomenclature_item_id]], " - ", quota_commodities[[#This Row],[description]])</f>
        <v>2204229831 - Of an actual alcoholic strength by volume exceeding 15|% vol but not exceeding 18|% vol</v>
      </c>
    </row>
    <row r="1501" spans="1:4" x14ac:dyDescent="0.25">
      <c r="A1501" s="9" t="s">
        <v>319</v>
      </c>
      <c r="B1501" s="9" t="s">
        <v>4126</v>
      </c>
      <c r="C1501" s="9" t="s">
        <v>4087</v>
      </c>
      <c r="D1501" s="9" t="str">
        <f>CONCATENATE(quota_commodities[[#This Row],[goods_nomenclature_item_id]], " - ", quota_commodities[[#This Row],[description]])</f>
        <v>2204229841 - Of an actual alcoholic strength by volume exceeding 18|% vol but not exceeding 22|% vol</v>
      </c>
    </row>
    <row r="1502" spans="1:4" x14ac:dyDescent="0.25">
      <c r="A1502" s="9" t="s">
        <v>319</v>
      </c>
      <c r="B1502" s="9" t="s">
        <v>4127</v>
      </c>
      <c r="C1502" s="9" t="s">
        <v>4089</v>
      </c>
      <c r="D1502" s="9" t="str">
        <f>CONCATENATE(quota_commodities[[#This Row],[goods_nomenclature_item_id]], " - ", quota_commodities[[#This Row],[description]])</f>
        <v>2204229851 - Of an actual alcoholic strength by volume exceeding 22|% vol</v>
      </c>
    </row>
    <row r="1503" spans="1:4" x14ac:dyDescent="0.25">
      <c r="A1503" s="9" t="s">
        <v>319</v>
      </c>
      <c r="B1503" s="9" t="s">
        <v>4128</v>
      </c>
      <c r="C1503" s="9" t="s">
        <v>4112</v>
      </c>
      <c r="D1503"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504" spans="1:4" x14ac:dyDescent="0.25">
      <c r="A1504" s="9" t="s">
        <v>319</v>
      </c>
      <c r="B1504" s="9" t="s">
        <v>4129</v>
      </c>
      <c r="C1504" s="9" t="s">
        <v>4114</v>
      </c>
      <c r="D1504" s="9" t="str">
        <f>CONCATENATE(quota_commodities[[#This Row],[goods_nomenclature_item_id]], " - ", quota_commodities[[#This Row],[description]])</f>
        <v>2204299300 - White</v>
      </c>
    </row>
    <row r="1505" spans="1:4" x14ac:dyDescent="0.25">
      <c r="A1505" s="9" t="s">
        <v>319</v>
      </c>
      <c r="B1505" s="9" t="s">
        <v>2827</v>
      </c>
      <c r="C1505" s="9" t="s">
        <v>2817</v>
      </c>
      <c r="D1505" s="9" t="str">
        <f>CONCATENATE(quota_commodities[[#This Row],[goods_nomenclature_item_id]], " - ", quota_commodities[[#This Row],[description]])</f>
        <v>2204299411 - Of an actual alcoholic strength by volume not exceeding 13|% vol</v>
      </c>
    </row>
    <row r="1506" spans="1:4" x14ac:dyDescent="0.25">
      <c r="A1506" s="9" t="s">
        <v>319</v>
      </c>
      <c r="B1506" s="9" t="s">
        <v>4130</v>
      </c>
      <c r="C1506" s="9" t="s">
        <v>4095</v>
      </c>
      <c r="D1506" s="9" t="str">
        <f>CONCATENATE(quota_commodities[[#This Row],[goods_nomenclature_item_id]], " - ", quota_commodities[[#This Row],[description]])</f>
        <v>2204299421 - Of an actual alcoholic strength by volume exceeding 13|% vol but not exceeding 15|% vol</v>
      </c>
    </row>
    <row r="1507" spans="1:4" x14ac:dyDescent="0.25">
      <c r="A1507" s="9" t="s">
        <v>319</v>
      </c>
      <c r="B1507" s="9" t="s">
        <v>4131</v>
      </c>
      <c r="C1507" s="9" t="s">
        <v>4085</v>
      </c>
      <c r="D1507" s="9" t="str">
        <f>CONCATENATE(quota_commodities[[#This Row],[goods_nomenclature_item_id]], " - ", quota_commodities[[#This Row],[description]])</f>
        <v>2204299431 - Of an actual alcoholic strength by volume exceeding 15|% vol but not exceeding 18|% vol</v>
      </c>
    </row>
    <row r="1508" spans="1:4" x14ac:dyDescent="0.25">
      <c r="A1508" s="9" t="s">
        <v>319</v>
      </c>
      <c r="B1508" s="9" t="s">
        <v>4132</v>
      </c>
      <c r="C1508" s="9" t="s">
        <v>4087</v>
      </c>
      <c r="D1508" s="9" t="str">
        <f>CONCATENATE(quota_commodities[[#This Row],[goods_nomenclature_item_id]], " - ", quota_commodities[[#This Row],[description]])</f>
        <v>2204299441 - Of an actual alcoholic strength by volume exceeding 18|% vol but not exceeding 22|% vol</v>
      </c>
    </row>
    <row r="1509" spans="1:4" x14ac:dyDescent="0.25">
      <c r="A1509" s="9" t="s">
        <v>319</v>
      </c>
      <c r="B1509" s="9" t="s">
        <v>4133</v>
      </c>
      <c r="C1509" s="9" t="s">
        <v>4089</v>
      </c>
      <c r="D1509" s="9" t="str">
        <f>CONCATENATE(quota_commodities[[#This Row],[goods_nomenclature_item_id]], " - ", quota_commodities[[#This Row],[description]])</f>
        <v>2204299451 - Of an actual alcoholic strength by volume exceeding 22|% vol</v>
      </c>
    </row>
    <row r="1510" spans="1:4" x14ac:dyDescent="0.25">
      <c r="A1510" s="9" t="s">
        <v>319</v>
      </c>
      <c r="B1510" s="9" t="s">
        <v>4134</v>
      </c>
      <c r="C1510" s="9" t="s">
        <v>4114</v>
      </c>
      <c r="D1510" s="9" t="str">
        <f>CONCATENATE(quota_commodities[[#This Row],[goods_nomenclature_item_id]], " - ", quota_commodities[[#This Row],[description]])</f>
        <v>2204299500 - White</v>
      </c>
    </row>
    <row r="1511" spans="1:4" x14ac:dyDescent="0.25">
      <c r="A1511" s="9" t="s">
        <v>319</v>
      </c>
      <c r="B1511" s="9" t="s">
        <v>2830</v>
      </c>
      <c r="C1511" s="9" t="s">
        <v>2817</v>
      </c>
      <c r="D1511" s="9" t="str">
        <f>CONCATENATE(quota_commodities[[#This Row],[goods_nomenclature_item_id]], " - ", quota_commodities[[#This Row],[description]])</f>
        <v>2204299611 - Of an actual alcoholic strength by volume not exceeding 13|% vol</v>
      </c>
    </row>
    <row r="1512" spans="1:4" x14ac:dyDescent="0.25">
      <c r="A1512" s="9" t="s">
        <v>319</v>
      </c>
      <c r="B1512" s="9" t="s">
        <v>4135</v>
      </c>
      <c r="C1512" s="9" t="s">
        <v>4095</v>
      </c>
      <c r="D1512" s="9" t="str">
        <f>CONCATENATE(quota_commodities[[#This Row],[goods_nomenclature_item_id]], " - ", quota_commodities[[#This Row],[description]])</f>
        <v>2204299621 - Of an actual alcoholic strength by volume exceeding 13|% vol but not exceeding 15|% vol</v>
      </c>
    </row>
    <row r="1513" spans="1:4" x14ac:dyDescent="0.25">
      <c r="A1513" s="9" t="s">
        <v>319</v>
      </c>
      <c r="B1513" s="9" t="s">
        <v>4136</v>
      </c>
      <c r="C1513" s="9" t="s">
        <v>4085</v>
      </c>
      <c r="D1513" s="9" t="str">
        <f>CONCATENATE(quota_commodities[[#This Row],[goods_nomenclature_item_id]], " - ", quota_commodities[[#This Row],[description]])</f>
        <v>2204299631 - Of an actual alcoholic strength by volume exceeding 15|% vol but not exceeding 18|% vol</v>
      </c>
    </row>
    <row r="1514" spans="1:4" x14ac:dyDescent="0.25">
      <c r="A1514" s="9" t="s">
        <v>319</v>
      </c>
      <c r="B1514" s="9" t="s">
        <v>4137</v>
      </c>
      <c r="C1514" s="9" t="s">
        <v>4087</v>
      </c>
      <c r="D1514" s="9" t="str">
        <f>CONCATENATE(quota_commodities[[#This Row],[goods_nomenclature_item_id]], " - ", quota_commodities[[#This Row],[description]])</f>
        <v>2204299641 - Of an actual alcoholic strength by volume exceeding 18|% vol but not exceeding 22|% vol</v>
      </c>
    </row>
    <row r="1515" spans="1:4" x14ac:dyDescent="0.25">
      <c r="A1515" s="9" t="s">
        <v>319</v>
      </c>
      <c r="B1515" s="9" t="s">
        <v>4138</v>
      </c>
      <c r="C1515" s="9" t="s">
        <v>4089</v>
      </c>
      <c r="D1515" s="9" t="str">
        <f>CONCATENATE(quota_commodities[[#This Row],[goods_nomenclature_item_id]], " - ", quota_commodities[[#This Row],[description]])</f>
        <v>2204299651 - Of an actual alcoholic strength by volume exceeding 22|% vol</v>
      </c>
    </row>
    <row r="1516" spans="1:4" x14ac:dyDescent="0.25">
      <c r="A1516" s="9" t="s">
        <v>319</v>
      </c>
      <c r="B1516" s="9" t="s">
        <v>4139</v>
      </c>
      <c r="C1516" s="9" t="s">
        <v>4114</v>
      </c>
      <c r="D1516" s="9" t="str">
        <f>CONCATENATE(quota_commodities[[#This Row],[goods_nomenclature_item_id]], " - ", quota_commodities[[#This Row],[description]])</f>
        <v>2204299700 - White</v>
      </c>
    </row>
    <row r="1517" spans="1:4" x14ac:dyDescent="0.25">
      <c r="A1517" s="9" t="s">
        <v>319</v>
      </c>
      <c r="B1517" s="9" t="s">
        <v>2833</v>
      </c>
      <c r="C1517" s="9" t="s">
        <v>2817</v>
      </c>
      <c r="D1517" s="9" t="str">
        <f>CONCATENATE(quota_commodities[[#This Row],[goods_nomenclature_item_id]], " - ", quota_commodities[[#This Row],[description]])</f>
        <v>2204299811 - Of an actual alcoholic strength by volume not exceeding 13|% vol</v>
      </c>
    </row>
    <row r="1518" spans="1:4" x14ac:dyDescent="0.25">
      <c r="A1518" s="9" t="s">
        <v>319</v>
      </c>
      <c r="B1518" s="9" t="s">
        <v>4140</v>
      </c>
      <c r="C1518" s="9" t="s">
        <v>4095</v>
      </c>
      <c r="D1518" s="9" t="str">
        <f>CONCATENATE(quota_commodities[[#This Row],[goods_nomenclature_item_id]], " - ", quota_commodities[[#This Row],[description]])</f>
        <v>2204299821 - Of an actual alcoholic strength by volume exceeding 13|% vol but not exceeding 15|% vol</v>
      </c>
    </row>
    <row r="1519" spans="1:4" x14ac:dyDescent="0.25">
      <c r="A1519" s="9" t="s">
        <v>319</v>
      </c>
      <c r="B1519" s="9" t="s">
        <v>4141</v>
      </c>
      <c r="C1519" s="9" t="s">
        <v>4085</v>
      </c>
      <c r="D1519" s="9" t="str">
        <f>CONCATENATE(quota_commodities[[#This Row],[goods_nomenclature_item_id]], " - ", quota_commodities[[#This Row],[description]])</f>
        <v>2204299831 - Of an actual alcoholic strength by volume exceeding 15|% vol but not exceeding 18|% vol</v>
      </c>
    </row>
    <row r="1520" spans="1:4" x14ac:dyDescent="0.25">
      <c r="A1520" s="9" t="s">
        <v>319</v>
      </c>
      <c r="B1520" s="9" t="s">
        <v>4142</v>
      </c>
      <c r="C1520" s="9" t="s">
        <v>4087</v>
      </c>
      <c r="D1520" s="9" t="str">
        <f>CONCATENATE(quota_commodities[[#This Row],[goods_nomenclature_item_id]], " - ", quota_commodities[[#This Row],[description]])</f>
        <v>2204299841 - Of an actual alcoholic strength by volume exceeding 18|% vol but not exceeding 22|% vol</v>
      </c>
    </row>
    <row r="1521" spans="1:4" x14ac:dyDescent="0.25">
      <c r="A1521" s="9" t="s">
        <v>319</v>
      </c>
      <c r="B1521" s="9" t="s">
        <v>4143</v>
      </c>
      <c r="C1521" s="9" t="s">
        <v>4089</v>
      </c>
      <c r="D1521" s="9" t="str">
        <f>CONCATENATE(quota_commodities[[#This Row],[goods_nomenclature_item_id]], " - ", quota_commodities[[#This Row],[description]])</f>
        <v>2204299851 - Of an actual alcoholic strength by volume exceeding 22|% vol</v>
      </c>
    </row>
    <row r="1522" spans="1:4" x14ac:dyDescent="0.25">
      <c r="A1522" s="9" t="s">
        <v>320</v>
      </c>
      <c r="B1522" s="9" t="s">
        <v>4144</v>
      </c>
      <c r="C1522" s="9" t="s">
        <v>4145</v>
      </c>
      <c r="D1522" s="9" t="str">
        <f>CONCATENATE(quota_commodities[[#This Row],[goods_nomenclature_item_id]], " - ", quota_commodities[[#This Row],[description]])</f>
        <v>0603000000 - Cut flowers and flower buds of a kind suitable for bouquets or for ornamental purposes, fresh, dried, dyed, bleached, impregnated or otherwise prepared</v>
      </c>
    </row>
    <row r="1523" spans="1:4" x14ac:dyDescent="0.25">
      <c r="A1523" s="9" t="s">
        <v>321</v>
      </c>
      <c r="B1523" s="9" t="s">
        <v>4146</v>
      </c>
      <c r="C1523" s="9" t="s">
        <v>4147</v>
      </c>
      <c r="D1523" s="9" t="str">
        <f>CONCATENATE(quota_commodities[[#This Row],[goods_nomenclature_item_id]], " - ", quota_commodities[[#This Row],[description]])</f>
        <v>0604000000 - Foliage, branches and other parts of plants, without flowers or flower buds, and grasses, mosses and lichens, being goods of a kind suitable for bouquets or for ornamental purposes, fresh, dried, dyed, bleached, impregnated or otherwise prepared</v>
      </c>
    </row>
    <row r="1524" spans="1:4" x14ac:dyDescent="0.25">
      <c r="A1524" s="9" t="s">
        <v>323</v>
      </c>
      <c r="B1524" s="9" t="s">
        <v>2667</v>
      </c>
      <c r="C1524" s="9" t="s">
        <v>2668</v>
      </c>
      <c r="D1524" s="9" t="str">
        <f>CONCATENATE(quota_commodities[[#This Row],[goods_nomenclature_item_id]], " - ", quota_commodities[[#This Row],[description]])</f>
        <v>0809100000 - Apricots</v>
      </c>
    </row>
    <row r="1525" spans="1:4" x14ac:dyDescent="0.25">
      <c r="A1525" s="9" t="s">
        <v>324</v>
      </c>
      <c r="B1525" s="9" t="s">
        <v>4066</v>
      </c>
      <c r="C1525" s="9" t="s">
        <v>1838</v>
      </c>
      <c r="D1525" s="9" t="str">
        <f>CONCATENATE(quota_commodities[[#This Row],[goods_nomenclature_item_id]], " - ", quota_commodities[[#This Row],[description]])</f>
        <v>0810100000 - Strawberries</v>
      </c>
    </row>
    <row r="1526" spans="1:4" x14ac:dyDescent="0.25">
      <c r="A1526" s="9" t="s">
        <v>325</v>
      </c>
      <c r="B1526" s="9" t="s">
        <v>4148</v>
      </c>
      <c r="C1526" s="9" t="s">
        <v>4149</v>
      </c>
      <c r="D1526" s="9" t="str">
        <f>CONCATENATE(quota_commodities[[#This Row],[goods_nomenclature_item_id]], " - ", quota_commodities[[#This Row],[description]])</f>
        <v>1509000000 - Olive oil and its fractions, whether or not refined, but not chemically modified</v>
      </c>
    </row>
    <row r="1527" spans="1:4" x14ac:dyDescent="0.25">
      <c r="A1527" s="9" t="s">
        <v>325</v>
      </c>
      <c r="B1527" s="9" t="s">
        <v>4150</v>
      </c>
      <c r="C1527" s="9" t="s">
        <v>4151</v>
      </c>
      <c r="D1527" s="9" t="str">
        <f>CONCATENATE(quota_commodities[[#This Row],[goods_nomenclature_item_id]], " - ", quota_commodities[[#This Row],[description]])</f>
        <v>1510000000 - Other oils and their fractions, obtained solely from olives, whether or not refined, but not chemically modified, including blends of these oils or fractions with oils or fractions of heading|1509</v>
      </c>
    </row>
    <row r="1528" spans="1:4" x14ac:dyDescent="0.25">
      <c r="A1528" s="9" t="s">
        <v>326</v>
      </c>
      <c r="B1528" s="9" t="s">
        <v>4152</v>
      </c>
      <c r="C1528" s="9" t="s">
        <v>4153</v>
      </c>
      <c r="D1528" s="9" t="str">
        <f>CONCATENATE(quota_commodities[[#This Row],[goods_nomenclature_item_id]], " - ", quota_commodities[[#This Row],[description]])</f>
        <v>1512199010 - Sunflower-seed oil</v>
      </c>
    </row>
    <row r="1529" spans="1:4" x14ac:dyDescent="0.25">
      <c r="A1529" s="9" t="s">
        <v>327</v>
      </c>
      <c r="B1529" s="9" t="s">
        <v>4154</v>
      </c>
      <c r="C1529" s="9" t="s">
        <v>4155</v>
      </c>
      <c r="D1529" s="9" t="str">
        <f>CONCATENATE(quota_commodities[[#This Row],[goods_nomenclature_item_id]], " - ", quota_commodities[[#This Row],[description]])</f>
        <v>2002101000 - Peeled</v>
      </c>
    </row>
    <row r="1530" spans="1:4" x14ac:dyDescent="0.25">
      <c r="A1530" s="9" t="s">
        <v>328</v>
      </c>
      <c r="B1530" s="9" t="s">
        <v>4156</v>
      </c>
      <c r="C1530" s="9" t="s">
        <v>3360</v>
      </c>
      <c r="D1530" s="9" t="str">
        <f>CONCATENATE(quota_commodities[[#This Row],[goods_nomenclature_item_id]], " - ", quota_commodities[[#This Row],[description]])</f>
        <v>2002903100 - In immediate packings of a net content exceeding 1|kg</v>
      </c>
    </row>
    <row r="1531" spans="1:4" x14ac:dyDescent="0.25">
      <c r="A1531" s="9" t="s">
        <v>328</v>
      </c>
      <c r="B1531" s="9" t="s">
        <v>4157</v>
      </c>
      <c r="C1531" s="9" t="s">
        <v>3362</v>
      </c>
      <c r="D1531" s="9" t="str">
        <f>CONCATENATE(quota_commodities[[#This Row],[goods_nomenclature_item_id]], " - ", quota_commodities[[#This Row],[description]])</f>
        <v>2002903900 - In immediate packings of a net content not exceeding 1|kg</v>
      </c>
    </row>
    <row r="1532" spans="1:4" x14ac:dyDescent="0.25">
      <c r="A1532" s="9" t="s">
        <v>328</v>
      </c>
      <c r="B1532" s="9" t="s">
        <v>4158</v>
      </c>
      <c r="C1532" s="9" t="s">
        <v>3360</v>
      </c>
      <c r="D1532" s="9" t="str">
        <f>CONCATENATE(quota_commodities[[#This Row],[goods_nomenclature_item_id]], " - ", quota_commodities[[#This Row],[description]])</f>
        <v>2002909100 - In immediate packings of a net content exceeding 1|kg</v>
      </c>
    </row>
    <row r="1533" spans="1:4" x14ac:dyDescent="0.25">
      <c r="A1533" s="9" t="s">
        <v>328</v>
      </c>
      <c r="B1533" s="9" t="s">
        <v>4159</v>
      </c>
      <c r="C1533" s="9" t="s">
        <v>3362</v>
      </c>
      <c r="D1533" s="9" t="str">
        <f>CONCATENATE(quota_commodities[[#This Row],[goods_nomenclature_item_id]], " - ", quota_commodities[[#This Row],[description]])</f>
        <v>2002909900 - In immediate packings of a net content not exceeding 1|kg</v>
      </c>
    </row>
    <row r="1534" spans="1:4" x14ac:dyDescent="0.25">
      <c r="A1534" s="9" t="s">
        <v>329</v>
      </c>
      <c r="B1534" s="9" t="s">
        <v>4160</v>
      </c>
      <c r="C1534" s="9" t="s">
        <v>1677</v>
      </c>
      <c r="D1534" s="9" t="str">
        <f>CONCATENATE(quota_commodities[[#This Row],[goods_nomenclature_item_id]], " - ", quota_commodities[[#This Row],[description]])</f>
        <v>2009500000 - Tomato juice</v>
      </c>
    </row>
    <row r="1535" spans="1:4" x14ac:dyDescent="0.25">
      <c r="A1535" s="9" t="s">
        <v>330</v>
      </c>
      <c r="B1535" s="9" t="s">
        <v>4161</v>
      </c>
      <c r="C1535" s="9" t="s">
        <v>2680</v>
      </c>
      <c r="D1535" s="9" t="str">
        <f>CONCATENATE(quota_commodities[[#This Row],[goods_nomenclature_item_id]], " - ", quota_commodities[[#This Row],[description]])</f>
        <v>2009893521 - With an added sugar content not exceeding 30|% by weight</v>
      </c>
    </row>
    <row r="1536" spans="1:4" x14ac:dyDescent="0.25">
      <c r="A1536" s="9" t="s">
        <v>330</v>
      </c>
      <c r="B1536" s="9" t="s">
        <v>4162</v>
      </c>
      <c r="C1536" s="9" t="s">
        <v>2617</v>
      </c>
      <c r="D1536" s="9" t="str">
        <f>CONCATENATE(quota_commodities[[#This Row],[goods_nomenclature_item_id]], " - ", quota_commodities[[#This Row],[description]])</f>
        <v>2009893529 - Other</v>
      </c>
    </row>
    <row r="1537" spans="1:4" x14ac:dyDescent="0.25">
      <c r="A1537" s="9" t="s">
        <v>330</v>
      </c>
      <c r="B1537" s="9" t="s">
        <v>4163</v>
      </c>
      <c r="C1537" s="9" t="s">
        <v>2680</v>
      </c>
      <c r="D1537" s="9" t="str">
        <f>CONCATENATE(quota_commodities[[#This Row],[goods_nomenclature_item_id]], " - ", quota_commodities[[#This Row],[description]])</f>
        <v>2009893531 - With an added sugar content not exceeding 30|% by weight</v>
      </c>
    </row>
    <row r="1538" spans="1:4" x14ac:dyDescent="0.25">
      <c r="A1538" s="9" t="s">
        <v>330</v>
      </c>
      <c r="B1538" s="9" t="s">
        <v>4164</v>
      </c>
      <c r="C1538" s="9" t="s">
        <v>2617</v>
      </c>
      <c r="D1538" s="9" t="str">
        <f>CONCATENATE(quota_commodities[[#This Row],[goods_nomenclature_item_id]], " - ", quota_commodities[[#This Row],[description]])</f>
        <v>2009893539 - Other</v>
      </c>
    </row>
    <row r="1539" spans="1:4" x14ac:dyDescent="0.25">
      <c r="A1539" s="9" t="s">
        <v>330</v>
      </c>
      <c r="B1539" s="9" t="s">
        <v>4165</v>
      </c>
      <c r="C1539" s="9" t="s">
        <v>4166</v>
      </c>
      <c r="D1539" s="9" t="str">
        <f>CONCATENATE(quota_commodities[[#This Row],[goods_nomenclature_item_id]], " - ", quota_commodities[[#This Row],[description]])</f>
        <v>2009893811 - powdered</v>
      </c>
    </row>
    <row r="1540" spans="1:4" x14ac:dyDescent="0.25">
      <c r="A1540" s="9" t="s">
        <v>330</v>
      </c>
      <c r="B1540" s="9" t="s">
        <v>4167</v>
      </c>
      <c r="C1540" s="9" t="s">
        <v>2617</v>
      </c>
      <c r="D1540" s="9" t="str">
        <f>CONCATENATE(quota_commodities[[#This Row],[goods_nomenclature_item_id]], " - ", quota_commodities[[#This Row],[description]])</f>
        <v>2009893819 - Other</v>
      </c>
    </row>
    <row r="1541" spans="1:4" x14ac:dyDescent="0.25">
      <c r="A1541" s="9" t="s">
        <v>330</v>
      </c>
      <c r="B1541" s="9" t="s">
        <v>4168</v>
      </c>
      <c r="C1541" s="9" t="s">
        <v>4166</v>
      </c>
      <c r="D1541" s="9" t="str">
        <f>CONCATENATE(quota_commodities[[#This Row],[goods_nomenclature_item_id]], " - ", quota_commodities[[#This Row],[description]])</f>
        <v>2009897911 - powdered</v>
      </c>
    </row>
    <row r="1542" spans="1:4" x14ac:dyDescent="0.25">
      <c r="A1542" s="9" t="s">
        <v>330</v>
      </c>
      <c r="B1542" s="9" t="s">
        <v>4169</v>
      </c>
      <c r="C1542" s="9" t="s">
        <v>2617</v>
      </c>
      <c r="D1542" s="9" t="str">
        <f>CONCATENATE(quota_commodities[[#This Row],[goods_nomenclature_item_id]], " - ", quota_commodities[[#This Row],[description]])</f>
        <v>2009897919 - Other</v>
      </c>
    </row>
    <row r="1543" spans="1:4" x14ac:dyDescent="0.25">
      <c r="A1543" s="9" t="s">
        <v>330</v>
      </c>
      <c r="B1543" s="9" t="s">
        <v>4170</v>
      </c>
      <c r="C1543" s="9" t="s">
        <v>4166</v>
      </c>
      <c r="D1543" s="9" t="str">
        <f>CONCATENATE(quota_commodities[[#This Row],[goods_nomenclature_item_id]], " - ", quota_commodities[[#This Row],[description]])</f>
        <v>2009898611 - powdered</v>
      </c>
    </row>
    <row r="1544" spans="1:4" x14ac:dyDescent="0.25">
      <c r="A1544" s="9" t="s">
        <v>330</v>
      </c>
      <c r="B1544" s="9" t="s">
        <v>4171</v>
      </c>
      <c r="C1544" s="9" t="s">
        <v>2617</v>
      </c>
      <c r="D1544" s="9" t="str">
        <f>CONCATENATE(quota_commodities[[#This Row],[goods_nomenclature_item_id]], " - ", quota_commodities[[#This Row],[description]])</f>
        <v>2009898619 - Other</v>
      </c>
    </row>
    <row r="1545" spans="1:4" x14ac:dyDescent="0.25">
      <c r="A1545" s="9" t="s">
        <v>330</v>
      </c>
      <c r="B1545" s="9" t="s">
        <v>4172</v>
      </c>
      <c r="C1545" s="9" t="s">
        <v>4166</v>
      </c>
      <c r="D1545" s="9" t="str">
        <f>CONCATENATE(quota_commodities[[#This Row],[goods_nomenclature_item_id]], " - ", quota_commodities[[#This Row],[description]])</f>
        <v>2009898911 - powdered</v>
      </c>
    </row>
    <row r="1546" spans="1:4" x14ac:dyDescent="0.25">
      <c r="A1546" s="9" t="s">
        <v>330</v>
      </c>
      <c r="B1546" s="9" t="s">
        <v>4173</v>
      </c>
      <c r="C1546" s="9" t="s">
        <v>2617</v>
      </c>
      <c r="D1546" s="9" t="str">
        <f>CONCATENATE(quota_commodities[[#This Row],[goods_nomenclature_item_id]], " - ", quota_commodities[[#This Row],[description]])</f>
        <v>2009898919 - Other</v>
      </c>
    </row>
    <row r="1547" spans="1:4" x14ac:dyDescent="0.25">
      <c r="A1547" s="9" t="s">
        <v>330</v>
      </c>
      <c r="B1547" s="9" t="s">
        <v>4174</v>
      </c>
      <c r="C1547" s="9" t="s">
        <v>1678</v>
      </c>
      <c r="D1547" s="9" t="str">
        <f>CONCATENATE(quota_commodities[[#This Row],[goods_nomenclature_item_id]], " - ", quota_commodities[[#This Row],[description]])</f>
        <v>2009899915 - Apricot juice</v>
      </c>
    </row>
    <row r="1548" spans="1:4" x14ac:dyDescent="0.25">
      <c r="A1548" s="9" t="s">
        <v>330</v>
      </c>
      <c r="B1548" s="9" t="s">
        <v>4175</v>
      </c>
      <c r="C1548" s="9" t="s">
        <v>1678</v>
      </c>
      <c r="D1548" s="9" t="str">
        <f>CONCATENATE(quota_commodities[[#This Row],[goods_nomenclature_item_id]], " - ", quota_commodities[[#This Row],[description]])</f>
        <v>2009899992 - Apricot juice</v>
      </c>
    </row>
    <row r="1549" spans="1:4" x14ac:dyDescent="0.25">
      <c r="A1549" s="9" t="s">
        <v>331</v>
      </c>
      <c r="B1549" s="9" t="s">
        <v>4176</v>
      </c>
      <c r="C1549" s="9" t="s">
        <v>4177</v>
      </c>
      <c r="D1549" s="9" t="str">
        <f>CONCATENATE(quota_commodities[[#This Row],[goods_nomenclature_item_id]], " - ", quota_commodities[[#This Row],[description]])</f>
        <v>0403105100 - Not exceeding 1,5|%</v>
      </c>
    </row>
    <row r="1550" spans="1:4" x14ac:dyDescent="0.25">
      <c r="A1550" s="9" t="s">
        <v>331</v>
      </c>
      <c r="B1550" s="9" t="s">
        <v>4178</v>
      </c>
      <c r="C1550" s="9" t="s">
        <v>4179</v>
      </c>
      <c r="D1550" s="9" t="str">
        <f>CONCATENATE(quota_commodities[[#This Row],[goods_nomenclature_item_id]], " - ", quota_commodities[[#This Row],[description]])</f>
        <v>0403105300 - Exceeding 1,5|% but not exceeding 27|%</v>
      </c>
    </row>
    <row r="1551" spans="1:4" x14ac:dyDescent="0.25">
      <c r="A1551" s="9" t="s">
        <v>331</v>
      </c>
      <c r="B1551" s="9" t="s">
        <v>4180</v>
      </c>
      <c r="C1551" s="9" t="s">
        <v>4181</v>
      </c>
      <c r="D1551" s="9" t="str">
        <f>CONCATENATE(quota_commodities[[#This Row],[goods_nomenclature_item_id]], " - ", quota_commodities[[#This Row],[description]])</f>
        <v>0403105900 - Exceeding 27|%</v>
      </c>
    </row>
    <row r="1552" spans="1:4" x14ac:dyDescent="0.25">
      <c r="A1552" s="9" t="s">
        <v>331</v>
      </c>
      <c r="B1552" s="9" t="s">
        <v>4182</v>
      </c>
      <c r="C1552" s="9" t="s">
        <v>4183</v>
      </c>
      <c r="D1552" s="9" t="str">
        <f>CONCATENATE(quota_commodities[[#This Row],[goods_nomenclature_item_id]], " - ", quota_commodities[[#This Row],[description]])</f>
        <v>0403109100 - Not exceeding 3|%</v>
      </c>
    </row>
    <row r="1553" spans="1:4" x14ac:dyDescent="0.25">
      <c r="A1553" s="9" t="s">
        <v>331</v>
      </c>
      <c r="B1553" s="9" t="s">
        <v>4184</v>
      </c>
      <c r="C1553" s="9" t="s">
        <v>4185</v>
      </c>
      <c r="D1553" s="9" t="str">
        <f>CONCATENATE(quota_commodities[[#This Row],[goods_nomenclature_item_id]], " - ", quota_commodities[[#This Row],[description]])</f>
        <v>0403109300 - Exceeding 3|% but not exceeding 6|%</v>
      </c>
    </row>
    <row r="1554" spans="1:4" x14ac:dyDescent="0.25">
      <c r="A1554" s="9" t="s">
        <v>331</v>
      </c>
      <c r="B1554" s="9" t="s">
        <v>4186</v>
      </c>
      <c r="C1554" s="9" t="s">
        <v>4187</v>
      </c>
      <c r="D1554" s="9" t="str">
        <f>CONCATENATE(quota_commodities[[#This Row],[goods_nomenclature_item_id]], " - ", quota_commodities[[#This Row],[description]])</f>
        <v>0403109900 - Exceeding 6|%</v>
      </c>
    </row>
    <row r="1555" spans="1:4" x14ac:dyDescent="0.25">
      <c r="A1555" s="9" t="s">
        <v>333</v>
      </c>
      <c r="B1555" s="9" t="s">
        <v>4188</v>
      </c>
      <c r="C1555" s="9" t="s">
        <v>4189</v>
      </c>
      <c r="D1555" s="9" t="str">
        <f>CONCATENATE(quota_commodities[[#This Row],[goods_nomenclature_item_id]], " - ", quota_commodities[[#This Row],[description]])</f>
        <v>1902301000 - Dried</v>
      </c>
    </row>
    <row r="1556" spans="1:4" x14ac:dyDescent="0.25">
      <c r="A1556" s="9" t="s">
        <v>333</v>
      </c>
      <c r="B1556" s="9" t="s">
        <v>4190</v>
      </c>
      <c r="C1556" s="9" t="s">
        <v>2617</v>
      </c>
      <c r="D1556" s="9" t="str">
        <f>CONCATENATE(quota_commodities[[#This Row],[goods_nomenclature_item_id]], " - ", quota_commodities[[#This Row],[description]])</f>
        <v>1902309000 - Other</v>
      </c>
    </row>
    <row r="1557" spans="1:4" x14ac:dyDescent="0.25">
      <c r="A1557" s="9" t="s">
        <v>334</v>
      </c>
      <c r="B1557" s="9" t="s">
        <v>4191</v>
      </c>
      <c r="C1557" s="9" t="s">
        <v>4192</v>
      </c>
      <c r="D1557" s="9" t="str">
        <f>CONCATENATE(quota_commodities[[#This Row],[goods_nomenclature_item_id]], " - ", quota_commodities[[#This Row],[description]])</f>
        <v>1902401000 - Unprepared</v>
      </c>
    </row>
    <row r="1558" spans="1:4" x14ac:dyDescent="0.25">
      <c r="A1558" s="9" t="s">
        <v>334</v>
      </c>
      <c r="B1558" s="9" t="s">
        <v>4193</v>
      </c>
      <c r="C1558" s="9" t="s">
        <v>2617</v>
      </c>
      <c r="D1558" s="9" t="str">
        <f>CONCATENATE(quota_commodities[[#This Row],[goods_nomenclature_item_id]], " - ", quota_commodities[[#This Row],[description]])</f>
        <v>1902409000 - Other</v>
      </c>
    </row>
    <row r="1559" spans="1:4" x14ac:dyDescent="0.25">
      <c r="A1559" s="9" t="s">
        <v>335</v>
      </c>
      <c r="B1559" s="9" t="s">
        <v>4194</v>
      </c>
      <c r="C1559" s="9" t="s">
        <v>1865</v>
      </c>
      <c r="D1559" s="9" t="str">
        <f>CONCATENATE(quota_commodities[[#This Row],[goods_nomenclature_item_id]], " - ", quota_commodities[[#This Row],[description]])</f>
        <v>0703200000 - Garlic</v>
      </c>
    </row>
    <row r="1560" spans="1:4" x14ac:dyDescent="0.25">
      <c r="A1560" s="9" t="s">
        <v>338</v>
      </c>
      <c r="B1560" s="9" t="s">
        <v>2707</v>
      </c>
      <c r="C1560" s="9" t="s">
        <v>1458</v>
      </c>
      <c r="D1560" s="9" t="str">
        <f>CONCATENATE(quota_commodities[[#This Row],[goods_nomenclature_item_id]], " - ", quota_commodities[[#This Row],[description]])</f>
        <v>1702500000 - Chemically pure fructose</v>
      </c>
    </row>
    <row r="1561" spans="1:4" x14ac:dyDescent="0.25">
      <c r="A1561" s="9" t="s">
        <v>339</v>
      </c>
      <c r="B1561" s="9" t="s">
        <v>4021</v>
      </c>
      <c r="C1561" s="9" t="s">
        <v>1469</v>
      </c>
      <c r="D1561" s="9" t="str">
        <f>CONCATENATE(quota_commodities[[#This Row],[goods_nomenclature_item_id]], " - ", quota_commodities[[#This Row],[description]])</f>
        <v>0702000000 - Tomatoes, fresh or chilled</v>
      </c>
    </row>
    <row r="1562" spans="1:4" x14ac:dyDescent="0.25">
      <c r="A1562" s="9" t="s">
        <v>341</v>
      </c>
      <c r="B1562" s="9" t="s">
        <v>3352</v>
      </c>
      <c r="C1562" s="9" t="s">
        <v>3353</v>
      </c>
      <c r="D1562" s="9" t="str">
        <f>CONCATENATE(quota_commodities[[#This Row],[goods_nomenclature_item_id]], " - ", quota_commodities[[#This Row],[description]])</f>
        <v>0709931000 - Courgettes</v>
      </c>
    </row>
    <row r="1563" spans="1:4" x14ac:dyDescent="0.25">
      <c r="A1563" s="9" t="s">
        <v>342</v>
      </c>
      <c r="B1563" s="9" t="s">
        <v>2669</v>
      </c>
      <c r="C1563" s="9" t="s">
        <v>2670</v>
      </c>
      <c r="D1563" s="9" t="str">
        <f>CONCATENATE(quota_commodities[[#This Row],[goods_nomenclature_item_id]], " - ", quota_commodities[[#This Row],[description]])</f>
        <v>0707000500 - Cucumbers</v>
      </c>
    </row>
    <row r="1564" spans="1:4" x14ac:dyDescent="0.25">
      <c r="A1564" s="9" t="s">
        <v>343</v>
      </c>
      <c r="B1564" s="9" t="s">
        <v>4195</v>
      </c>
      <c r="C1564" s="9" t="s">
        <v>4196</v>
      </c>
      <c r="D1564" s="9" t="str">
        <f>CONCATENATE(quota_commodities[[#This Row],[goods_nomenclature_item_id]], " - ", quota_commodities[[#This Row],[description]])</f>
        <v>0603110000 - Roses</v>
      </c>
    </row>
    <row r="1565" spans="1:4" x14ac:dyDescent="0.25">
      <c r="A1565" s="9" t="s">
        <v>343</v>
      </c>
      <c r="B1565" s="9" t="s">
        <v>4197</v>
      </c>
      <c r="C1565" s="9" t="s">
        <v>4198</v>
      </c>
      <c r="D1565" s="9" t="str">
        <f>CONCATENATE(quota_commodities[[#This Row],[goods_nomenclature_item_id]], " - ", quota_commodities[[#This Row],[description]])</f>
        <v>0603120000 - Carnations</v>
      </c>
    </row>
    <row r="1566" spans="1:4" x14ac:dyDescent="0.25">
      <c r="A1566" s="9" t="s">
        <v>343</v>
      </c>
      <c r="B1566" s="9" t="s">
        <v>4199</v>
      </c>
      <c r="C1566" s="9" t="s">
        <v>4200</v>
      </c>
      <c r="D1566" s="9" t="str">
        <f>CONCATENATE(quota_commodities[[#This Row],[goods_nomenclature_item_id]], " - ", quota_commodities[[#This Row],[description]])</f>
        <v>0603130000 - Orchids</v>
      </c>
    </row>
    <row r="1567" spans="1:4" x14ac:dyDescent="0.25">
      <c r="A1567" s="9" t="s">
        <v>343</v>
      </c>
      <c r="B1567" s="9" t="s">
        <v>4201</v>
      </c>
      <c r="C1567" s="9" t="s">
        <v>4202</v>
      </c>
      <c r="D1567" s="9" t="str">
        <f>CONCATENATE(quota_commodities[[#This Row],[goods_nomenclature_item_id]], " - ", quota_commodities[[#This Row],[description]])</f>
        <v>0603140000 - Chrysanthemums</v>
      </c>
    </row>
    <row r="1568" spans="1:4" x14ac:dyDescent="0.25">
      <c r="A1568" s="9" t="s">
        <v>343</v>
      </c>
      <c r="B1568" s="9" t="s">
        <v>4203</v>
      </c>
      <c r="C1568" s="9" t="s">
        <v>4204</v>
      </c>
      <c r="D1568" s="9" t="str">
        <f>CONCATENATE(quota_commodities[[#This Row],[goods_nomenclature_item_id]], " - ", quota_commodities[[#This Row],[description]])</f>
        <v>0603150000 - Lilies (Lilium spp.)</v>
      </c>
    </row>
    <row r="1569" spans="1:4" x14ac:dyDescent="0.25">
      <c r="A1569" s="9" t="s">
        <v>343</v>
      </c>
      <c r="B1569" s="9" t="s">
        <v>4205</v>
      </c>
      <c r="C1569" s="9" t="s">
        <v>2617</v>
      </c>
      <c r="D1569" s="9" t="str">
        <f>CONCATENATE(quota_commodities[[#This Row],[goods_nomenclature_item_id]], " - ", quota_commodities[[#This Row],[description]])</f>
        <v>0603190000 - Other</v>
      </c>
    </row>
    <row r="1570" spans="1:4" x14ac:dyDescent="0.25">
      <c r="A1570" s="9" t="s">
        <v>345</v>
      </c>
      <c r="B1570" s="9" t="s">
        <v>4206</v>
      </c>
      <c r="C1570" s="9" t="s">
        <v>4207</v>
      </c>
      <c r="D1570" s="9" t="str">
        <f>CONCATENATE(quota_commodities[[#This Row],[goods_nomenclature_item_id]], " - ", quota_commodities[[#This Row],[description]])</f>
        <v>1509100000 - Virgin</v>
      </c>
    </row>
    <row r="1571" spans="1:4" x14ac:dyDescent="0.25">
      <c r="A1571" s="9" t="s">
        <v>349</v>
      </c>
      <c r="B1571" s="9" t="s">
        <v>4208</v>
      </c>
      <c r="C1571" s="9" t="s">
        <v>4209</v>
      </c>
      <c r="D1571" s="9" t="str">
        <f>CONCATENATE(quota_commodities[[#This Row],[goods_nomenclature_item_id]], " - ", quota_commodities[[#This Row],[description]])</f>
        <v>0701909010 - so-called "New", from 1 July to 31 December</v>
      </c>
    </row>
    <row r="1572" spans="1:4" x14ac:dyDescent="0.25">
      <c r="A1572" s="9" t="s">
        <v>350</v>
      </c>
      <c r="B1572" s="9" t="s">
        <v>4021</v>
      </c>
      <c r="C1572" s="9" t="s">
        <v>1469</v>
      </c>
      <c r="D1572" s="9" t="str">
        <f>CONCATENATE(quota_commodities[[#This Row],[goods_nomenclature_item_id]], " - ", quota_commodities[[#This Row],[description]])</f>
        <v>0702000000 - Tomatoes, fresh or chilled</v>
      </c>
    </row>
    <row r="1573" spans="1:4" x14ac:dyDescent="0.25">
      <c r="A1573" s="9" t="s">
        <v>351</v>
      </c>
      <c r="B1573" s="9" t="s">
        <v>4194</v>
      </c>
      <c r="C1573" s="9" t="s">
        <v>1865</v>
      </c>
      <c r="D1573" s="9" t="str">
        <f>CONCATENATE(quota_commodities[[#This Row],[goods_nomenclature_item_id]], " - ", quota_commodities[[#This Row],[description]])</f>
        <v>0703200000 - Garlic</v>
      </c>
    </row>
    <row r="1574" spans="1:4" x14ac:dyDescent="0.25">
      <c r="A1574" s="9" t="s">
        <v>352</v>
      </c>
      <c r="B1574" s="9" t="s">
        <v>4194</v>
      </c>
      <c r="C1574" s="9" t="s">
        <v>1865</v>
      </c>
      <c r="D1574" s="9" t="str">
        <f>CONCATENATE(quota_commodities[[#This Row],[goods_nomenclature_item_id]], " - ", quota_commodities[[#This Row],[description]])</f>
        <v>0703200000 - Garlic</v>
      </c>
    </row>
    <row r="1575" spans="1:4" x14ac:dyDescent="0.25">
      <c r="A1575" s="9" t="s">
        <v>353</v>
      </c>
      <c r="B1575" s="9" t="s">
        <v>4210</v>
      </c>
      <c r="C1575" s="9" t="s">
        <v>4211</v>
      </c>
      <c r="D1575" s="9" t="str">
        <f>CONCATENATE(quota_commodities[[#This Row],[goods_nomenclature_item_id]], " - ", quota_commodities[[#This Row],[description]])</f>
        <v>0709921000 - For uses other than the production of oil</v>
      </c>
    </row>
    <row r="1576" spans="1:4" x14ac:dyDescent="0.25">
      <c r="A1576" s="9" t="s">
        <v>354</v>
      </c>
      <c r="B1576" s="9" t="s">
        <v>4212</v>
      </c>
      <c r="C1576" s="9" t="s">
        <v>4211</v>
      </c>
      <c r="D1576" s="9" t="str">
        <f>CONCATENATE(quota_commodities[[#This Row],[goods_nomenclature_item_id]], " - ", quota_commodities[[#This Row],[description]])</f>
        <v>0711201000 - For uses other than the production of oil</v>
      </c>
    </row>
    <row r="1577" spans="1:4" x14ac:dyDescent="0.25">
      <c r="A1577" s="9" t="s">
        <v>355</v>
      </c>
      <c r="B1577" s="9" t="s">
        <v>3296</v>
      </c>
      <c r="C1577" s="9" t="s">
        <v>2617</v>
      </c>
      <c r="D1577" s="9" t="str">
        <f>CONCATENATE(quota_commodities[[#This Row],[goods_nomenclature_item_id]], " - ", quota_commodities[[#This Row],[description]])</f>
        <v>0806101090 - Other</v>
      </c>
    </row>
    <row r="1578" spans="1:4" x14ac:dyDescent="0.25">
      <c r="A1578" s="9" t="s">
        <v>356</v>
      </c>
      <c r="B1578" s="9" t="s">
        <v>3296</v>
      </c>
      <c r="C1578" s="9" t="s">
        <v>2617</v>
      </c>
      <c r="D1578" s="9" t="str">
        <f>CONCATENATE(quota_commodities[[#This Row],[goods_nomenclature_item_id]], " - ", quota_commodities[[#This Row],[description]])</f>
        <v>0806101090 - Other</v>
      </c>
    </row>
    <row r="1579" spans="1:4" x14ac:dyDescent="0.25">
      <c r="A1579" s="9" t="s">
        <v>357</v>
      </c>
      <c r="B1579" s="9" t="s">
        <v>4213</v>
      </c>
      <c r="C1579" s="9" t="s">
        <v>4214</v>
      </c>
      <c r="D1579" s="9" t="str">
        <f>CONCATENATE(quota_commodities[[#This Row],[goods_nomenclature_item_id]], " - ", quota_commodities[[#This Row],[description]])</f>
        <v>0808101000 - Cider apples, in bulk, from 16|September to 15|December</v>
      </c>
    </row>
    <row r="1580" spans="1:4" x14ac:dyDescent="0.25">
      <c r="A1580" s="9" t="s">
        <v>357</v>
      </c>
      <c r="B1580" s="9" t="s">
        <v>4215</v>
      </c>
      <c r="C1580" s="9" t="s">
        <v>2617</v>
      </c>
      <c r="D1580" s="9" t="str">
        <f>CONCATENATE(quota_commodities[[#This Row],[goods_nomenclature_item_id]], " - ", quota_commodities[[#This Row],[description]])</f>
        <v>0808108000 - Other</v>
      </c>
    </row>
    <row r="1581" spans="1:4" x14ac:dyDescent="0.25">
      <c r="A1581" s="9" t="s">
        <v>358</v>
      </c>
      <c r="B1581" s="9" t="s">
        <v>2667</v>
      </c>
      <c r="C1581" s="9" t="s">
        <v>2668</v>
      </c>
      <c r="D1581" s="9" t="str">
        <f>CONCATENATE(quota_commodities[[#This Row],[goods_nomenclature_item_id]], " - ", quota_commodities[[#This Row],[description]])</f>
        <v>0809100000 - Apricots</v>
      </c>
    </row>
    <row r="1582" spans="1:4" x14ac:dyDescent="0.25">
      <c r="A1582" s="9" t="s">
        <v>359</v>
      </c>
      <c r="B1582" s="9" t="s">
        <v>4216</v>
      </c>
      <c r="C1582" s="9" t="s">
        <v>4217</v>
      </c>
      <c r="D1582" s="9" t="str">
        <f>CONCATENATE(quota_commodities[[#This Row],[goods_nomenclature_item_id]], " - ", quota_commodities[[#This Row],[description]])</f>
        <v>0809210000 - Sour cherries (Prunus cerasus)</v>
      </c>
    </row>
    <row r="1583" spans="1:4" x14ac:dyDescent="0.25">
      <c r="A1583" s="9" t="s">
        <v>359</v>
      </c>
      <c r="B1583" s="9" t="s">
        <v>4049</v>
      </c>
      <c r="C1583" s="9" t="s">
        <v>2617</v>
      </c>
      <c r="D1583" s="9" t="str">
        <f>CONCATENATE(quota_commodities[[#This Row],[goods_nomenclature_item_id]], " - ", quota_commodities[[#This Row],[description]])</f>
        <v>0809290000 - Other</v>
      </c>
    </row>
    <row r="1584" spans="1:4" x14ac:dyDescent="0.25">
      <c r="A1584" s="9" t="s">
        <v>360</v>
      </c>
      <c r="B1584" s="9" t="s">
        <v>4218</v>
      </c>
      <c r="C1584" s="9" t="s">
        <v>4219</v>
      </c>
      <c r="D1584" s="9" t="str">
        <f>CONCATENATE(quota_commodities[[#This Row],[goods_nomenclature_item_id]], " - ", quota_commodities[[#This Row],[description]])</f>
        <v>0809301000 - Nectarines</v>
      </c>
    </row>
    <row r="1585" spans="1:4" x14ac:dyDescent="0.25">
      <c r="A1585" s="9" t="s">
        <v>360</v>
      </c>
      <c r="B1585" s="9" t="s">
        <v>4220</v>
      </c>
      <c r="C1585" s="9" t="s">
        <v>2617</v>
      </c>
      <c r="D1585" s="9" t="str">
        <f>CONCATENATE(quota_commodities[[#This Row],[goods_nomenclature_item_id]], " - ", quota_commodities[[#This Row],[description]])</f>
        <v>0809309000 - Other</v>
      </c>
    </row>
    <row r="1586" spans="1:4" x14ac:dyDescent="0.25">
      <c r="A1586" s="9" t="s">
        <v>362</v>
      </c>
      <c r="B1586" s="9" t="s">
        <v>4206</v>
      </c>
      <c r="C1586" s="9" t="s">
        <v>4207</v>
      </c>
      <c r="D1586" s="9" t="str">
        <f>CONCATENATE(quota_commodities[[#This Row],[goods_nomenclature_item_id]], " - ", quota_commodities[[#This Row],[description]])</f>
        <v>1509100000 - Virgin</v>
      </c>
    </row>
    <row r="1587" spans="1:4" x14ac:dyDescent="0.25">
      <c r="A1587" s="9" t="s">
        <v>362</v>
      </c>
      <c r="B1587" s="9" t="s">
        <v>4221</v>
      </c>
      <c r="C1587" s="9" t="s">
        <v>4222</v>
      </c>
      <c r="D1587" s="9" t="str">
        <f>CONCATENATE(quota_commodities[[#This Row],[goods_nomenclature_item_id]], " - ", quota_commodities[[#This Row],[description]])</f>
        <v>1510001000 - Crude oils</v>
      </c>
    </row>
    <row r="1588" spans="1:4" x14ac:dyDescent="0.25">
      <c r="A1588" s="9" t="s">
        <v>363</v>
      </c>
      <c r="B1588" s="9" t="s">
        <v>4223</v>
      </c>
      <c r="C1588" s="9" t="s">
        <v>1912</v>
      </c>
      <c r="D1588" s="9" t="str">
        <f>CONCATENATE(quota_commodities[[#This Row],[goods_nomenclature_item_id]], " - ", quota_commodities[[#This Row],[description]])</f>
        <v>2002000000 - Tomatoes prepared or preserved otherwise than by vinegar or acetic acid</v>
      </c>
    </row>
    <row r="1589" spans="1:4" x14ac:dyDescent="0.25">
      <c r="A1589" s="9" t="s">
        <v>364</v>
      </c>
      <c r="B1589" s="9" t="s">
        <v>4021</v>
      </c>
      <c r="C1589" s="9" t="s">
        <v>1469</v>
      </c>
      <c r="D1589" s="9" t="str">
        <f>CONCATENATE(quota_commodities[[#This Row],[goods_nomenclature_item_id]], " - ", quota_commodities[[#This Row],[description]])</f>
        <v>0702000000 - Tomatoes, fresh or chilled</v>
      </c>
    </row>
    <row r="1590" spans="1:4" x14ac:dyDescent="0.25">
      <c r="A1590" s="9" t="s">
        <v>365</v>
      </c>
      <c r="B1590" s="9" t="s">
        <v>4224</v>
      </c>
      <c r="C1590" s="9" t="s">
        <v>4225</v>
      </c>
      <c r="D1590" s="9" t="str">
        <f>CONCATENATE(quota_commodities[[#This Row],[goods_nomenclature_item_id]], " - ", quota_commodities[[#This Row],[description]])</f>
        <v>1604131120 - Of the species Sardina pilchardus</v>
      </c>
    </row>
    <row r="1591" spans="1:4" x14ac:dyDescent="0.25">
      <c r="A1591" s="9" t="s">
        <v>365</v>
      </c>
      <c r="B1591" s="9" t="s">
        <v>4226</v>
      </c>
      <c r="C1591" s="9" t="s">
        <v>4225</v>
      </c>
      <c r="D1591" s="9" t="str">
        <f>CONCATENATE(quota_commodities[[#This Row],[goods_nomenclature_item_id]], " - ", quota_commodities[[#This Row],[description]])</f>
        <v>1604131920 - Of the species Sardina pilchardus</v>
      </c>
    </row>
    <row r="1592" spans="1:4" x14ac:dyDescent="0.25">
      <c r="A1592" s="9" t="s">
        <v>365</v>
      </c>
      <c r="B1592" s="9" t="s">
        <v>4227</v>
      </c>
      <c r="C1592" s="9" t="s">
        <v>4225</v>
      </c>
      <c r="D1592" s="9" t="str">
        <f>CONCATENATE(quota_commodities[[#This Row],[goods_nomenclature_item_id]], " - ", quota_commodities[[#This Row],[description]])</f>
        <v>1604205010 - Of the species Sardina pilchardus</v>
      </c>
    </row>
    <row r="1593" spans="1:4" x14ac:dyDescent="0.25">
      <c r="A1593" s="9" t="s">
        <v>367</v>
      </c>
      <c r="B1593" s="9" t="s">
        <v>4228</v>
      </c>
      <c r="C1593" s="9" t="s">
        <v>3324</v>
      </c>
      <c r="D1593" s="9" t="str">
        <f>CONCATENATE(quota_commodities[[#This Row],[goods_nomenclature_item_id]], " - ", quota_commodities[[#This Row],[description]])</f>
        <v>2008509220 - Apricot pulp</v>
      </c>
    </row>
    <row r="1594" spans="1:4" x14ac:dyDescent="0.25">
      <c r="A1594" s="9" t="s">
        <v>367</v>
      </c>
      <c r="B1594" s="9" t="s">
        <v>3323</v>
      </c>
      <c r="C1594" s="9" t="s">
        <v>3324</v>
      </c>
      <c r="D1594" s="9" t="str">
        <f>CONCATENATE(quota_commodities[[#This Row],[goods_nomenclature_item_id]], " - ", quota_commodities[[#This Row],[description]])</f>
        <v>2008509813 - Apricot pulp</v>
      </c>
    </row>
    <row r="1595" spans="1:4" x14ac:dyDescent="0.25">
      <c r="A1595" s="9" t="s">
        <v>368</v>
      </c>
      <c r="B1595" s="9" t="s">
        <v>2839</v>
      </c>
      <c r="C1595" s="9" t="s">
        <v>2840</v>
      </c>
      <c r="D1595" s="9" t="str">
        <f>CONCATENATE(quota_commodities[[#This Row],[goods_nomenclature_item_id]], " - ", quota_commodities[[#This Row],[description]])</f>
        <v>2204219313 - Coteaux d'Utique, Kelibia, Thibar, Mornag</v>
      </c>
    </row>
    <row r="1596" spans="1:4" x14ac:dyDescent="0.25">
      <c r="A1596" s="9" t="s">
        <v>368</v>
      </c>
      <c r="B1596" s="9" t="s">
        <v>4229</v>
      </c>
      <c r="C1596" s="9" t="s">
        <v>2840</v>
      </c>
      <c r="D1596" s="9" t="str">
        <f>CONCATENATE(quota_commodities[[#This Row],[goods_nomenclature_item_id]], " - ", quota_commodities[[#This Row],[description]])</f>
        <v>2204219323 - Coteaux d'Utique, Kelibia, Thibar, Mornag</v>
      </c>
    </row>
    <row r="1597" spans="1:4" x14ac:dyDescent="0.25">
      <c r="A1597" s="9" t="s">
        <v>368</v>
      </c>
      <c r="B1597" s="9" t="s">
        <v>2844</v>
      </c>
      <c r="C1597" s="9" t="s">
        <v>2845</v>
      </c>
      <c r="D1597" s="9" t="str">
        <f>CONCATENATE(quota_commodities[[#This Row],[goods_nomenclature_item_id]], " - ", quota_commodities[[#This Row],[description]])</f>
        <v>2204219413 - Coteaux de Tebourba, Coteaux d'Utique, Sidi-Salem, Thibar, Mornag, grand cru Mornag</v>
      </c>
    </row>
    <row r="1598" spans="1:4" x14ac:dyDescent="0.25">
      <c r="A1598" s="9" t="s">
        <v>368</v>
      </c>
      <c r="B1598" s="9" t="s">
        <v>4230</v>
      </c>
      <c r="C1598" s="9" t="s">
        <v>2845</v>
      </c>
      <c r="D1598" s="9" t="str">
        <f>CONCATENATE(quota_commodities[[#This Row],[goods_nomenclature_item_id]], " - ", quota_commodities[[#This Row],[description]])</f>
        <v>2204219423 - Coteaux de Tebourba, Coteaux d'Utique, Sidi-Salem, Thibar, Mornag, grand cru Mornag</v>
      </c>
    </row>
    <row r="1599" spans="1:4" x14ac:dyDescent="0.25">
      <c r="A1599" s="9" t="s">
        <v>369</v>
      </c>
      <c r="B1599" s="9" t="s">
        <v>4231</v>
      </c>
      <c r="C1599" s="9" t="s">
        <v>4232</v>
      </c>
      <c r="D1599" s="9" t="str">
        <f>CONCATENATE(quota_commodities[[#This Row],[goods_nomenclature_item_id]], " - ", quota_commodities[[#This Row],[description]])</f>
        <v>0805102200 - Navel oranges</v>
      </c>
    </row>
    <row r="1600" spans="1:4" x14ac:dyDescent="0.25">
      <c r="A1600" s="9" t="s">
        <v>369</v>
      </c>
      <c r="B1600" s="9" t="s">
        <v>4233</v>
      </c>
      <c r="C1600" s="9" t="s">
        <v>4234</v>
      </c>
      <c r="D1600" s="9" t="str">
        <f>CONCATENATE(quota_commodities[[#This Row],[goods_nomenclature_item_id]], " - ", quota_commodities[[#This Row],[description]])</f>
        <v>0805102400 - White oranges</v>
      </c>
    </row>
    <row r="1601" spans="1:4" x14ac:dyDescent="0.25">
      <c r="A1601" s="9" t="s">
        <v>369</v>
      </c>
      <c r="B1601" s="9" t="s">
        <v>4235</v>
      </c>
      <c r="C1601" s="9" t="s">
        <v>2617</v>
      </c>
      <c r="D1601" s="9" t="str">
        <f>CONCATENATE(quota_commodities[[#This Row],[goods_nomenclature_item_id]], " - ", quota_commodities[[#This Row],[description]])</f>
        <v>0805102800 - Other</v>
      </c>
    </row>
    <row r="1602" spans="1:4" x14ac:dyDescent="0.25">
      <c r="A1602" s="9" t="s">
        <v>369</v>
      </c>
      <c r="B1602" s="9" t="s">
        <v>4236</v>
      </c>
      <c r="C1602" s="9" t="s">
        <v>4237</v>
      </c>
      <c r="D1602" s="9" t="str">
        <f>CONCATENATE(quota_commodities[[#This Row],[goods_nomenclature_item_id]], " - ", quota_commodities[[#This Row],[description]])</f>
        <v>0805108010 - Fresh</v>
      </c>
    </row>
    <row r="1603" spans="1:4" x14ac:dyDescent="0.25">
      <c r="A1603" s="9" t="s">
        <v>370</v>
      </c>
      <c r="B1603" s="9" t="s">
        <v>4072</v>
      </c>
      <c r="C1603" s="9" t="s">
        <v>2617</v>
      </c>
      <c r="D1603" s="9" t="str">
        <f>CONCATENATE(quota_commodities[[#This Row],[goods_nomenclature_item_id]], " - ", quota_commodities[[#This Row],[description]])</f>
        <v>2204109300 - Other</v>
      </c>
    </row>
    <row r="1604" spans="1:4" x14ac:dyDescent="0.25">
      <c r="A1604" s="9" t="s">
        <v>370</v>
      </c>
      <c r="B1604" s="9" t="s">
        <v>4073</v>
      </c>
      <c r="C1604" s="9" t="s">
        <v>4074</v>
      </c>
      <c r="D1604" s="9" t="str">
        <f>CONCATENATE(quota_commodities[[#This Row],[goods_nomenclature_item_id]], " - ", quota_commodities[[#This Row],[description]])</f>
        <v>2204109400 - With a protected geographical indication (PGI)</v>
      </c>
    </row>
    <row r="1605" spans="1:4" x14ac:dyDescent="0.25">
      <c r="A1605" s="9" t="s">
        <v>370</v>
      </c>
      <c r="B1605" s="9" t="s">
        <v>4075</v>
      </c>
      <c r="C1605" s="9" t="s">
        <v>4076</v>
      </c>
      <c r="D1605" s="9" t="str">
        <f>CONCATENATE(quota_commodities[[#This Row],[goods_nomenclature_item_id]], " - ", quota_commodities[[#This Row],[description]])</f>
        <v>2204109600 - Other varietal wines</v>
      </c>
    </row>
    <row r="1606" spans="1:4" x14ac:dyDescent="0.25">
      <c r="A1606" s="9" t="s">
        <v>370</v>
      </c>
      <c r="B1606" s="9" t="s">
        <v>4077</v>
      </c>
      <c r="C1606" s="9" t="s">
        <v>2617</v>
      </c>
      <c r="D1606" s="9" t="str">
        <f>CONCATENATE(quota_commodities[[#This Row],[goods_nomenclature_item_id]], " - ", quota_commodities[[#This Row],[description]])</f>
        <v>2204109800 - Other</v>
      </c>
    </row>
    <row r="1607" spans="1:4" x14ac:dyDescent="0.25">
      <c r="A1607" s="9" t="s">
        <v>370</v>
      </c>
      <c r="B1607" s="9" t="s">
        <v>4078</v>
      </c>
      <c r="C1607" s="9" t="s">
        <v>4079</v>
      </c>
      <c r="D1607" s="9" t="str">
        <f>CONCATENATE(quota_commodities[[#This Row],[goods_nomenclature_item_id]], " - ", quota_commodities[[#This Row],[description]])</f>
        <v>2204210600 - With a protected designation of origin (PDO)</v>
      </c>
    </row>
    <row r="1608" spans="1:4" x14ac:dyDescent="0.25">
      <c r="A1608" s="9" t="s">
        <v>370</v>
      </c>
      <c r="B1608" s="9" t="s">
        <v>4080</v>
      </c>
      <c r="C1608" s="9" t="s">
        <v>4074</v>
      </c>
      <c r="D1608" s="9" t="str">
        <f>CONCATENATE(quota_commodities[[#This Row],[goods_nomenclature_item_id]], " - ", quota_commodities[[#This Row],[description]])</f>
        <v>2204210700 - With a protected geographical indication (PGI)</v>
      </c>
    </row>
    <row r="1609" spans="1:4" x14ac:dyDescent="0.25">
      <c r="A1609" s="9" t="s">
        <v>370</v>
      </c>
      <c r="B1609" s="9" t="s">
        <v>4081</v>
      </c>
      <c r="C1609" s="9" t="s">
        <v>4076</v>
      </c>
      <c r="D1609" s="9" t="str">
        <f>CONCATENATE(quota_commodities[[#This Row],[goods_nomenclature_item_id]], " - ", quota_commodities[[#This Row],[description]])</f>
        <v>2204210800 - Other varietal wines</v>
      </c>
    </row>
    <row r="1610" spans="1:4" x14ac:dyDescent="0.25">
      <c r="A1610" s="9" t="s">
        <v>370</v>
      </c>
      <c r="B1610" s="9" t="s">
        <v>4082</v>
      </c>
      <c r="C1610" s="9" t="s">
        <v>2617</v>
      </c>
      <c r="D1610" s="9" t="str">
        <f>CONCATENATE(quota_commodities[[#This Row],[goods_nomenclature_item_id]], " - ", quota_commodities[[#This Row],[description]])</f>
        <v>2204210900 - Other</v>
      </c>
    </row>
    <row r="1611" spans="1:4" x14ac:dyDescent="0.25">
      <c r="A1611" s="9" t="s">
        <v>370</v>
      </c>
      <c r="B1611" s="9" t="s">
        <v>2839</v>
      </c>
      <c r="C1611" s="9" t="s">
        <v>2840</v>
      </c>
      <c r="D1611" s="9" t="str">
        <f>CONCATENATE(quota_commodities[[#This Row],[goods_nomenclature_item_id]], " - ", quota_commodities[[#This Row],[description]])</f>
        <v>2204219313 - Coteaux d'Utique, Kelibia, Thibar, Mornag</v>
      </c>
    </row>
    <row r="1612" spans="1:4" x14ac:dyDescent="0.25">
      <c r="A1612" s="9" t="s">
        <v>370</v>
      </c>
      <c r="B1612" s="9" t="s">
        <v>2841</v>
      </c>
      <c r="C1612" s="9" t="s">
        <v>2617</v>
      </c>
      <c r="D1612" s="9" t="str">
        <f>CONCATENATE(quota_commodities[[#This Row],[goods_nomenclature_item_id]], " - ", quota_commodities[[#This Row],[description]])</f>
        <v>2204219319 - Other</v>
      </c>
    </row>
    <row r="1613" spans="1:4" x14ac:dyDescent="0.25">
      <c r="A1613" s="9" t="s">
        <v>370</v>
      </c>
      <c r="B1613" s="9" t="s">
        <v>4229</v>
      </c>
      <c r="C1613" s="9" t="s">
        <v>2840</v>
      </c>
      <c r="D1613" s="9" t="str">
        <f>CONCATENATE(quota_commodities[[#This Row],[goods_nomenclature_item_id]], " - ", quota_commodities[[#This Row],[description]])</f>
        <v>2204219323 - Coteaux d'Utique, Kelibia, Thibar, Mornag</v>
      </c>
    </row>
    <row r="1614" spans="1:4" x14ac:dyDescent="0.25">
      <c r="A1614" s="9" t="s">
        <v>370</v>
      </c>
      <c r="B1614" s="9" t="s">
        <v>4083</v>
      </c>
      <c r="C1614" s="9" t="s">
        <v>2617</v>
      </c>
      <c r="D1614" s="9" t="str">
        <f>CONCATENATE(quota_commodities[[#This Row],[goods_nomenclature_item_id]], " - ", quota_commodities[[#This Row],[description]])</f>
        <v>2204219329 - Other</v>
      </c>
    </row>
    <row r="1615" spans="1:4" x14ac:dyDescent="0.25">
      <c r="A1615" s="9" t="s">
        <v>370</v>
      </c>
      <c r="B1615" s="9" t="s">
        <v>4084</v>
      </c>
      <c r="C1615" s="9" t="s">
        <v>4085</v>
      </c>
      <c r="D1615" s="9" t="str">
        <f>CONCATENATE(quota_commodities[[#This Row],[goods_nomenclature_item_id]], " - ", quota_commodities[[#This Row],[description]])</f>
        <v>2204219331 - Of an actual alcoholic strength by volume exceeding 15|% vol but not exceeding 18|% vol</v>
      </c>
    </row>
    <row r="1616" spans="1:4" x14ac:dyDescent="0.25">
      <c r="A1616" s="9" t="s">
        <v>370</v>
      </c>
      <c r="B1616" s="9" t="s">
        <v>4086</v>
      </c>
      <c r="C1616" s="9" t="s">
        <v>4087</v>
      </c>
      <c r="D1616" s="9" t="str">
        <f>CONCATENATE(quota_commodities[[#This Row],[goods_nomenclature_item_id]], " - ", quota_commodities[[#This Row],[description]])</f>
        <v>2204219341 - Of an actual alcoholic strength by volume exceeding 18|% vol but not exceeding 22|% vol</v>
      </c>
    </row>
    <row r="1617" spans="1:4" x14ac:dyDescent="0.25">
      <c r="A1617" s="9" t="s">
        <v>370</v>
      </c>
      <c r="B1617" s="9" t="s">
        <v>4088</v>
      </c>
      <c r="C1617" s="9" t="s">
        <v>4089</v>
      </c>
      <c r="D1617" s="9" t="str">
        <f>CONCATENATE(quota_commodities[[#This Row],[goods_nomenclature_item_id]], " - ", quota_commodities[[#This Row],[description]])</f>
        <v>2204219351 - Of an actual alcoholic strength by volume exceeding 22|% vol</v>
      </c>
    </row>
    <row r="1618" spans="1:4" x14ac:dyDescent="0.25">
      <c r="A1618" s="9" t="s">
        <v>370</v>
      </c>
      <c r="B1618" s="9" t="s">
        <v>2844</v>
      </c>
      <c r="C1618" s="9" t="s">
        <v>2845</v>
      </c>
      <c r="D1618" s="9" t="str">
        <f>CONCATENATE(quota_commodities[[#This Row],[goods_nomenclature_item_id]], " - ", quota_commodities[[#This Row],[description]])</f>
        <v>2204219413 - Coteaux de Tebourba, Coteaux d'Utique, Sidi-Salem, Thibar, Mornag, grand cru Mornag</v>
      </c>
    </row>
    <row r="1619" spans="1:4" x14ac:dyDescent="0.25">
      <c r="A1619" s="9" t="s">
        <v>370</v>
      </c>
      <c r="B1619" s="9" t="s">
        <v>2846</v>
      </c>
      <c r="C1619" s="9" t="s">
        <v>2617</v>
      </c>
      <c r="D1619" s="9" t="str">
        <f>CONCATENATE(quota_commodities[[#This Row],[goods_nomenclature_item_id]], " - ", quota_commodities[[#This Row],[description]])</f>
        <v>2204219419 - Other</v>
      </c>
    </row>
    <row r="1620" spans="1:4" x14ac:dyDescent="0.25">
      <c r="A1620" s="9" t="s">
        <v>370</v>
      </c>
      <c r="B1620" s="9" t="s">
        <v>4230</v>
      </c>
      <c r="C1620" s="9" t="s">
        <v>2845</v>
      </c>
      <c r="D1620" s="9" t="str">
        <f>CONCATENATE(quota_commodities[[#This Row],[goods_nomenclature_item_id]], " - ", quota_commodities[[#This Row],[description]])</f>
        <v>2204219423 - Coteaux de Tebourba, Coteaux d'Utique, Sidi-Salem, Thibar, Mornag, grand cru Mornag</v>
      </c>
    </row>
    <row r="1621" spans="1:4" x14ac:dyDescent="0.25">
      <c r="A1621" s="9" t="s">
        <v>370</v>
      </c>
      <c r="B1621" s="9" t="s">
        <v>4090</v>
      </c>
      <c r="C1621" s="9" t="s">
        <v>2617</v>
      </c>
      <c r="D1621" s="9" t="str">
        <f>CONCATENATE(quota_commodities[[#This Row],[goods_nomenclature_item_id]], " - ", quota_commodities[[#This Row],[description]])</f>
        <v>2204219429 - Other</v>
      </c>
    </row>
    <row r="1622" spans="1:4" x14ac:dyDescent="0.25">
      <c r="A1622" s="9" t="s">
        <v>370</v>
      </c>
      <c r="B1622" s="9" t="s">
        <v>4091</v>
      </c>
      <c r="C1622" s="9" t="s">
        <v>4085</v>
      </c>
      <c r="D1622" s="9" t="str">
        <f>CONCATENATE(quota_commodities[[#This Row],[goods_nomenclature_item_id]], " - ", quota_commodities[[#This Row],[description]])</f>
        <v>2204219431 - Of an actual alcoholic strength by volume exceeding 15|% vol but not exceeding 18|% vol</v>
      </c>
    </row>
    <row r="1623" spans="1:4" x14ac:dyDescent="0.25">
      <c r="A1623" s="9" t="s">
        <v>370</v>
      </c>
      <c r="B1623" s="9" t="s">
        <v>4092</v>
      </c>
      <c r="C1623" s="9" t="s">
        <v>4087</v>
      </c>
      <c r="D1623" s="9" t="str">
        <f>CONCATENATE(quota_commodities[[#This Row],[goods_nomenclature_item_id]], " - ", quota_commodities[[#This Row],[description]])</f>
        <v>2204219441 - Of an actual alcoholic strength by volume exceeding 18|% vol but not exceeding 22|% vol</v>
      </c>
    </row>
    <row r="1624" spans="1:4" x14ac:dyDescent="0.25">
      <c r="A1624" s="9" t="s">
        <v>370</v>
      </c>
      <c r="B1624" s="9" t="s">
        <v>4093</v>
      </c>
      <c r="C1624" s="9" t="s">
        <v>4089</v>
      </c>
      <c r="D1624" s="9" t="str">
        <f>CONCATENATE(quota_commodities[[#This Row],[goods_nomenclature_item_id]], " - ", quota_commodities[[#This Row],[description]])</f>
        <v>2204219451 - Of an actual alcoholic strength by volume exceeding 22|% vol</v>
      </c>
    </row>
    <row r="1625" spans="1:4" x14ac:dyDescent="0.25">
      <c r="A1625" s="9" t="s">
        <v>370</v>
      </c>
      <c r="B1625" s="9" t="s">
        <v>2848</v>
      </c>
      <c r="C1625" s="9" t="s">
        <v>2817</v>
      </c>
      <c r="D1625" s="9" t="str">
        <f>CONCATENATE(quota_commodities[[#This Row],[goods_nomenclature_item_id]], " - ", quota_commodities[[#This Row],[description]])</f>
        <v>2204219511 - Of an actual alcoholic strength by volume not exceeding 13|% vol</v>
      </c>
    </row>
    <row r="1626" spans="1:4" x14ac:dyDescent="0.25">
      <c r="A1626" s="9" t="s">
        <v>370</v>
      </c>
      <c r="B1626" s="9" t="s">
        <v>4094</v>
      </c>
      <c r="C1626" s="9" t="s">
        <v>4095</v>
      </c>
      <c r="D1626" s="9" t="str">
        <f>CONCATENATE(quota_commodities[[#This Row],[goods_nomenclature_item_id]], " - ", quota_commodities[[#This Row],[description]])</f>
        <v>2204219521 - Of an actual alcoholic strength by volume exceeding 13|% vol but not exceeding 15|% vol</v>
      </c>
    </row>
    <row r="1627" spans="1:4" x14ac:dyDescent="0.25">
      <c r="A1627" s="9" t="s">
        <v>370</v>
      </c>
      <c r="B1627" s="9" t="s">
        <v>4096</v>
      </c>
      <c r="C1627" s="9" t="s">
        <v>4085</v>
      </c>
      <c r="D1627" s="9" t="str">
        <f>CONCATENATE(quota_commodities[[#This Row],[goods_nomenclature_item_id]], " - ", quota_commodities[[#This Row],[description]])</f>
        <v>2204219531 - Of an actual alcoholic strength by volume exceeding 15|% vol but not exceeding 18|% vol</v>
      </c>
    </row>
    <row r="1628" spans="1:4" x14ac:dyDescent="0.25">
      <c r="A1628" s="9" t="s">
        <v>370</v>
      </c>
      <c r="B1628" s="9" t="s">
        <v>4097</v>
      </c>
      <c r="C1628" s="9" t="s">
        <v>4087</v>
      </c>
      <c r="D1628" s="9" t="str">
        <f>CONCATENATE(quota_commodities[[#This Row],[goods_nomenclature_item_id]], " - ", quota_commodities[[#This Row],[description]])</f>
        <v>2204219541 - Of an actual alcoholic strength by volume exceeding 18|% vol but not exceeding 22|% vol</v>
      </c>
    </row>
    <row r="1629" spans="1:4" x14ac:dyDescent="0.25">
      <c r="A1629" s="9" t="s">
        <v>370</v>
      </c>
      <c r="B1629" s="9" t="s">
        <v>4098</v>
      </c>
      <c r="C1629" s="9" t="s">
        <v>4089</v>
      </c>
      <c r="D1629" s="9" t="str">
        <f>CONCATENATE(quota_commodities[[#This Row],[goods_nomenclature_item_id]], " - ", quota_commodities[[#This Row],[description]])</f>
        <v>2204219551 - Of an actual alcoholic strength by volume exceeding 22|% vol</v>
      </c>
    </row>
    <row r="1630" spans="1:4" x14ac:dyDescent="0.25">
      <c r="A1630" s="9" t="s">
        <v>370</v>
      </c>
      <c r="B1630" s="9" t="s">
        <v>2849</v>
      </c>
      <c r="C1630" s="9" t="s">
        <v>2817</v>
      </c>
      <c r="D1630" s="9" t="str">
        <f>CONCATENATE(quota_commodities[[#This Row],[goods_nomenclature_item_id]], " - ", quota_commodities[[#This Row],[description]])</f>
        <v>2204219611 - Of an actual alcoholic strength by volume not exceeding 13|% vol</v>
      </c>
    </row>
    <row r="1631" spans="1:4" x14ac:dyDescent="0.25">
      <c r="A1631" s="9" t="s">
        <v>370</v>
      </c>
      <c r="B1631" s="9" t="s">
        <v>4099</v>
      </c>
      <c r="C1631" s="9" t="s">
        <v>4095</v>
      </c>
      <c r="D1631" s="9" t="str">
        <f>CONCATENATE(quota_commodities[[#This Row],[goods_nomenclature_item_id]], " - ", quota_commodities[[#This Row],[description]])</f>
        <v>2204219621 - Of an actual alcoholic strength by volume exceeding 13|% vol but not exceeding 15|% vol</v>
      </c>
    </row>
    <row r="1632" spans="1:4" x14ac:dyDescent="0.25">
      <c r="A1632" s="9" t="s">
        <v>370</v>
      </c>
      <c r="B1632" s="9" t="s">
        <v>4100</v>
      </c>
      <c r="C1632" s="9" t="s">
        <v>4085</v>
      </c>
      <c r="D1632" s="9" t="str">
        <f>CONCATENATE(quota_commodities[[#This Row],[goods_nomenclature_item_id]], " - ", quota_commodities[[#This Row],[description]])</f>
        <v>2204219631 - Of an actual alcoholic strength by volume exceeding 15|% vol but not exceeding 18|% vol</v>
      </c>
    </row>
    <row r="1633" spans="1:4" x14ac:dyDescent="0.25">
      <c r="A1633" s="9" t="s">
        <v>370</v>
      </c>
      <c r="B1633" s="9" t="s">
        <v>4101</v>
      </c>
      <c r="C1633" s="9" t="s">
        <v>4087</v>
      </c>
      <c r="D1633" s="9" t="str">
        <f>CONCATENATE(quota_commodities[[#This Row],[goods_nomenclature_item_id]], " - ", quota_commodities[[#This Row],[description]])</f>
        <v>2204219641 - Of an actual alcoholic strength by volume exceeding 18|% vol but not exceeding 22|% vol</v>
      </c>
    </row>
    <row r="1634" spans="1:4" x14ac:dyDescent="0.25">
      <c r="A1634" s="9" t="s">
        <v>370</v>
      </c>
      <c r="B1634" s="9" t="s">
        <v>4102</v>
      </c>
      <c r="C1634" s="9" t="s">
        <v>4089</v>
      </c>
      <c r="D1634" s="9" t="str">
        <f>CONCATENATE(quota_commodities[[#This Row],[goods_nomenclature_item_id]], " - ", quota_commodities[[#This Row],[description]])</f>
        <v>2204219651 - Of an actual alcoholic strength by volume exceeding 22|% vol</v>
      </c>
    </row>
    <row r="1635" spans="1:4" x14ac:dyDescent="0.25">
      <c r="A1635" s="9" t="s">
        <v>370</v>
      </c>
      <c r="B1635" s="9" t="s">
        <v>2851</v>
      </c>
      <c r="C1635" s="9" t="s">
        <v>2817</v>
      </c>
      <c r="D1635" s="9" t="str">
        <f>CONCATENATE(quota_commodities[[#This Row],[goods_nomenclature_item_id]], " - ", quota_commodities[[#This Row],[description]])</f>
        <v>2204219711 - Of an actual alcoholic strength by volume not exceeding 13|% vol</v>
      </c>
    </row>
    <row r="1636" spans="1:4" x14ac:dyDescent="0.25">
      <c r="A1636" s="9" t="s">
        <v>370</v>
      </c>
      <c r="B1636" s="9" t="s">
        <v>4103</v>
      </c>
      <c r="C1636" s="9" t="s">
        <v>4095</v>
      </c>
      <c r="D1636" s="9" t="str">
        <f>CONCATENATE(quota_commodities[[#This Row],[goods_nomenclature_item_id]], " - ", quota_commodities[[#This Row],[description]])</f>
        <v>2204219721 - Of an actual alcoholic strength by volume exceeding 13|% vol but not exceeding 15|% vol</v>
      </c>
    </row>
    <row r="1637" spans="1:4" x14ac:dyDescent="0.25">
      <c r="A1637" s="9" t="s">
        <v>370</v>
      </c>
      <c r="B1637" s="9" t="s">
        <v>4104</v>
      </c>
      <c r="C1637" s="9" t="s">
        <v>4085</v>
      </c>
      <c r="D1637" s="9" t="str">
        <f>CONCATENATE(quota_commodities[[#This Row],[goods_nomenclature_item_id]], " - ", quota_commodities[[#This Row],[description]])</f>
        <v>2204219731 - Of an actual alcoholic strength by volume exceeding 15|% vol but not exceeding 18|% vol</v>
      </c>
    </row>
    <row r="1638" spans="1:4" x14ac:dyDescent="0.25">
      <c r="A1638" s="9" t="s">
        <v>370</v>
      </c>
      <c r="B1638" s="9" t="s">
        <v>4105</v>
      </c>
      <c r="C1638" s="9" t="s">
        <v>4087</v>
      </c>
      <c r="D1638" s="9" t="str">
        <f>CONCATENATE(quota_commodities[[#This Row],[goods_nomenclature_item_id]], " - ", quota_commodities[[#This Row],[description]])</f>
        <v>2204219741 - Of an actual alcoholic strength by volume exceeding 18|% vol but not exceeding 22|% vol</v>
      </c>
    </row>
    <row r="1639" spans="1:4" x14ac:dyDescent="0.25">
      <c r="A1639" s="9" t="s">
        <v>370</v>
      </c>
      <c r="B1639" s="9" t="s">
        <v>4106</v>
      </c>
      <c r="C1639" s="9" t="s">
        <v>4089</v>
      </c>
      <c r="D1639" s="9" t="str">
        <f>CONCATENATE(quota_commodities[[#This Row],[goods_nomenclature_item_id]], " - ", quota_commodities[[#This Row],[description]])</f>
        <v>2204219751 - Of an actual alcoholic strength by volume exceeding 22|% vol</v>
      </c>
    </row>
    <row r="1640" spans="1:4" x14ac:dyDescent="0.25">
      <c r="A1640" s="9" t="s">
        <v>370</v>
      </c>
      <c r="B1640" s="9" t="s">
        <v>2852</v>
      </c>
      <c r="C1640" s="9" t="s">
        <v>2817</v>
      </c>
      <c r="D1640" s="9" t="str">
        <f>CONCATENATE(quota_commodities[[#This Row],[goods_nomenclature_item_id]], " - ", quota_commodities[[#This Row],[description]])</f>
        <v>2204219811 - Of an actual alcoholic strength by volume not exceeding 13|% vol</v>
      </c>
    </row>
    <row r="1641" spans="1:4" x14ac:dyDescent="0.25">
      <c r="A1641" s="9" t="s">
        <v>370</v>
      </c>
      <c r="B1641" s="9" t="s">
        <v>4107</v>
      </c>
      <c r="C1641" s="9" t="s">
        <v>4095</v>
      </c>
      <c r="D1641" s="9" t="str">
        <f>CONCATENATE(quota_commodities[[#This Row],[goods_nomenclature_item_id]], " - ", quota_commodities[[#This Row],[description]])</f>
        <v>2204219821 - Of an actual alcoholic strength by volume exceeding 13|% vol but not exceeding 15|% vol</v>
      </c>
    </row>
    <row r="1642" spans="1:4" x14ac:dyDescent="0.25">
      <c r="A1642" s="9" t="s">
        <v>370</v>
      </c>
      <c r="B1642" s="9" t="s">
        <v>4108</v>
      </c>
      <c r="C1642" s="9" t="s">
        <v>4085</v>
      </c>
      <c r="D1642" s="9" t="str">
        <f>CONCATENATE(quota_commodities[[#This Row],[goods_nomenclature_item_id]], " - ", quota_commodities[[#This Row],[description]])</f>
        <v>2204219831 - Of an actual alcoholic strength by volume exceeding 15|% vol but not exceeding 18|% vol</v>
      </c>
    </row>
    <row r="1643" spans="1:4" x14ac:dyDescent="0.25">
      <c r="A1643" s="9" t="s">
        <v>370</v>
      </c>
      <c r="B1643" s="9" t="s">
        <v>4109</v>
      </c>
      <c r="C1643" s="9" t="s">
        <v>4087</v>
      </c>
      <c r="D1643" s="9" t="str">
        <f>CONCATENATE(quota_commodities[[#This Row],[goods_nomenclature_item_id]], " - ", quota_commodities[[#This Row],[description]])</f>
        <v>2204219841 - Of an actual alcoholic strength by volume exceeding 18|% vol but not exceeding 22|% vol</v>
      </c>
    </row>
    <row r="1644" spans="1:4" x14ac:dyDescent="0.25">
      <c r="A1644" s="9" t="s">
        <v>370</v>
      </c>
      <c r="B1644" s="9" t="s">
        <v>4110</v>
      </c>
      <c r="C1644" s="9" t="s">
        <v>4089</v>
      </c>
      <c r="D1644" s="9" t="str">
        <f>CONCATENATE(quota_commodities[[#This Row],[goods_nomenclature_item_id]], " - ", quota_commodities[[#This Row],[description]])</f>
        <v>2204219851 - Of an actual alcoholic strength by volume exceeding 22|% vol</v>
      </c>
    </row>
    <row r="1645" spans="1:4" x14ac:dyDescent="0.25">
      <c r="A1645" s="9" t="s">
        <v>370</v>
      </c>
      <c r="B1645" s="9" t="s">
        <v>4111</v>
      </c>
      <c r="C1645" s="9" t="s">
        <v>4112</v>
      </c>
      <c r="D1645"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646" spans="1:4" x14ac:dyDescent="0.25">
      <c r="A1646" s="9" t="s">
        <v>370</v>
      </c>
      <c r="B1646" s="9" t="s">
        <v>2816</v>
      </c>
      <c r="C1646" s="9" t="s">
        <v>2817</v>
      </c>
      <c r="D1646" s="9" t="str">
        <f>CONCATENATE(quota_commodities[[#This Row],[goods_nomenclature_item_id]], " - ", quota_commodities[[#This Row],[description]])</f>
        <v>2204229310 - Of an actual alcoholic strength by volume not exceeding 13|% vol</v>
      </c>
    </row>
    <row r="1647" spans="1:4" x14ac:dyDescent="0.25">
      <c r="A1647" s="9" t="s">
        <v>370</v>
      </c>
      <c r="B1647" s="9" t="s">
        <v>4238</v>
      </c>
      <c r="C1647" s="9" t="s">
        <v>4095</v>
      </c>
      <c r="D1647" s="9" t="str">
        <f>CONCATENATE(quota_commodities[[#This Row],[goods_nomenclature_item_id]], " - ", quota_commodities[[#This Row],[description]])</f>
        <v>2204229320 - Of an actual alcoholic strength by volume exceeding 13|% vol but not exceeding 15|% vol</v>
      </c>
    </row>
    <row r="1648" spans="1:4" x14ac:dyDescent="0.25">
      <c r="A1648" s="9" t="s">
        <v>370</v>
      </c>
      <c r="B1648" s="9" t="s">
        <v>4239</v>
      </c>
      <c r="C1648" s="9" t="s">
        <v>4085</v>
      </c>
      <c r="D1648" s="9" t="str">
        <f>CONCATENATE(quota_commodities[[#This Row],[goods_nomenclature_item_id]], " - ", quota_commodities[[#This Row],[description]])</f>
        <v>2204229330 - Of an actual alcoholic strength by volume exceeding 15|% vol but not exceeding 18|% vol</v>
      </c>
    </row>
    <row r="1649" spans="1:4" x14ac:dyDescent="0.25">
      <c r="A1649" s="9" t="s">
        <v>370</v>
      </c>
      <c r="B1649" s="9" t="s">
        <v>4240</v>
      </c>
      <c r="C1649" s="9" t="s">
        <v>4087</v>
      </c>
      <c r="D1649" s="9" t="str">
        <f>CONCATENATE(quota_commodities[[#This Row],[goods_nomenclature_item_id]], " - ", quota_commodities[[#This Row],[description]])</f>
        <v>2204229340 - Of an actual alcoholic strength by volume exceeding 18|% vol but not exceeding 22|% vol</v>
      </c>
    </row>
    <row r="1650" spans="1:4" x14ac:dyDescent="0.25">
      <c r="A1650" s="9" t="s">
        <v>370</v>
      </c>
      <c r="B1650" s="9" t="s">
        <v>4241</v>
      </c>
      <c r="C1650" s="9" t="s">
        <v>4089</v>
      </c>
      <c r="D1650" s="9" t="str">
        <f>CONCATENATE(quota_commodities[[#This Row],[goods_nomenclature_item_id]], " - ", quota_commodities[[#This Row],[description]])</f>
        <v>2204229390 - Of an actual alcoholic strength by volume exceeding 22|% vol</v>
      </c>
    </row>
    <row r="1651" spans="1:4" x14ac:dyDescent="0.25">
      <c r="A1651" s="9" t="s">
        <v>370</v>
      </c>
      <c r="B1651" s="9" t="s">
        <v>2818</v>
      </c>
      <c r="C1651" s="9" t="s">
        <v>2817</v>
      </c>
      <c r="D1651" s="9" t="str">
        <f>CONCATENATE(quota_commodities[[#This Row],[goods_nomenclature_item_id]], " - ", quota_commodities[[#This Row],[description]])</f>
        <v>2204229411 - Of an actual alcoholic strength by volume not exceeding 13|% vol</v>
      </c>
    </row>
    <row r="1652" spans="1:4" x14ac:dyDescent="0.25">
      <c r="A1652" s="9" t="s">
        <v>370</v>
      </c>
      <c r="B1652" s="9" t="s">
        <v>4115</v>
      </c>
      <c r="C1652" s="9" t="s">
        <v>4095</v>
      </c>
      <c r="D1652" s="9" t="str">
        <f>CONCATENATE(quota_commodities[[#This Row],[goods_nomenclature_item_id]], " - ", quota_commodities[[#This Row],[description]])</f>
        <v>2204229421 - Of an actual alcoholic strength by volume exceeding 13|% vol but not exceeding 15|% vol</v>
      </c>
    </row>
    <row r="1653" spans="1:4" x14ac:dyDescent="0.25">
      <c r="A1653" s="9" t="s">
        <v>370</v>
      </c>
      <c r="B1653" s="9" t="s">
        <v>4116</v>
      </c>
      <c r="C1653" s="9" t="s">
        <v>4085</v>
      </c>
      <c r="D1653" s="9" t="str">
        <f>CONCATENATE(quota_commodities[[#This Row],[goods_nomenclature_item_id]], " - ", quota_commodities[[#This Row],[description]])</f>
        <v>2204229431 - Of an actual alcoholic strength by volume exceeding 15|% vol but not exceeding 18|% vol</v>
      </c>
    </row>
    <row r="1654" spans="1:4" x14ac:dyDescent="0.25">
      <c r="A1654" s="9" t="s">
        <v>370</v>
      </c>
      <c r="B1654" s="9" t="s">
        <v>4117</v>
      </c>
      <c r="C1654" s="9" t="s">
        <v>4087</v>
      </c>
      <c r="D1654" s="9" t="str">
        <f>CONCATENATE(quota_commodities[[#This Row],[goods_nomenclature_item_id]], " - ", quota_commodities[[#This Row],[description]])</f>
        <v>2204229441 - Of an actual alcoholic strength by volume exceeding 18|% vol but not exceeding 22|% vol</v>
      </c>
    </row>
    <row r="1655" spans="1:4" x14ac:dyDescent="0.25">
      <c r="A1655" s="9" t="s">
        <v>370</v>
      </c>
      <c r="B1655" s="9" t="s">
        <v>4118</v>
      </c>
      <c r="C1655" s="9" t="s">
        <v>4089</v>
      </c>
      <c r="D1655" s="9" t="str">
        <f>CONCATENATE(quota_commodities[[#This Row],[goods_nomenclature_item_id]], " - ", quota_commodities[[#This Row],[description]])</f>
        <v>2204229451 - Of an actual alcoholic strength by volume exceeding 22|% vol</v>
      </c>
    </row>
    <row r="1656" spans="1:4" x14ac:dyDescent="0.25">
      <c r="A1656" s="9" t="s">
        <v>370</v>
      </c>
      <c r="B1656" s="9" t="s">
        <v>2820</v>
      </c>
      <c r="C1656" s="9" t="s">
        <v>2817</v>
      </c>
      <c r="D1656" s="9" t="str">
        <f>CONCATENATE(quota_commodities[[#This Row],[goods_nomenclature_item_id]], " - ", quota_commodities[[#This Row],[description]])</f>
        <v>2204229510 - Of an actual alcoholic strength by volume not exceeding 13|% vol</v>
      </c>
    </row>
    <row r="1657" spans="1:4" x14ac:dyDescent="0.25">
      <c r="A1657" s="9" t="s">
        <v>370</v>
      </c>
      <c r="B1657" s="9" t="s">
        <v>4242</v>
      </c>
      <c r="C1657" s="9" t="s">
        <v>4095</v>
      </c>
      <c r="D1657" s="9" t="str">
        <f>CONCATENATE(quota_commodities[[#This Row],[goods_nomenclature_item_id]], " - ", quota_commodities[[#This Row],[description]])</f>
        <v>2204229520 - Of an actual alcoholic strength by volume exceeding 13|% vol but not exceeding 15|% vol</v>
      </c>
    </row>
    <row r="1658" spans="1:4" x14ac:dyDescent="0.25">
      <c r="A1658" s="9" t="s">
        <v>370</v>
      </c>
      <c r="B1658" s="9" t="s">
        <v>4243</v>
      </c>
      <c r="C1658" s="9" t="s">
        <v>4085</v>
      </c>
      <c r="D1658" s="9" t="str">
        <f>CONCATENATE(quota_commodities[[#This Row],[goods_nomenclature_item_id]], " - ", quota_commodities[[#This Row],[description]])</f>
        <v>2204229530 - Of an actual alcoholic strength by volume exceeding 15|% vol but not exceeding 18|% vol</v>
      </c>
    </row>
    <row r="1659" spans="1:4" x14ac:dyDescent="0.25">
      <c r="A1659" s="9" t="s">
        <v>370</v>
      </c>
      <c r="B1659" s="9" t="s">
        <v>4244</v>
      </c>
      <c r="C1659" s="9" t="s">
        <v>4087</v>
      </c>
      <c r="D1659" s="9" t="str">
        <f>CONCATENATE(quota_commodities[[#This Row],[goods_nomenclature_item_id]], " - ", quota_commodities[[#This Row],[description]])</f>
        <v>2204229540 - Of an actual alcoholic strength by volume exceeding 18|% vol but not exceeding 22|% vol</v>
      </c>
    </row>
    <row r="1660" spans="1:4" x14ac:dyDescent="0.25">
      <c r="A1660" s="9" t="s">
        <v>370</v>
      </c>
      <c r="B1660" s="9" t="s">
        <v>4245</v>
      </c>
      <c r="C1660" s="9" t="s">
        <v>4089</v>
      </c>
      <c r="D1660" s="9" t="str">
        <f>CONCATENATE(quota_commodities[[#This Row],[goods_nomenclature_item_id]], " - ", quota_commodities[[#This Row],[description]])</f>
        <v>2204229590 - Of an actual alcoholic strength by volume exceeding 22|% vol</v>
      </c>
    </row>
    <row r="1661" spans="1:4" x14ac:dyDescent="0.25">
      <c r="A1661" s="9" t="s">
        <v>370</v>
      </c>
      <c r="B1661" s="9" t="s">
        <v>2821</v>
      </c>
      <c r="C1661" s="9" t="s">
        <v>2817</v>
      </c>
      <c r="D1661" s="9" t="str">
        <f>CONCATENATE(quota_commodities[[#This Row],[goods_nomenclature_item_id]], " - ", quota_commodities[[#This Row],[description]])</f>
        <v>2204229611 - Of an actual alcoholic strength by volume not exceeding 13|% vol</v>
      </c>
    </row>
    <row r="1662" spans="1:4" x14ac:dyDescent="0.25">
      <c r="A1662" s="9" t="s">
        <v>370</v>
      </c>
      <c r="B1662" s="9" t="s">
        <v>4120</v>
      </c>
      <c r="C1662" s="9" t="s">
        <v>4095</v>
      </c>
      <c r="D1662" s="9" t="str">
        <f>CONCATENATE(quota_commodities[[#This Row],[goods_nomenclature_item_id]], " - ", quota_commodities[[#This Row],[description]])</f>
        <v>2204229621 - Of an actual alcoholic strength by volume exceeding 13|% vol but not exceeding 15|% vol</v>
      </c>
    </row>
    <row r="1663" spans="1:4" x14ac:dyDescent="0.25">
      <c r="A1663" s="9" t="s">
        <v>370</v>
      </c>
      <c r="B1663" s="9" t="s">
        <v>4121</v>
      </c>
      <c r="C1663" s="9" t="s">
        <v>4085</v>
      </c>
      <c r="D1663" s="9" t="str">
        <f>CONCATENATE(quota_commodities[[#This Row],[goods_nomenclature_item_id]], " - ", quota_commodities[[#This Row],[description]])</f>
        <v>2204229631 - Of an actual alcoholic strength by volume exceeding 15|% vol but not exceeding 18|% vol</v>
      </c>
    </row>
    <row r="1664" spans="1:4" x14ac:dyDescent="0.25">
      <c r="A1664" s="9" t="s">
        <v>370</v>
      </c>
      <c r="B1664" s="9" t="s">
        <v>4122</v>
      </c>
      <c r="C1664" s="9" t="s">
        <v>4087</v>
      </c>
      <c r="D1664" s="9" t="str">
        <f>CONCATENATE(quota_commodities[[#This Row],[goods_nomenclature_item_id]], " - ", quota_commodities[[#This Row],[description]])</f>
        <v>2204229641 - Of an actual alcoholic strength by volume exceeding 18|% vol but not exceeding 22|% vol</v>
      </c>
    </row>
    <row r="1665" spans="1:4" x14ac:dyDescent="0.25">
      <c r="A1665" s="9" t="s">
        <v>370</v>
      </c>
      <c r="B1665" s="9" t="s">
        <v>4123</v>
      </c>
      <c r="C1665" s="9" t="s">
        <v>4089</v>
      </c>
      <c r="D1665" s="9" t="str">
        <f>CONCATENATE(quota_commodities[[#This Row],[goods_nomenclature_item_id]], " - ", quota_commodities[[#This Row],[description]])</f>
        <v>2204229651 - Of an actual alcoholic strength by volume exceeding 22|% vol</v>
      </c>
    </row>
    <row r="1666" spans="1:4" x14ac:dyDescent="0.25">
      <c r="A1666" s="9" t="s">
        <v>370</v>
      </c>
      <c r="B1666" s="9" t="s">
        <v>2823</v>
      </c>
      <c r="C1666" s="9" t="s">
        <v>2817</v>
      </c>
      <c r="D1666" s="9" t="str">
        <f>CONCATENATE(quota_commodities[[#This Row],[goods_nomenclature_item_id]], " - ", quota_commodities[[#This Row],[description]])</f>
        <v>2204229710 - Of an actual alcoholic strength by volume not exceeding 13|% vol</v>
      </c>
    </row>
    <row r="1667" spans="1:4" x14ac:dyDescent="0.25">
      <c r="A1667" s="9" t="s">
        <v>370</v>
      </c>
      <c r="B1667" s="9" t="s">
        <v>4246</v>
      </c>
      <c r="C1667" s="9" t="s">
        <v>4095</v>
      </c>
      <c r="D1667" s="9" t="str">
        <f>CONCATENATE(quota_commodities[[#This Row],[goods_nomenclature_item_id]], " - ", quota_commodities[[#This Row],[description]])</f>
        <v>2204229720 - Of an actual alcoholic strength by volume exceeding 13|% vol but not exceeding 15|% vol</v>
      </c>
    </row>
    <row r="1668" spans="1:4" x14ac:dyDescent="0.25">
      <c r="A1668" s="9" t="s">
        <v>370</v>
      </c>
      <c r="B1668" s="9" t="s">
        <v>4247</v>
      </c>
      <c r="C1668" s="9" t="s">
        <v>4085</v>
      </c>
      <c r="D1668" s="9" t="str">
        <f>CONCATENATE(quota_commodities[[#This Row],[goods_nomenclature_item_id]], " - ", quota_commodities[[#This Row],[description]])</f>
        <v>2204229730 - Of an actual alcoholic strength by volume exceeding 15|% vol but not exceeding 18|% vol</v>
      </c>
    </row>
    <row r="1669" spans="1:4" x14ac:dyDescent="0.25">
      <c r="A1669" s="9" t="s">
        <v>370</v>
      </c>
      <c r="B1669" s="9" t="s">
        <v>4248</v>
      </c>
      <c r="C1669" s="9" t="s">
        <v>4087</v>
      </c>
      <c r="D1669" s="9" t="str">
        <f>CONCATENATE(quota_commodities[[#This Row],[goods_nomenclature_item_id]], " - ", quota_commodities[[#This Row],[description]])</f>
        <v>2204229740 - Of an actual alcoholic strength by volume exceeding 18|% vol but not exceeding 22|% vol</v>
      </c>
    </row>
    <row r="1670" spans="1:4" x14ac:dyDescent="0.25">
      <c r="A1670" s="9" t="s">
        <v>370</v>
      </c>
      <c r="B1670" s="9" t="s">
        <v>4249</v>
      </c>
      <c r="C1670" s="9" t="s">
        <v>4089</v>
      </c>
      <c r="D1670" s="9" t="str">
        <f>CONCATENATE(quota_commodities[[#This Row],[goods_nomenclature_item_id]], " - ", quota_commodities[[#This Row],[description]])</f>
        <v>2204229790 - Of an actual alcoholic strength by volume exceeding 22|% vol</v>
      </c>
    </row>
    <row r="1671" spans="1:4" x14ac:dyDescent="0.25">
      <c r="A1671" s="9" t="s">
        <v>370</v>
      </c>
      <c r="B1671" s="9" t="s">
        <v>2824</v>
      </c>
      <c r="C1671" s="9" t="s">
        <v>2817</v>
      </c>
      <c r="D1671" s="9" t="str">
        <f>CONCATENATE(quota_commodities[[#This Row],[goods_nomenclature_item_id]], " - ", quota_commodities[[#This Row],[description]])</f>
        <v>2204229811 - Of an actual alcoholic strength by volume not exceeding 13|% vol</v>
      </c>
    </row>
    <row r="1672" spans="1:4" x14ac:dyDescent="0.25">
      <c r="A1672" s="9" t="s">
        <v>370</v>
      </c>
      <c r="B1672" s="9" t="s">
        <v>4124</v>
      </c>
      <c r="C1672" s="9" t="s">
        <v>4095</v>
      </c>
      <c r="D1672" s="9" t="str">
        <f>CONCATENATE(quota_commodities[[#This Row],[goods_nomenclature_item_id]], " - ", quota_commodities[[#This Row],[description]])</f>
        <v>2204229821 - Of an actual alcoholic strength by volume exceeding 13|% vol but not exceeding 15|% vol</v>
      </c>
    </row>
    <row r="1673" spans="1:4" x14ac:dyDescent="0.25">
      <c r="A1673" s="9" t="s">
        <v>370</v>
      </c>
      <c r="B1673" s="9" t="s">
        <v>4125</v>
      </c>
      <c r="C1673" s="9" t="s">
        <v>4085</v>
      </c>
      <c r="D1673" s="9" t="str">
        <f>CONCATENATE(quota_commodities[[#This Row],[goods_nomenclature_item_id]], " - ", quota_commodities[[#This Row],[description]])</f>
        <v>2204229831 - Of an actual alcoholic strength by volume exceeding 15|% vol but not exceeding 18|% vol</v>
      </c>
    </row>
    <row r="1674" spans="1:4" x14ac:dyDescent="0.25">
      <c r="A1674" s="9" t="s">
        <v>370</v>
      </c>
      <c r="B1674" s="9" t="s">
        <v>4126</v>
      </c>
      <c r="C1674" s="9" t="s">
        <v>4087</v>
      </c>
      <c r="D1674" s="9" t="str">
        <f>CONCATENATE(quota_commodities[[#This Row],[goods_nomenclature_item_id]], " - ", quota_commodities[[#This Row],[description]])</f>
        <v>2204229841 - Of an actual alcoholic strength by volume exceeding 18|% vol but not exceeding 22|% vol</v>
      </c>
    </row>
    <row r="1675" spans="1:4" x14ac:dyDescent="0.25">
      <c r="A1675" s="9" t="s">
        <v>370</v>
      </c>
      <c r="B1675" s="9" t="s">
        <v>4127</v>
      </c>
      <c r="C1675" s="9" t="s">
        <v>4089</v>
      </c>
      <c r="D1675" s="9" t="str">
        <f>CONCATENATE(quota_commodities[[#This Row],[goods_nomenclature_item_id]], " - ", quota_commodities[[#This Row],[description]])</f>
        <v>2204229851 - Of an actual alcoholic strength by volume exceeding 22|% vol</v>
      </c>
    </row>
    <row r="1676" spans="1:4" x14ac:dyDescent="0.25">
      <c r="A1676" s="9" t="s">
        <v>370</v>
      </c>
      <c r="B1676" s="9" t="s">
        <v>4128</v>
      </c>
      <c r="C1676" s="9" t="s">
        <v>4112</v>
      </c>
      <c r="D1676"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677" spans="1:4" x14ac:dyDescent="0.25">
      <c r="A1677" s="9" t="s">
        <v>370</v>
      </c>
      <c r="B1677" s="9" t="s">
        <v>2826</v>
      </c>
      <c r="C1677" s="9" t="s">
        <v>2817</v>
      </c>
      <c r="D1677" s="9" t="str">
        <f>CONCATENATE(quota_commodities[[#This Row],[goods_nomenclature_item_id]], " - ", quota_commodities[[#This Row],[description]])</f>
        <v>2204299310 - Of an actual alcoholic strength by volume not exceeding 13|% vol</v>
      </c>
    </row>
    <row r="1678" spans="1:4" x14ac:dyDescent="0.25">
      <c r="A1678" s="9" t="s">
        <v>370</v>
      </c>
      <c r="B1678" s="9" t="s">
        <v>4250</v>
      </c>
      <c r="C1678" s="9" t="s">
        <v>4095</v>
      </c>
      <c r="D1678" s="9" t="str">
        <f>CONCATENATE(quota_commodities[[#This Row],[goods_nomenclature_item_id]], " - ", quota_commodities[[#This Row],[description]])</f>
        <v>2204299320 - Of an actual alcoholic strength by volume exceeding 13|% vol but not exceeding 15|% vol</v>
      </c>
    </row>
    <row r="1679" spans="1:4" x14ac:dyDescent="0.25">
      <c r="A1679" s="9" t="s">
        <v>370</v>
      </c>
      <c r="B1679" s="9" t="s">
        <v>4251</v>
      </c>
      <c r="C1679" s="9" t="s">
        <v>4085</v>
      </c>
      <c r="D1679" s="9" t="str">
        <f>CONCATENATE(quota_commodities[[#This Row],[goods_nomenclature_item_id]], " - ", quota_commodities[[#This Row],[description]])</f>
        <v>2204299330 - Of an actual alcoholic strength by volume exceeding 15|% vol but not exceeding 18|% vol</v>
      </c>
    </row>
    <row r="1680" spans="1:4" x14ac:dyDescent="0.25">
      <c r="A1680" s="9" t="s">
        <v>370</v>
      </c>
      <c r="B1680" s="9" t="s">
        <v>4252</v>
      </c>
      <c r="C1680" s="9" t="s">
        <v>4087</v>
      </c>
      <c r="D1680" s="9" t="str">
        <f>CONCATENATE(quota_commodities[[#This Row],[goods_nomenclature_item_id]], " - ", quota_commodities[[#This Row],[description]])</f>
        <v>2204299340 - Of an actual alcoholic strength by volume exceeding 18|% vol but not exceeding 22|% vol</v>
      </c>
    </row>
    <row r="1681" spans="1:4" x14ac:dyDescent="0.25">
      <c r="A1681" s="9" t="s">
        <v>370</v>
      </c>
      <c r="B1681" s="9" t="s">
        <v>4253</v>
      </c>
      <c r="C1681" s="9" t="s">
        <v>4089</v>
      </c>
      <c r="D1681" s="9" t="str">
        <f>CONCATENATE(quota_commodities[[#This Row],[goods_nomenclature_item_id]], " - ", quota_commodities[[#This Row],[description]])</f>
        <v>2204299390 - Of an actual alcoholic strength by volume exceeding 22|% vol</v>
      </c>
    </row>
    <row r="1682" spans="1:4" x14ac:dyDescent="0.25">
      <c r="A1682" s="9" t="s">
        <v>370</v>
      </c>
      <c r="B1682" s="9" t="s">
        <v>2827</v>
      </c>
      <c r="C1682" s="9" t="s">
        <v>2817</v>
      </c>
      <c r="D1682" s="9" t="str">
        <f>CONCATENATE(quota_commodities[[#This Row],[goods_nomenclature_item_id]], " - ", quota_commodities[[#This Row],[description]])</f>
        <v>2204299411 - Of an actual alcoholic strength by volume not exceeding 13|% vol</v>
      </c>
    </row>
    <row r="1683" spans="1:4" x14ac:dyDescent="0.25">
      <c r="A1683" s="9" t="s">
        <v>370</v>
      </c>
      <c r="B1683" s="9" t="s">
        <v>4130</v>
      </c>
      <c r="C1683" s="9" t="s">
        <v>4095</v>
      </c>
      <c r="D1683" s="9" t="str">
        <f>CONCATENATE(quota_commodities[[#This Row],[goods_nomenclature_item_id]], " - ", quota_commodities[[#This Row],[description]])</f>
        <v>2204299421 - Of an actual alcoholic strength by volume exceeding 13|% vol but not exceeding 15|% vol</v>
      </c>
    </row>
    <row r="1684" spans="1:4" x14ac:dyDescent="0.25">
      <c r="A1684" s="9" t="s">
        <v>370</v>
      </c>
      <c r="B1684" s="9" t="s">
        <v>4131</v>
      </c>
      <c r="C1684" s="9" t="s">
        <v>4085</v>
      </c>
      <c r="D1684" s="9" t="str">
        <f>CONCATENATE(quota_commodities[[#This Row],[goods_nomenclature_item_id]], " - ", quota_commodities[[#This Row],[description]])</f>
        <v>2204299431 - Of an actual alcoholic strength by volume exceeding 15|% vol but not exceeding 18|% vol</v>
      </c>
    </row>
    <row r="1685" spans="1:4" x14ac:dyDescent="0.25">
      <c r="A1685" s="9" t="s">
        <v>370</v>
      </c>
      <c r="B1685" s="9" t="s">
        <v>4132</v>
      </c>
      <c r="C1685" s="9" t="s">
        <v>4087</v>
      </c>
      <c r="D1685" s="9" t="str">
        <f>CONCATENATE(quota_commodities[[#This Row],[goods_nomenclature_item_id]], " - ", quota_commodities[[#This Row],[description]])</f>
        <v>2204299441 - Of an actual alcoholic strength by volume exceeding 18|% vol but not exceeding 22|% vol</v>
      </c>
    </row>
    <row r="1686" spans="1:4" x14ac:dyDescent="0.25">
      <c r="A1686" s="9" t="s">
        <v>370</v>
      </c>
      <c r="B1686" s="9" t="s">
        <v>4133</v>
      </c>
      <c r="C1686" s="9" t="s">
        <v>4089</v>
      </c>
      <c r="D1686" s="9" t="str">
        <f>CONCATENATE(quota_commodities[[#This Row],[goods_nomenclature_item_id]], " - ", quota_commodities[[#This Row],[description]])</f>
        <v>2204299451 - Of an actual alcoholic strength by volume exceeding 22|% vol</v>
      </c>
    </row>
    <row r="1687" spans="1:4" x14ac:dyDescent="0.25">
      <c r="A1687" s="9" t="s">
        <v>370</v>
      </c>
      <c r="B1687" s="9" t="s">
        <v>2829</v>
      </c>
      <c r="C1687" s="9" t="s">
        <v>2817</v>
      </c>
      <c r="D1687" s="9" t="str">
        <f>CONCATENATE(quota_commodities[[#This Row],[goods_nomenclature_item_id]], " - ", quota_commodities[[#This Row],[description]])</f>
        <v>2204299510 - Of an actual alcoholic strength by volume not exceeding 13|% vol</v>
      </c>
    </row>
    <row r="1688" spans="1:4" x14ac:dyDescent="0.25">
      <c r="A1688" s="9" t="s">
        <v>370</v>
      </c>
      <c r="B1688" s="9" t="s">
        <v>4254</v>
      </c>
      <c r="C1688" s="9" t="s">
        <v>4095</v>
      </c>
      <c r="D1688" s="9" t="str">
        <f>CONCATENATE(quota_commodities[[#This Row],[goods_nomenclature_item_id]], " - ", quota_commodities[[#This Row],[description]])</f>
        <v>2204299520 - Of an actual alcoholic strength by volume exceeding 13|% vol but not exceeding 15|% vol</v>
      </c>
    </row>
    <row r="1689" spans="1:4" x14ac:dyDescent="0.25">
      <c r="A1689" s="9" t="s">
        <v>370</v>
      </c>
      <c r="B1689" s="9" t="s">
        <v>4255</v>
      </c>
      <c r="C1689" s="9" t="s">
        <v>4085</v>
      </c>
      <c r="D1689" s="9" t="str">
        <f>CONCATENATE(quota_commodities[[#This Row],[goods_nomenclature_item_id]], " - ", quota_commodities[[#This Row],[description]])</f>
        <v>2204299530 - Of an actual alcoholic strength by volume exceeding 15|% vol but not exceeding 18|% vol</v>
      </c>
    </row>
    <row r="1690" spans="1:4" x14ac:dyDescent="0.25">
      <c r="A1690" s="9" t="s">
        <v>370</v>
      </c>
      <c r="B1690" s="9" t="s">
        <v>4256</v>
      </c>
      <c r="C1690" s="9" t="s">
        <v>4087</v>
      </c>
      <c r="D1690" s="9" t="str">
        <f>CONCATENATE(quota_commodities[[#This Row],[goods_nomenclature_item_id]], " - ", quota_commodities[[#This Row],[description]])</f>
        <v>2204299540 - Of an actual alcoholic strength by volume exceeding 18|% vol but not exceeding 22|% vol</v>
      </c>
    </row>
    <row r="1691" spans="1:4" x14ac:dyDescent="0.25">
      <c r="A1691" s="9" t="s">
        <v>370</v>
      </c>
      <c r="B1691" s="9" t="s">
        <v>4257</v>
      </c>
      <c r="C1691" s="9" t="s">
        <v>4089</v>
      </c>
      <c r="D1691" s="9" t="str">
        <f>CONCATENATE(quota_commodities[[#This Row],[goods_nomenclature_item_id]], " - ", quota_commodities[[#This Row],[description]])</f>
        <v>2204299590 - Of an actual alcoholic strength by volume exceeding 22|% vol</v>
      </c>
    </row>
    <row r="1692" spans="1:4" x14ac:dyDescent="0.25">
      <c r="A1692" s="9" t="s">
        <v>370</v>
      </c>
      <c r="B1692" s="9" t="s">
        <v>2830</v>
      </c>
      <c r="C1692" s="9" t="s">
        <v>2817</v>
      </c>
      <c r="D1692" s="9" t="str">
        <f>CONCATENATE(quota_commodities[[#This Row],[goods_nomenclature_item_id]], " - ", quota_commodities[[#This Row],[description]])</f>
        <v>2204299611 - Of an actual alcoholic strength by volume not exceeding 13|% vol</v>
      </c>
    </row>
    <row r="1693" spans="1:4" x14ac:dyDescent="0.25">
      <c r="A1693" s="9" t="s">
        <v>370</v>
      </c>
      <c r="B1693" s="9" t="s">
        <v>4135</v>
      </c>
      <c r="C1693" s="9" t="s">
        <v>4095</v>
      </c>
      <c r="D1693" s="9" t="str">
        <f>CONCATENATE(quota_commodities[[#This Row],[goods_nomenclature_item_id]], " - ", quota_commodities[[#This Row],[description]])</f>
        <v>2204299621 - Of an actual alcoholic strength by volume exceeding 13|% vol but not exceeding 15|% vol</v>
      </c>
    </row>
    <row r="1694" spans="1:4" x14ac:dyDescent="0.25">
      <c r="A1694" s="9" t="s">
        <v>370</v>
      </c>
      <c r="B1694" s="9" t="s">
        <v>4136</v>
      </c>
      <c r="C1694" s="9" t="s">
        <v>4085</v>
      </c>
      <c r="D1694" s="9" t="str">
        <f>CONCATENATE(quota_commodities[[#This Row],[goods_nomenclature_item_id]], " - ", quota_commodities[[#This Row],[description]])</f>
        <v>2204299631 - Of an actual alcoholic strength by volume exceeding 15|% vol but not exceeding 18|% vol</v>
      </c>
    </row>
    <row r="1695" spans="1:4" x14ac:dyDescent="0.25">
      <c r="A1695" s="9" t="s">
        <v>370</v>
      </c>
      <c r="B1695" s="9" t="s">
        <v>4137</v>
      </c>
      <c r="C1695" s="9" t="s">
        <v>4087</v>
      </c>
      <c r="D1695" s="9" t="str">
        <f>CONCATENATE(quota_commodities[[#This Row],[goods_nomenclature_item_id]], " - ", quota_commodities[[#This Row],[description]])</f>
        <v>2204299641 - Of an actual alcoholic strength by volume exceeding 18|% vol but not exceeding 22|% vol</v>
      </c>
    </row>
    <row r="1696" spans="1:4" x14ac:dyDescent="0.25">
      <c r="A1696" s="9" t="s">
        <v>370</v>
      </c>
      <c r="B1696" s="9" t="s">
        <v>4138</v>
      </c>
      <c r="C1696" s="9" t="s">
        <v>4089</v>
      </c>
      <c r="D1696" s="9" t="str">
        <f>CONCATENATE(quota_commodities[[#This Row],[goods_nomenclature_item_id]], " - ", quota_commodities[[#This Row],[description]])</f>
        <v>2204299651 - Of an actual alcoholic strength by volume exceeding 22|% vol</v>
      </c>
    </row>
    <row r="1697" spans="1:4" x14ac:dyDescent="0.25">
      <c r="A1697" s="9" t="s">
        <v>370</v>
      </c>
      <c r="B1697" s="9" t="s">
        <v>2832</v>
      </c>
      <c r="C1697" s="9" t="s">
        <v>2817</v>
      </c>
      <c r="D1697" s="9" t="str">
        <f>CONCATENATE(quota_commodities[[#This Row],[goods_nomenclature_item_id]], " - ", quota_commodities[[#This Row],[description]])</f>
        <v>2204299710 - Of an actual alcoholic strength by volume not exceeding 13|% vol</v>
      </c>
    </row>
    <row r="1698" spans="1:4" x14ac:dyDescent="0.25">
      <c r="A1698" s="9" t="s">
        <v>370</v>
      </c>
      <c r="B1698" s="9" t="s">
        <v>4258</v>
      </c>
      <c r="C1698" s="9" t="s">
        <v>4095</v>
      </c>
      <c r="D1698" s="9" t="str">
        <f>CONCATENATE(quota_commodities[[#This Row],[goods_nomenclature_item_id]], " - ", quota_commodities[[#This Row],[description]])</f>
        <v>2204299720 - Of an actual alcoholic strength by volume exceeding 13|% vol but not exceeding 15|% vol</v>
      </c>
    </row>
    <row r="1699" spans="1:4" x14ac:dyDescent="0.25">
      <c r="A1699" s="9" t="s">
        <v>370</v>
      </c>
      <c r="B1699" s="9" t="s">
        <v>4259</v>
      </c>
      <c r="C1699" s="9" t="s">
        <v>4085</v>
      </c>
      <c r="D1699" s="9" t="str">
        <f>CONCATENATE(quota_commodities[[#This Row],[goods_nomenclature_item_id]], " - ", quota_commodities[[#This Row],[description]])</f>
        <v>2204299730 - Of an actual alcoholic strength by volume exceeding 15|% vol but not exceeding 18|% vol</v>
      </c>
    </row>
    <row r="1700" spans="1:4" x14ac:dyDescent="0.25">
      <c r="A1700" s="9" t="s">
        <v>370</v>
      </c>
      <c r="B1700" s="9" t="s">
        <v>4260</v>
      </c>
      <c r="C1700" s="9" t="s">
        <v>4087</v>
      </c>
      <c r="D1700" s="9" t="str">
        <f>CONCATENATE(quota_commodities[[#This Row],[goods_nomenclature_item_id]], " - ", quota_commodities[[#This Row],[description]])</f>
        <v>2204299740 - Of an actual alcoholic strength by volume exceeding 18|% vol but not exceeding 22|% vol</v>
      </c>
    </row>
    <row r="1701" spans="1:4" x14ac:dyDescent="0.25">
      <c r="A1701" s="9" t="s">
        <v>370</v>
      </c>
      <c r="B1701" s="9" t="s">
        <v>4261</v>
      </c>
      <c r="C1701" s="9" t="s">
        <v>4089</v>
      </c>
      <c r="D1701" s="9" t="str">
        <f>CONCATENATE(quota_commodities[[#This Row],[goods_nomenclature_item_id]], " - ", quota_commodities[[#This Row],[description]])</f>
        <v>2204299790 - Of an actual alcoholic strength by volume exceeding 22|% vol</v>
      </c>
    </row>
    <row r="1702" spans="1:4" x14ac:dyDescent="0.25">
      <c r="A1702" s="9" t="s">
        <v>370</v>
      </c>
      <c r="B1702" s="9" t="s">
        <v>2833</v>
      </c>
      <c r="C1702" s="9" t="s">
        <v>2817</v>
      </c>
      <c r="D1702" s="9" t="str">
        <f>CONCATENATE(quota_commodities[[#This Row],[goods_nomenclature_item_id]], " - ", quota_commodities[[#This Row],[description]])</f>
        <v>2204299811 - Of an actual alcoholic strength by volume not exceeding 13|% vol</v>
      </c>
    </row>
    <row r="1703" spans="1:4" x14ac:dyDescent="0.25">
      <c r="A1703" s="9" t="s">
        <v>370</v>
      </c>
      <c r="B1703" s="9" t="s">
        <v>4140</v>
      </c>
      <c r="C1703" s="9" t="s">
        <v>4095</v>
      </c>
      <c r="D1703" s="9" t="str">
        <f>CONCATENATE(quota_commodities[[#This Row],[goods_nomenclature_item_id]], " - ", quota_commodities[[#This Row],[description]])</f>
        <v>2204299821 - Of an actual alcoholic strength by volume exceeding 13|% vol but not exceeding 15|% vol</v>
      </c>
    </row>
    <row r="1704" spans="1:4" x14ac:dyDescent="0.25">
      <c r="A1704" s="9" t="s">
        <v>370</v>
      </c>
      <c r="B1704" s="9" t="s">
        <v>4141</v>
      </c>
      <c r="C1704" s="9" t="s">
        <v>4085</v>
      </c>
      <c r="D1704" s="9" t="str">
        <f>CONCATENATE(quota_commodities[[#This Row],[goods_nomenclature_item_id]], " - ", quota_commodities[[#This Row],[description]])</f>
        <v>2204299831 - Of an actual alcoholic strength by volume exceeding 15|% vol but not exceeding 18|% vol</v>
      </c>
    </row>
    <row r="1705" spans="1:4" x14ac:dyDescent="0.25">
      <c r="A1705" s="9" t="s">
        <v>370</v>
      </c>
      <c r="B1705" s="9" t="s">
        <v>4142</v>
      </c>
      <c r="C1705" s="9" t="s">
        <v>4087</v>
      </c>
      <c r="D1705" s="9" t="str">
        <f>CONCATENATE(quota_commodities[[#This Row],[goods_nomenclature_item_id]], " - ", quota_commodities[[#This Row],[description]])</f>
        <v>2204299841 - Of an actual alcoholic strength by volume exceeding 18|% vol but not exceeding 22|% vol</v>
      </c>
    </row>
    <row r="1706" spans="1:4" x14ac:dyDescent="0.25">
      <c r="A1706" s="9" t="s">
        <v>370</v>
      </c>
      <c r="B1706" s="9" t="s">
        <v>4143</v>
      </c>
      <c r="C1706" s="9" t="s">
        <v>4089</v>
      </c>
      <c r="D1706" s="9" t="str">
        <f>CONCATENATE(quota_commodities[[#This Row],[goods_nomenclature_item_id]], " - ", quota_commodities[[#This Row],[description]])</f>
        <v>2204299851 - Of an actual alcoholic strength by volume exceeding 22|% vol</v>
      </c>
    </row>
    <row r="1707" spans="1:4" x14ac:dyDescent="0.25">
      <c r="A1707" s="9" t="s">
        <v>371</v>
      </c>
      <c r="B1707" s="9" t="s">
        <v>4195</v>
      </c>
      <c r="C1707" s="9" t="s">
        <v>4196</v>
      </c>
      <c r="D1707" s="9" t="str">
        <f>CONCATENATE(quota_commodities[[#This Row],[goods_nomenclature_item_id]], " - ", quota_commodities[[#This Row],[description]])</f>
        <v>0603110000 - Roses</v>
      </c>
    </row>
    <row r="1708" spans="1:4" x14ac:dyDescent="0.25">
      <c r="A1708" s="9" t="s">
        <v>371</v>
      </c>
      <c r="B1708" s="9" t="s">
        <v>4197</v>
      </c>
      <c r="C1708" s="9" t="s">
        <v>4198</v>
      </c>
      <c r="D1708" s="9" t="str">
        <f>CONCATENATE(quota_commodities[[#This Row],[goods_nomenclature_item_id]], " - ", quota_commodities[[#This Row],[description]])</f>
        <v>0603120000 - Carnations</v>
      </c>
    </row>
    <row r="1709" spans="1:4" x14ac:dyDescent="0.25">
      <c r="A1709" s="9" t="s">
        <v>371</v>
      </c>
      <c r="B1709" s="9" t="s">
        <v>4199</v>
      </c>
      <c r="C1709" s="9" t="s">
        <v>4200</v>
      </c>
      <c r="D1709" s="9" t="str">
        <f>CONCATENATE(quota_commodities[[#This Row],[goods_nomenclature_item_id]], " - ", quota_commodities[[#This Row],[description]])</f>
        <v>0603130000 - Orchids</v>
      </c>
    </row>
    <row r="1710" spans="1:4" x14ac:dyDescent="0.25">
      <c r="A1710" s="9" t="s">
        <v>371</v>
      </c>
      <c r="B1710" s="9" t="s">
        <v>4201</v>
      </c>
      <c r="C1710" s="9" t="s">
        <v>4202</v>
      </c>
      <c r="D1710" s="9" t="str">
        <f>CONCATENATE(quota_commodities[[#This Row],[goods_nomenclature_item_id]], " - ", quota_commodities[[#This Row],[description]])</f>
        <v>0603140000 - Chrysanthemums</v>
      </c>
    </row>
    <row r="1711" spans="1:4" x14ac:dyDescent="0.25">
      <c r="A1711" s="9" t="s">
        <v>371</v>
      </c>
      <c r="B1711" s="9" t="s">
        <v>4203</v>
      </c>
      <c r="C1711" s="9" t="s">
        <v>4204</v>
      </c>
      <c r="D1711" s="9" t="str">
        <f>CONCATENATE(quota_commodities[[#This Row],[goods_nomenclature_item_id]], " - ", quota_commodities[[#This Row],[description]])</f>
        <v>0603150000 - Lilies (Lilium spp.)</v>
      </c>
    </row>
    <row r="1712" spans="1:4" x14ac:dyDescent="0.25">
      <c r="A1712" s="9" t="s">
        <v>371</v>
      </c>
      <c r="B1712" s="9" t="s">
        <v>4262</v>
      </c>
      <c r="C1712" s="9" t="s">
        <v>4263</v>
      </c>
      <c r="D1712" s="9" t="str">
        <f>CONCATENATE(quota_commodities[[#This Row],[goods_nomenclature_item_id]], " - ", quota_commodities[[#This Row],[description]])</f>
        <v>0603191000 - Gladioli</v>
      </c>
    </row>
    <row r="1713" spans="1:4" x14ac:dyDescent="0.25">
      <c r="A1713" s="9" t="s">
        <v>371</v>
      </c>
      <c r="B1713" s="9" t="s">
        <v>4264</v>
      </c>
      <c r="C1713" s="9" t="s">
        <v>4265</v>
      </c>
      <c r="D1713" s="9" t="str">
        <f>CONCATENATE(quota_commodities[[#This Row],[goods_nomenclature_item_id]], " - ", quota_commodities[[#This Row],[description]])</f>
        <v>0603192000 - Ranunculi</v>
      </c>
    </row>
    <row r="1714" spans="1:4" x14ac:dyDescent="0.25">
      <c r="A1714" s="9" t="s">
        <v>371</v>
      </c>
      <c r="B1714" s="9" t="s">
        <v>4266</v>
      </c>
      <c r="C1714" s="9" t="s">
        <v>2617</v>
      </c>
      <c r="D1714" s="9" t="str">
        <f>CONCATENATE(quota_commodities[[#This Row],[goods_nomenclature_item_id]], " - ", quota_commodities[[#This Row],[description]])</f>
        <v>0603197000 - Other</v>
      </c>
    </row>
    <row r="1715" spans="1:4" x14ac:dyDescent="0.25">
      <c r="A1715" s="9" t="s">
        <v>373</v>
      </c>
      <c r="B1715" s="9" t="s">
        <v>4156</v>
      </c>
      <c r="C1715" s="9" t="s">
        <v>3360</v>
      </c>
      <c r="D1715" s="9" t="str">
        <f>CONCATENATE(quota_commodities[[#This Row],[goods_nomenclature_item_id]], " - ", quota_commodities[[#This Row],[description]])</f>
        <v>2002903100 - In immediate packings of a net content exceeding 1|kg</v>
      </c>
    </row>
    <row r="1716" spans="1:4" x14ac:dyDescent="0.25">
      <c r="A1716" s="9" t="s">
        <v>373</v>
      </c>
      <c r="B1716" s="9" t="s">
        <v>4157</v>
      </c>
      <c r="C1716" s="9" t="s">
        <v>3362</v>
      </c>
      <c r="D1716" s="9" t="str">
        <f>CONCATENATE(quota_commodities[[#This Row],[goods_nomenclature_item_id]], " - ", quota_commodities[[#This Row],[description]])</f>
        <v>2002903900 - In immediate packings of a net content not exceeding 1|kg</v>
      </c>
    </row>
    <row r="1717" spans="1:4" x14ac:dyDescent="0.25">
      <c r="A1717" s="9" t="s">
        <v>373</v>
      </c>
      <c r="B1717" s="9" t="s">
        <v>4158</v>
      </c>
      <c r="C1717" s="9" t="s">
        <v>3360</v>
      </c>
      <c r="D1717" s="9" t="str">
        <f>CONCATENATE(quota_commodities[[#This Row],[goods_nomenclature_item_id]], " - ", quota_commodities[[#This Row],[description]])</f>
        <v>2002909100 - In immediate packings of a net content exceeding 1|kg</v>
      </c>
    </row>
    <row r="1718" spans="1:4" x14ac:dyDescent="0.25">
      <c r="A1718" s="9" t="s">
        <v>373</v>
      </c>
      <c r="B1718" s="9" t="s">
        <v>4159</v>
      </c>
      <c r="C1718" s="9" t="s">
        <v>3362</v>
      </c>
      <c r="D1718" s="9" t="str">
        <f>CONCATENATE(quota_commodities[[#This Row],[goods_nomenclature_item_id]], " - ", quota_commodities[[#This Row],[description]])</f>
        <v>2002909900 - In immediate packings of a net content not exceeding 1|kg</v>
      </c>
    </row>
    <row r="1719" spans="1:4" x14ac:dyDescent="0.25">
      <c r="A1719" s="9" t="s">
        <v>374</v>
      </c>
      <c r="B1719" s="9" t="s">
        <v>4267</v>
      </c>
      <c r="C1719" s="9" t="s">
        <v>4268</v>
      </c>
      <c r="D1719" s="9" t="str">
        <f>CONCATENATE(quota_commodities[[#This Row],[goods_nomenclature_item_id]], " - ", quota_commodities[[#This Row],[description]])</f>
        <v>2008975100 - Of tropical fruit (including mixtures containing by weight 50|% or more of tropical nuts and tropical fruit)</v>
      </c>
    </row>
    <row r="1720" spans="1:4" x14ac:dyDescent="0.25">
      <c r="A1720" s="9" t="s">
        <v>374</v>
      </c>
      <c r="B1720" s="9" t="s">
        <v>4269</v>
      </c>
      <c r="C1720" s="9" t="s">
        <v>2617</v>
      </c>
      <c r="D1720" s="9" t="str">
        <f>CONCATENATE(quota_commodities[[#This Row],[goods_nomenclature_item_id]], " - ", quota_commodities[[#This Row],[description]])</f>
        <v>2008975900 - Other</v>
      </c>
    </row>
    <row r="1721" spans="1:4" x14ac:dyDescent="0.25">
      <c r="A1721" s="9" t="s">
        <v>374</v>
      </c>
      <c r="B1721" s="9" t="s">
        <v>4270</v>
      </c>
      <c r="C1721" s="9" t="s">
        <v>4268</v>
      </c>
      <c r="D1721" s="9" t="str">
        <f>CONCATENATE(quota_commodities[[#This Row],[goods_nomenclature_item_id]], " - ", quota_commodities[[#This Row],[description]])</f>
        <v>2008977200 - Of tropical fruit (including mixtures containing by weight 50|% or more of tropical nuts and tropical fruit)</v>
      </c>
    </row>
    <row r="1722" spans="1:4" x14ac:dyDescent="0.25">
      <c r="A1722" s="9" t="s">
        <v>374</v>
      </c>
      <c r="B1722" s="9" t="s">
        <v>4271</v>
      </c>
      <c r="C1722" s="9" t="s">
        <v>2617</v>
      </c>
      <c r="D1722" s="9" t="str">
        <f>CONCATENATE(quota_commodities[[#This Row],[goods_nomenclature_item_id]], " - ", quota_commodities[[#This Row],[description]])</f>
        <v>2008977400 - Other</v>
      </c>
    </row>
    <row r="1723" spans="1:4" x14ac:dyDescent="0.25">
      <c r="A1723" s="9" t="s">
        <v>374</v>
      </c>
      <c r="B1723" s="9" t="s">
        <v>4272</v>
      </c>
      <c r="C1723" s="9" t="s">
        <v>4268</v>
      </c>
      <c r="D1723" s="9" t="str">
        <f>CONCATENATE(quota_commodities[[#This Row],[goods_nomenclature_item_id]], " - ", quota_commodities[[#This Row],[description]])</f>
        <v>2008977600 - Of tropical fruit (including mixtures containing by weight 50|% or more of tropical nuts and tropical fruit)</v>
      </c>
    </row>
    <row r="1724" spans="1:4" x14ac:dyDescent="0.25">
      <c r="A1724" s="9" t="s">
        <v>374</v>
      </c>
      <c r="B1724" s="9" t="s">
        <v>4273</v>
      </c>
      <c r="C1724" s="9" t="s">
        <v>2617</v>
      </c>
      <c r="D1724" s="9" t="str">
        <f>CONCATENATE(quota_commodities[[#This Row],[goods_nomenclature_item_id]], " - ", quota_commodities[[#This Row],[description]])</f>
        <v>2008977800 - Other</v>
      </c>
    </row>
    <row r="1725" spans="1:4" x14ac:dyDescent="0.25">
      <c r="A1725" s="9" t="s">
        <v>375</v>
      </c>
      <c r="B1725" s="9" t="s">
        <v>4071</v>
      </c>
      <c r="C1725" s="9" t="s">
        <v>1714</v>
      </c>
      <c r="D1725" s="9" t="str">
        <f>CONCATENATE(quota_commodities[[#This Row],[goods_nomenclature_item_id]], " - ", quota_commodities[[#This Row],[description]])</f>
        <v>0409000000 - Natural honey</v>
      </c>
    </row>
    <row r="1726" spans="1:4" x14ac:dyDescent="0.25">
      <c r="A1726" s="9" t="s">
        <v>376</v>
      </c>
      <c r="B1726" s="9" t="s">
        <v>4212</v>
      </c>
      <c r="C1726" s="9" t="s">
        <v>4211</v>
      </c>
      <c r="D1726" s="9" t="str">
        <f>CONCATENATE(quota_commodities[[#This Row],[goods_nomenclature_item_id]], " - ", quota_commodities[[#This Row],[description]])</f>
        <v>0711201000 - For uses other than the production of oil</v>
      </c>
    </row>
    <row r="1727" spans="1:4" x14ac:dyDescent="0.25">
      <c r="A1727" s="9" t="s">
        <v>377</v>
      </c>
      <c r="B1727" s="9" t="s">
        <v>4274</v>
      </c>
      <c r="C1727" s="9" t="s">
        <v>4275</v>
      </c>
      <c r="D1727" s="9" t="str">
        <f>CONCATENATE(quota_commodities[[#This Row],[goods_nomenclature_item_id]], " - ", quota_commodities[[#This Row],[description]])</f>
        <v>2003901000 - Truffles</v>
      </c>
    </row>
    <row r="1728" spans="1:4" x14ac:dyDescent="0.25">
      <c r="A1728" s="9" t="s">
        <v>380</v>
      </c>
      <c r="B1728" s="9" t="s">
        <v>4276</v>
      </c>
      <c r="C1728" s="9" t="s">
        <v>4277</v>
      </c>
      <c r="D1728" s="9" t="str">
        <f>CONCATENATE(quota_commodities[[#This Row],[goods_nomenclature_item_id]], " - ", quota_commodities[[#This Row],[description]])</f>
        <v>0404100000 - Whey and modified whey, whether or not concentrated or containing added sugar or other sweetening matter</v>
      </c>
    </row>
    <row r="1729" spans="1:4" x14ac:dyDescent="0.25">
      <c r="A1729" s="9" t="s">
        <v>381</v>
      </c>
      <c r="B1729" s="9" t="s">
        <v>2666</v>
      </c>
      <c r="C1729" s="9" t="s">
        <v>1434</v>
      </c>
      <c r="D1729" s="9" t="str">
        <f>CONCATENATE(quota_commodities[[#This Row],[goods_nomenclature_item_id]], " - ", quota_commodities[[#This Row],[description]])</f>
        <v>0709601000 - Sweet peppers</v>
      </c>
    </row>
    <row r="1730" spans="1:4" x14ac:dyDescent="0.25">
      <c r="A1730" s="9" t="s">
        <v>382</v>
      </c>
      <c r="B1730" s="9" t="s">
        <v>4278</v>
      </c>
      <c r="C1730" s="9" t="s">
        <v>4279</v>
      </c>
      <c r="D1730" s="9" t="str">
        <f>CONCATENATE(quota_commodities[[#This Row],[goods_nomenclature_item_id]], " - ", quota_commodities[[#This Row],[description]])</f>
        <v>0702000007 - Cherry tomatoes</v>
      </c>
    </row>
    <row r="1731" spans="1:4" x14ac:dyDescent="0.25">
      <c r="A1731" s="9" t="s">
        <v>383</v>
      </c>
      <c r="B1731" s="9" t="s">
        <v>4195</v>
      </c>
      <c r="C1731" s="9" t="s">
        <v>4196</v>
      </c>
      <c r="D1731" s="9" t="str">
        <f>CONCATENATE(quota_commodities[[#This Row],[goods_nomenclature_item_id]], " - ", quota_commodities[[#This Row],[description]])</f>
        <v>0603110000 - Roses</v>
      </c>
    </row>
    <row r="1732" spans="1:4" x14ac:dyDescent="0.25">
      <c r="A1732" s="9" t="s">
        <v>383</v>
      </c>
      <c r="B1732" s="9" t="s">
        <v>4197</v>
      </c>
      <c r="C1732" s="9" t="s">
        <v>4198</v>
      </c>
      <c r="D1732" s="9" t="str">
        <f>CONCATENATE(quota_commodities[[#This Row],[goods_nomenclature_item_id]], " - ", quota_commodities[[#This Row],[description]])</f>
        <v>0603120000 - Carnations</v>
      </c>
    </row>
    <row r="1733" spans="1:4" x14ac:dyDescent="0.25">
      <c r="A1733" s="9" t="s">
        <v>383</v>
      </c>
      <c r="B1733" s="9" t="s">
        <v>4199</v>
      </c>
      <c r="C1733" s="9" t="s">
        <v>4200</v>
      </c>
      <c r="D1733" s="9" t="str">
        <f>CONCATENATE(quota_commodities[[#This Row],[goods_nomenclature_item_id]], " - ", quota_commodities[[#This Row],[description]])</f>
        <v>0603130000 - Orchids</v>
      </c>
    </row>
    <row r="1734" spans="1:4" x14ac:dyDescent="0.25">
      <c r="A1734" s="9" t="s">
        <v>383</v>
      </c>
      <c r="B1734" s="9" t="s">
        <v>4201</v>
      </c>
      <c r="C1734" s="9" t="s">
        <v>4202</v>
      </c>
      <c r="D1734" s="9" t="str">
        <f>CONCATENATE(quota_commodities[[#This Row],[goods_nomenclature_item_id]], " - ", quota_commodities[[#This Row],[description]])</f>
        <v>0603140000 - Chrysanthemums</v>
      </c>
    </row>
    <row r="1735" spans="1:4" x14ac:dyDescent="0.25">
      <c r="A1735" s="9" t="s">
        <v>383</v>
      </c>
      <c r="B1735" s="9" t="s">
        <v>4203</v>
      </c>
      <c r="C1735" s="9" t="s">
        <v>4204</v>
      </c>
      <c r="D1735" s="9" t="str">
        <f>CONCATENATE(quota_commodities[[#This Row],[goods_nomenclature_item_id]], " - ", quota_commodities[[#This Row],[description]])</f>
        <v>0603150000 - Lilies (Lilium spp.)</v>
      </c>
    </row>
    <row r="1736" spans="1:4" x14ac:dyDescent="0.25">
      <c r="A1736" s="9" t="s">
        <v>383</v>
      </c>
      <c r="B1736" s="9" t="s">
        <v>4262</v>
      </c>
      <c r="C1736" s="9" t="s">
        <v>4263</v>
      </c>
      <c r="D1736" s="9" t="str">
        <f>CONCATENATE(quota_commodities[[#This Row],[goods_nomenclature_item_id]], " - ", quota_commodities[[#This Row],[description]])</f>
        <v>0603191000 - Gladioli</v>
      </c>
    </row>
    <row r="1737" spans="1:4" x14ac:dyDescent="0.25">
      <c r="A1737" s="9" t="s">
        <v>383</v>
      </c>
      <c r="B1737" s="9" t="s">
        <v>4264</v>
      </c>
      <c r="C1737" s="9" t="s">
        <v>4265</v>
      </c>
      <c r="D1737" s="9" t="str">
        <f>CONCATENATE(quota_commodities[[#This Row],[goods_nomenclature_item_id]], " - ", quota_commodities[[#This Row],[description]])</f>
        <v>0603192000 - Ranunculi</v>
      </c>
    </row>
    <row r="1738" spans="1:4" x14ac:dyDescent="0.25">
      <c r="A1738" s="9" t="s">
        <v>383</v>
      </c>
      <c r="B1738" s="9" t="s">
        <v>4266</v>
      </c>
      <c r="C1738" s="9" t="s">
        <v>2617</v>
      </c>
      <c r="D1738" s="9" t="str">
        <f>CONCATENATE(quota_commodities[[#This Row],[goods_nomenclature_item_id]], " - ", quota_commodities[[#This Row],[description]])</f>
        <v>0603197000 - Other</v>
      </c>
    </row>
    <row r="1739" spans="1:4" x14ac:dyDescent="0.25">
      <c r="A1739" s="9" t="s">
        <v>384</v>
      </c>
      <c r="B1739" s="9" t="s">
        <v>4231</v>
      </c>
      <c r="C1739" s="9" t="s">
        <v>4232</v>
      </c>
      <c r="D1739" s="9" t="str">
        <f>CONCATENATE(quota_commodities[[#This Row],[goods_nomenclature_item_id]], " - ", quota_commodities[[#This Row],[description]])</f>
        <v>0805102200 - Navel oranges</v>
      </c>
    </row>
    <row r="1740" spans="1:4" x14ac:dyDescent="0.25">
      <c r="A1740" s="9" t="s">
        <v>384</v>
      </c>
      <c r="B1740" s="9" t="s">
        <v>4233</v>
      </c>
      <c r="C1740" s="9" t="s">
        <v>4234</v>
      </c>
      <c r="D1740" s="9" t="str">
        <f>CONCATENATE(quota_commodities[[#This Row],[goods_nomenclature_item_id]], " - ", quota_commodities[[#This Row],[description]])</f>
        <v>0805102400 - White oranges</v>
      </c>
    </row>
    <row r="1741" spans="1:4" x14ac:dyDescent="0.25">
      <c r="A1741" s="9" t="s">
        <v>384</v>
      </c>
      <c r="B1741" s="9" t="s">
        <v>4235</v>
      </c>
      <c r="C1741" s="9" t="s">
        <v>2617</v>
      </c>
      <c r="D1741" s="9" t="str">
        <f>CONCATENATE(quota_commodities[[#This Row],[goods_nomenclature_item_id]], " - ", quota_commodities[[#This Row],[description]])</f>
        <v>0805102800 - Other</v>
      </c>
    </row>
    <row r="1742" spans="1:4" x14ac:dyDescent="0.25">
      <c r="A1742" s="9" t="s">
        <v>384</v>
      </c>
      <c r="B1742" s="9" t="s">
        <v>4236</v>
      </c>
      <c r="C1742" s="9" t="s">
        <v>4237</v>
      </c>
      <c r="D1742" s="9" t="str">
        <f>CONCATENATE(quota_commodities[[#This Row],[goods_nomenclature_item_id]], " - ", quota_commodities[[#This Row],[description]])</f>
        <v>0805108010 - Fresh</v>
      </c>
    </row>
    <row r="1743" spans="1:4" x14ac:dyDescent="0.25">
      <c r="A1743" s="9" t="s">
        <v>385</v>
      </c>
      <c r="B1743" s="9" t="s">
        <v>4280</v>
      </c>
      <c r="C1743" s="9" t="s">
        <v>2680</v>
      </c>
      <c r="D1743" s="9" t="str">
        <f>CONCATENATE(quota_commodities[[#This Row],[goods_nomenclature_item_id]], " - ", quota_commodities[[#This Row],[description]])</f>
        <v>2009111191 - With an added sugar content not exceeding 30|% by weight</v>
      </c>
    </row>
    <row r="1744" spans="1:4" x14ac:dyDescent="0.25">
      <c r="A1744" s="9" t="s">
        <v>385</v>
      </c>
      <c r="B1744" s="9" t="s">
        <v>4281</v>
      </c>
      <c r="C1744" s="9" t="s">
        <v>2617</v>
      </c>
      <c r="D1744" s="9" t="str">
        <f>CONCATENATE(quota_commodities[[#This Row],[goods_nomenclature_item_id]], " - ", quota_commodities[[#This Row],[description]])</f>
        <v>2009111199 - Other</v>
      </c>
    </row>
    <row r="1745" spans="1:4" x14ac:dyDescent="0.25">
      <c r="A1745" s="9" t="s">
        <v>385</v>
      </c>
      <c r="B1745" s="9" t="s">
        <v>4282</v>
      </c>
      <c r="C1745" s="9" t="s">
        <v>2617</v>
      </c>
      <c r="D1745" s="9" t="str">
        <f>CONCATENATE(quota_commodities[[#This Row],[goods_nomenclature_item_id]], " - ", quota_commodities[[#This Row],[description]])</f>
        <v>2009111990 - Other</v>
      </c>
    </row>
    <row r="1746" spans="1:4" x14ac:dyDescent="0.25">
      <c r="A1746" s="9" t="s">
        <v>385</v>
      </c>
      <c r="B1746" s="9" t="s">
        <v>4283</v>
      </c>
      <c r="C1746" s="9" t="s">
        <v>2617</v>
      </c>
      <c r="D1746" s="9" t="str">
        <f>CONCATENATE(quota_commodities[[#This Row],[goods_nomenclature_item_id]], " - ", quota_commodities[[#This Row],[description]])</f>
        <v>2009119190 - Other</v>
      </c>
    </row>
    <row r="1747" spans="1:4" x14ac:dyDescent="0.25">
      <c r="A1747" s="9" t="s">
        <v>385</v>
      </c>
      <c r="B1747" s="9" t="s">
        <v>4284</v>
      </c>
      <c r="C1747" s="9" t="s">
        <v>2632</v>
      </c>
      <c r="D1747" s="9" t="str">
        <f>CONCATENATE(quota_commodities[[#This Row],[goods_nomenclature_item_id]], " - ", quota_commodities[[#This Row],[description]])</f>
        <v>2009119996 - with a degree of concentration higher than 20!o! brix</v>
      </c>
    </row>
    <row r="1748" spans="1:4" x14ac:dyDescent="0.25">
      <c r="A1748" s="9" t="s">
        <v>385</v>
      </c>
      <c r="B1748" s="9" t="s">
        <v>4285</v>
      </c>
      <c r="C1748" s="9" t="s">
        <v>2617</v>
      </c>
      <c r="D1748" s="9" t="str">
        <f>CONCATENATE(quota_commodities[[#This Row],[goods_nomenclature_item_id]], " - ", quota_commodities[[#This Row],[description]])</f>
        <v>2009119998 - Other</v>
      </c>
    </row>
    <row r="1749" spans="1:4" x14ac:dyDescent="0.25">
      <c r="A1749" s="9" t="s">
        <v>385</v>
      </c>
      <c r="B1749" s="9" t="s">
        <v>4286</v>
      </c>
      <c r="C1749" s="9" t="s">
        <v>2617</v>
      </c>
      <c r="D1749" s="9" t="str">
        <f>CONCATENATE(quota_commodities[[#This Row],[goods_nomenclature_item_id]], " - ", quota_commodities[[#This Row],[description]])</f>
        <v>2009120090 - Other</v>
      </c>
    </row>
    <row r="1750" spans="1:4" x14ac:dyDescent="0.25">
      <c r="A1750" s="9" t="s">
        <v>385</v>
      </c>
      <c r="B1750" s="9" t="s">
        <v>4287</v>
      </c>
      <c r="C1750" s="9" t="s">
        <v>2680</v>
      </c>
      <c r="D1750" s="9" t="str">
        <f>CONCATENATE(quota_commodities[[#This Row],[goods_nomenclature_item_id]], " - ", quota_commodities[[#This Row],[description]])</f>
        <v>2009191151 - With an added sugar content not exceeding 30|% by weight</v>
      </c>
    </row>
    <row r="1751" spans="1:4" x14ac:dyDescent="0.25">
      <c r="A1751" s="9" t="s">
        <v>385</v>
      </c>
      <c r="B1751" s="9" t="s">
        <v>4288</v>
      </c>
      <c r="C1751" s="9" t="s">
        <v>2617</v>
      </c>
      <c r="D1751" s="9" t="str">
        <f>CONCATENATE(quota_commodities[[#This Row],[goods_nomenclature_item_id]], " - ", quota_commodities[[#This Row],[description]])</f>
        <v>2009191159 - Other</v>
      </c>
    </row>
    <row r="1752" spans="1:4" x14ac:dyDescent="0.25">
      <c r="A1752" s="9" t="s">
        <v>385</v>
      </c>
      <c r="B1752" s="9" t="s">
        <v>4289</v>
      </c>
      <c r="C1752" s="9" t="s">
        <v>2680</v>
      </c>
      <c r="D1752" s="9" t="str">
        <f>CONCATENATE(quota_commodities[[#This Row],[goods_nomenclature_item_id]], " - ", quota_commodities[[#This Row],[description]])</f>
        <v>2009191171 - With an added sugar content not exceeding 30|% by weight</v>
      </c>
    </row>
    <row r="1753" spans="1:4" x14ac:dyDescent="0.25">
      <c r="A1753" s="9" t="s">
        <v>385</v>
      </c>
      <c r="B1753" s="9" t="s">
        <v>4290</v>
      </c>
      <c r="C1753" s="9" t="s">
        <v>2617</v>
      </c>
      <c r="D1753" s="9" t="str">
        <f>CONCATENATE(quota_commodities[[#This Row],[goods_nomenclature_item_id]], " - ", quota_commodities[[#This Row],[description]])</f>
        <v>2009191179 - Other</v>
      </c>
    </row>
    <row r="1754" spans="1:4" x14ac:dyDescent="0.25">
      <c r="A1754" s="9" t="s">
        <v>385</v>
      </c>
      <c r="B1754" s="9" t="s">
        <v>4291</v>
      </c>
      <c r="C1754" s="9" t="s">
        <v>4166</v>
      </c>
      <c r="D1754" s="9" t="str">
        <f>CONCATENATE(quota_commodities[[#This Row],[goods_nomenclature_item_id]], " - ", quota_commodities[[#This Row],[description]])</f>
        <v>2009191991 - powdered</v>
      </c>
    </row>
    <row r="1755" spans="1:4" x14ac:dyDescent="0.25">
      <c r="A1755" s="9" t="s">
        <v>385</v>
      </c>
      <c r="B1755" s="9" t="s">
        <v>4292</v>
      </c>
      <c r="C1755" s="9" t="s">
        <v>2617</v>
      </c>
      <c r="D1755" s="9" t="str">
        <f>CONCATENATE(quota_commodities[[#This Row],[goods_nomenclature_item_id]], " - ", quota_commodities[[#This Row],[description]])</f>
        <v>2009191999 - Other</v>
      </c>
    </row>
    <row r="1756" spans="1:4" x14ac:dyDescent="0.25">
      <c r="A1756" s="9" t="s">
        <v>385</v>
      </c>
      <c r="B1756" s="9" t="s">
        <v>4293</v>
      </c>
      <c r="C1756" s="9" t="s">
        <v>4166</v>
      </c>
      <c r="D1756" s="9" t="str">
        <f>CONCATENATE(quota_commodities[[#This Row],[goods_nomenclature_item_id]], " - ", quota_commodities[[#This Row],[description]])</f>
        <v>2009199191 - powdered</v>
      </c>
    </row>
    <row r="1757" spans="1:4" x14ac:dyDescent="0.25">
      <c r="A1757" s="9" t="s">
        <v>385</v>
      </c>
      <c r="B1757" s="9" t="s">
        <v>4294</v>
      </c>
      <c r="C1757" s="9" t="s">
        <v>2617</v>
      </c>
      <c r="D1757" s="9" t="str">
        <f>CONCATENATE(quota_commodities[[#This Row],[goods_nomenclature_item_id]], " - ", quota_commodities[[#This Row],[description]])</f>
        <v>2009199199 - Other</v>
      </c>
    </row>
    <row r="1758" spans="1:4" x14ac:dyDescent="0.25">
      <c r="A1758" s="9" t="s">
        <v>385</v>
      </c>
      <c r="B1758" s="9" t="s">
        <v>4295</v>
      </c>
      <c r="C1758" s="9" t="s">
        <v>4166</v>
      </c>
      <c r="D1758" s="9" t="str">
        <f>CONCATENATE(quota_commodities[[#This Row],[goods_nomenclature_item_id]], " - ", quota_commodities[[#This Row],[description]])</f>
        <v>2009199891 - powdered</v>
      </c>
    </row>
    <row r="1759" spans="1:4" x14ac:dyDescent="0.25">
      <c r="A1759" s="9" t="s">
        <v>385</v>
      </c>
      <c r="B1759" s="9" t="s">
        <v>4296</v>
      </c>
      <c r="C1759" s="9" t="s">
        <v>2617</v>
      </c>
      <c r="D1759" s="9" t="str">
        <f>CONCATENATE(quota_commodities[[#This Row],[goods_nomenclature_item_id]], " - ", quota_commodities[[#This Row],[description]])</f>
        <v>2009199899 - Other</v>
      </c>
    </row>
    <row r="1760" spans="1:4" x14ac:dyDescent="0.25">
      <c r="A1760" s="9" t="s">
        <v>386</v>
      </c>
      <c r="B1760" s="9" t="s">
        <v>4297</v>
      </c>
      <c r="C1760" s="9" t="s">
        <v>2680</v>
      </c>
      <c r="D1760" s="9" t="str">
        <f>CONCATENATE(quota_commodities[[#This Row],[goods_nomenclature_item_id]], " - ", quota_commodities[[#This Row],[description]])</f>
        <v>2009111111 - With an added sugar content not exceeding 30|% by weight</v>
      </c>
    </row>
    <row r="1761" spans="1:4" x14ac:dyDescent="0.25">
      <c r="A1761" s="9" t="s">
        <v>386</v>
      </c>
      <c r="B1761" s="9" t="s">
        <v>4298</v>
      </c>
      <c r="C1761" s="9" t="s">
        <v>2617</v>
      </c>
      <c r="D1761" s="9" t="str">
        <f>CONCATENATE(quota_commodities[[#This Row],[goods_nomenclature_item_id]], " - ", quota_commodities[[#This Row],[description]])</f>
        <v>2009111119 - Other</v>
      </c>
    </row>
    <row r="1762" spans="1:4" x14ac:dyDescent="0.25">
      <c r="A1762" s="9" t="s">
        <v>386</v>
      </c>
      <c r="B1762" s="9" t="s">
        <v>4299</v>
      </c>
      <c r="C1762" s="9" t="s">
        <v>4300</v>
      </c>
      <c r="D1762" s="9" t="str">
        <f>CONCATENATE(quota_commodities[[#This Row],[goods_nomenclature_item_id]], " - ", quota_commodities[[#This Row],[description]])</f>
        <v>2009111910 - In containers of two litres or less</v>
      </c>
    </row>
    <row r="1763" spans="1:4" x14ac:dyDescent="0.25">
      <c r="A1763" s="9" t="s">
        <v>386</v>
      </c>
      <c r="B1763" s="9" t="s">
        <v>4301</v>
      </c>
      <c r="C1763" s="9" t="s">
        <v>4300</v>
      </c>
      <c r="D1763" s="9" t="str">
        <f>CONCATENATE(quota_commodities[[#This Row],[goods_nomenclature_item_id]], " - ", quota_commodities[[#This Row],[description]])</f>
        <v>2009119110 - In containers of two litres or less</v>
      </c>
    </row>
    <row r="1764" spans="1:4" x14ac:dyDescent="0.25">
      <c r="A1764" s="9" t="s">
        <v>386</v>
      </c>
      <c r="B1764" s="9" t="s">
        <v>2631</v>
      </c>
      <c r="C1764" s="9" t="s">
        <v>2632</v>
      </c>
      <c r="D1764" s="9" t="str">
        <f>CONCATENATE(quota_commodities[[#This Row],[goods_nomenclature_item_id]], " - ", quota_commodities[[#This Row],[description]])</f>
        <v>2009119911 - with a degree of concentration higher than 20!o! brix</v>
      </c>
    </row>
    <row r="1765" spans="1:4" x14ac:dyDescent="0.25">
      <c r="A1765" s="9" t="s">
        <v>386</v>
      </c>
      <c r="B1765" s="9" t="s">
        <v>2633</v>
      </c>
      <c r="C1765" s="9" t="s">
        <v>2617</v>
      </c>
      <c r="D1765" s="9" t="str">
        <f>CONCATENATE(quota_commodities[[#This Row],[goods_nomenclature_item_id]], " - ", quota_commodities[[#This Row],[description]])</f>
        <v>2009119919 - Other</v>
      </c>
    </row>
    <row r="1766" spans="1:4" x14ac:dyDescent="0.25">
      <c r="A1766" s="9" t="s">
        <v>386</v>
      </c>
      <c r="B1766" s="9" t="s">
        <v>4302</v>
      </c>
      <c r="C1766" s="9" t="s">
        <v>2632</v>
      </c>
      <c r="D1766" s="9" t="str">
        <f>CONCATENATE(quota_commodities[[#This Row],[goods_nomenclature_item_id]], " - ", quota_commodities[[#This Row],[description]])</f>
        <v>2009119992 - with a degree of concentration higher than 20!o! brix</v>
      </c>
    </row>
    <row r="1767" spans="1:4" x14ac:dyDescent="0.25">
      <c r="A1767" s="9" t="s">
        <v>386</v>
      </c>
      <c r="B1767" s="9" t="s">
        <v>4303</v>
      </c>
      <c r="C1767" s="9" t="s">
        <v>2617</v>
      </c>
      <c r="D1767" s="9" t="str">
        <f>CONCATENATE(quota_commodities[[#This Row],[goods_nomenclature_item_id]], " - ", quota_commodities[[#This Row],[description]])</f>
        <v>2009119994 - Other</v>
      </c>
    </row>
    <row r="1768" spans="1:4" x14ac:dyDescent="0.25">
      <c r="A1768" s="9" t="s">
        <v>386</v>
      </c>
      <c r="B1768" s="9" t="s">
        <v>4304</v>
      </c>
      <c r="C1768" s="9" t="s">
        <v>4300</v>
      </c>
      <c r="D1768" s="9" t="str">
        <f>CONCATENATE(quota_commodities[[#This Row],[goods_nomenclature_item_id]], " - ", quota_commodities[[#This Row],[description]])</f>
        <v>2009120010 - In containers of two litres or less</v>
      </c>
    </row>
    <row r="1769" spans="1:4" x14ac:dyDescent="0.25">
      <c r="A1769" s="9" t="s">
        <v>386</v>
      </c>
      <c r="B1769" s="9" t="s">
        <v>4305</v>
      </c>
      <c r="C1769" s="9" t="s">
        <v>2680</v>
      </c>
      <c r="D1769" s="9" t="str">
        <f>CONCATENATE(quota_commodities[[#This Row],[goods_nomenclature_item_id]], " - ", quota_commodities[[#This Row],[description]])</f>
        <v>2009191121 - With an added sugar content not exceeding 30|% by weight</v>
      </c>
    </row>
    <row r="1770" spans="1:4" x14ac:dyDescent="0.25">
      <c r="A1770" s="9" t="s">
        <v>386</v>
      </c>
      <c r="B1770" s="9" t="s">
        <v>4306</v>
      </c>
      <c r="C1770" s="9" t="s">
        <v>2617</v>
      </c>
      <c r="D1770" s="9" t="str">
        <f>CONCATENATE(quota_commodities[[#This Row],[goods_nomenclature_item_id]], " - ", quota_commodities[[#This Row],[description]])</f>
        <v>2009191129 - Other</v>
      </c>
    </row>
    <row r="1771" spans="1:4" x14ac:dyDescent="0.25">
      <c r="A1771" s="9" t="s">
        <v>386</v>
      </c>
      <c r="B1771" s="9" t="s">
        <v>4307</v>
      </c>
      <c r="C1771" s="9" t="s">
        <v>2680</v>
      </c>
      <c r="D1771" s="9" t="str">
        <f>CONCATENATE(quota_commodities[[#This Row],[goods_nomenclature_item_id]], " - ", quota_commodities[[#This Row],[description]])</f>
        <v>2009191131 - With an added sugar content not exceeding 30|% by weight</v>
      </c>
    </row>
    <row r="1772" spans="1:4" x14ac:dyDescent="0.25">
      <c r="A1772" s="9" t="s">
        <v>386</v>
      </c>
      <c r="B1772" s="9" t="s">
        <v>4308</v>
      </c>
      <c r="C1772" s="9" t="s">
        <v>2617</v>
      </c>
      <c r="D1772" s="9" t="str">
        <f>CONCATENATE(quota_commodities[[#This Row],[goods_nomenclature_item_id]], " - ", quota_commodities[[#This Row],[description]])</f>
        <v>2009191139 - Other</v>
      </c>
    </row>
    <row r="1773" spans="1:4" x14ac:dyDescent="0.25">
      <c r="A1773" s="9" t="s">
        <v>386</v>
      </c>
      <c r="B1773" s="9" t="s">
        <v>4309</v>
      </c>
      <c r="C1773" s="9" t="s">
        <v>4166</v>
      </c>
      <c r="D1773" s="9" t="str">
        <f>CONCATENATE(quota_commodities[[#This Row],[goods_nomenclature_item_id]], " - ", quota_commodities[[#This Row],[description]])</f>
        <v>2009191911 - powdered</v>
      </c>
    </row>
    <row r="1774" spans="1:4" x14ac:dyDescent="0.25">
      <c r="A1774" s="9" t="s">
        <v>386</v>
      </c>
      <c r="B1774" s="9" t="s">
        <v>4310</v>
      </c>
      <c r="C1774" s="9" t="s">
        <v>2617</v>
      </c>
      <c r="D1774" s="9" t="str">
        <f>CONCATENATE(quota_commodities[[#This Row],[goods_nomenclature_item_id]], " - ", quota_commodities[[#This Row],[description]])</f>
        <v>2009191919 - Other</v>
      </c>
    </row>
    <row r="1775" spans="1:4" x14ac:dyDescent="0.25">
      <c r="A1775" s="9" t="s">
        <v>386</v>
      </c>
      <c r="B1775" s="9" t="s">
        <v>4311</v>
      </c>
      <c r="C1775" s="9" t="s">
        <v>4166</v>
      </c>
      <c r="D1775" s="9" t="str">
        <f>CONCATENATE(quota_commodities[[#This Row],[goods_nomenclature_item_id]], " - ", quota_commodities[[#This Row],[description]])</f>
        <v>2009199111 - powdered</v>
      </c>
    </row>
    <row r="1776" spans="1:4" x14ac:dyDescent="0.25">
      <c r="A1776" s="9" t="s">
        <v>386</v>
      </c>
      <c r="B1776" s="9" t="s">
        <v>4312</v>
      </c>
      <c r="C1776" s="9" t="s">
        <v>2617</v>
      </c>
      <c r="D1776" s="9" t="str">
        <f>CONCATENATE(quota_commodities[[#This Row],[goods_nomenclature_item_id]], " - ", quota_commodities[[#This Row],[description]])</f>
        <v>2009199119 - Other</v>
      </c>
    </row>
    <row r="1777" spans="1:4" x14ac:dyDescent="0.25">
      <c r="A1777" s="9" t="s">
        <v>386</v>
      </c>
      <c r="B1777" s="9" t="s">
        <v>4313</v>
      </c>
      <c r="C1777" s="9" t="s">
        <v>4166</v>
      </c>
      <c r="D1777" s="9" t="str">
        <f>CONCATENATE(quota_commodities[[#This Row],[goods_nomenclature_item_id]], " - ", quota_commodities[[#This Row],[description]])</f>
        <v>2009199811 - powdered</v>
      </c>
    </row>
    <row r="1778" spans="1:4" x14ac:dyDescent="0.25">
      <c r="A1778" s="9" t="s">
        <v>386</v>
      </c>
      <c r="B1778" s="9" t="s">
        <v>4314</v>
      </c>
      <c r="C1778" s="9" t="s">
        <v>2617</v>
      </c>
      <c r="D1778" s="9" t="str">
        <f>CONCATENATE(quota_commodities[[#This Row],[goods_nomenclature_item_id]], " - ", quota_commodities[[#This Row],[description]])</f>
        <v>2009199819 - Other</v>
      </c>
    </row>
    <row r="1779" spans="1:4" x14ac:dyDescent="0.25">
      <c r="A1779" s="9" t="s">
        <v>387</v>
      </c>
      <c r="B1779" s="9" t="s">
        <v>4203</v>
      </c>
      <c r="C1779" s="9" t="s">
        <v>4204</v>
      </c>
      <c r="D1779" s="9" t="str">
        <f>CONCATENATE(quota_commodities[[#This Row],[goods_nomenclature_item_id]], " - ", quota_commodities[[#This Row],[description]])</f>
        <v>0603150000 - Lilies (Lilium spp.)</v>
      </c>
    </row>
    <row r="1780" spans="1:4" x14ac:dyDescent="0.25">
      <c r="A1780" s="9" t="s">
        <v>387</v>
      </c>
      <c r="B1780" s="9" t="s">
        <v>4264</v>
      </c>
      <c r="C1780" s="9" t="s">
        <v>4265</v>
      </c>
      <c r="D1780" s="9" t="str">
        <f>CONCATENATE(quota_commodities[[#This Row],[goods_nomenclature_item_id]], " - ", quota_commodities[[#This Row],[description]])</f>
        <v>0603192000 - Ranunculi</v>
      </c>
    </row>
    <row r="1781" spans="1:4" x14ac:dyDescent="0.25">
      <c r="A1781" s="9" t="s">
        <v>387</v>
      </c>
      <c r="B1781" s="9" t="s">
        <v>4266</v>
      </c>
      <c r="C1781" s="9" t="s">
        <v>2617</v>
      </c>
      <c r="D1781" s="9" t="str">
        <f>CONCATENATE(quota_commodities[[#This Row],[goods_nomenclature_item_id]], " - ", quota_commodities[[#This Row],[description]])</f>
        <v>0603197000 - Other</v>
      </c>
    </row>
    <row r="1782" spans="1:4" x14ac:dyDescent="0.25">
      <c r="A1782" s="9" t="s">
        <v>388</v>
      </c>
      <c r="B1782" s="9" t="s">
        <v>4315</v>
      </c>
      <c r="C1782" s="9" t="s">
        <v>2617</v>
      </c>
      <c r="D1782" s="9" t="str">
        <f>CONCATENATE(quota_commodities[[#This Row],[goods_nomenclature_item_id]], " - ", quota_commodities[[#This Row],[description]])</f>
        <v>0702000099 - Other</v>
      </c>
    </row>
    <row r="1783" spans="1:4" x14ac:dyDescent="0.25">
      <c r="A1783" s="9" t="s">
        <v>389</v>
      </c>
      <c r="B1783" s="9" t="s">
        <v>4316</v>
      </c>
      <c r="C1783" s="9" t="s">
        <v>1909</v>
      </c>
      <c r="D1783" s="9" t="str">
        <f>CONCATENATE(quota_commodities[[#This Row],[goods_nomenclature_item_id]], " - ", quota_commodities[[#This Row],[description]])</f>
        <v>0710400000 - Sweetcorn</v>
      </c>
    </row>
    <row r="1784" spans="1:4" x14ac:dyDescent="0.25">
      <c r="A1784" s="9" t="s">
        <v>389</v>
      </c>
      <c r="B1784" s="9" t="s">
        <v>4317</v>
      </c>
      <c r="C1784" s="9" t="s">
        <v>4318</v>
      </c>
      <c r="D1784" s="9" t="str">
        <f>CONCATENATE(quota_commodities[[#This Row],[goods_nomenclature_item_id]], " - ", quota_commodities[[#This Row],[description]])</f>
        <v>2004901000 - Sweetcorn (Zea mays var. saccharata)</v>
      </c>
    </row>
    <row r="1785" spans="1:4" x14ac:dyDescent="0.25">
      <c r="A1785" s="9" t="s">
        <v>390</v>
      </c>
      <c r="B1785" s="9" t="s">
        <v>4319</v>
      </c>
      <c r="C1785" s="9" t="s">
        <v>1909</v>
      </c>
      <c r="D1785" s="9" t="str">
        <f>CONCATENATE(quota_commodities[[#This Row],[goods_nomenclature_item_id]], " - ", quota_commodities[[#This Row],[description]])</f>
        <v>0711903000 - Sweetcorn</v>
      </c>
    </row>
    <row r="1786" spans="1:4" x14ac:dyDescent="0.25">
      <c r="A1786" s="9" t="s">
        <v>390</v>
      </c>
      <c r="B1786" s="9" t="s">
        <v>4320</v>
      </c>
      <c r="C1786" s="9" t="s">
        <v>4318</v>
      </c>
      <c r="D1786" s="9" t="str">
        <f>CONCATENATE(quota_commodities[[#This Row],[goods_nomenclature_item_id]], " - ", quota_commodities[[#This Row],[description]])</f>
        <v>2001903000 - Sweetcorn (Zea mays var. saccharata)</v>
      </c>
    </row>
    <row r="1787" spans="1:4" x14ac:dyDescent="0.25">
      <c r="A1787" s="9" t="s">
        <v>390</v>
      </c>
      <c r="B1787" s="9" t="s">
        <v>4321</v>
      </c>
      <c r="C1787" s="9" t="s">
        <v>4322</v>
      </c>
      <c r="D1787" s="9" t="str">
        <f>CONCATENATE(quota_commodities[[#This Row],[goods_nomenclature_item_id]], " - ", quota_commodities[[#This Row],[description]])</f>
        <v>2005800000 - Sweetcorn (Zea mays var.saccharata)</v>
      </c>
    </row>
    <row r="1788" spans="1:4" x14ac:dyDescent="0.25">
      <c r="A1788" s="9" t="s">
        <v>391</v>
      </c>
      <c r="B1788" s="9" t="s">
        <v>4323</v>
      </c>
      <c r="C1788" s="9" t="s">
        <v>4324</v>
      </c>
      <c r="D1788" s="9" t="str">
        <f>CONCATENATE(quota_commodities[[#This Row],[goods_nomenclature_item_id]], " - ", quota_commodities[[#This Row],[description]])</f>
        <v>0105120000 - Turkeys</v>
      </c>
    </row>
    <row r="1789" spans="1:4" x14ac:dyDescent="0.25">
      <c r="A1789" s="9" t="s">
        <v>392</v>
      </c>
      <c r="B1789" s="9" t="s">
        <v>2669</v>
      </c>
      <c r="C1789" s="9" t="s">
        <v>2670</v>
      </c>
      <c r="D1789" s="9" t="str">
        <f>CONCATENATE(quota_commodities[[#This Row],[goods_nomenclature_item_id]], " - ", quota_commodities[[#This Row],[description]])</f>
        <v>0707000500 - Cucumbers</v>
      </c>
    </row>
    <row r="1790" spans="1:4" x14ac:dyDescent="0.25">
      <c r="A1790" s="9" t="s">
        <v>393</v>
      </c>
      <c r="B1790" s="9" t="s">
        <v>4325</v>
      </c>
      <c r="C1790" s="9" t="s">
        <v>4326</v>
      </c>
      <c r="D1790" s="9" t="str">
        <f>CONCATENATE(quota_commodities[[#This Row],[goods_nomenclature_item_id]], " - ", quota_commodities[[#This Row],[description]])</f>
        <v>0712903000 - Tomatoes</v>
      </c>
    </row>
    <row r="1791" spans="1:4" x14ac:dyDescent="0.25">
      <c r="A1791" s="9" t="s">
        <v>394</v>
      </c>
      <c r="B1791" s="9" t="s">
        <v>4327</v>
      </c>
      <c r="C1791" s="9" t="s">
        <v>4237</v>
      </c>
      <c r="D1791" s="9" t="str">
        <f>CONCATENATE(quota_commodities[[#This Row],[goods_nomenclature_item_id]], " - ", quota_commodities[[#This Row],[description]])</f>
        <v>0805219011 - Fresh</v>
      </c>
    </row>
    <row r="1792" spans="1:4" x14ac:dyDescent="0.25">
      <c r="A1792" s="9" t="s">
        <v>394</v>
      </c>
      <c r="B1792" s="9" t="s">
        <v>4328</v>
      </c>
      <c r="C1792" s="9" t="s">
        <v>4237</v>
      </c>
      <c r="D1792" s="9" t="str">
        <f>CONCATENATE(quota_commodities[[#This Row],[goods_nomenclature_item_id]], " - ", quota_commodities[[#This Row],[description]])</f>
        <v>0805220020 - Fresh</v>
      </c>
    </row>
    <row r="1793" spans="1:4" x14ac:dyDescent="0.25">
      <c r="A1793" s="9" t="s">
        <v>394</v>
      </c>
      <c r="B1793" s="9" t="s">
        <v>4329</v>
      </c>
      <c r="C1793" s="9" t="s">
        <v>4237</v>
      </c>
      <c r="D1793" s="9" t="str">
        <f>CONCATENATE(quota_commodities[[#This Row],[goods_nomenclature_item_id]], " - ", quota_commodities[[#This Row],[description]])</f>
        <v>0805290011 - Fresh</v>
      </c>
    </row>
    <row r="1794" spans="1:4" x14ac:dyDescent="0.25">
      <c r="A1794" s="9" t="s">
        <v>396</v>
      </c>
      <c r="B1794" s="9" t="s">
        <v>4330</v>
      </c>
      <c r="C1794" s="9" t="s">
        <v>2617</v>
      </c>
      <c r="D1794" s="9" t="str">
        <f>CONCATENATE(quota_commodities[[#This Row],[goods_nomenclature_item_id]], " - ", quota_commodities[[#This Row],[description]])</f>
        <v>1602311900 - Other</v>
      </c>
    </row>
    <row r="1795" spans="1:4" x14ac:dyDescent="0.25">
      <c r="A1795" s="9" t="s">
        <v>396</v>
      </c>
      <c r="B1795" s="9" t="s">
        <v>4331</v>
      </c>
      <c r="C1795" s="9" t="s">
        <v>4332</v>
      </c>
      <c r="D1795" s="9" t="str">
        <f>CONCATENATE(quota_commodities[[#This Row],[goods_nomenclature_item_id]], " - ", quota_commodities[[#This Row],[description]])</f>
        <v>1602318010 - Containing 25|% or more but less than 57|% by weight of poultry meat or offal</v>
      </c>
    </row>
    <row r="1796" spans="1:4" x14ac:dyDescent="0.25">
      <c r="A1796" s="9" t="s">
        <v>397</v>
      </c>
      <c r="B1796" s="9" t="s">
        <v>4333</v>
      </c>
      <c r="C1796" s="9" t="s">
        <v>2617</v>
      </c>
      <c r="D1796" s="9" t="str">
        <f>CONCATENATE(quota_commodities[[#This Row],[goods_nomenclature_item_id]], " - ", quota_commodities[[#This Row],[description]])</f>
        <v>1602321900 - Other</v>
      </c>
    </row>
    <row r="1797" spans="1:4" x14ac:dyDescent="0.25">
      <c r="A1797" s="9" t="s">
        <v>397</v>
      </c>
      <c r="B1797" s="9" t="s">
        <v>4334</v>
      </c>
      <c r="C1797" s="9" t="s">
        <v>4332</v>
      </c>
      <c r="D1797" s="9" t="str">
        <f>CONCATENATE(quota_commodities[[#This Row],[goods_nomenclature_item_id]], " - ", quota_commodities[[#This Row],[description]])</f>
        <v>1602323000 - Containing 25|% or more but less than 57|% by weight of poultry meat or offal</v>
      </c>
    </row>
    <row r="1798" spans="1:4" x14ac:dyDescent="0.25">
      <c r="A1798" s="9" t="s">
        <v>398</v>
      </c>
      <c r="B1798" s="9" t="s">
        <v>4335</v>
      </c>
      <c r="C1798" s="9" t="s">
        <v>4336</v>
      </c>
      <c r="D1798" s="9" t="str">
        <f>CONCATENATE(quota_commodities[[#This Row],[goods_nomenclature_item_id]], " - ", quota_commodities[[#This Row],[description]])</f>
        <v>1704109000 - Containing 60|% or more by weight of sucrose (including invert sugar expressed as sucrose)</v>
      </c>
    </row>
    <row r="1799" spans="1:4" x14ac:dyDescent="0.25">
      <c r="A1799" s="9" t="s">
        <v>399</v>
      </c>
      <c r="B1799" s="9" t="s">
        <v>3410</v>
      </c>
      <c r="C1799" s="9" t="s">
        <v>3411</v>
      </c>
      <c r="D1799" s="9" t="str">
        <f>CONCATENATE(quota_commodities[[#This Row],[goods_nomenclature_item_id]], " - ", quota_commodities[[#This Row],[description]])</f>
        <v>1806102000 - Containing 5|% or more but less than 65|% by weight of sucrose (including invert sugar expressed as sucrose) or isoglucose expressed as sucrose</v>
      </c>
    </row>
    <row r="1800" spans="1:4" x14ac:dyDescent="0.25">
      <c r="A1800" s="9" t="s">
        <v>399</v>
      </c>
      <c r="B1800" s="9" t="s">
        <v>4337</v>
      </c>
      <c r="C1800" s="9" t="s">
        <v>4338</v>
      </c>
      <c r="D1800" s="9" t="str">
        <f>CONCATENATE(quota_commodities[[#This Row],[goods_nomenclature_item_id]], " - ", quota_commodities[[#This Row],[description]])</f>
        <v>1806103000 - Containing 65|% or more but less than 80|% by weight of sucrose (including invert sugar expressed as sucrose) or isoglucose expressed as sucrose</v>
      </c>
    </row>
    <row r="1801" spans="1:4" x14ac:dyDescent="0.25">
      <c r="A1801" s="9" t="s">
        <v>399</v>
      </c>
      <c r="B1801" s="9" t="s">
        <v>4339</v>
      </c>
      <c r="C1801" s="9" t="s">
        <v>4340</v>
      </c>
      <c r="D1801" s="9" t="str">
        <f>CONCATENATE(quota_commodities[[#This Row],[goods_nomenclature_item_id]], " - ", quota_commodities[[#This Row],[description]])</f>
        <v>1806109000 - Containing 80|% or more by weight of sucrose (including invert sugar expressed as sucrose) or isoglucose expressed as sucrose</v>
      </c>
    </row>
    <row r="1802" spans="1:4" x14ac:dyDescent="0.25">
      <c r="A1802" s="9" t="s">
        <v>399</v>
      </c>
      <c r="B1802" s="9" t="s">
        <v>3412</v>
      </c>
      <c r="C1802" s="9" t="s">
        <v>3413</v>
      </c>
      <c r="D1802" s="9" t="str">
        <f>CONCATENATE(quota_commodities[[#This Row],[goods_nomenclature_item_id]], " - ", quota_commodities[[#This Row],[description]])</f>
        <v>1806201000 - Containing 31|% or more by weight of cocoa butter or containing a combined weight of 31|% or more of cocoa butter and milkfat</v>
      </c>
    </row>
    <row r="1803" spans="1:4" x14ac:dyDescent="0.25">
      <c r="A1803" s="9" t="s">
        <v>399</v>
      </c>
      <c r="B1803" s="9" t="s">
        <v>3414</v>
      </c>
      <c r="C1803" s="9" t="s">
        <v>3415</v>
      </c>
      <c r="D1803" s="9" t="str">
        <f>CONCATENATE(quota_commodities[[#This Row],[goods_nomenclature_item_id]], " - ", quota_commodities[[#This Row],[description]])</f>
        <v>1806203000 - Containing a combined weight of 25|% or more, but less than 31|% of cocoa butter and milkfat</v>
      </c>
    </row>
    <row r="1804" spans="1:4" x14ac:dyDescent="0.25">
      <c r="A1804" s="9" t="s">
        <v>399</v>
      </c>
      <c r="B1804" s="9" t="s">
        <v>3416</v>
      </c>
      <c r="C1804" s="9" t="s">
        <v>3417</v>
      </c>
      <c r="D1804" s="9" t="str">
        <f>CONCATENATE(quota_commodities[[#This Row],[goods_nomenclature_item_id]], " - ", quota_commodities[[#This Row],[description]])</f>
        <v>1806205000 - Containing 18|% or more by weight of cocoa butter</v>
      </c>
    </row>
    <row r="1805" spans="1:4" x14ac:dyDescent="0.25">
      <c r="A1805" s="9" t="s">
        <v>399</v>
      </c>
      <c r="B1805" s="9" t="s">
        <v>3418</v>
      </c>
      <c r="C1805" s="9" t="s">
        <v>3419</v>
      </c>
      <c r="D1805" s="9" t="str">
        <f>CONCATENATE(quota_commodities[[#This Row],[goods_nomenclature_item_id]], " - ", quota_commodities[[#This Row],[description]])</f>
        <v>1806207000 - Chocolate milk crumb</v>
      </c>
    </row>
    <row r="1806" spans="1:4" x14ac:dyDescent="0.25">
      <c r="A1806" s="9" t="s">
        <v>399</v>
      </c>
      <c r="B1806" s="9" t="s">
        <v>4341</v>
      </c>
      <c r="C1806" s="9" t="s">
        <v>4342</v>
      </c>
      <c r="D1806" s="9" t="str">
        <f>CONCATENATE(quota_commodities[[#This Row],[goods_nomenclature_item_id]], " - ", quota_commodities[[#This Row],[description]])</f>
        <v>1806208000 - Chocolate flavour coating</v>
      </c>
    </row>
    <row r="1807" spans="1:4" x14ac:dyDescent="0.25">
      <c r="A1807" s="9" t="s">
        <v>399</v>
      </c>
      <c r="B1807" s="9" t="s">
        <v>4343</v>
      </c>
      <c r="C1807" s="9" t="s">
        <v>2617</v>
      </c>
      <c r="D1807" s="9" t="str">
        <f>CONCATENATE(quota_commodities[[#This Row],[goods_nomenclature_item_id]], " - ", quota_commodities[[#This Row],[description]])</f>
        <v>1806209500 - Other</v>
      </c>
    </row>
    <row r="1808" spans="1:4" x14ac:dyDescent="0.25">
      <c r="A1808" s="9" t="s">
        <v>400</v>
      </c>
      <c r="B1808" s="9" t="s">
        <v>4344</v>
      </c>
      <c r="C1808" s="9" t="s">
        <v>4345</v>
      </c>
      <c r="D1808" s="9" t="str">
        <f>CONCATENATE(quota_commodities[[#This Row],[goods_nomenclature_item_id]], " - ", quota_commodities[[#This Row],[description]])</f>
        <v>1905203000 - Containing by weight 30|% or more but less than 50|% of sucrose (including invert sugar expessed as sucrose)</v>
      </c>
    </row>
    <row r="1809" spans="1:4" x14ac:dyDescent="0.25">
      <c r="A1809" s="9" t="s">
        <v>400</v>
      </c>
      <c r="B1809" s="9" t="s">
        <v>4346</v>
      </c>
      <c r="C1809" s="9" t="s">
        <v>4347</v>
      </c>
      <c r="D1809" s="9" t="str">
        <f>CONCATENATE(quota_commodities[[#This Row],[goods_nomenclature_item_id]], " - ", quota_commodities[[#This Row],[description]])</f>
        <v>1905209000 - Containing by weight 50|% or more of sucrose (including invert sugar expressed as sucrose)</v>
      </c>
    </row>
    <row r="1810" spans="1:4" x14ac:dyDescent="0.25">
      <c r="A1810" s="9" t="s">
        <v>401</v>
      </c>
      <c r="B1810" s="9" t="s">
        <v>4158</v>
      </c>
      <c r="C1810" s="9" t="s">
        <v>3360</v>
      </c>
      <c r="D1810" s="9" t="str">
        <f>CONCATENATE(quota_commodities[[#This Row],[goods_nomenclature_item_id]], " - ", quota_commodities[[#This Row],[description]])</f>
        <v>2002909100 - In immediate packings of a net content exceeding 1|kg</v>
      </c>
    </row>
    <row r="1811" spans="1:4" x14ac:dyDescent="0.25">
      <c r="A1811" s="9" t="s">
        <v>401</v>
      </c>
      <c r="B1811" s="9" t="s">
        <v>4159</v>
      </c>
      <c r="C1811" s="9" t="s">
        <v>3362</v>
      </c>
      <c r="D1811" s="9" t="str">
        <f>CONCATENATE(quota_commodities[[#This Row],[goods_nomenclature_item_id]], " - ", quota_commodities[[#This Row],[description]])</f>
        <v>2002909900 - In immediate packings of a net content not exceeding 1|kg</v>
      </c>
    </row>
    <row r="1812" spans="1:4" x14ac:dyDescent="0.25">
      <c r="A1812" s="9" t="s">
        <v>402</v>
      </c>
      <c r="B1812" s="9" t="s">
        <v>4348</v>
      </c>
      <c r="C1812" s="9" t="s">
        <v>4349</v>
      </c>
      <c r="D1812" s="9" t="str">
        <f>CONCATENATE(quota_commodities[[#This Row],[goods_nomenclature_item_id]], " - ", quota_commodities[[#This Row],[description]])</f>
        <v>2008707110 - In slices, deep fried</v>
      </c>
    </row>
    <row r="1813" spans="1:4" x14ac:dyDescent="0.25">
      <c r="A1813" s="9" t="s">
        <v>403</v>
      </c>
      <c r="B1813" s="9" t="s">
        <v>4350</v>
      </c>
      <c r="C1813" s="9" t="s">
        <v>2680</v>
      </c>
      <c r="D1813" s="9" t="str">
        <f>CONCATENATE(quota_commodities[[#This Row],[goods_nomenclature_item_id]], " - ", quota_commodities[[#This Row],[description]])</f>
        <v>2009902111 - With an added sugar content not exceeding 30|% by weight</v>
      </c>
    </row>
    <row r="1814" spans="1:4" x14ac:dyDescent="0.25">
      <c r="A1814" s="9" t="s">
        <v>403</v>
      </c>
      <c r="B1814" s="9" t="s">
        <v>4351</v>
      </c>
      <c r="C1814" s="9" t="s">
        <v>2617</v>
      </c>
      <c r="D1814" s="9" t="str">
        <f>CONCATENATE(quota_commodities[[#This Row],[goods_nomenclature_item_id]], " - ", quota_commodities[[#This Row],[description]])</f>
        <v>2009902119 - Other</v>
      </c>
    </row>
    <row r="1815" spans="1:4" x14ac:dyDescent="0.25">
      <c r="A1815" s="9" t="s">
        <v>403</v>
      </c>
      <c r="B1815" s="9" t="s">
        <v>4352</v>
      </c>
      <c r="C1815" s="9" t="s">
        <v>1740</v>
      </c>
      <c r="D1815" s="9" t="str">
        <f>CONCATENATE(quota_commodities[[#This Row],[goods_nomenclature_item_id]], " - ", quota_commodities[[#This Row],[description]])</f>
        <v>2009902920 - Mixtures of citrus juices</v>
      </c>
    </row>
    <row r="1816" spans="1:4" x14ac:dyDescent="0.25">
      <c r="A1816" s="9" t="s">
        <v>403</v>
      </c>
      <c r="B1816" s="9" t="s">
        <v>4353</v>
      </c>
      <c r="C1816" s="9" t="s">
        <v>1740</v>
      </c>
      <c r="D1816" s="9" t="str">
        <f>CONCATENATE(quota_commodities[[#This Row],[goods_nomenclature_item_id]], " - ", quota_commodities[[#This Row],[description]])</f>
        <v>2009905130 - Mixtures of citrus juices</v>
      </c>
    </row>
    <row r="1817" spans="1:4" x14ac:dyDescent="0.25">
      <c r="A1817" s="9" t="s">
        <v>403</v>
      </c>
      <c r="B1817" s="9" t="s">
        <v>4354</v>
      </c>
      <c r="C1817" s="9" t="s">
        <v>1740</v>
      </c>
      <c r="D1817" s="9" t="str">
        <f>CONCATENATE(quota_commodities[[#This Row],[goods_nomenclature_item_id]], " - ", quota_commodities[[#This Row],[description]])</f>
        <v>2009905939 - Mixtures of citrus juices</v>
      </c>
    </row>
    <row r="1818" spans="1:4" x14ac:dyDescent="0.25">
      <c r="A1818" s="9" t="s">
        <v>403</v>
      </c>
      <c r="B1818" s="9" t="s">
        <v>4355</v>
      </c>
      <c r="C1818" s="9" t="s">
        <v>1740</v>
      </c>
      <c r="D1818" s="9" t="str">
        <f>CONCATENATE(quota_commodities[[#This Row],[goods_nomenclature_item_id]], " - ", quota_commodities[[#This Row],[description]])</f>
        <v>2009909420 - Mixtures of citrus juices</v>
      </c>
    </row>
    <row r="1819" spans="1:4" x14ac:dyDescent="0.25">
      <c r="A1819" s="9" t="s">
        <v>403</v>
      </c>
      <c r="B1819" s="9" t="s">
        <v>4356</v>
      </c>
      <c r="C1819" s="9" t="s">
        <v>1740</v>
      </c>
      <c r="D1819" s="9" t="str">
        <f>CONCATENATE(quota_commodities[[#This Row],[goods_nomenclature_item_id]], " - ", quota_commodities[[#This Row],[description]])</f>
        <v>2009909620 - Mixtures of citrus juices</v>
      </c>
    </row>
    <row r="1820" spans="1:4" x14ac:dyDescent="0.25">
      <c r="A1820" s="9" t="s">
        <v>403</v>
      </c>
      <c r="B1820" s="9" t="s">
        <v>4357</v>
      </c>
      <c r="C1820" s="9" t="s">
        <v>1740</v>
      </c>
      <c r="D1820" s="9" t="str">
        <f>CONCATENATE(quota_commodities[[#This Row],[goods_nomenclature_item_id]], " - ", quota_commodities[[#This Row],[description]])</f>
        <v>2009909820 - Mixtures of citrus juices</v>
      </c>
    </row>
    <row r="1821" spans="1:4" x14ac:dyDescent="0.25">
      <c r="A1821" s="9" t="s">
        <v>404</v>
      </c>
      <c r="B1821" s="9" t="s">
        <v>4358</v>
      </c>
      <c r="C1821" s="9" t="s">
        <v>4359</v>
      </c>
      <c r="D1821" s="9" t="str">
        <f>CONCATENATE(quota_commodities[[#This Row],[goods_nomenclature_item_id]], " - ", quota_commodities[[#This Row],[description]])</f>
        <v>2204100000 - Sparkling wine</v>
      </c>
    </row>
    <row r="1822" spans="1:4" x14ac:dyDescent="0.25">
      <c r="A1822" s="9" t="s">
        <v>404</v>
      </c>
      <c r="B1822" s="9" t="s">
        <v>4078</v>
      </c>
      <c r="C1822" s="9" t="s">
        <v>4079</v>
      </c>
      <c r="D1822" s="9" t="str">
        <f>CONCATENATE(quota_commodities[[#This Row],[goods_nomenclature_item_id]], " - ", quota_commodities[[#This Row],[description]])</f>
        <v>2204210600 - With a protected designation of origin (PDO)</v>
      </c>
    </row>
    <row r="1823" spans="1:4" x14ac:dyDescent="0.25">
      <c r="A1823" s="9" t="s">
        <v>404</v>
      </c>
      <c r="B1823" s="9" t="s">
        <v>4080</v>
      </c>
      <c r="C1823" s="9" t="s">
        <v>4074</v>
      </c>
      <c r="D1823" s="9" t="str">
        <f>CONCATENATE(quota_commodities[[#This Row],[goods_nomenclature_item_id]], " - ", quota_commodities[[#This Row],[description]])</f>
        <v>2204210700 - With a protected geographical indication (PGI)</v>
      </c>
    </row>
    <row r="1824" spans="1:4" x14ac:dyDescent="0.25">
      <c r="A1824" s="9" t="s">
        <v>404</v>
      </c>
      <c r="B1824" s="9" t="s">
        <v>4081</v>
      </c>
      <c r="C1824" s="9" t="s">
        <v>4076</v>
      </c>
      <c r="D1824" s="9" t="str">
        <f>CONCATENATE(quota_commodities[[#This Row],[goods_nomenclature_item_id]], " - ", quota_commodities[[#This Row],[description]])</f>
        <v>2204210800 - Other varietal wines</v>
      </c>
    </row>
    <row r="1825" spans="1:4" x14ac:dyDescent="0.25">
      <c r="A1825" s="9" t="s">
        <v>404</v>
      </c>
      <c r="B1825" s="9" t="s">
        <v>4082</v>
      </c>
      <c r="C1825" s="9" t="s">
        <v>2617</v>
      </c>
      <c r="D1825" s="9" t="str">
        <f>CONCATENATE(quota_commodities[[#This Row],[goods_nomenclature_item_id]], " - ", quota_commodities[[#This Row],[description]])</f>
        <v>2204210900 - Other</v>
      </c>
    </row>
    <row r="1826" spans="1:4" x14ac:dyDescent="0.25">
      <c r="A1826" s="9" t="s">
        <v>404</v>
      </c>
      <c r="B1826" s="9" t="s">
        <v>4360</v>
      </c>
      <c r="C1826" s="9" t="s">
        <v>4114</v>
      </c>
      <c r="D1826" s="9" t="str">
        <f>CONCATENATE(quota_commodities[[#This Row],[goods_nomenclature_item_id]], " - ", quota_commodities[[#This Row],[description]])</f>
        <v>2204219300 - White</v>
      </c>
    </row>
    <row r="1827" spans="1:4" x14ac:dyDescent="0.25">
      <c r="A1827" s="9" t="s">
        <v>404</v>
      </c>
      <c r="B1827" s="9" t="s">
        <v>4361</v>
      </c>
      <c r="C1827" s="9" t="s">
        <v>2617</v>
      </c>
      <c r="D1827" s="9" t="str">
        <f>CONCATENATE(quota_commodities[[#This Row],[goods_nomenclature_item_id]], " - ", quota_commodities[[#This Row],[description]])</f>
        <v>2204219400 - Other</v>
      </c>
    </row>
    <row r="1828" spans="1:4" x14ac:dyDescent="0.25">
      <c r="A1828" s="9" t="s">
        <v>404</v>
      </c>
      <c r="B1828" s="9" t="s">
        <v>4362</v>
      </c>
      <c r="C1828" s="9" t="s">
        <v>4114</v>
      </c>
      <c r="D1828" s="9" t="str">
        <f>CONCATENATE(quota_commodities[[#This Row],[goods_nomenclature_item_id]], " - ", quota_commodities[[#This Row],[description]])</f>
        <v>2204219500 - White</v>
      </c>
    </row>
    <row r="1829" spans="1:4" x14ac:dyDescent="0.25">
      <c r="A1829" s="9" t="s">
        <v>404</v>
      </c>
      <c r="B1829" s="9" t="s">
        <v>4363</v>
      </c>
      <c r="C1829" s="9" t="s">
        <v>2617</v>
      </c>
      <c r="D1829" s="9" t="str">
        <f>CONCATENATE(quota_commodities[[#This Row],[goods_nomenclature_item_id]], " - ", quota_commodities[[#This Row],[description]])</f>
        <v>2204219600 - Other</v>
      </c>
    </row>
    <row r="1830" spans="1:4" x14ac:dyDescent="0.25">
      <c r="A1830" s="9" t="s">
        <v>404</v>
      </c>
      <c r="B1830" s="9" t="s">
        <v>4364</v>
      </c>
      <c r="C1830" s="9" t="s">
        <v>4114</v>
      </c>
      <c r="D1830" s="9" t="str">
        <f>CONCATENATE(quota_commodities[[#This Row],[goods_nomenclature_item_id]], " - ", quota_commodities[[#This Row],[description]])</f>
        <v>2204219700 - White</v>
      </c>
    </row>
    <row r="1831" spans="1:4" x14ac:dyDescent="0.25">
      <c r="A1831" s="9" t="s">
        <v>404</v>
      </c>
      <c r="B1831" s="9" t="s">
        <v>4365</v>
      </c>
      <c r="C1831" s="9" t="s">
        <v>2617</v>
      </c>
      <c r="D1831" s="9" t="str">
        <f>CONCATENATE(quota_commodities[[#This Row],[goods_nomenclature_item_id]], " - ", quota_commodities[[#This Row],[description]])</f>
        <v>2204219800 - Other</v>
      </c>
    </row>
    <row r="1832" spans="1:4" x14ac:dyDescent="0.25">
      <c r="A1832" s="9" t="s">
        <v>404</v>
      </c>
      <c r="B1832" s="9" t="s">
        <v>4111</v>
      </c>
      <c r="C1832" s="9" t="s">
        <v>4112</v>
      </c>
      <c r="D1832"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833" spans="1:4" x14ac:dyDescent="0.25">
      <c r="A1833" s="9" t="s">
        <v>404</v>
      </c>
      <c r="B1833" s="9" t="s">
        <v>4113</v>
      </c>
      <c r="C1833" s="9" t="s">
        <v>4114</v>
      </c>
      <c r="D1833" s="9" t="str">
        <f>CONCATENATE(quota_commodities[[#This Row],[goods_nomenclature_item_id]], " - ", quota_commodities[[#This Row],[description]])</f>
        <v>2204229300 - White</v>
      </c>
    </row>
    <row r="1834" spans="1:4" x14ac:dyDescent="0.25">
      <c r="A1834" s="9" t="s">
        <v>404</v>
      </c>
      <c r="B1834" s="9" t="s">
        <v>4366</v>
      </c>
      <c r="C1834" s="9" t="s">
        <v>2617</v>
      </c>
      <c r="D1834" s="9" t="str">
        <f>CONCATENATE(quota_commodities[[#This Row],[goods_nomenclature_item_id]], " - ", quota_commodities[[#This Row],[description]])</f>
        <v>2204229400 - Other</v>
      </c>
    </row>
    <row r="1835" spans="1:4" x14ac:dyDescent="0.25">
      <c r="A1835" s="9" t="s">
        <v>404</v>
      </c>
      <c r="B1835" s="9" t="s">
        <v>4119</v>
      </c>
      <c r="C1835" s="9" t="s">
        <v>4114</v>
      </c>
      <c r="D1835" s="9" t="str">
        <f>CONCATENATE(quota_commodities[[#This Row],[goods_nomenclature_item_id]], " - ", quota_commodities[[#This Row],[description]])</f>
        <v>2204229500 - White</v>
      </c>
    </row>
    <row r="1836" spans="1:4" x14ac:dyDescent="0.25">
      <c r="A1836" s="9" t="s">
        <v>404</v>
      </c>
      <c r="B1836" s="9" t="s">
        <v>4367</v>
      </c>
      <c r="C1836" s="9" t="s">
        <v>2617</v>
      </c>
      <c r="D1836" s="9" t="str">
        <f>CONCATENATE(quota_commodities[[#This Row],[goods_nomenclature_item_id]], " - ", quota_commodities[[#This Row],[description]])</f>
        <v>2204229600 - Other</v>
      </c>
    </row>
    <row r="1837" spans="1:4" x14ac:dyDescent="0.25">
      <c r="A1837" s="9" t="s">
        <v>404</v>
      </c>
      <c r="B1837" s="9" t="s">
        <v>4368</v>
      </c>
      <c r="C1837" s="9" t="s">
        <v>4114</v>
      </c>
      <c r="D1837" s="9" t="str">
        <f>CONCATENATE(quota_commodities[[#This Row],[goods_nomenclature_item_id]], " - ", quota_commodities[[#This Row],[description]])</f>
        <v>2204229700 - White</v>
      </c>
    </row>
    <row r="1838" spans="1:4" x14ac:dyDescent="0.25">
      <c r="A1838" s="9" t="s">
        <v>404</v>
      </c>
      <c r="B1838" s="9" t="s">
        <v>4369</v>
      </c>
      <c r="C1838" s="9" t="s">
        <v>2617</v>
      </c>
      <c r="D1838" s="9" t="str">
        <f>CONCATENATE(quota_commodities[[#This Row],[goods_nomenclature_item_id]], " - ", quota_commodities[[#This Row],[description]])</f>
        <v>2204229800 - Other</v>
      </c>
    </row>
    <row r="1839" spans="1:4" x14ac:dyDescent="0.25">
      <c r="A1839" s="9" t="s">
        <v>404</v>
      </c>
      <c r="B1839" s="9" t="s">
        <v>4128</v>
      </c>
      <c r="C1839" s="9" t="s">
        <v>4112</v>
      </c>
      <c r="D1839"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840" spans="1:4" x14ac:dyDescent="0.25">
      <c r="A1840" s="9" t="s">
        <v>404</v>
      </c>
      <c r="B1840" s="9" t="s">
        <v>4129</v>
      </c>
      <c r="C1840" s="9" t="s">
        <v>4114</v>
      </c>
      <c r="D1840" s="9" t="str">
        <f>CONCATENATE(quota_commodities[[#This Row],[goods_nomenclature_item_id]], " - ", quota_commodities[[#This Row],[description]])</f>
        <v>2204299300 - White</v>
      </c>
    </row>
    <row r="1841" spans="1:4" x14ac:dyDescent="0.25">
      <c r="A1841" s="9" t="s">
        <v>404</v>
      </c>
      <c r="B1841" s="9" t="s">
        <v>4370</v>
      </c>
      <c r="C1841" s="9" t="s">
        <v>2617</v>
      </c>
      <c r="D1841" s="9" t="str">
        <f>CONCATENATE(quota_commodities[[#This Row],[goods_nomenclature_item_id]], " - ", quota_commodities[[#This Row],[description]])</f>
        <v>2204299400 - Other</v>
      </c>
    </row>
    <row r="1842" spans="1:4" x14ac:dyDescent="0.25">
      <c r="A1842" s="9" t="s">
        <v>404</v>
      </c>
      <c r="B1842" s="9" t="s">
        <v>4134</v>
      </c>
      <c r="C1842" s="9" t="s">
        <v>4114</v>
      </c>
      <c r="D1842" s="9" t="str">
        <f>CONCATENATE(quota_commodities[[#This Row],[goods_nomenclature_item_id]], " - ", quota_commodities[[#This Row],[description]])</f>
        <v>2204299500 - White</v>
      </c>
    </row>
    <row r="1843" spans="1:4" x14ac:dyDescent="0.25">
      <c r="A1843" s="9" t="s">
        <v>404</v>
      </c>
      <c r="B1843" s="9" t="s">
        <v>4371</v>
      </c>
      <c r="C1843" s="9" t="s">
        <v>2617</v>
      </c>
      <c r="D1843" s="9" t="str">
        <f>CONCATENATE(quota_commodities[[#This Row],[goods_nomenclature_item_id]], " - ", quota_commodities[[#This Row],[description]])</f>
        <v>2204299600 - Other</v>
      </c>
    </row>
    <row r="1844" spans="1:4" x14ac:dyDescent="0.25">
      <c r="A1844" s="9" t="s">
        <v>404</v>
      </c>
      <c r="B1844" s="9" t="s">
        <v>4139</v>
      </c>
      <c r="C1844" s="9" t="s">
        <v>4114</v>
      </c>
      <c r="D1844" s="9" t="str">
        <f>CONCATENATE(quota_commodities[[#This Row],[goods_nomenclature_item_id]], " - ", quota_commodities[[#This Row],[description]])</f>
        <v>2204299700 - White</v>
      </c>
    </row>
    <row r="1845" spans="1:4" x14ac:dyDescent="0.25">
      <c r="A1845" s="9" t="s">
        <v>404</v>
      </c>
      <c r="B1845" s="9" t="s">
        <v>4372</v>
      </c>
      <c r="C1845" s="9" t="s">
        <v>2617</v>
      </c>
      <c r="D1845" s="9" t="str">
        <f>CONCATENATE(quota_commodities[[#This Row],[goods_nomenclature_item_id]], " - ", quota_commodities[[#This Row],[description]])</f>
        <v>2204299800 - Other</v>
      </c>
    </row>
    <row r="1846" spans="1:4" x14ac:dyDescent="0.25">
      <c r="A1846" s="9" t="s">
        <v>404</v>
      </c>
      <c r="B1846" s="9" t="s">
        <v>4373</v>
      </c>
      <c r="C1846" s="9" t="s">
        <v>4374</v>
      </c>
      <c r="D1846" s="9" t="str">
        <f>CONCATENATE(quota_commodities[[#This Row],[goods_nomenclature_item_id]], " - ", quota_commodities[[#This Row],[description]])</f>
        <v>2204301000 - In fermentation or with fermentation arrested otherwise than by the addition of alcohol</v>
      </c>
    </row>
    <row r="1847" spans="1:4" x14ac:dyDescent="0.25">
      <c r="A1847" s="9" t="s">
        <v>404</v>
      </c>
      <c r="B1847" s="9" t="s">
        <v>4375</v>
      </c>
      <c r="C1847" s="9" t="s">
        <v>4376</v>
      </c>
      <c r="D1847" s="9" t="str">
        <f>CONCATENATE(quota_commodities[[#This Row],[goods_nomenclature_item_id]], " - ", quota_commodities[[#This Row],[description]])</f>
        <v>2204309200 - Concentrated</v>
      </c>
    </row>
    <row r="1848" spans="1:4" x14ac:dyDescent="0.25">
      <c r="A1848" s="9" t="s">
        <v>404</v>
      </c>
      <c r="B1848" s="9" t="s">
        <v>4377</v>
      </c>
      <c r="C1848" s="9" t="s">
        <v>2617</v>
      </c>
      <c r="D1848" s="9" t="str">
        <f>CONCATENATE(quota_commodities[[#This Row],[goods_nomenclature_item_id]], " - ", quota_commodities[[#This Row],[description]])</f>
        <v>2204309400 - Other</v>
      </c>
    </row>
    <row r="1849" spans="1:4" x14ac:dyDescent="0.25">
      <c r="A1849" s="9" t="s">
        <v>404</v>
      </c>
      <c r="B1849" s="9" t="s">
        <v>4378</v>
      </c>
      <c r="C1849" s="9" t="s">
        <v>4376</v>
      </c>
      <c r="D1849" s="9" t="str">
        <f>CONCATENATE(quota_commodities[[#This Row],[goods_nomenclature_item_id]], " - ", quota_commodities[[#This Row],[description]])</f>
        <v>2204309600 - Concentrated</v>
      </c>
    </row>
    <row r="1850" spans="1:4" x14ac:dyDescent="0.25">
      <c r="A1850" s="9" t="s">
        <v>404</v>
      </c>
      <c r="B1850" s="9" t="s">
        <v>4379</v>
      </c>
      <c r="C1850" s="9" t="s">
        <v>2617</v>
      </c>
      <c r="D1850" s="9" t="str">
        <f>CONCATENATE(quota_commodities[[#This Row],[goods_nomenclature_item_id]], " - ", quota_commodities[[#This Row],[description]])</f>
        <v>2204309800 - Other</v>
      </c>
    </row>
    <row r="1851" spans="1:4" x14ac:dyDescent="0.25">
      <c r="A1851" s="9" t="s">
        <v>405</v>
      </c>
      <c r="B1851" s="9" t="s">
        <v>4380</v>
      </c>
      <c r="C1851" s="9" t="s">
        <v>2617</v>
      </c>
      <c r="D1851" s="9" t="str">
        <f>CONCATENATE(quota_commodities[[#This Row],[goods_nomenclature_item_id]], " - ", quota_commodities[[#This Row],[description]])</f>
        <v>0807190000 - Other</v>
      </c>
    </row>
    <row r="1852" spans="1:4" x14ac:dyDescent="0.25">
      <c r="A1852" s="9" t="s">
        <v>406</v>
      </c>
      <c r="B1852" s="9" t="s">
        <v>4066</v>
      </c>
      <c r="C1852" s="9" t="s">
        <v>1838</v>
      </c>
      <c r="D1852" s="9" t="str">
        <f>CONCATENATE(quota_commodities[[#This Row],[goods_nomenclature_item_id]], " - ", quota_commodities[[#This Row],[description]])</f>
        <v>0810100000 - Strawberries</v>
      </c>
    </row>
    <row r="1853" spans="1:4" x14ac:dyDescent="0.25">
      <c r="A1853" s="9" t="s">
        <v>407</v>
      </c>
      <c r="B1853" s="9" t="s">
        <v>4381</v>
      </c>
      <c r="C1853" s="9" t="s">
        <v>4382</v>
      </c>
      <c r="D1853" s="9" t="str">
        <f>CONCATENATE(quota_commodities[[#This Row],[goods_nomenclature_item_id]], " - ", quota_commodities[[#This Row],[description]])</f>
        <v>3505200000 - Glues</v>
      </c>
    </row>
    <row r="1854" spans="1:4" x14ac:dyDescent="0.25">
      <c r="A1854" s="9" t="s">
        <v>408</v>
      </c>
      <c r="B1854" s="9" t="s">
        <v>4383</v>
      </c>
      <c r="C1854" s="9" t="s">
        <v>3647</v>
      </c>
      <c r="D1854" s="9" t="str">
        <f>CONCATENATE(quota_commodities[[#This Row],[goods_nomenclature_item_id]], " - ", quota_commodities[[#This Row],[description]])</f>
        <v>0301910000 - Trout (Salmo trutta, Oncorhynchus mykiss, Oncorhynchus clarki, Oncorhynchus aguabonita, Oncorhynchus gilae, Oncorhynchus apache and Oncorhynchus chrysogaster)</v>
      </c>
    </row>
    <row r="1855" spans="1:4" x14ac:dyDescent="0.25">
      <c r="A1855" s="9" t="s">
        <v>408</v>
      </c>
      <c r="B1855" s="9" t="s">
        <v>3646</v>
      </c>
      <c r="C1855" s="9" t="s">
        <v>3647</v>
      </c>
      <c r="D1855" s="9" t="str">
        <f>CONCATENATE(quota_commodities[[#This Row],[goods_nomenclature_item_id]], " - ", quota_commodities[[#This Row],[description]])</f>
        <v>0302110000 - Trout (Salmo trutta, Oncorhynchus mykiss, Oncorhynchus clarki, Oncorhynchus aguabonita, Oncorhynchus gilae, Oncorhynchus apache and Oncorhynchus chrysogaster)</v>
      </c>
    </row>
    <row r="1856" spans="1:4" x14ac:dyDescent="0.25">
      <c r="A1856" s="9" t="s">
        <v>408</v>
      </c>
      <c r="B1856" s="9" t="s">
        <v>3651</v>
      </c>
      <c r="C1856" s="9" t="s">
        <v>3647</v>
      </c>
      <c r="D1856" s="9" t="str">
        <f>CONCATENATE(quota_commodities[[#This Row],[goods_nomenclature_item_id]], " - ", quota_commodities[[#This Row],[description]])</f>
        <v>0303140000 - Trout (Salmo trutta, Oncorhynchus mykiss, Oncorhynchus clarki, Oncorhynchus aguabonita, Oncorhynchus gilae, Oncorhynchus apache and Oncorhynchus chrysogaster)</v>
      </c>
    </row>
    <row r="1857" spans="1:4" x14ac:dyDescent="0.25">
      <c r="A1857" s="9" t="s">
        <v>408</v>
      </c>
      <c r="B1857" s="9" t="s">
        <v>4384</v>
      </c>
      <c r="C1857" s="9" t="s">
        <v>3647</v>
      </c>
      <c r="D1857" s="9" t="str">
        <f>CONCATENATE(quota_commodities[[#This Row],[goods_nomenclature_item_id]], " - ", quota_commodities[[#This Row],[description]])</f>
        <v>0304420000 - Trout (Salmo trutta, Oncorhynchus mykiss, Oncorhynchus clarki, Oncorhynchus aguabonita, Oncorhynchus gilae, Oncorhynchus apache and Oncorhynchus chrysogaster)</v>
      </c>
    </row>
    <row r="1858" spans="1:4" x14ac:dyDescent="0.25">
      <c r="A1858" s="9" t="s">
        <v>408</v>
      </c>
      <c r="B1858" s="9" t="s">
        <v>4385</v>
      </c>
      <c r="C1858" s="9" t="s">
        <v>4386</v>
      </c>
      <c r="D1858" s="9" t="str">
        <f>CONCATENATE(quota_commodities[[#This Row],[goods_nomenclature_item_id]], " - ", quota_commodities[[#This Row],[description]])</f>
        <v>0304520010 - Trout of the species Salmo trutta, Oncorhynchus mykiss, Oncorhynchus clarki, Oncorhynchus aguabonita, Oncorhynchus gilae, Oncorhynchus apache and Oncorhynchus chrysogaster</v>
      </c>
    </row>
    <row r="1859" spans="1:4" x14ac:dyDescent="0.25">
      <c r="A1859" s="9" t="s">
        <v>408</v>
      </c>
      <c r="B1859" s="9" t="s">
        <v>4387</v>
      </c>
      <c r="C1859" s="9" t="s">
        <v>3647</v>
      </c>
      <c r="D1859" s="9" t="str">
        <f>CONCATENATE(quota_commodities[[#This Row],[goods_nomenclature_item_id]], " - ", quota_commodities[[#This Row],[description]])</f>
        <v>0304820000 - Trout (Salmo trutta, Oncorhynchus mykiss, Oncorhynchus clarki, Oncorhynchus aguabonita, Oncorhynchus gilae, Oncorhynchus apache and Oncorhynchus chrysogaster)</v>
      </c>
    </row>
    <row r="1860" spans="1:4" x14ac:dyDescent="0.25">
      <c r="A1860" s="9" t="s">
        <v>408</v>
      </c>
      <c r="B1860" s="9" t="s">
        <v>3499</v>
      </c>
      <c r="C1860" s="9" t="s">
        <v>3500</v>
      </c>
      <c r="D1860" s="9" t="str">
        <f>CONCATENATE(quota_commodities[[#This Row],[goods_nomenclature_item_id]], " - ", quota_commodities[[#This Row],[description]])</f>
        <v>0304992111 - Of trout (Oncorhynchus mykiss)</v>
      </c>
    </row>
    <row r="1861" spans="1:4" x14ac:dyDescent="0.25">
      <c r="A1861" s="9" t="s">
        <v>408</v>
      </c>
      <c r="B1861" s="9" t="s">
        <v>4388</v>
      </c>
      <c r="C1861" s="9" t="s">
        <v>4389</v>
      </c>
      <c r="D1861" s="9" t="str">
        <f>CONCATENATE(quota_commodities[[#This Row],[goods_nomenclature_item_id]], " - ", quota_commodities[[#This Row],[description]])</f>
        <v>0304992112 - Of trout (Salmo trutta, Oncorhynchus clarki, Oncorhynchus aguabonita and Oncorhynchus gilae)</v>
      </c>
    </row>
    <row r="1862" spans="1:4" x14ac:dyDescent="0.25">
      <c r="A1862" s="9" t="s">
        <v>408</v>
      </c>
      <c r="B1862" s="9" t="s">
        <v>4390</v>
      </c>
      <c r="C1862" s="9" t="s">
        <v>4391</v>
      </c>
      <c r="D1862" s="9" t="str">
        <f>CONCATENATE(quota_commodities[[#This Row],[goods_nomenclature_item_id]], " - ", quota_commodities[[#This Row],[description]])</f>
        <v>0304992120 - Of trout (Oncorhynchus apache and Oncorhynchus chrysogaster)</v>
      </c>
    </row>
    <row r="1863" spans="1:4" x14ac:dyDescent="0.25">
      <c r="A1863" s="9" t="s">
        <v>408</v>
      </c>
      <c r="B1863" s="9" t="s">
        <v>4392</v>
      </c>
      <c r="C1863" s="9" t="s">
        <v>4393</v>
      </c>
      <c r="D1863" s="9" t="str">
        <f>CONCATENATE(quota_commodities[[#This Row],[goods_nomenclature_item_id]], " - ", quota_commodities[[#This Row],[description]])</f>
        <v>0305100010 - Of trout of the species Salmo trutta, Oncorhynchus mykiss, Oncorhynchus clarki, Oncorhynchus aguabonita, Oncorhynchus gilae, Oncorhynchus apache and Oncorhynchus chrysogaster</v>
      </c>
    </row>
    <row r="1864" spans="1:4" x14ac:dyDescent="0.25">
      <c r="A1864" s="9" t="s">
        <v>408</v>
      </c>
      <c r="B1864" s="9" t="s">
        <v>4394</v>
      </c>
      <c r="C1864" s="9" t="s">
        <v>3647</v>
      </c>
      <c r="D1864" s="9" t="str">
        <f>CONCATENATE(quota_commodities[[#This Row],[goods_nomenclature_item_id]], " - ", quota_commodities[[#This Row],[description]])</f>
        <v>0305399010 - Trout (Salmo trutta, Oncorhynchus mykiss, Oncorhynchus clarki, Oncorhynchus aguabonita, Oncorhynchus gilae, Oncorhynchus apache and Oncorhynchus chrysogaster)</v>
      </c>
    </row>
    <row r="1865" spans="1:4" x14ac:dyDescent="0.25">
      <c r="A1865" s="9" t="s">
        <v>408</v>
      </c>
      <c r="B1865" s="9" t="s">
        <v>3828</v>
      </c>
      <c r="C1865" s="9" t="s">
        <v>3647</v>
      </c>
      <c r="D1865" s="9" t="str">
        <f>CONCATENATE(quota_commodities[[#This Row],[goods_nomenclature_item_id]], " - ", quota_commodities[[#This Row],[description]])</f>
        <v>0305430000 - Trout (Salmo trutta, Oncorhynchus mykiss, Oncorhynchus clarki, Oncorhynchus aguabonita, Oncorhynchus gilae, Oncorhynchus apache and Oncorhynchus chrysogaster)</v>
      </c>
    </row>
    <row r="1866" spans="1:4" x14ac:dyDescent="0.25">
      <c r="A1866" s="9" t="s">
        <v>408</v>
      </c>
      <c r="B1866" s="9" t="s">
        <v>4395</v>
      </c>
      <c r="C1866" s="9" t="s">
        <v>3841</v>
      </c>
      <c r="D1866" s="9" t="str">
        <f>CONCATENATE(quota_commodities[[#This Row],[goods_nomenclature_item_id]], " - ", quota_commodities[[#This Row],[description]])</f>
        <v>0305598561 - Trout (Salmo trutta, Oncorhynchus mykiss, Oncorhynchus clarki, Oncorhynchus aguabonita, Oncorhynchus gilae, Oncorhynchus apache and Onchorhynchus chrysogaster)</v>
      </c>
    </row>
    <row r="1867" spans="1:4" x14ac:dyDescent="0.25">
      <c r="A1867" s="9" t="s">
        <v>408</v>
      </c>
      <c r="B1867" s="9" t="s">
        <v>3840</v>
      </c>
      <c r="C1867" s="9" t="s">
        <v>3841</v>
      </c>
      <c r="D1867" s="9" t="str">
        <f>CONCATENATE(quota_commodities[[#This Row],[goods_nomenclature_item_id]], " - ", quota_commodities[[#This Row],[description]])</f>
        <v>0305698061 - Trout (Salmo trutta, Oncorhynchus mykiss, Oncorhynchus clarki, Oncorhynchus aguabonita, Oncorhynchus gilae, Oncorhynchus apache and Onchorhynchus chrysogaster)</v>
      </c>
    </row>
    <row r="1868" spans="1:4" x14ac:dyDescent="0.25">
      <c r="A1868" s="9" t="s">
        <v>410</v>
      </c>
      <c r="B1868" s="9" t="s">
        <v>4396</v>
      </c>
      <c r="C1868" s="9" t="s">
        <v>4397</v>
      </c>
      <c r="D1868" s="9" t="str">
        <f>CONCATENATE(quota_commodities[[#This Row],[goods_nomenclature_item_id]], " - ", quota_commodities[[#This Row],[description]])</f>
        <v>0301930000 - Carp (Cyprinus spp., Carassius spp., Ctenopharyngodon idellus, Hypophthalmichthys spp., Cirrhinus spp., Mylopharyngodon piceus, Catla catla, Labeo spp., Osteochilus hasselti, Leptobarbus hoeveni, Megalobrama spp.)</v>
      </c>
    </row>
    <row r="1869" spans="1:4" x14ac:dyDescent="0.25">
      <c r="A1869" s="9" t="s">
        <v>410</v>
      </c>
      <c r="B1869" s="9" t="s">
        <v>4398</v>
      </c>
      <c r="C1869" s="9" t="s">
        <v>4397</v>
      </c>
      <c r="D1869" s="9" t="str">
        <f>CONCATENATE(quota_commodities[[#This Row],[goods_nomenclature_item_id]], " - ", quota_commodities[[#This Row],[description]])</f>
        <v>0302730000 - Carp (Cyprinus spp., Carassius spp., Ctenopharyngodon idellus, Hypophthalmichthys spp., Cirrhinus spp., Mylopharyngodon piceus, Catla catla, Labeo spp., Osteochilus hasselti, Leptobarbus hoeveni, Megalobrama spp.)</v>
      </c>
    </row>
    <row r="1870" spans="1:4" x14ac:dyDescent="0.25">
      <c r="A1870" s="9" t="s">
        <v>410</v>
      </c>
      <c r="B1870" s="9" t="s">
        <v>4399</v>
      </c>
      <c r="C1870" s="9" t="s">
        <v>4397</v>
      </c>
      <c r="D1870" s="9" t="str">
        <f>CONCATENATE(quota_commodities[[#This Row],[goods_nomenclature_item_id]], " - ", quota_commodities[[#This Row],[description]])</f>
        <v>0303250000 - Carp (Cyprinus spp., Carassius spp., Ctenopharyngodon idellus, Hypophthalmichthys spp., Cirrhinus spp., Mylopharyngodon piceus, Catla catla, Labeo spp., Osteochilus hasselti, Leptobarbus hoeveni, Megalobrama spp.)</v>
      </c>
    </row>
    <row r="1871" spans="1:4" x14ac:dyDescent="0.25">
      <c r="A1871" s="9" t="s">
        <v>410</v>
      </c>
      <c r="B1871" s="9" t="s">
        <v>4400</v>
      </c>
      <c r="C1871" s="9" t="s">
        <v>4401</v>
      </c>
      <c r="D1871" s="9" t="str">
        <f>CONCATENATE(quota_commodities[[#This Row],[goods_nomenclature_item_id]], " - ", quota_commodities[[#This Row],[description]])</f>
        <v>0304390020 - Carp (Cyprinus carpio, Carassius carassius, Ctenopharyngodon idellus, Hypophthalmichthys|spp., Cirrhinus|spp., Mylopharyngodon piceus)</v>
      </c>
    </row>
    <row r="1872" spans="1:4" x14ac:dyDescent="0.25">
      <c r="A1872" s="9" t="s">
        <v>410</v>
      </c>
      <c r="B1872" s="9" t="s">
        <v>4402</v>
      </c>
      <c r="C1872" s="9" t="s">
        <v>4401</v>
      </c>
      <c r="D1872" s="9" t="str">
        <f>CONCATENATE(quota_commodities[[#This Row],[goods_nomenclature_item_id]], " - ", quota_commodities[[#This Row],[description]])</f>
        <v>0304510010 - Carp (Cyprinus carpio, Carassius carassius, Ctenopharyngodon idellus, Hypophthalmichthys|spp., Cirrhinus|spp., Mylopharyngodon piceus)</v>
      </c>
    </row>
    <row r="1873" spans="1:4" x14ac:dyDescent="0.25">
      <c r="A1873" s="9" t="s">
        <v>410</v>
      </c>
      <c r="B1873" s="9" t="s">
        <v>4403</v>
      </c>
      <c r="C1873" s="9" t="s">
        <v>4401</v>
      </c>
      <c r="D1873" s="9" t="str">
        <f>CONCATENATE(quota_commodities[[#This Row],[goods_nomenclature_item_id]], " - ", quota_commodities[[#This Row],[description]])</f>
        <v>0304690020 - Carp (Cyprinus carpio, Carassius carassius, Ctenopharyngodon idellus, Hypophthalmichthys|spp., Cirrhinus|spp., Mylopharyngodon piceus)</v>
      </c>
    </row>
    <row r="1874" spans="1:4" x14ac:dyDescent="0.25">
      <c r="A1874" s="9" t="s">
        <v>410</v>
      </c>
      <c r="B1874" s="9" t="s">
        <v>4404</v>
      </c>
      <c r="C1874" s="9" t="s">
        <v>4401</v>
      </c>
      <c r="D1874" s="9" t="str">
        <f>CONCATENATE(quota_commodities[[#This Row],[goods_nomenclature_item_id]], " - ", quota_commodities[[#This Row],[description]])</f>
        <v>0304939010 - Carp (Cyprinus carpio, Carassius carassius, Ctenopharyngodon idellus, Hypophthalmichthys|spp., Cirrhinus|spp., Mylopharyngodon piceus)</v>
      </c>
    </row>
    <row r="1875" spans="1:4" x14ac:dyDescent="0.25">
      <c r="A1875" s="9" t="s">
        <v>410</v>
      </c>
      <c r="B1875" s="9" t="s">
        <v>4405</v>
      </c>
      <c r="C1875" s="9" t="s">
        <v>4401</v>
      </c>
      <c r="D1875" s="9" t="str">
        <f>CONCATENATE(quota_commodities[[#This Row],[goods_nomenclature_item_id]], " - ", quota_commodities[[#This Row],[description]])</f>
        <v>0305100020 - Carp (Cyprinus carpio, Carassius carassius, Ctenopharyngodon idellus, Hypophthalmichthys|spp., Cirrhinus|spp., Mylopharyngodon piceus)</v>
      </c>
    </row>
    <row r="1876" spans="1:4" x14ac:dyDescent="0.25">
      <c r="A1876" s="9" t="s">
        <v>410</v>
      </c>
      <c r="B1876" s="9" t="s">
        <v>4406</v>
      </c>
      <c r="C1876" s="9" t="s">
        <v>4401</v>
      </c>
      <c r="D1876" s="9" t="str">
        <f>CONCATENATE(quota_commodities[[#This Row],[goods_nomenclature_item_id]], " - ", quota_commodities[[#This Row],[description]])</f>
        <v>0305310010 - Carp (Cyprinus carpio, Carassius carassius, Ctenopharyngodon idellus, Hypophthalmichthys|spp., Cirrhinus|spp., Mylopharyngodon piceus)</v>
      </c>
    </row>
    <row r="1877" spans="1:4" x14ac:dyDescent="0.25">
      <c r="A1877" s="9" t="s">
        <v>410</v>
      </c>
      <c r="B1877" s="9" t="s">
        <v>4407</v>
      </c>
      <c r="C1877" s="9" t="s">
        <v>4401</v>
      </c>
      <c r="D1877" s="9" t="str">
        <f>CONCATENATE(quota_commodities[[#This Row],[goods_nomenclature_item_id]], " - ", quota_commodities[[#This Row],[description]])</f>
        <v>0305449010 - Carp (Cyprinus carpio, Carassius carassius, Ctenopharyngodon idellus, Hypophthalmichthys|spp., Cirrhinus|spp., Mylopharyngodon piceus)</v>
      </c>
    </row>
    <row r="1878" spans="1:4" x14ac:dyDescent="0.25">
      <c r="A1878" s="9" t="s">
        <v>410</v>
      </c>
      <c r="B1878" s="9" t="s">
        <v>4408</v>
      </c>
      <c r="C1878" s="9" t="s">
        <v>4401</v>
      </c>
      <c r="D1878" s="9" t="str">
        <f>CONCATENATE(quota_commodities[[#This Row],[goods_nomenclature_item_id]], " - ", quota_commodities[[#This Row],[description]])</f>
        <v>0305520010 - Carp (Cyprinus carpio, Carassius carassius, Ctenopharyngodon idellus, Hypophthalmichthys|spp., Cirrhinus|spp., Mylopharyngodon piceus)</v>
      </c>
    </row>
    <row r="1879" spans="1:4" x14ac:dyDescent="0.25">
      <c r="A1879" s="9" t="s">
        <v>410</v>
      </c>
      <c r="B1879" s="9" t="s">
        <v>4409</v>
      </c>
      <c r="C1879" s="9" t="s">
        <v>4401</v>
      </c>
      <c r="D1879" s="9" t="str">
        <f>CONCATENATE(quota_commodities[[#This Row],[goods_nomenclature_item_id]], " - ", quota_commodities[[#This Row],[description]])</f>
        <v>0305640010 - Carp (Cyprinus carpio, Carassius carassius, Ctenopharyngodon idellus, Hypophthalmichthys|spp., Cirrhinus|spp., Mylopharyngodon piceus)</v>
      </c>
    </row>
    <row r="1880" spans="1:4" x14ac:dyDescent="0.25">
      <c r="A1880" s="9" t="s">
        <v>411</v>
      </c>
      <c r="B1880" s="9" t="s">
        <v>4410</v>
      </c>
      <c r="C1880" s="9" t="s">
        <v>3735</v>
      </c>
      <c r="D1880" s="9" t="str">
        <f>CONCATENATE(quota_commodities[[#This Row],[goods_nomenclature_item_id]], " - ", quota_commodities[[#This Row],[description]])</f>
        <v>0301998580 - Sea bream (Dentex dentex, Pagellus|spp.)</v>
      </c>
    </row>
    <row r="1881" spans="1:4" x14ac:dyDescent="0.25">
      <c r="A1881" s="9" t="s">
        <v>411</v>
      </c>
      <c r="B1881" s="9" t="s">
        <v>4411</v>
      </c>
      <c r="C1881" s="9" t="s">
        <v>4412</v>
      </c>
      <c r="D1881" s="9" t="str">
        <f>CONCATENATE(quota_commodities[[#This Row],[goods_nomenclature_item_id]], " - ", quota_commodities[[#This Row],[description]])</f>
        <v>0302851000 - Of the species Dentex dentex or Pagellus spp.</v>
      </c>
    </row>
    <row r="1882" spans="1:4" x14ac:dyDescent="0.25">
      <c r="A1882" s="9" t="s">
        <v>411</v>
      </c>
      <c r="B1882" s="9" t="s">
        <v>4413</v>
      </c>
      <c r="C1882" s="9" t="s">
        <v>4414</v>
      </c>
      <c r="D1882" s="9" t="str">
        <f>CONCATENATE(quota_commodities[[#This Row],[goods_nomenclature_item_id]], " - ", quota_commodities[[#This Row],[description]])</f>
        <v>0303895000 - Sea bream (Dentex dentex, Pagellus spp.)</v>
      </c>
    </row>
    <row r="1883" spans="1:4" x14ac:dyDescent="0.25">
      <c r="A1883" s="9" t="s">
        <v>411</v>
      </c>
      <c r="B1883" s="9" t="s">
        <v>3947</v>
      </c>
      <c r="C1883" s="9" t="s">
        <v>3948</v>
      </c>
      <c r="D1883" s="9" t="str">
        <f>CONCATENATE(quota_commodities[[#This Row],[goods_nomenclature_item_id]], " - ", quota_commodities[[#This Row],[description]])</f>
        <v>0304499060 - Sea bream (Dentex dentex and Pagellus|spp.)</v>
      </c>
    </row>
    <row r="1884" spans="1:4" x14ac:dyDescent="0.25">
      <c r="A1884" s="9" t="s">
        <v>411</v>
      </c>
      <c r="B1884" s="9" t="s">
        <v>4415</v>
      </c>
      <c r="C1884" s="9" t="s">
        <v>3735</v>
      </c>
      <c r="D1884" s="9" t="str">
        <f>CONCATENATE(quota_commodities[[#This Row],[goods_nomenclature_item_id]], " - ", quota_commodities[[#This Row],[description]])</f>
        <v>0304599040 - Sea bream (Dentex dentex, Pagellus|spp.)</v>
      </c>
    </row>
    <row r="1885" spans="1:4" x14ac:dyDescent="0.25">
      <c r="A1885" s="9" t="s">
        <v>411</v>
      </c>
      <c r="B1885" s="9" t="s">
        <v>3806</v>
      </c>
      <c r="C1885" s="9" t="s">
        <v>3735</v>
      </c>
      <c r="D1885" s="9" t="str">
        <f>CONCATENATE(quota_commodities[[#This Row],[goods_nomenclature_item_id]], " - ", quota_commodities[[#This Row],[description]])</f>
        <v>0304899030 - Sea bream (Dentex dentex, Pagellus|spp.)</v>
      </c>
    </row>
    <row r="1886" spans="1:4" x14ac:dyDescent="0.25">
      <c r="A1886" s="9" t="s">
        <v>411</v>
      </c>
      <c r="B1886" s="9" t="s">
        <v>3734</v>
      </c>
      <c r="C1886" s="9" t="s">
        <v>3735</v>
      </c>
      <c r="D1886" s="9" t="str">
        <f>CONCATENATE(quota_commodities[[#This Row],[goods_nomenclature_item_id]], " - ", quota_commodities[[#This Row],[description]])</f>
        <v>0304999920 - Sea bream (Dentex dentex, Pagellus|spp.)</v>
      </c>
    </row>
    <row r="1887" spans="1:4" x14ac:dyDescent="0.25">
      <c r="A1887" s="9" t="s">
        <v>411</v>
      </c>
      <c r="B1887" s="9" t="s">
        <v>4416</v>
      </c>
      <c r="C1887" s="9" t="s">
        <v>3735</v>
      </c>
      <c r="D1887" s="9" t="str">
        <f>CONCATENATE(quota_commodities[[#This Row],[goods_nomenclature_item_id]], " - ", quota_commodities[[#This Row],[description]])</f>
        <v>0305100030 - Sea bream (Dentex dentex, Pagellus|spp.)</v>
      </c>
    </row>
    <row r="1888" spans="1:4" x14ac:dyDescent="0.25">
      <c r="A1888" s="9" t="s">
        <v>411</v>
      </c>
      <c r="B1888" s="9" t="s">
        <v>4417</v>
      </c>
      <c r="C1888" s="9" t="s">
        <v>3735</v>
      </c>
      <c r="D1888" s="9" t="str">
        <f>CONCATENATE(quota_commodities[[#This Row],[goods_nomenclature_item_id]], " - ", quota_commodities[[#This Row],[description]])</f>
        <v>0305399070 - Sea bream (Dentex dentex, Pagellus|spp.)</v>
      </c>
    </row>
    <row r="1889" spans="1:4" x14ac:dyDescent="0.25">
      <c r="A1889" s="9" t="s">
        <v>411</v>
      </c>
      <c r="B1889" s="9" t="s">
        <v>4418</v>
      </c>
      <c r="C1889" s="9" t="s">
        <v>3735</v>
      </c>
      <c r="D1889" s="9" t="str">
        <f>CONCATENATE(quota_commodities[[#This Row],[goods_nomenclature_item_id]], " - ", quota_commodities[[#This Row],[description]])</f>
        <v>0305498040 - Sea bream (Dentex dentex, Pagellus|spp.)</v>
      </c>
    </row>
    <row r="1890" spans="1:4" x14ac:dyDescent="0.25">
      <c r="A1890" s="9" t="s">
        <v>411</v>
      </c>
      <c r="B1890" s="9" t="s">
        <v>4419</v>
      </c>
      <c r="C1890" s="9" t="s">
        <v>3735</v>
      </c>
      <c r="D1890" s="9" t="str">
        <f>CONCATENATE(quota_commodities[[#This Row],[goods_nomenclature_item_id]], " - ", quota_commodities[[#This Row],[description]])</f>
        <v>0305598565 - Sea bream (Dentex dentex, Pagellus|spp.)</v>
      </c>
    </row>
    <row r="1891" spans="1:4" x14ac:dyDescent="0.25">
      <c r="A1891" s="9" t="s">
        <v>411</v>
      </c>
      <c r="B1891" s="9" t="s">
        <v>3843</v>
      </c>
      <c r="C1891" s="9" t="s">
        <v>3735</v>
      </c>
      <c r="D1891" s="9" t="str">
        <f>CONCATENATE(quota_commodities[[#This Row],[goods_nomenclature_item_id]], " - ", quota_commodities[[#This Row],[description]])</f>
        <v>0305698065 - Sea bream (Dentex dentex, Pagellus|spp.)</v>
      </c>
    </row>
    <row r="1892" spans="1:4" x14ac:dyDescent="0.25">
      <c r="A1892" s="9" t="s">
        <v>412</v>
      </c>
      <c r="B1892" s="9" t="s">
        <v>4420</v>
      </c>
      <c r="C1892" s="9" t="s">
        <v>3745</v>
      </c>
      <c r="D1892" s="9" t="str">
        <f>CONCATENATE(quota_commodities[[#This Row],[goods_nomenclature_item_id]], " - ", quota_commodities[[#This Row],[description]])</f>
        <v>0301998522 - European sea bass (Dicentrarchus labrax)</v>
      </c>
    </row>
    <row r="1893" spans="1:4" x14ac:dyDescent="0.25">
      <c r="A1893" s="9" t="s">
        <v>412</v>
      </c>
      <c r="B1893" s="9" t="s">
        <v>4421</v>
      </c>
      <c r="C1893" s="9" t="s">
        <v>3745</v>
      </c>
      <c r="D1893" s="9" t="str">
        <f>CONCATENATE(quota_commodities[[#This Row],[goods_nomenclature_item_id]], " - ", quota_commodities[[#This Row],[description]])</f>
        <v>0302841000 - European sea bass (Dicentrarchus labrax)</v>
      </c>
    </row>
    <row r="1894" spans="1:4" x14ac:dyDescent="0.25">
      <c r="A1894" s="9" t="s">
        <v>412</v>
      </c>
      <c r="B1894" s="9" t="s">
        <v>4422</v>
      </c>
      <c r="C1894" s="9" t="s">
        <v>3745</v>
      </c>
      <c r="D1894" s="9" t="str">
        <f>CONCATENATE(quota_commodities[[#This Row],[goods_nomenclature_item_id]], " - ", quota_commodities[[#This Row],[description]])</f>
        <v>0303841000 - European sea bass (Dicentrarchus labrax)</v>
      </c>
    </row>
    <row r="1895" spans="1:4" x14ac:dyDescent="0.25">
      <c r="A1895" s="9" t="s">
        <v>412</v>
      </c>
      <c r="B1895" s="9" t="s">
        <v>3949</v>
      </c>
      <c r="C1895" s="9" t="s">
        <v>3745</v>
      </c>
      <c r="D1895" s="9" t="str">
        <f>CONCATENATE(quota_commodities[[#This Row],[goods_nomenclature_item_id]], " - ", quota_commodities[[#This Row],[description]])</f>
        <v>0304499070 - European sea bass (Dicentrarchus labrax)</v>
      </c>
    </row>
    <row r="1896" spans="1:4" x14ac:dyDescent="0.25">
      <c r="A1896" s="9" t="s">
        <v>412</v>
      </c>
      <c r="B1896" s="9" t="s">
        <v>4423</v>
      </c>
      <c r="C1896" s="9" t="s">
        <v>3745</v>
      </c>
      <c r="D1896" s="9" t="str">
        <f>CONCATENATE(quota_commodities[[#This Row],[goods_nomenclature_item_id]], " - ", quota_commodities[[#This Row],[description]])</f>
        <v>0304599045 - European sea bass (Dicentrarchus labrax)</v>
      </c>
    </row>
    <row r="1897" spans="1:4" x14ac:dyDescent="0.25">
      <c r="A1897" s="9" t="s">
        <v>412</v>
      </c>
      <c r="B1897" s="9" t="s">
        <v>3807</v>
      </c>
      <c r="C1897" s="9" t="s">
        <v>3745</v>
      </c>
      <c r="D1897" s="9" t="str">
        <f>CONCATENATE(quota_commodities[[#This Row],[goods_nomenclature_item_id]], " - ", quota_commodities[[#This Row],[description]])</f>
        <v>0304899040 - European sea bass (Dicentrarchus labrax)</v>
      </c>
    </row>
    <row r="1898" spans="1:4" x14ac:dyDescent="0.25">
      <c r="A1898" s="9" t="s">
        <v>412</v>
      </c>
      <c r="B1898" s="9" t="s">
        <v>3744</v>
      </c>
      <c r="C1898" s="9" t="s">
        <v>3745</v>
      </c>
      <c r="D1898" s="9" t="str">
        <f>CONCATENATE(quota_commodities[[#This Row],[goods_nomenclature_item_id]], " - ", quota_commodities[[#This Row],[description]])</f>
        <v>0304999970 - European sea bass (Dicentrarchus labrax)</v>
      </c>
    </row>
    <row r="1899" spans="1:4" x14ac:dyDescent="0.25">
      <c r="A1899" s="9" t="s">
        <v>412</v>
      </c>
      <c r="B1899" s="9" t="s">
        <v>4424</v>
      </c>
      <c r="C1899" s="9" t="s">
        <v>4425</v>
      </c>
      <c r="D1899" s="9" t="str">
        <f>CONCATENATE(quota_commodities[[#This Row],[goods_nomenclature_item_id]], " - ", quota_commodities[[#This Row],[description]])</f>
        <v>0305100040 - Of sea bass (Dicentrarchus labrax)</v>
      </c>
    </row>
    <row r="1900" spans="1:4" x14ac:dyDescent="0.25">
      <c r="A1900" s="9" t="s">
        <v>412</v>
      </c>
      <c r="B1900" s="9" t="s">
        <v>4426</v>
      </c>
      <c r="C1900" s="9" t="s">
        <v>3745</v>
      </c>
      <c r="D1900" s="9" t="str">
        <f>CONCATENATE(quota_commodities[[#This Row],[goods_nomenclature_item_id]], " - ", quota_commodities[[#This Row],[description]])</f>
        <v>0305399080 - European sea bass (Dicentrarchus labrax)</v>
      </c>
    </row>
    <row r="1901" spans="1:4" x14ac:dyDescent="0.25">
      <c r="A1901" s="9" t="s">
        <v>412</v>
      </c>
      <c r="B1901" s="9" t="s">
        <v>4427</v>
      </c>
      <c r="C1901" s="9" t="s">
        <v>3745</v>
      </c>
      <c r="D1901" s="9" t="str">
        <f>CONCATENATE(quota_commodities[[#This Row],[goods_nomenclature_item_id]], " - ", quota_commodities[[#This Row],[description]])</f>
        <v>0305498050 - European sea bass (Dicentrarchus labrax)</v>
      </c>
    </row>
    <row r="1902" spans="1:4" x14ac:dyDescent="0.25">
      <c r="A1902" s="9" t="s">
        <v>412</v>
      </c>
      <c r="B1902" s="9" t="s">
        <v>4428</v>
      </c>
      <c r="C1902" s="9" t="s">
        <v>4429</v>
      </c>
      <c r="D1902" s="9" t="str">
        <f>CONCATENATE(quota_commodities[[#This Row],[goods_nomenclature_item_id]], " - ", quota_commodities[[#This Row],[description]])</f>
        <v>0305598567 - Sea bass (Dicentrarchus labrax)</v>
      </c>
    </row>
    <row r="1903" spans="1:4" x14ac:dyDescent="0.25">
      <c r="A1903" s="9" t="s">
        <v>412</v>
      </c>
      <c r="B1903" s="9" t="s">
        <v>3844</v>
      </c>
      <c r="C1903" s="9" t="s">
        <v>3745</v>
      </c>
      <c r="D1903" s="9" t="str">
        <f>CONCATENATE(quota_commodities[[#This Row],[goods_nomenclature_item_id]], " - ", quota_commodities[[#This Row],[description]])</f>
        <v>0305698067 - European sea bass (Dicentrarchus labrax)</v>
      </c>
    </row>
    <row r="1904" spans="1:4" x14ac:dyDescent="0.25">
      <c r="A1904" s="9" t="s">
        <v>413</v>
      </c>
      <c r="B1904" s="9" t="s">
        <v>4430</v>
      </c>
      <c r="C1904" s="9" t="s">
        <v>4431</v>
      </c>
      <c r="D1904" s="9" t="str">
        <f>CONCATENATE(quota_commodities[[#This Row],[goods_nomenclature_item_id]], " - ", quota_commodities[[#This Row],[description]])</f>
        <v>1604131100 - In olive oil</v>
      </c>
    </row>
    <row r="1905" spans="1:4" x14ac:dyDescent="0.25">
      <c r="A1905" s="9" t="s">
        <v>413</v>
      </c>
      <c r="B1905" s="9" t="s">
        <v>4432</v>
      </c>
      <c r="C1905" s="9" t="s">
        <v>2617</v>
      </c>
      <c r="D1905" s="9" t="str">
        <f>CONCATENATE(quota_commodities[[#This Row],[goods_nomenclature_item_id]], " - ", quota_commodities[[#This Row],[description]])</f>
        <v>1604131900 - Other</v>
      </c>
    </row>
    <row r="1906" spans="1:4" x14ac:dyDescent="0.25">
      <c r="A1906" s="9" t="s">
        <v>413</v>
      </c>
      <c r="B1906" s="9" t="s">
        <v>4227</v>
      </c>
      <c r="C1906" s="9" t="s">
        <v>4225</v>
      </c>
      <c r="D1906" s="9" t="str">
        <f>CONCATENATE(quota_commodities[[#This Row],[goods_nomenclature_item_id]], " - ", quota_commodities[[#This Row],[description]])</f>
        <v>1604205010 - Of the species Sardina pilchardus</v>
      </c>
    </row>
    <row r="1907" spans="1:4" x14ac:dyDescent="0.25">
      <c r="A1907" s="9" t="s">
        <v>413</v>
      </c>
      <c r="B1907" s="9" t="s">
        <v>4433</v>
      </c>
      <c r="C1907" s="9" t="s">
        <v>2617</v>
      </c>
      <c r="D1907" s="9" t="str">
        <f>CONCATENATE(quota_commodities[[#This Row],[goods_nomenclature_item_id]], " - ", quota_commodities[[#This Row],[description]])</f>
        <v>1604205019 - Other</v>
      </c>
    </row>
    <row r="1908" spans="1:4" x14ac:dyDescent="0.25">
      <c r="A1908" s="9" t="s">
        <v>414</v>
      </c>
      <c r="B1908" s="9" t="s">
        <v>4434</v>
      </c>
      <c r="C1908" s="9" t="s">
        <v>4435</v>
      </c>
      <c r="D1908" s="9" t="str">
        <f>CONCATENATE(quota_commodities[[#This Row],[goods_nomenclature_item_id]], " - ", quota_commodities[[#This Row],[description]])</f>
        <v>1604160000 - Anchovies</v>
      </c>
    </row>
    <row r="1909" spans="1:4" x14ac:dyDescent="0.25">
      <c r="A1909" s="9" t="s">
        <v>414</v>
      </c>
      <c r="B1909" s="9" t="s">
        <v>4436</v>
      </c>
      <c r="C1909" s="9" t="s">
        <v>4437</v>
      </c>
      <c r="D1909" s="9" t="str">
        <f>CONCATENATE(quota_commodities[[#This Row],[goods_nomenclature_item_id]], " - ", quota_commodities[[#This Row],[description]])</f>
        <v>1604204000 - Of anchovies</v>
      </c>
    </row>
    <row r="1910" spans="1:4" x14ac:dyDescent="0.25">
      <c r="A1910" s="9" t="s">
        <v>415</v>
      </c>
      <c r="B1910" s="9" t="s">
        <v>4383</v>
      </c>
      <c r="C1910" s="9" t="s">
        <v>3647</v>
      </c>
      <c r="D1910" s="9" t="str">
        <f>CONCATENATE(quota_commodities[[#This Row],[goods_nomenclature_item_id]], " - ", quota_commodities[[#This Row],[description]])</f>
        <v>0301910000 - Trout (Salmo trutta, Oncorhynchus mykiss, Oncorhynchus clarki, Oncorhynchus aguabonita, Oncorhynchus gilae, Oncorhynchus apache and Oncorhynchus chrysogaster)</v>
      </c>
    </row>
    <row r="1911" spans="1:4" x14ac:dyDescent="0.25">
      <c r="A1911" s="9" t="s">
        <v>415</v>
      </c>
      <c r="B1911" s="9" t="s">
        <v>3646</v>
      </c>
      <c r="C1911" s="9" t="s">
        <v>3647</v>
      </c>
      <c r="D1911" s="9" t="str">
        <f>CONCATENATE(quota_commodities[[#This Row],[goods_nomenclature_item_id]], " - ", quota_commodities[[#This Row],[description]])</f>
        <v>0302110000 - Trout (Salmo trutta, Oncorhynchus mykiss, Oncorhynchus clarki, Oncorhynchus aguabonita, Oncorhynchus gilae, Oncorhynchus apache and Oncorhynchus chrysogaster)</v>
      </c>
    </row>
    <row r="1912" spans="1:4" x14ac:dyDescent="0.25">
      <c r="A1912" s="9" t="s">
        <v>415</v>
      </c>
      <c r="B1912" s="9" t="s">
        <v>3651</v>
      </c>
      <c r="C1912" s="9" t="s">
        <v>3647</v>
      </c>
      <c r="D1912" s="9" t="str">
        <f>CONCATENATE(quota_commodities[[#This Row],[goods_nomenclature_item_id]], " - ", quota_commodities[[#This Row],[description]])</f>
        <v>0303140000 - Trout (Salmo trutta, Oncorhynchus mykiss, Oncorhynchus clarki, Oncorhynchus aguabonita, Oncorhynchus gilae, Oncorhynchus apache and Oncorhynchus chrysogaster)</v>
      </c>
    </row>
    <row r="1913" spans="1:4" x14ac:dyDescent="0.25">
      <c r="A1913" s="9" t="s">
        <v>415</v>
      </c>
      <c r="B1913" s="9" t="s">
        <v>4384</v>
      </c>
      <c r="C1913" s="9" t="s">
        <v>3647</v>
      </c>
      <c r="D1913" s="9" t="str">
        <f>CONCATENATE(quota_commodities[[#This Row],[goods_nomenclature_item_id]], " - ", quota_commodities[[#This Row],[description]])</f>
        <v>0304420000 - Trout (Salmo trutta, Oncorhynchus mykiss, Oncorhynchus clarki, Oncorhynchus aguabonita, Oncorhynchus gilae, Oncorhynchus apache and Oncorhynchus chrysogaster)</v>
      </c>
    </row>
    <row r="1914" spans="1:4" x14ac:dyDescent="0.25">
      <c r="A1914" s="9" t="s">
        <v>415</v>
      </c>
      <c r="B1914" s="9" t="s">
        <v>4385</v>
      </c>
      <c r="C1914" s="9" t="s">
        <v>4386</v>
      </c>
      <c r="D1914" s="9" t="str">
        <f>CONCATENATE(quota_commodities[[#This Row],[goods_nomenclature_item_id]], " - ", quota_commodities[[#This Row],[description]])</f>
        <v>0304520010 - Trout of the species Salmo trutta, Oncorhynchus mykiss, Oncorhynchus clarki, Oncorhynchus aguabonita, Oncorhynchus gilae, Oncorhynchus apache and Oncorhynchus chrysogaster</v>
      </c>
    </row>
    <row r="1915" spans="1:4" x14ac:dyDescent="0.25">
      <c r="A1915" s="9" t="s">
        <v>415</v>
      </c>
      <c r="B1915" s="9" t="s">
        <v>4387</v>
      </c>
      <c r="C1915" s="9" t="s">
        <v>3647</v>
      </c>
      <c r="D1915" s="9" t="str">
        <f>CONCATENATE(quota_commodities[[#This Row],[goods_nomenclature_item_id]], " - ", quota_commodities[[#This Row],[description]])</f>
        <v>0304820000 - Trout (Salmo trutta, Oncorhynchus mykiss, Oncorhynchus clarki, Oncorhynchus aguabonita, Oncorhynchus gilae, Oncorhynchus apache and Oncorhynchus chrysogaster)</v>
      </c>
    </row>
    <row r="1916" spans="1:4" x14ac:dyDescent="0.25">
      <c r="A1916" s="9" t="s">
        <v>415</v>
      </c>
      <c r="B1916" s="9" t="s">
        <v>3499</v>
      </c>
      <c r="C1916" s="9" t="s">
        <v>3500</v>
      </c>
      <c r="D1916" s="9" t="str">
        <f>CONCATENATE(quota_commodities[[#This Row],[goods_nomenclature_item_id]], " - ", quota_commodities[[#This Row],[description]])</f>
        <v>0304992111 - Of trout (Oncorhynchus mykiss)</v>
      </c>
    </row>
    <row r="1917" spans="1:4" x14ac:dyDescent="0.25">
      <c r="A1917" s="9" t="s">
        <v>415</v>
      </c>
      <c r="B1917" s="9" t="s">
        <v>4388</v>
      </c>
      <c r="C1917" s="9" t="s">
        <v>4389</v>
      </c>
      <c r="D1917" s="9" t="str">
        <f>CONCATENATE(quota_commodities[[#This Row],[goods_nomenclature_item_id]], " - ", quota_commodities[[#This Row],[description]])</f>
        <v>0304992112 - Of trout (Salmo trutta, Oncorhynchus clarki, Oncorhynchus aguabonita and Oncorhynchus gilae)</v>
      </c>
    </row>
    <row r="1918" spans="1:4" x14ac:dyDescent="0.25">
      <c r="A1918" s="9" t="s">
        <v>415</v>
      </c>
      <c r="B1918" s="9" t="s">
        <v>4390</v>
      </c>
      <c r="C1918" s="9" t="s">
        <v>4391</v>
      </c>
      <c r="D1918" s="9" t="str">
        <f>CONCATENATE(quota_commodities[[#This Row],[goods_nomenclature_item_id]], " - ", quota_commodities[[#This Row],[description]])</f>
        <v>0304992120 - Of trout (Oncorhynchus apache and Oncorhynchus chrysogaster)</v>
      </c>
    </row>
    <row r="1919" spans="1:4" x14ac:dyDescent="0.25">
      <c r="A1919" s="9" t="s">
        <v>415</v>
      </c>
      <c r="B1919" s="9" t="s">
        <v>4392</v>
      </c>
      <c r="C1919" s="9" t="s">
        <v>4393</v>
      </c>
      <c r="D1919" s="9" t="str">
        <f>CONCATENATE(quota_commodities[[#This Row],[goods_nomenclature_item_id]], " - ", quota_commodities[[#This Row],[description]])</f>
        <v>0305100010 - Of trout of the species Salmo trutta, Oncorhynchus mykiss, Oncorhynchus clarki, Oncorhynchus aguabonita, Oncorhynchus gilae, Oncorhynchus apache and Oncorhynchus chrysogaster</v>
      </c>
    </row>
    <row r="1920" spans="1:4" x14ac:dyDescent="0.25">
      <c r="A1920" s="9" t="s">
        <v>415</v>
      </c>
      <c r="B1920" s="9" t="s">
        <v>4394</v>
      </c>
      <c r="C1920" s="9" t="s">
        <v>3647</v>
      </c>
      <c r="D1920" s="9" t="str">
        <f>CONCATENATE(quota_commodities[[#This Row],[goods_nomenclature_item_id]], " - ", quota_commodities[[#This Row],[description]])</f>
        <v>0305399010 - Trout (Salmo trutta, Oncorhynchus mykiss, Oncorhynchus clarki, Oncorhynchus aguabonita, Oncorhynchus gilae, Oncorhynchus apache and Oncorhynchus chrysogaster)</v>
      </c>
    </row>
    <row r="1921" spans="1:4" x14ac:dyDescent="0.25">
      <c r="A1921" s="9" t="s">
        <v>415</v>
      </c>
      <c r="B1921" s="9" t="s">
        <v>3828</v>
      </c>
      <c r="C1921" s="9" t="s">
        <v>3647</v>
      </c>
      <c r="D1921" s="9" t="str">
        <f>CONCATENATE(quota_commodities[[#This Row],[goods_nomenclature_item_id]], " - ", quota_commodities[[#This Row],[description]])</f>
        <v>0305430000 - Trout (Salmo trutta, Oncorhynchus mykiss, Oncorhynchus clarki, Oncorhynchus aguabonita, Oncorhynchus gilae, Oncorhynchus apache and Oncorhynchus chrysogaster)</v>
      </c>
    </row>
    <row r="1922" spans="1:4" x14ac:dyDescent="0.25">
      <c r="A1922" s="9" t="s">
        <v>415</v>
      </c>
      <c r="B1922" s="9" t="s">
        <v>4395</v>
      </c>
      <c r="C1922" s="9" t="s">
        <v>3841</v>
      </c>
      <c r="D1922" s="9" t="str">
        <f>CONCATENATE(quota_commodities[[#This Row],[goods_nomenclature_item_id]], " - ", quota_commodities[[#This Row],[description]])</f>
        <v>0305598561 - Trout (Salmo trutta, Oncorhynchus mykiss, Oncorhynchus clarki, Oncorhynchus aguabonita, Oncorhynchus gilae, Oncorhynchus apache and Onchorhynchus chrysogaster)</v>
      </c>
    </row>
    <row r="1923" spans="1:4" x14ac:dyDescent="0.25">
      <c r="A1923" s="9" t="s">
        <v>415</v>
      </c>
      <c r="B1923" s="9" t="s">
        <v>3840</v>
      </c>
      <c r="C1923" s="9" t="s">
        <v>3841</v>
      </c>
      <c r="D1923" s="9" t="str">
        <f>CONCATENATE(quota_commodities[[#This Row],[goods_nomenclature_item_id]], " - ", quota_commodities[[#This Row],[description]])</f>
        <v>0305698061 - Trout (Salmo trutta, Oncorhynchus mykiss, Oncorhynchus clarki, Oncorhynchus aguabonita, Oncorhynchus gilae, Oncorhynchus apache and Onchorhynchus chrysogaster)</v>
      </c>
    </row>
    <row r="1924" spans="1:4" x14ac:dyDescent="0.25">
      <c r="A1924" s="9" t="s">
        <v>417</v>
      </c>
      <c r="B1924" s="9" t="s">
        <v>4396</v>
      </c>
      <c r="C1924" s="9" t="s">
        <v>4397</v>
      </c>
      <c r="D1924" s="9" t="str">
        <f>CONCATENATE(quota_commodities[[#This Row],[goods_nomenclature_item_id]], " - ", quota_commodities[[#This Row],[description]])</f>
        <v>0301930000 - Carp (Cyprinus spp., Carassius spp., Ctenopharyngodon idellus, Hypophthalmichthys spp., Cirrhinus spp., Mylopharyngodon piceus, Catla catla, Labeo spp., Osteochilus hasselti, Leptobarbus hoeveni, Megalobrama spp.)</v>
      </c>
    </row>
    <row r="1925" spans="1:4" x14ac:dyDescent="0.25">
      <c r="A1925" s="9" t="s">
        <v>417</v>
      </c>
      <c r="B1925" s="9" t="s">
        <v>4398</v>
      </c>
      <c r="C1925" s="9" t="s">
        <v>4397</v>
      </c>
      <c r="D1925" s="9" t="str">
        <f>CONCATENATE(quota_commodities[[#This Row],[goods_nomenclature_item_id]], " - ", quota_commodities[[#This Row],[description]])</f>
        <v>0302730000 - Carp (Cyprinus spp., Carassius spp., Ctenopharyngodon idellus, Hypophthalmichthys spp., Cirrhinus spp., Mylopharyngodon piceus, Catla catla, Labeo spp., Osteochilus hasselti, Leptobarbus hoeveni, Megalobrama spp.)</v>
      </c>
    </row>
    <row r="1926" spans="1:4" x14ac:dyDescent="0.25">
      <c r="A1926" s="9" t="s">
        <v>417</v>
      </c>
      <c r="B1926" s="9" t="s">
        <v>4399</v>
      </c>
      <c r="C1926" s="9" t="s">
        <v>4397</v>
      </c>
      <c r="D1926" s="9" t="str">
        <f>CONCATENATE(quota_commodities[[#This Row],[goods_nomenclature_item_id]], " - ", quota_commodities[[#This Row],[description]])</f>
        <v>0303250000 - Carp (Cyprinus spp., Carassius spp., Ctenopharyngodon idellus, Hypophthalmichthys spp., Cirrhinus spp., Mylopharyngodon piceus, Catla catla, Labeo spp., Osteochilus hasselti, Leptobarbus hoeveni, Megalobrama spp.)</v>
      </c>
    </row>
    <row r="1927" spans="1:4" x14ac:dyDescent="0.25">
      <c r="A1927" s="9" t="s">
        <v>417</v>
      </c>
      <c r="B1927" s="9" t="s">
        <v>4400</v>
      </c>
      <c r="C1927" s="9" t="s">
        <v>4401</v>
      </c>
      <c r="D1927" s="9" t="str">
        <f>CONCATENATE(quota_commodities[[#This Row],[goods_nomenclature_item_id]], " - ", quota_commodities[[#This Row],[description]])</f>
        <v>0304390020 - Carp (Cyprinus carpio, Carassius carassius, Ctenopharyngodon idellus, Hypophthalmichthys|spp., Cirrhinus|spp., Mylopharyngodon piceus)</v>
      </c>
    </row>
    <row r="1928" spans="1:4" x14ac:dyDescent="0.25">
      <c r="A1928" s="9" t="s">
        <v>417</v>
      </c>
      <c r="B1928" s="9" t="s">
        <v>4402</v>
      </c>
      <c r="C1928" s="9" t="s">
        <v>4401</v>
      </c>
      <c r="D1928" s="9" t="str">
        <f>CONCATENATE(quota_commodities[[#This Row],[goods_nomenclature_item_id]], " - ", quota_commodities[[#This Row],[description]])</f>
        <v>0304510010 - Carp (Cyprinus carpio, Carassius carassius, Ctenopharyngodon idellus, Hypophthalmichthys|spp., Cirrhinus|spp., Mylopharyngodon piceus)</v>
      </c>
    </row>
    <row r="1929" spans="1:4" x14ac:dyDescent="0.25">
      <c r="A1929" s="9" t="s">
        <v>417</v>
      </c>
      <c r="B1929" s="9" t="s">
        <v>4403</v>
      </c>
      <c r="C1929" s="9" t="s">
        <v>4401</v>
      </c>
      <c r="D1929" s="9" t="str">
        <f>CONCATENATE(quota_commodities[[#This Row],[goods_nomenclature_item_id]], " - ", quota_commodities[[#This Row],[description]])</f>
        <v>0304690020 - Carp (Cyprinus carpio, Carassius carassius, Ctenopharyngodon idellus, Hypophthalmichthys|spp., Cirrhinus|spp., Mylopharyngodon piceus)</v>
      </c>
    </row>
    <row r="1930" spans="1:4" x14ac:dyDescent="0.25">
      <c r="A1930" s="9" t="s">
        <v>417</v>
      </c>
      <c r="B1930" s="9" t="s">
        <v>4404</v>
      </c>
      <c r="C1930" s="9" t="s">
        <v>4401</v>
      </c>
      <c r="D1930" s="9" t="str">
        <f>CONCATENATE(quota_commodities[[#This Row],[goods_nomenclature_item_id]], " - ", quota_commodities[[#This Row],[description]])</f>
        <v>0304939010 - Carp (Cyprinus carpio, Carassius carassius, Ctenopharyngodon idellus, Hypophthalmichthys|spp., Cirrhinus|spp., Mylopharyngodon piceus)</v>
      </c>
    </row>
    <row r="1931" spans="1:4" x14ac:dyDescent="0.25">
      <c r="A1931" s="9" t="s">
        <v>417</v>
      </c>
      <c r="B1931" s="9" t="s">
        <v>4405</v>
      </c>
      <c r="C1931" s="9" t="s">
        <v>4401</v>
      </c>
      <c r="D1931" s="9" t="str">
        <f>CONCATENATE(quota_commodities[[#This Row],[goods_nomenclature_item_id]], " - ", quota_commodities[[#This Row],[description]])</f>
        <v>0305100020 - Carp (Cyprinus carpio, Carassius carassius, Ctenopharyngodon idellus, Hypophthalmichthys|spp., Cirrhinus|spp., Mylopharyngodon piceus)</v>
      </c>
    </row>
    <row r="1932" spans="1:4" x14ac:dyDescent="0.25">
      <c r="A1932" s="9" t="s">
        <v>417</v>
      </c>
      <c r="B1932" s="9" t="s">
        <v>4406</v>
      </c>
      <c r="C1932" s="9" t="s">
        <v>4401</v>
      </c>
      <c r="D1932" s="9" t="str">
        <f>CONCATENATE(quota_commodities[[#This Row],[goods_nomenclature_item_id]], " - ", quota_commodities[[#This Row],[description]])</f>
        <v>0305310010 - Carp (Cyprinus carpio, Carassius carassius, Ctenopharyngodon idellus, Hypophthalmichthys|spp., Cirrhinus|spp., Mylopharyngodon piceus)</v>
      </c>
    </row>
    <row r="1933" spans="1:4" x14ac:dyDescent="0.25">
      <c r="A1933" s="9" t="s">
        <v>417</v>
      </c>
      <c r="B1933" s="9" t="s">
        <v>4407</v>
      </c>
      <c r="C1933" s="9" t="s">
        <v>4401</v>
      </c>
      <c r="D1933" s="9" t="str">
        <f>CONCATENATE(quota_commodities[[#This Row],[goods_nomenclature_item_id]], " - ", quota_commodities[[#This Row],[description]])</f>
        <v>0305449010 - Carp (Cyprinus carpio, Carassius carassius, Ctenopharyngodon idellus, Hypophthalmichthys|spp., Cirrhinus|spp., Mylopharyngodon piceus)</v>
      </c>
    </row>
    <row r="1934" spans="1:4" x14ac:dyDescent="0.25">
      <c r="A1934" s="9" t="s">
        <v>417</v>
      </c>
      <c r="B1934" s="9" t="s">
        <v>4408</v>
      </c>
      <c r="C1934" s="9" t="s">
        <v>4401</v>
      </c>
      <c r="D1934" s="9" t="str">
        <f>CONCATENATE(quota_commodities[[#This Row],[goods_nomenclature_item_id]], " - ", quota_commodities[[#This Row],[description]])</f>
        <v>0305520010 - Carp (Cyprinus carpio, Carassius carassius, Ctenopharyngodon idellus, Hypophthalmichthys|spp., Cirrhinus|spp., Mylopharyngodon piceus)</v>
      </c>
    </row>
    <row r="1935" spans="1:4" x14ac:dyDescent="0.25">
      <c r="A1935" s="9" t="s">
        <v>417</v>
      </c>
      <c r="B1935" s="9" t="s">
        <v>4409</v>
      </c>
      <c r="C1935" s="9" t="s">
        <v>4401</v>
      </c>
      <c r="D1935" s="9" t="str">
        <f>CONCATENATE(quota_commodities[[#This Row],[goods_nomenclature_item_id]], " - ", quota_commodities[[#This Row],[description]])</f>
        <v>0305640010 - Carp (Cyprinus carpio, Carassius carassius, Ctenopharyngodon idellus, Hypophthalmichthys|spp., Cirrhinus|spp., Mylopharyngodon piceus)</v>
      </c>
    </row>
    <row r="1936" spans="1:4" x14ac:dyDescent="0.25">
      <c r="A1936" s="9" t="s">
        <v>418</v>
      </c>
      <c r="B1936" s="9" t="s">
        <v>4072</v>
      </c>
      <c r="C1936" s="9" t="s">
        <v>2617</v>
      </c>
      <c r="D1936" s="9" t="str">
        <f>CONCATENATE(quota_commodities[[#This Row],[goods_nomenclature_item_id]], " - ", quota_commodities[[#This Row],[description]])</f>
        <v>2204109300 - Other</v>
      </c>
    </row>
    <row r="1937" spans="1:4" x14ac:dyDescent="0.25">
      <c r="A1937" s="9" t="s">
        <v>418</v>
      </c>
      <c r="B1937" s="9" t="s">
        <v>4073</v>
      </c>
      <c r="C1937" s="9" t="s">
        <v>4074</v>
      </c>
      <c r="D1937" s="9" t="str">
        <f>CONCATENATE(quota_commodities[[#This Row],[goods_nomenclature_item_id]], " - ", quota_commodities[[#This Row],[description]])</f>
        <v>2204109400 - With a protected geographical indication (PGI)</v>
      </c>
    </row>
    <row r="1938" spans="1:4" x14ac:dyDescent="0.25">
      <c r="A1938" s="9" t="s">
        <v>418</v>
      </c>
      <c r="B1938" s="9" t="s">
        <v>4075</v>
      </c>
      <c r="C1938" s="9" t="s">
        <v>4076</v>
      </c>
      <c r="D1938" s="9" t="str">
        <f>CONCATENATE(quota_commodities[[#This Row],[goods_nomenclature_item_id]], " - ", quota_commodities[[#This Row],[description]])</f>
        <v>2204109600 - Other varietal wines</v>
      </c>
    </row>
    <row r="1939" spans="1:4" x14ac:dyDescent="0.25">
      <c r="A1939" s="9" t="s">
        <v>418</v>
      </c>
      <c r="B1939" s="9" t="s">
        <v>4077</v>
      </c>
      <c r="C1939" s="9" t="s">
        <v>2617</v>
      </c>
      <c r="D1939" s="9" t="str">
        <f>CONCATENATE(quota_commodities[[#This Row],[goods_nomenclature_item_id]], " - ", quota_commodities[[#This Row],[description]])</f>
        <v>2204109800 - Other</v>
      </c>
    </row>
    <row r="1940" spans="1:4" x14ac:dyDescent="0.25">
      <c r="A1940" s="9" t="s">
        <v>418</v>
      </c>
      <c r="B1940" s="9" t="s">
        <v>4078</v>
      </c>
      <c r="C1940" s="9" t="s">
        <v>4079</v>
      </c>
      <c r="D1940" s="9" t="str">
        <f>CONCATENATE(quota_commodities[[#This Row],[goods_nomenclature_item_id]], " - ", quota_commodities[[#This Row],[description]])</f>
        <v>2204210600 - With a protected designation of origin (PDO)</v>
      </c>
    </row>
    <row r="1941" spans="1:4" x14ac:dyDescent="0.25">
      <c r="A1941" s="9" t="s">
        <v>418</v>
      </c>
      <c r="B1941" s="9" t="s">
        <v>4080</v>
      </c>
      <c r="C1941" s="9" t="s">
        <v>4074</v>
      </c>
      <c r="D1941" s="9" t="str">
        <f>CONCATENATE(quota_commodities[[#This Row],[goods_nomenclature_item_id]], " - ", quota_commodities[[#This Row],[description]])</f>
        <v>2204210700 - With a protected geographical indication (PGI)</v>
      </c>
    </row>
    <row r="1942" spans="1:4" x14ac:dyDescent="0.25">
      <c r="A1942" s="9" t="s">
        <v>418</v>
      </c>
      <c r="B1942" s="9" t="s">
        <v>4081</v>
      </c>
      <c r="C1942" s="9" t="s">
        <v>4076</v>
      </c>
      <c r="D1942" s="9" t="str">
        <f>CONCATENATE(quota_commodities[[#This Row],[goods_nomenclature_item_id]], " - ", quota_commodities[[#This Row],[description]])</f>
        <v>2204210800 - Other varietal wines</v>
      </c>
    </row>
    <row r="1943" spans="1:4" x14ac:dyDescent="0.25">
      <c r="A1943" s="9" t="s">
        <v>418</v>
      </c>
      <c r="B1943" s="9" t="s">
        <v>4082</v>
      </c>
      <c r="C1943" s="9" t="s">
        <v>2617</v>
      </c>
      <c r="D1943" s="9" t="str">
        <f>CONCATENATE(quota_commodities[[#This Row],[goods_nomenclature_item_id]], " - ", quota_commodities[[#This Row],[description]])</f>
        <v>2204210900 - Other</v>
      </c>
    </row>
    <row r="1944" spans="1:4" x14ac:dyDescent="0.25">
      <c r="A1944" s="9" t="s">
        <v>418</v>
      </c>
      <c r="B1944" s="9" t="s">
        <v>2841</v>
      </c>
      <c r="C1944" s="9" t="s">
        <v>2617</v>
      </c>
      <c r="D1944" s="9" t="str">
        <f>CONCATENATE(quota_commodities[[#This Row],[goods_nomenclature_item_id]], " - ", quota_commodities[[#This Row],[description]])</f>
        <v>2204219319 - Other</v>
      </c>
    </row>
    <row r="1945" spans="1:4" x14ac:dyDescent="0.25">
      <c r="A1945" s="9" t="s">
        <v>418</v>
      </c>
      <c r="B1945" s="9" t="s">
        <v>4083</v>
      </c>
      <c r="C1945" s="9" t="s">
        <v>2617</v>
      </c>
      <c r="D1945" s="9" t="str">
        <f>CONCATENATE(quota_commodities[[#This Row],[goods_nomenclature_item_id]], " - ", quota_commodities[[#This Row],[description]])</f>
        <v>2204219329 - Other</v>
      </c>
    </row>
    <row r="1946" spans="1:4" x14ac:dyDescent="0.25">
      <c r="A1946" s="9" t="s">
        <v>418</v>
      </c>
      <c r="B1946" s="9" t="s">
        <v>4084</v>
      </c>
      <c r="C1946" s="9" t="s">
        <v>4085</v>
      </c>
      <c r="D1946" s="9" t="str">
        <f>CONCATENATE(quota_commodities[[#This Row],[goods_nomenclature_item_id]], " - ", quota_commodities[[#This Row],[description]])</f>
        <v>2204219331 - Of an actual alcoholic strength by volume exceeding 15|% vol but not exceeding 18|% vol</v>
      </c>
    </row>
    <row r="1947" spans="1:4" x14ac:dyDescent="0.25">
      <c r="A1947" s="9" t="s">
        <v>418</v>
      </c>
      <c r="B1947" s="9" t="s">
        <v>4086</v>
      </c>
      <c r="C1947" s="9" t="s">
        <v>4087</v>
      </c>
      <c r="D1947" s="9" t="str">
        <f>CONCATENATE(quota_commodities[[#This Row],[goods_nomenclature_item_id]], " - ", quota_commodities[[#This Row],[description]])</f>
        <v>2204219341 - Of an actual alcoholic strength by volume exceeding 18|% vol but not exceeding 22|% vol</v>
      </c>
    </row>
    <row r="1948" spans="1:4" x14ac:dyDescent="0.25">
      <c r="A1948" s="9" t="s">
        <v>418</v>
      </c>
      <c r="B1948" s="9" t="s">
        <v>4088</v>
      </c>
      <c r="C1948" s="9" t="s">
        <v>4089</v>
      </c>
      <c r="D1948" s="9" t="str">
        <f>CONCATENATE(quota_commodities[[#This Row],[goods_nomenclature_item_id]], " - ", quota_commodities[[#This Row],[description]])</f>
        <v>2204219351 - Of an actual alcoholic strength by volume exceeding 22|% vol</v>
      </c>
    </row>
    <row r="1949" spans="1:4" x14ac:dyDescent="0.25">
      <c r="A1949" s="9" t="s">
        <v>418</v>
      </c>
      <c r="B1949" s="9" t="s">
        <v>2846</v>
      </c>
      <c r="C1949" s="9" t="s">
        <v>2617</v>
      </c>
      <c r="D1949" s="9" t="str">
        <f>CONCATENATE(quota_commodities[[#This Row],[goods_nomenclature_item_id]], " - ", quota_commodities[[#This Row],[description]])</f>
        <v>2204219419 - Other</v>
      </c>
    </row>
    <row r="1950" spans="1:4" x14ac:dyDescent="0.25">
      <c r="A1950" s="9" t="s">
        <v>418</v>
      </c>
      <c r="B1950" s="9" t="s">
        <v>4090</v>
      </c>
      <c r="C1950" s="9" t="s">
        <v>2617</v>
      </c>
      <c r="D1950" s="9" t="str">
        <f>CONCATENATE(quota_commodities[[#This Row],[goods_nomenclature_item_id]], " - ", quota_commodities[[#This Row],[description]])</f>
        <v>2204219429 - Other</v>
      </c>
    </row>
    <row r="1951" spans="1:4" x14ac:dyDescent="0.25">
      <c r="A1951" s="9" t="s">
        <v>418</v>
      </c>
      <c r="B1951" s="9" t="s">
        <v>4091</v>
      </c>
      <c r="C1951" s="9" t="s">
        <v>4085</v>
      </c>
      <c r="D1951" s="9" t="str">
        <f>CONCATENATE(quota_commodities[[#This Row],[goods_nomenclature_item_id]], " - ", quota_commodities[[#This Row],[description]])</f>
        <v>2204219431 - Of an actual alcoholic strength by volume exceeding 15|% vol but not exceeding 18|% vol</v>
      </c>
    </row>
    <row r="1952" spans="1:4" x14ac:dyDescent="0.25">
      <c r="A1952" s="9" t="s">
        <v>418</v>
      </c>
      <c r="B1952" s="9" t="s">
        <v>4092</v>
      </c>
      <c r="C1952" s="9" t="s">
        <v>4087</v>
      </c>
      <c r="D1952" s="9" t="str">
        <f>CONCATENATE(quota_commodities[[#This Row],[goods_nomenclature_item_id]], " - ", quota_commodities[[#This Row],[description]])</f>
        <v>2204219441 - Of an actual alcoholic strength by volume exceeding 18|% vol but not exceeding 22|% vol</v>
      </c>
    </row>
    <row r="1953" spans="1:4" x14ac:dyDescent="0.25">
      <c r="A1953" s="9" t="s">
        <v>418</v>
      </c>
      <c r="B1953" s="9" t="s">
        <v>4093</v>
      </c>
      <c r="C1953" s="9" t="s">
        <v>4089</v>
      </c>
      <c r="D1953" s="9" t="str">
        <f>CONCATENATE(quota_commodities[[#This Row],[goods_nomenclature_item_id]], " - ", quota_commodities[[#This Row],[description]])</f>
        <v>2204219451 - Of an actual alcoholic strength by volume exceeding 22|% vol</v>
      </c>
    </row>
    <row r="1954" spans="1:4" x14ac:dyDescent="0.25">
      <c r="A1954" s="9" t="s">
        <v>418</v>
      </c>
      <c r="B1954" s="9" t="s">
        <v>4362</v>
      </c>
      <c r="C1954" s="9" t="s">
        <v>4114</v>
      </c>
      <c r="D1954" s="9" t="str">
        <f>CONCATENATE(quota_commodities[[#This Row],[goods_nomenclature_item_id]], " - ", quota_commodities[[#This Row],[description]])</f>
        <v>2204219500 - White</v>
      </c>
    </row>
    <row r="1955" spans="1:4" x14ac:dyDescent="0.25">
      <c r="A1955" s="9" t="s">
        <v>418</v>
      </c>
      <c r="B1955" s="9" t="s">
        <v>2849</v>
      </c>
      <c r="C1955" s="9" t="s">
        <v>2817</v>
      </c>
      <c r="D1955" s="9" t="str">
        <f>CONCATENATE(quota_commodities[[#This Row],[goods_nomenclature_item_id]], " - ", quota_commodities[[#This Row],[description]])</f>
        <v>2204219611 - Of an actual alcoholic strength by volume not exceeding 13|% vol</v>
      </c>
    </row>
    <row r="1956" spans="1:4" x14ac:dyDescent="0.25">
      <c r="A1956" s="9" t="s">
        <v>418</v>
      </c>
      <c r="B1956" s="9" t="s">
        <v>4099</v>
      </c>
      <c r="C1956" s="9" t="s">
        <v>4095</v>
      </c>
      <c r="D1956" s="9" t="str">
        <f>CONCATENATE(quota_commodities[[#This Row],[goods_nomenclature_item_id]], " - ", quota_commodities[[#This Row],[description]])</f>
        <v>2204219621 - Of an actual alcoholic strength by volume exceeding 13|% vol but not exceeding 15|% vol</v>
      </c>
    </row>
    <row r="1957" spans="1:4" x14ac:dyDescent="0.25">
      <c r="A1957" s="9" t="s">
        <v>418</v>
      </c>
      <c r="B1957" s="9" t="s">
        <v>4100</v>
      </c>
      <c r="C1957" s="9" t="s">
        <v>4085</v>
      </c>
      <c r="D1957" s="9" t="str">
        <f>CONCATENATE(quota_commodities[[#This Row],[goods_nomenclature_item_id]], " - ", quota_commodities[[#This Row],[description]])</f>
        <v>2204219631 - Of an actual alcoholic strength by volume exceeding 15|% vol but not exceeding 18|% vol</v>
      </c>
    </row>
    <row r="1958" spans="1:4" x14ac:dyDescent="0.25">
      <c r="A1958" s="9" t="s">
        <v>418</v>
      </c>
      <c r="B1958" s="9" t="s">
        <v>4101</v>
      </c>
      <c r="C1958" s="9" t="s">
        <v>4087</v>
      </c>
      <c r="D1958" s="9" t="str">
        <f>CONCATENATE(quota_commodities[[#This Row],[goods_nomenclature_item_id]], " - ", quota_commodities[[#This Row],[description]])</f>
        <v>2204219641 - Of an actual alcoholic strength by volume exceeding 18|% vol but not exceeding 22|% vol</v>
      </c>
    </row>
    <row r="1959" spans="1:4" x14ac:dyDescent="0.25">
      <c r="A1959" s="9" t="s">
        <v>418</v>
      </c>
      <c r="B1959" s="9" t="s">
        <v>4102</v>
      </c>
      <c r="C1959" s="9" t="s">
        <v>4089</v>
      </c>
      <c r="D1959" s="9" t="str">
        <f>CONCATENATE(quota_commodities[[#This Row],[goods_nomenclature_item_id]], " - ", quota_commodities[[#This Row],[description]])</f>
        <v>2204219651 - Of an actual alcoholic strength by volume exceeding 22|% vol</v>
      </c>
    </row>
    <row r="1960" spans="1:4" x14ac:dyDescent="0.25">
      <c r="A1960" s="9" t="s">
        <v>418</v>
      </c>
      <c r="B1960" s="9" t="s">
        <v>4364</v>
      </c>
      <c r="C1960" s="9" t="s">
        <v>4114</v>
      </c>
      <c r="D1960" s="9" t="str">
        <f>CONCATENATE(quota_commodities[[#This Row],[goods_nomenclature_item_id]], " - ", quota_commodities[[#This Row],[description]])</f>
        <v>2204219700 - White</v>
      </c>
    </row>
    <row r="1961" spans="1:4" x14ac:dyDescent="0.25">
      <c r="A1961" s="9" t="s">
        <v>418</v>
      </c>
      <c r="B1961" s="9" t="s">
        <v>2852</v>
      </c>
      <c r="C1961" s="9" t="s">
        <v>2817</v>
      </c>
      <c r="D1961" s="9" t="str">
        <f>CONCATENATE(quota_commodities[[#This Row],[goods_nomenclature_item_id]], " - ", quota_commodities[[#This Row],[description]])</f>
        <v>2204219811 - Of an actual alcoholic strength by volume not exceeding 13|% vol</v>
      </c>
    </row>
    <row r="1962" spans="1:4" x14ac:dyDescent="0.25">
      <c r="A1962" s="9" t="s">
        <v>418</v>
      </c>
      <c r="B1962" s="9" t="s">
        <v>4107</v>
      </c>
      <c r="C1962" s="9" t="s">
        <v>4095</v>
      </c>
      <c r="D1962" s="9" t="str">
        <f>CONCATENATE(quota_commodities[[#This Row],[goods_nomenclature_item_id]], " - ", quota_commodities[[#This Row],[description]])</f>
        <v>2204219821 - Of an actual alcoholic strength by volume exceeding 13|% vol but not exceeding 15|% vol</v>
      </c>
    </row>
    <row r="1963" spans="1:4" x14ac:dyDescent="0.25">
      <c r="A1963" s="9" t="s">
        <v>418</v>
      </c>
      <c r="B1963" s="9" t="s">
        <v>4108</v>
      </c>
      <c r="C1963" s="9" t="s">
        <v>4085</v>
      </c>
      <c r="D1963" s="9" t="str">
        <f>CONCATENATE(quota_commodities[[#This Row],[goods_nomenclature_item_id]], " - ", quota_commodities[[#This Row],[description]])</f>
        <v>2204219831 - Of an actual alcoholic strength by volume exceeding 15|% vol but not exceeding 18|% vol</v>
      </c>
    </row>
    <row r="1964" spans="1:4" x14ac:dyDescent="0.25">
      <c r="A1964" s="9" t="s">
        <v>418</v>
      </c>
      <c r="B1964" s="9" t="s">
        <v>4109</v>
      </c>
      <c r="C1964" s="9" t="s">
        <v>4087</v>
      </c>
      <c r="D1964" s="9" t="str">
        <f>CONCATENATE(quota_commodities[[#This Row],[goods_nomenclature_item_id]], " - ", quota_commodities[[#This Row],[description]])</f>
        <v>2204219841 - Of an actual alcoholic strength by volume exceeding 18|% vol but not exceeding 22|% vol</v>
      </c>
    </row>
    <row r="1965" spans="1:4" x14ac:dyDescent="0.25">
      <c r="A1965" s="9" t="s">
        <v>418</v>
      </c>
      <c r="B1965" s="9" t="s">
        <v>4110</v>
      </c>
      <c r="C1965" s="9" t="s">
        <v>4089</v>
      </c>
      <c r="D1965" s="9" t="str">
        <f>CONCATENATE(quota_commodities[[#This Row],[goods_nomenclature_item_id]], " - ", quota_commodities[[#This Row],[description]])</f>
        <v>2204219851 - Of an actual alcoholic strength by volume exceeding 22|% vol</v>
      </c>
    </row>
    <row r="1966" spans="1:4" x14ac:dyDescent="0.25">
      <c r="A1966" s="9" t="s">
        <v>420</v>
      </c>
      <c r="B1966" s="9" t="s">
        <v>4111</v>
      </c>
      <c r="C1966" s="9" t="s">
        <v>4112</v>
      </c>
      <c r="D1966"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967" spans="1:4" x14ac:dyDescent="0.25">
      <c r="A1967" s="9" t="s">
        <v>420</v>
      </c>
      <c r="B1967" s="9" t="s">
        <v>4113</v>
      </c>
      <c r="C1967" s="9" t="s">
        <v>4114</v>
      </c>
      <c r="D1967" s="9" t="str">
        <f>CONCATENATE(quota_commodities[[#This Row],[goods_nomenclature_item_id]], " - ", quota_commodities[[#This Row],[description]])</f>
        <v>2204229300 - White</v>
      </c>
    </row>
    <row r="1968" spans="1:4" x14ac:dyDescent="0.25">
      <c r="A1968" s="9" t="s">
        <v>420</v>
      </c>
      <c r="B1968" s="9" t="s">
        <v>2818</v>
      </c>
      <c r="C1968" s="9" t="s">
        <v>2817</v>
      </c>
      <c r="D1968" s="9" t="str">
        <f>CONCATENATE(quota_commodities[[#This Row],[goods_nomenclature_item_id]], " - ", quota_commodities[[#This Row],[description]])</f>
        <v>2204229411 - Of an actual alcoholic strength by volume not exceeding 13|% vol</v>
      </c>
    </row>
    <row r="1969" spans="1:4" x14ac:dyDescent="0.25">
      <c r="A1969" s="9" t="s">
        <v>420</v>
      </c>
      <c r="B1969" s="9" t="s">
        <v>4115</v>
      </c>
      <c r="C1969" s="9" t="s">
        <v>4095</v>
      </c>
      <c r="D1969" s="9" t="str">
        <f>CONCATENATE(quota_commodities[[#This Row],[goods_nomenclature_item_id]], " - ", quota_commodities[[#This Row],[description]])</f>
        <v>2204229421 - Of an actual alcoholic strength by volume exceeding 13|% vol but not exceeding 15|% vol</v>
      </c>
    </row>
    <row r="1970" spans="1:4" x14ac:dyDescent="0.25">
      <c r="A1970" s="9" t="s">
        <v>420</v>
      </c>
      <c r="B1970" s="9" t="s">
        <v>4116</v>
      </c>
      <c r="C1970" s="9" t="s">
        <v>4085</v>
      </c>
      <c r="D1970" s="9" t="str">
        <f>CONCATENATE(quota_commodities[[#This Row],[goods_nomenclature_item_id]], " - ", quota_commodities[[#This Row],[description]])</f>
        <v>2204229431 - Of an actual alcoholic strength by volume exceeding 15|% vol but not exceeding 18|% vol</v>
      </c>
    </row>
    <row r="1971" spans="1:4" x14ac:dyDescent="0.25">
      <c r="A1971" s="9" t="s">
        <v>420</v>
      </c>
      <c r="B1971" s="9" t="s">
        <v>4117</v>
      </c>
      <c r="C1971" s="9" t="s">
        <v>4087</v>
      </c>
      <c r="D1971" s="9" t="str">
        <f>CONCATENATE(quota_commodities[[#This Row],[goods_nomenclature_item_id]], " - ", quota_commodities[[#This Row],[description]])</f>
        <v>2204229441 - Of an actual alcoholic strength by volume exceeding 18|% vol but not exceeding 22|% vol</v>
      </c>
    </row>
    <row r="1972" spans="1:4" x14ac:dyDescent="0.25">
      <c r="A1972" s="9" t="s">
        <v>420</v>
      </c>
      <c r="B1972" s="9" t="s">
        <v>4118</v>
      </c>
      <c r="C1972" s="9" t="s">
        <v>4089</v>
      </c>
      <c r="D1972" s="9" t="str">
        <f>CONCATENATE(quota_commodities[[#This Row],[goods_nomenclature_item_id]], " - ", quota_commodities[[#This Row],[description]])</f>
        <v>2204229451 - Of an actual alcoholic strength by volume exceeding 22|% vol</v>
      </c>
    </row>
    <row r="1973" spans="1:4" x14ac:dyDescent="0.25">
      <c r="A1973" s="9" t="s">
        <v>420</v>
      </c>
      <c r="B1973" s="9" t="s">
        <v>4119</v>
      </c>
      <c r="C1973" s="9" t="s">
        <v>4114</v>
      </c>
      <c r="D1973" s="9" t="str">
        <f>CONCATENATE(quota_commodities[[#This Row],[goods_nomenclature_item_id]], " - ", quota_commodities[[#This Row],[description]])</f>
        <v>2204229500 - White</v>
      </c>
    </row>
    <row r="1974" spans="1:4" x14ac:dyDescent="0.25">
      <c r="A1974" s="9" t="s">
        <v>420</v>
      </c>
      <c r="B1974" s="9" t="s">
        <v>2821</v>
      </c>
      <c r="C1974" s="9" t="s">
        <v>2817</v>
      </c>
      <c r="D1974" s="9" t="str">
        <f>CONCATENATE(quota_commodities[[#This Row],[goods_nomenclature_item_id]], " - ", quota_commodities[[#This Row],[description]])</f>
        <v>2204229611 - Of an actual alcoholic strength by volume not exceeding 13|% vol</v>
      </c>
    </row>
    <row r="1975" spans="1:4" x14ac:dyDescent="0.25">
      <c r="A1975" s="9" t="s">
        <v>420</v>
      </c>
      <c r="B1975" s="9" t="s">
        <v>4120</v>
      </c>
      <c r="C1975" s="9" t="s">
        <v>4095</v>
      </c>
      <c r="D1975" s="9" t="str">
        <f>CONCATENATE(quota_commodities[[#This Row],[goods_nomenclature_item_id]], " - ", quota_commodities[[#This Row],[description]])</f>
        <v>2204229621 - Of an actual alcoholic strength by volume exceeding 13|% vol but not exceeding 15|% vol</v>
      </c>
    </row>
    <row r="1976" spans="1:4" x14ac:dyDescent="0.25">
      <c r="A1976" s="9" t="s">
        <v>420</v>
      </c>
      <c r="B1976" s="9" t="s">
        <v>4121</v>
      </c>
      <c r="C1976" s="9" t="s">
        <v>4085</v>
      </c>
      <c r="D1976" s="9" t="str">
        <f>CONCATENATE(quota_commodities[[#This Row],[goods_nomenclature_item_id]], " - ", quota_commodities[[#This Row],[description]])</f>
        <v>2204229631 - Of an actual alcoholic strength by volume exceeding 15|% vol but not exceeding 18|% vol</v>
      </c>
    </row>
    <row r="1977" spans="1:4" x14ac:dyDescent="0.25">
      <c r="A1977" s="9" t="s">
        <v>420</v>
      </c>
      <c r="B1977" s="9" t="s">
        <v>4122</v>
      </c>
      <c r="C1977" s="9" t="s">
        <v>4087</v>
      </c>
      <c r="D1977" s="9" t="str">
        <f>CONCATENATE(quota_commodities[[#This Row],[goods_nomenclature_item_id]], " - ", quota_commodities[[#This Row],[description]])</f>
        <v>2204229641 - Of an actual alcoholic strength by volume exceeding 18|% vol but not exceeding 22|% vol</v>
      </c>
    </row>
    <row r="1978" spans="1:4" x14ac:dyDescent="0.25">
      <c r="A1978" s="9" t="s">
        <v>420</v>
      </c>
      <c r="B1978" s="9" t="s">
        <v>4123</v>
      </c>
      <c r="C1978" s="9" t="s">
        <v>4089</v>
      </c>
      <c r="D1978" s="9" t="str">
        <f>CONCATENATE(quota_commodities[[#This Row],[goods_nomenclature_item_id]], " - ", quota_commodities[[#This Row],[description]])</f>
        <v>2204229651 - Of an actual alcoholic strength by volume exceeding 22|% vol</v>
      </c>
    </row>
    <row r="1979" spans="1:4" x14ac:dyDescent="0.25">
      <c r="A1979" s="9" t="s">
        <v>420</v>
      </c>
      <c r="B1979" s="9" t="s">
        <v>4368</v>
      </c>
      <c r="C1979" s="9" t="s">
        <v>4114</v>
      </c>
      <c r="D1979" s="9" t="str">
        <f>CONCATENATE(quota_commodities[[#This Row],[goods_nomenclature_item_id]], " - ", quota_commodities[[#This Row],[description]])</f>
        <v>2204229700 - White</v>
      </c>
    </row>
    <row r="1980" spans="1:4" x14ac:dyDescent="0.25">
      <c r="A1980" s="9" t="s">
        <v>420</v>
      </c>
      <c r="B1980" s="9" t="s">
        <v>2824</v>
      </c>
      <c r="C1980" s="9" t="s">
        <v>2817</v>
      </c>
      <c r="D1980" s="9" t="str">
        <f>CONCATENATE(quota_commodities[[#This Row],[goods_nomenclature_item_id]], " - ", quota_commodities[[#This Row],[description]])</f>
        <v>2204229811 - Of an actual alcoholic strength by volume not exceeding 13|% vol</v>
      </c>
    </row>
    <row r="1981" spans="1:4" x14ac:dyDescent="0.25">
      <c r="A1981" s="9" t="s">
        <v>420</v>
      </c>
      <c r="B1981" s="9" t="s">
        <v>4124</v>
      </c>
      <c r="C1981" s="9" t="s">
        <v>4095</v>
      </c>
      <c r="D1981" s="9" t="str">
        <f>CONCATENATE(quota_commodities[[#This Row],[goods_nomenclature_item_id]], " - ", quota_commodities[[#This Row],[description]])</f>
        <v>2204229821 - Of an actual alcoholic strength by volume exceeding 13|% vol but not exceeding 15|% vol</v>
      </c>
    </row>
    <row r="1982" spans="1:4" x14ac:dyDescent="0.25">
      <c r="A1982" s="9" t="s">
        <v>420</v>
      </c>
      <c r="B1982" s="9" t="s">
        <v>4125</v>
      </c>
      <c r="C1982" s="9" t="s">
        <v>4085</v>
      </c>
      <c r="D1982" s="9" t="str">
        <f>CONCATENATE(quota_commodities[[#This Row],[goods_nomenclature_item_id]], " - ", quota_commodities[[#This Row],[description]])</f>
        <v>2204229831 - Of an actual alcoholic strength by volume exceeding 15|% vol but not exceeding 18|% vol</v>
      </c>
    </row>
    <row r="1983" spans="1:4" x14ac:dyDescent="0.25">
      <c r="A1983" s="9" t="s">
        <v>420</v>
      </c>
      <c r="B1983" s="9" t="s">
        <v>4126</v>
      </c>
      <c r="C1983" s="9" t="s">
        <v>4087</v>
      </c>
      <c r="D1983" s="9" t="str">
        <f>CONCATENATE(quota_commodities[[#This Row],[goods_nomenclature_item_id]], " - ", quota_commodities[[#This Row],[description]])</f>
        <v>2204229841 - Of an actual alcoholic strength by volume exceeding 18|% vol but not exceeding 22|% vol</v>
      </c>
    </row>
    <row r="1984" spans="1:4" x14ac:dyDescent="0.25">
      <c r="A1984" s="9" t="s">
        <v>420</v>
      </c>
      <c r="B1984" s="9" t="s">
        <v>4127</v>
      </c>
      <c r="C1984" s="9" t="s">
        <v>4089</v>
      </c>
      <c r="D1984" s="9" t="str">
        <f>CONCATENATE(quota_commodities[[#This Row],[goods_nomenclature_item_id]], " - ", quota_commodities[[#This Row],[description]])</f>
        <v>2204229851 - Of an actual alcoholic strength by volume exceeding 22|% vol</v>
      </c>
    </row>
    <row r="1985" spans="1:4" x14ac:dyDescent="0.25">
      <c r="A1985" s="9" t="s">
        <v>420</v>
      </c>
      <c r="B1985" s="9" t="s">
        <v>4128</v>
      </c>
      <c r="C1985" s="9" t="s">
        <v>4112</v>
      </c>
      <c r="D1985"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1986" spans="1:4" x14ac:dyDescent="0.25">
      <c r="A1986" s="9" t="s">
        <v>420</v>
      </c>
      <c r="B1986" s="9" t="s">
        <v>4129</v>
      </c>
      <c r="C1986" s="9" t="s">
        <v>4114</v>
      </c>
      <c r="D1986" s="9" t="str">
        <f>CONCATENATE(quota_commodities[[#This Row],[goods_nomenclature_item_id]], " - ", quota_commodities[[#This Row],[description]])</f>
        <v>2204299300 - White</v>
      </c>
    </row>
    <row r="1987" spans="1:4" x14ac:dyDescent="0.25">
      <c r="A1987" s="9" t="s">
        <v>420</v>
      </c>
      <c r="B1987" s="9" t="s">
        <v>2827</v>
      </c>
      <c r="C1987" s="9" t="s">
        <v>2817</v>
      </c>
      <c r="D1987" s="9" t="str">
        <f>CONCATENATE(quota_commodities[[#This Row],[goods_nomenclature_item_id]], " - ", quota_commodities[[#This Row],[description]])</f>
        <v>2204299411 - Of an actual alcoholic strength by volume not exceeding 13|% vol</v>
      </c>
    </row>
    <row r="1988" spans="1:4" x14ac:dyDescent="0.25">
      <c r="A1988" s="9" t="s">
        <v>420</v>
      </c>
      <c r="B1988" s="9" t="s">
        <v>4130</v>
      </c>
      <c r="C1988" s="9" t="s">
        <v>4095</v>
      </c>
      <c r="D1988" s="9" t="str">
        <f>CONCATENATE(quota_commodities[[#This Row],[goods_nomenclature_item_id]], " - ", quota_commodities[[#This Row],[description]])</f>
        <v>2204299421 - Of an actual alcoholic strength by volume exceeding 13|% vol but not exceeding 15|% vol</v>
      </c>
    </row>
    <row r="1989" spans="1:4" x14ac:dyDescent="0.25">
      <c r="A1989" s="9" t="s">
        <v>420</v>
      </c>
      <c r="B1989" s="9" t="s">
        <v>4131</v>
      </c>
      <c r="C1989" s="9" t="s">
        <v>4085</v>
      </c>
      <c r="D1989" s="9" t="str">
        <f>CONCATENATE(quota_commodities[[#This Row],[goods_nomenclature_item_id]], " - ", quota_commodities[[#This Row],[description]])</f>
        <v>2204299431 - Of an actual alcoholic strength by volume exceeding 15|% vol but not exceeding 18|% vol</v>
      </c>
    </row>
    <row r="1990" spans="1:4" x14ac:dyDescent="0.25">
      <c r="A1990" s="9" t="s">
        <v>420</v>
      </c>
      <c r="B1990" s="9" t="s">
        <v>4132</v>
      </c>
      <c r="C1990" s="9" t="s">
        <v>4087</v>
      </c>
      <c r="D1990" s="9" t="str">
        <f>CONCATENATE(quota_commodities[[#This Row],[goods_nomenclature_item_id]], " - ", quota_commodities[[#This Row],[description]])</f>
        <v>2204299441 - Of an actual alcoholic strength by volume exceeding 18|% vol but not exceeding 22|% vol</v>
      </c>
    </row>
    <row r="1991" spans="1:4" x14ac:dyDescent="0.25">
      <c r="A1991" s="9" t="s">
        <v>420</v>
      </c>
      <c r="B1991" s="9" t="s">
        <v>4133</v>
      </c>
      <c r="C1991" s="9" t="s">
        <v>4089</v>
      </c>
      <c r="D1991" s="9" t="str">
        <f>CONCATENATE(quota_commodities[[#This Row],[goods_nomenclature_item_id]], " - ", quota_commodities[[#This Row],[description]])</f>
        <v>2204299451 - Of an actual alcoholic strength by volume exceeding 22|% vol</v>
      </c>
    </row>
    <row r="1992" spans="1:4" x14ac:dyDescent="0.25">
      <c r="A1992" s="9" t="s">
        <v>420</v>
      </c>
      <c r="B1992" s="9" t="s">
        <v>4134</v>
      </c>
      <c r="C1992" s="9" t="s">
        <v>4114</v>
      </c>
      <c r="D1992" s="9" t="str">
        <f>CONCATENATE(quota_commodities[[#This Row],[goods_nomenclature_item_id]], " - ", quota_commodities[[#This Row],[description]])</f>
        <v>2204299500 - White</v>
      </c>
    </row>
    <row r="1993" spans="1:4" x14ac:dyDescent="0.25">
      <c r="A1993" s="9" t="s">
        <v>420</v>
      </c>
      <c r="B1993" s="9" t="s">
        <v>2830</v>
      </c>
      <c r="C1993" s="9" t="s">
        <v>2817</v>
      </c>
      <c r="D1993" s="9" t="str">
        <f>CONCATENATE(quota_commodities[[#This Row],[goods_nomenclature_item_id]], " - ", quota_commodities[[#This Row],[description]])</f>
        <v>2204299611 - Of an actual alcoholic strength by volume not exceeding 13|% vol</v>
      </c>
    </row>
    <row r="1994" spans="1:4" x14ac:dyDescent="0.25">
      <c r="A1994" s="9" t="s">
        <v>420</v>
      </c>
      <c r="B1994" s="9" t="s">
        <v>4135</v>
      </c>
      <c r="C1994" s="9" t="s">
        <v>4095</v>
      </c>
      <c r="D1994" s="9" t="str">
        <f>CONCATENATE(quota_commodities[[#This Row],[goods_nomenclature_item_id]], " - ", quota_commodities[[#This Row],[description]])</f>
        <v>2204299621 - Of an actual alcoholic strength by volume exceeding 13|% vol but not exceeding 15|% vol</v>
      </c>
    </row>
    <row r="1995" spans="1:4" x14ac:dyDescent="0.25">
      <c r="A1995" s="9" t="s">
        <v>420</v>
      </c>
      <c r="B1995" s="9" t="s">
        <v>4136</v>
      </c>
      <c r="C1995" s="9" t="s">
        <v>4085</v>
      </c>
      <c r="D1995" s="9" t="str">
        <f>CONCATENATE(quota_commodities[[#This Row],[goods_nomenclature_item_id]], " - ", quota_commodities[[#This Row],[description]])</f>
        <v>2204299631 - Of an actual alcoholic strength by volume exceeding 15|% vol but not exceeding 18|% vol</v>
      </c>
    </row>
    <row r="1996" spans="1:4" x14ac:dyDescent="0.25">
      <c r="A1996" s="9" t="s">
        <v>420</v>
      </c>
      <c r="B1996" s="9" t="s">
        <v>4137</v>
      </c>
      <c r="C1996" s="9" t="s">
        <v>4087</v>
      </c>
      <c r="D1996" s="9" t="str">
        <f>CONCATENATE(quota_commodities[[#This Row],[goods_nomenclature_item_id]], " - ", quota_commodities[[#This Row],[description]])</f>
        <v>2204299641 - Of an actual alcoholic strength by volume exceeding 18|% vol but not exceeding 22|% vol</v>
      </c>
    </row>
    <row r="1997" spans="1:4" x14ac:dyDescent="0.25">
      <c r="A1997" s="9" t="s">
        <v>420</v>
      </c>
      <c r="B1997" s="9" t="s">
        <v>4138</v>
      </c>
      <c r="C1997" s="9" t="s">
        <v>4089</v>
      </c>
      <c r="D1997" s="9" t="str">
        <f>CONCATENATE(quota_commodities[[#This Row],[goods_nomenclature_item_id]], " - ", quota_commodities[[#This Row],[description]])</f>
        <v>2204299651 - Of an actual alcoholic strength by volume exceeding 22|% vol</v>
      </c>
    </row>
    <row r="1998" spans="1:4" x14ac:dyDescent="0.25">
      <c r="A1998" s="9" t="s">
        <v>420</v>
      </c>
      <c r="B1998" s="9" t="s">
        <v>4139</v>
      </c>
      <c r="C1998" s="9" t="s">
        <v>4114</v>
      </c>
      <c r="D1998" s="9" t="str">
        <f>CONCATENATE(quota_commodities[[#This Row],[goods_nomenclature_item_id]], " - ", quota_commodities[[#This Row],[description]])</f>
        <v>2204299700 - White</v>
      </c>
    </row>
    <row r="1999" spans="1:4" x14ac:dyDescent="0.25">
      <c r="A1999" s="9" t="s">
        <v>420</v>
      </c>
      <c r="B1999" s="9" t="s">
        <v>2833</v>
      </c>
      <c r="C1999" s="9" t="s">
        <v>2817</v>
      </c>
      <c r="D1999" s="9" t="str">
        <f>CONCATENATE(quota_commodities[[#This Row],[goods_nomenclature_item_id]], " - ", quota_commodities[[#This Row],[description]])</f>
        <v>2204299811 - Of an actual alcoholic strength by volume not exceeding 13|% vol</v>
      </c>
    </row>
    <row r="2000" spans="1:4" x14ac:dyDescent="0.25">
      <c r="A2000" s="9" t="s">
        <v>420</v>
      </c>
      <c r="B2000" s="9" t="s">
        <v>4140</v>
      </c>
      <c r="C2000" s="9" t="s">
        <v>4095</v>
      </c>
      <c r="D2000" s="9" t="str">
        <f>CONCATENATE(quota_commodities[[#This Row],[goods_nomenclature_item_id]], " - ", quota_commodities[[#This Row],[description]])</f>
        <v>2204299821 - Of an actual alcoholic strength by volume exceeding 13|% vol but not exceeding 15|% vol</v>
      </c>
    </row>
    <row r="2001" spans="1:4" x14ac:dyDescent="0.25">
      <c r="A2001" s="9" t="s">
        <v>420</v>
      </c>
      <c r="B2001" s="9" t="s">
        <v>4141</v>
      </c>
      <c r="C2001" s="9" t="s">
        <v>4085</v>
      </c>
      <c r="D2001" s="9" t="str">
        <f>CONCATENATE(quota_commodities[[#This Row],[goods_nomenclature_item_id]], " - ", quota_commodities[[#This Row],[description]])</f>
        <v>2204299831 - Of an actual alcoholic strength by volume exceeding 15|% vol but not exceeding 18|% vol</v>
      </c>
    </row>
    <row r="2002" spans="1:4" x14ac:dyDescent="0.25">
      <c r="A2002" s="9" t="s">
        <v>420</v>
      </c>
      <c r="B2002" s="9" t="s">
        <v>4142</v>
      </c>
      <c r="C2002" s="9" t="s">
        <v>4087</v>
      </c>
      <c r="D2002" s="9" t="str">
        <f>CONCATENATE(quota_commodities[[#This Row],[goods_nomenclature_item_id]], " - ", quota_commodities[[#This Row],[description]])</f>
        <v>2204299841 - Of an actual alcoholic strength by volume exceeding 18|% vol but not exceeding 22|% vol</v>
      </c>
    </row>
    <row r="2003" spans="1:4" x14ac:dyDescent="0.25">
      <c r="A2003" s="9" t="s">
        <v>420</v>
      </c>
      <c r="B2003" s="9" t="s">
        <v>4143</v>
      </c>
      <c r="C2003" s="9" t="s">
        <v>4089</v>
      </c>
      <c r="D2003" s="9" t="str">
        <f>CONCATENATE(quota_commodities[[#This Row],[goods_nomenclature_item_id]], " - ", quota_commodities[[#This Row],[description]])</f>
        <v>2204299851 - Of an actual alcoholic strength by volume exceeding 22|% vol</v>
      </c>
    </row>
    <row r="2004" spans="1:4" x14ac:dyDescent="0.25">
      <c r="A2004" s="9" t="s">
        <v>421</v>
      </c>
      <c r="B2004" s="9" t="s">
        <v>4072</v>
      </c>
      <c r="C2004" s="9" t="s">
        <v>2617</v>
      </c>
      <c r="D2004" s="9" t="str">
        <f>CONCATENATE(quota_commodities[[#This Row],[goods_nomenclature_item_id]], " - ", quota_commodities[[#This Row],[description]])</f>
        <v>2204109300 - Other</v>
      </c>
    </row>
    <row r="2005" spans="1:4" x14ac:dyDescent="0.25">
      <c r="A2005" s="9" t="s">
        <v>421</v>
      </c>
      <c r="B2005" s="9" t="s">
        <v>4073</v>
      </c>
      <c r="C2005" s="9" t="s">
        <v>4074</v>
      </c>
      <c r="D2005" s="9" t="str">
        <f>CONCATENATE(quota_commodities[[#This Row],[goods_nomenclature_item_id]], " - ", quota_commodities[[#This Row],[description]])</f>
        <v>2204109400 - With a protected geographical indication (PGI)</v>
      </c>
    </row>
    <row r="2006" spans="1:4" x14ac:dyDescent="0.25">
      <c r="A2006" s="9" t="s">
        <v>421</v>
      </c>
      <c r="B2006" s="9" t="s">
        <v>4075</v>
      </c>
      <c r="C2006" s="9" t="s">
        <v>4076</v>
      </c>
      <c r="D2006" s="9" t="str">
        <f>CONCATENATE(quota_commodities[[#This Row],[goods_nomenclature_item_id]], " - ", quota_commodities[[#This Row],[description]])</f>
        <v>2204109600 - Other varietal wines</v>
      </c>
    </row>
    <row r="2007" spans="1:4" x14ac:dyDescent="0.25">
      <c r="A2007" s="9" t="s">
        <v>421</v>
      </c>
      <c r="B2007" s="9" t="s">
        <v>4077</v>
      </c>
      <c r="C2007" s="9" t="s">
        <v>2617</v>
      </c>
      <c r="D2007" s="9" t="str">
        <f>CONCATENATE(quota_commodities[[#This Row],[goods_nomenclature_item_id]], " - ", quota_commodities[[#This Row],[description]])</f>
        <v>2204109800 - Other</v>
      </c>
    </row>
    <row r="2008" spans="1:4" x14ac:dyDescent="0.25">
      <c r="A2008" s="9" t="s">
        <v>421</v>
      </c>
      <c r="B2008" s="9" t="s">
        <v>4078</v>
      </c>
      <c r="C2008" s="9" t="s">
        <v>4079</v>
      </c>
      <c r="D2008" s="9" t="str">
        <f>CONCATENATE(quota_commodities[[#This Row],[goods_nomenclature_item_id]], " - ", quota_commodities[[#This Row],[description]])</f>
        <v>2204210600 - With a protected designation of origin (PDO)</v>
      </c>
    </row>
    <row r="2009" spans="1:4" x14ac:dyDescent="0.25">
      <c r="A2009" s="9" t="s">
        <v>421</v>
      </c>
      <c r="B2009" s="9" t="s">
        <v>4080</v>
      </c>
      <c r="C2009" s="9" t="s">
        <v>4074</v>
      </c>
      <c r="D2009" s="9" t="str">
        <f>CONCATENATE(quota_commodities[[#This Row],[goods_nomenclature_item_id]], " - ", quota_commodities[[#This Row],[description]])</f>
        <v>2204210700 - With a protected geographical indication (PGI)</v>
      </c>
    </row>
    <row r="2010" spans="1:4" x14ac:dyDescent="0.25">
      <c r="A2010" s="9" t="s">
        <v>421</v>
      </c>
      <c r="B2010" s="9" t="s">
        <v>4081</v>
      </c>
      <c r="C2010" s="9" t="s">
        <v>4076</v>
      </c>
      <c r="D2010" s="9" t="str">
        <f>CONCATENATE(quota_commodities[[#This Row],[goods_nomenclature_item_id]], " - ", quota_commodities[[#This Row],[description]])</f>
        <v>2204210800 - Other varietal wines</v>
      </c>
    </row>
    <row r="2011" spans="1:4" x14ac:dyDescent="0.25">
      <c r="A2011" s="9" t="s">
        <v>421</v>
      </c>
      <c r="B2011" s="9" t="s">
        <v>4082</v>
      </c>
      <c r="C2011" s="9" t="s">
        <v>2617</v>
      </c>
      <c r="D2011" s="9" t="str">
        <f>CONCATENATE(quota_commodities[[#This Row],[goods_nomenclature_item_id]], " - ", quota_commodities[[#This Row],[description]])</f>
        <v>2204210900 - Other</v>
      </c>
    </row>
    <row r="2012" spans="1:4" x14ac:dyDescent="0.25">
      <c r="A2012" s="9" t="s">
        <v>421</v>
      </c>
      <c r="B2012" s="9" t="s">
        <v>2841</v>
      </c>
      <c r="C2012" s="9" t="s">
        <v>2617</v>
      </c>
      <c r="D2012" s="9" t="str">
        <f>CONCATENATE(quota_commodities[[#This Row],[goods_nomenclature_item_id]], " - ", quota_commodities[[#This Row],[description]])</f>
        <v>2204219319 - Other</v>
      </c>
    </row>
    <row r="2013" spans="1:4" x14ac:dyDescent="0.25">
      <c r="A2013" s="9" t="s">
        <v>421</v>
      </c>
      <c r="B2013" s="9" t="s">
        <v>4083</v>
      </c>
      <c r="C2013" s="9" t="s">
        <v>2617</v>
      </c>
      <c r="D2013" s="9" t="str">
        <f>CONCATENATE(quota_commodities[[#This Row],[goods_nomenclature_item_id]], " - ", quota_commodities[[#This Row],[description]])</f>
        <v>2204219329 - Other</v>
      </c>
    </row>
    <row r="2014" spans="1:4" x14ac:dyDescent="0.25">
      <c r="A2014" s="9" t="s">
        <v>421</v>
      </c>
      <c r="B2014" s="9" t="s">
        <v>4084</v>
      </c>
      <c r="C2014" s="9" t="s">
        <v>4085</v>
      </c>
      <c r="D2014" s="9" t="str">
        <f>CONCATENATE(quota_commodities[[#This Row],[goods_nomenclature_item_id]], " - ", quota_commodities[[#This Row],[description]])</f>
        <v>2204219331 - Of an actual alcoholic strength by volume exceeding 15|% vol but not exceeding 18|% vol</v>
      </c>
    </row>
    <row r="2015" spans="1:4" x14ac:dyDescent="0.25">
      <c r="A2015" s="9" t="s">
        <v>421</v>
      </c>
      <c r="B2015" s="9" t="s">
        <v>4086</v>
      </c>
      <c r="C2015" s="9" t="s">
        <v>4087</v>
      </c>
      <c r="D2015" s="9" t="str">
        <f>CONCATENATE(quota_commodities[[#This Row],[goods_nomenclature_item_id]], " - ", quota_commodities[[#This Row],[description]])</f>
        <v>2204219341 - Of an actual alcoholic strength by volume exceeding 18|% vol but not exceeding 22|% vol</v>
      </c>
    </row>
    <row r="2016" spans="1:4" x14ac:dyDescent="0.25">
      <c r="A2016" s="9" t="s">
        <v>421</v>
      </c>
      <c r="B2016" s="9" t="s">
        <v>4088</v>
      </c>
      <c r="C2016" s="9" t="s">
        <v>4089</v>
      </c>
      <c r="D2016" s="9" t="str">
        <f>CONCATENATE(quota_commodities[[#This Row],[goods_nomenclature_item_id]], " - ", quota_commodities[[#This Row],[description]])</f>
        <v>2204219351 - Of an actual alcoholic strength by volume exceeding 22|% vol</v>
      </c>
    </row>
    <row r="2017" spans="1:4" x14ac:dyDescent="0.25">
      <c r="A2017" s="9" t="s">
        <v>421</v>
      </c>
      <c r="B2017" s="9" t="s">
        <v>2846</v>
      </c>
      <c r="C2017" s="9" t="s">
        <v>2617</v>
      </c>
      <c r="D2017" s="9" t="str">
        <f>CONCATENATE(quota_commodities[[#This Row],[goods_nomenclature_item_id]], " - ", quota_commodities[[#This Row],[description]])</f>
        <v>2204219419 - Other</v>
      </c>
    </row>
    <row r="2018" spans="1:4" x14ac:dyDescent="0.25">
      <c r="A2018" s="9" t="s">
        <v>421</v>
      </c>
      <c r="B2018" s="9" t="s">
        <v>4090</v>
      </c>
      <c r="C2018" s="9" t="s">
        <v>2617</v>
      </c>
      <c r="D2018" s="9" t="str">
        <f>CONCATENATE(quota_commodities[[#This Row],[goods_nomenclature_item_id]], " - ", quota_commodities[[#This Row],[description]])</f>
        <v>2204219429 - Other</v>
      </c>
    </row>
    <row r="2019" spans="1:4" x14ac:dyDescent="0.25">
      <c r="A2019" s="9" t="s">
        <v>421</v>
      </c>
      <c r="B2019" s="9" t="s">
        <v>4091</v>
      </c>
      <c r="C2019" s="9" t="s">
        <v>4085</v>
      </c>
      <c r="D2019" s="9" t="str">
        <f>CONCATENATE(quota_commodities[[#This Row],[goods_nomenclature_item_id]], " - ", quota_commodities[[#This Row],[description]])</f>
        <v>2204219431 - Of an actual alcoholic strength by volume exceeding 15|% vol but not exceeding 18|% vol</v>
      </c>
    </row>
    <row r="2020" spans="1:4" x14ac:dyDescent="0.25">
      <c r="A2020" s="9" t="s">
        <v>421</v>
      </c>
      <c r="B2020" s="9" t="s">
        <v>4092</v>
      </c>
      <c r="C2020" s="9" t="s">
        <v>4087</v>
      </c>
      <c r="D2020" s="9" t="str">
        <f>CONCATENATE(quota_commodities[[#This Row],[goods_nomenclature_item_id]], " - ", quota_commodities[[#This Row],[description]])</f>
        <v>2204219441 - Of an actual alcoholic strength by volume exceeding 18|% vol but not exceeding 22|% vol</v>
      </c>
    </row>
    <row r="2021" spans="1:4" x14ac:dyDescent="0.25">
      <c r="A2021" s="9" t="s">
        <v>421</v>
      </c>
      <c r="B2021" s="9" t="s">
        <v>4093</v>
      </c>
      <c r="C2021" s="9" t="s">
        <v>4089</v>
      </c>
      <c r="D2021" s="9" t="str">
        <f>CONCATENATE(quota_commodities[[#This Row],[goods_nomenclature_item_id]], " - ", quota_commodities[[#This Row],[description]])</f>
        <v>2204219451 - Of an actual alcoholic strength by volume exceeding 22|% vol</v>
      </c>
    </row>
    <row r="2022" spans="1:4" x14ac:dyDescent="0.25">
      <c r="A2022" s="9" t="s">
        <v>421</v>
      </c>
      <c r="B2022" s="9" t="s">
        <v>4362</v>
      </c>
      <c r="C2022" s="9" t="s">
        <v>4114</v>
      </c>
      <c r="D2022" s="9" t="str">
        <f>CONCATENATE(quota_commodities[[#This Row],[goods_nomenclature_item_id]], " - ", quota_commodities[[#This Row],[description]])</f>
        <v>2204219500 - White</v>
      </c>
    </row>
    <row r="2023" spans="1:4" x14ac:dyDescent="0.25">
      <c r="A2023" s="9" t="s">
        <v>421</v>
      </c>
      <c r="B2023" s="9" t="s">
        <v>2849</v>
      </c>
      <c r="C2023" s="9" t="s">
        <v>2817</v>
      </c>
      <c r="D2023" s="9" t="str">
        <f>CONCATENATE(quota_commodities[[#This Row],[goods_nomenclature_item_id]], " - ", quota_commodities[[#This Row],[description]])</f>
        <v>2204219611 - Of an actual alcoholic strength by volume not exceeding 13|% vol</v>
      </c>
    </row>
    <row r="2024" spans="1:4" x14ac:dyDescent="0.25">
      <c r="A2024" s="9" t="s">
        <v>421</v>
      </c>
      <c r="B2024" s="9" t="s">
        <v>4099</v>
      </c>
      <c r="C2024" s="9" t="s">
        <v>4095</v>
      </c>
      <c r="D2024" s="9" t="str">
        <f>CONCATENATE(quota_commodities[[#This Row],[goods_nomenclature_item_id]], " - ", quota_commodities[[#This Row],[description]])</f>
        <v>2204219621 - Of an actual alcoholic strength by volume exceeding 13|% vol but not exceeding 15|% vol</v>
      </c>
    </row>
    <row r="2025" spans="1:4" x14ac:dyDescent="0.25">
      <c r="A2025" s="9" t="s">
        <v>421</v>
      </c>
      <c r="B2025" s="9" t="s">
        <v>4100</v>
      </c>
      <c r="C2025" s="9" t="s">
        <v>4085</v>
      </c>
      <c r="D2025" s="9" t="str">
        <f>CONCATENATE(quota_commodities[[#This Row],[goods_nomenclature_item_id]], " - ", quota_commodities[[#This Row],[description]])</f>
        <v>2204219631 - Of an actual alcoholic strength by volume exceeding 15|% vol but not exceeding 18|% vol</v>
      </c>
    </row>
    <row r="2026" spans="1:4" x14ac:dyDescent="0.25">
      <c r="A2026" s="9" t="s">
        <v>421</v>
      </c>
      <c r="B2026" s="9" t="s">
        <v>4101</v>
      </c>
      <c r="C2026" s="9" t="s">
        <v>4087</v>
      </c>
      <c r="D2026" s="9" t="str">
        <f>CONCATENATE(quota_commodities[[#This Row],[goods_nomenclature_item_id]], " - ", quota_commodities[[#This Row],[description]])</f>
        <v>2204219641 - Of an actual alcoholic strength by volume exceeding 18|% vol but not exceeding 22|% vol</v>
      </c>
    </row>
    <row r="2027" spans="1:4" x14ac:dyDescent="0.25">
      <c r="A2027" s="9" t="s">
        <v>421</v>
      </c>
      <c r="B2027" s="9" t="s">
        <v>4102</v>
      </c>
      <c r="C2027" s="9" t="s">
        <v>4089</v>
      </c>
      <c r="D2027" s="9" t="str">
        <f>CONCATENATE(quota_commodities[[#This Row],[goods_nomenclature_item_id]], " - ", quota_commodities[[#This Row],[description]])</f>
        <v>2204219651 - Of an actual alcoholic strength by volume exceeding 22|% vol</v>
      </c>
    </row>
    <row r="2028" spans="1:4" x14ac:dyDescent="0.25">
      <c r="A2028" s="9" t="s">
        <v>421</v>
      </c>
      <c r="B2028" s="9" t="s">
        <v>4364</v>
      </c>
      <c r="C2028" s="9" t="s">
        <v>4114</v>
      </c>
      <c r="D2028" s="9" t="str">
        <f>CONCATENATE(quota_commodities[[#This Row],[goods_nomenclature_item_id]], " - ", quota_commodities[[#This Row],[description]])</f>
        <v>2204219700 - White</v>
      </c>
    </row>
    <row r="2029" spans="1:4" x14ac:dyDescent="0.25">
      <c r="A2029" s="9" t="s">
        <v>421</v>
      </c>
      <c r="B2029" s="9" t="s">
        <v>2852</v>
      </c>
      <c r="C2029" s="9" t="s">
        <v>2817</v>
      </c>
      <c r="D2029" s="9" t="str">
        <f>CONCATENATE(quota_commodities[[#This Row],[goods_nomenclature_item_id]], " - ", quota_commodities[[#This Row],[description]])</f>
        <v>2204219811 - Of an actual alcoholic strength by volume not exceeding 13|% vol</v>
      </c>
    </row>
    <row r="2030" spans="1:4" x14ac:dyDescent="0.25">
      <c r="A2030" s="9" t="s">
        <v>421</v>
      </c>
      <c r="B2030" s="9" t="s">
        <v>4107</v>
      </c>
      <c r="C2030" s="9" t="s">
        <v>4095</v>
      </c>
      <c r="D2030" s="9" t="str">
        <f>CONCATENATE(quota_commodities[[#This Row],[goods_nomenclature_item_id]], " - ", quota_commodities[[#This Row],[description]])</f>
        <v>2204219821 - Of an actual alcoholic strength by volume exceeding 13|% vol but not exceeding 15|% vol</v>
      </c>
    </row>
    <row r="2031" spans="1:4" x14ac:dyDescent="0.25">
      <c r="A2031" s="9" t="s">
        <v>421</v>
      </c>
      <c r="B2031" s="9" t="s">
        <v>4108</v>
      </c>
      <c r="C2031" s="9" t="s">
        <v>4085</v>
      </c>
      <c r="D2031" s="9" t="str">
        <f>CONCATENATE(quota_commodities[[#This Row],[goods_nomenclature_item_id]], " - ", quota_commodities[[#This Row],[description]])</f>
        <v>2204219831 - Of an actual alcoholic strength by volume exceeding 15|% vol but not exceeding 18|% vol</v>
      </c>
    </row>
    <row r="2032" spans="1:4" x14ac:dyDescent="0.25">
      <c r="A2032" s="9" t="s">
        <v>421</v>
      </c>
      <c r="B2032" s="9" t="s">
        <v>4109</v>
      </c>
      <c r="C2032" s="9" t="s">
        <v>4087</v>
      </c>
      <c r="D2032" s="9" t="str">
        <f>CONCATENATE(quota_commodities[[#This Row],[goods_nomenclature_item_id]], " - ", quota_commodities[[#This Row],[description]])</f>
        <v>2204219841 - Of an actual alcoholic strength by volume exceeding 18|% vol but not exceeding 22|% vol</v>
      </c>
    </row>
    <row r="2033" spans="1:4" x14ac:dyDescent="0.25">
      <c r="A2033" s="9" t="s">
        <v>421</v>
      </c>
      <c r="B2033" s="9" t="s">
        <v>4110</v>
      </c>
      <c r="C2033" s="9" t="s">
        <v>4089</v>
      </c>
      <c r="D2033" s="9" t="str">
        <f>CONCATENATE(quota_commodities[[#This Row],[goods_nomenclature_item_id]], " - ", quota_commodities[[#This Row],[description]])</f>
        <v>2204219851 - Of an actual alcoholic strength by volume exceeding 22|% vol</v>
      </c>
    </row>
    <row r="2034" spans="1:4" x14ac:dyDescent="0.25">
      <c r="A2034" s="9" t="s">
        <v>423</v>
      </c>
      <c r="B2034" s="9" t="s">
        <v>4383</v>
      </c>
      <c r="C2034" s="9" t="s">
        <v>3647</v>
      </c>
      <c r="D2034" s="9" t="str">
        <f>CONCATENATE(quota_commodities[[#This Row],[goods_nomenclature_item_id]], " - ", quota_commodities[[#This Row],[description]])</f>
        <v>0301910000 - Trout (Salmo trutta, Oncorhynchus mykiss, Oncorhynchus clarki, Oncorhynchus aguabonita, Oncorhynchus gilae, Oncorhynchus apache and Oncorhynchus chrysogaster)</v>
      </c>
    </row>
    <row r="2035" spans="1:4" x14ac:dyDescent="0.25">
      <c r="A2035" s="9" t="s">
        <v>423</v>
      </c>
      <c r="B2035" s="9" t="s">
        <v>3646</v>
      </c>
      <c r="C2035" s="9" t="s">
        <v>3647</v>
      </c>
      <c r="D2035" s="9" t="str">
        <f>CONCATENATE(quota_commodities[[#This Row],[goods_nomenclature_item_id]], " - ", quota_commodities[[#This Row],[description]])</f>
        <v>0302110000 - Trout (Salmo trutta, Oncorhynchus mykiss, Oncorhynchus clarki, Oncorhynchus aguabonita, Oncorhynchus gilae, Oncorhynchus apache and Oncorhynchus chrysogaster)</v>
      </c>
    </row>
    <row r="2036" spans="1:4" x14ac:dyDescent="0.25">
      <c r="A2036" s="9" t="s">
        <v>423</v>
      </c>
      <c r="B2036" s="9" t="s">
        <v>3651</v>
      </c>
      <c r="C2036" s="9" t="s">
        <v>3647</v>
      </c>
      <c r="D2036" s="9" t="str">
        <f>CONCATENATE(quota_commodities[[#This Row],[goods_nomenclature_item_id]], " - ", quota_commodities[[#This Row],[description]])</f>
        <v>0303140000 - Trout (Salmo trutta, Oncorhynchus mykiss, Oncorhynchus clarki, Oncorhynchus aguabonita, Oncorhynchus gilae, Oncorhynchus apache and Oncorhynchus chrysogaster)</v>
      </c>
    </row>
    <row r="2037" spans="1:4" x14ac:dyDescent="0.25">
      <c r="A2037" s="9" t="s">
        <v>423</v>
      </c>
      <c r="B2037" s="9" t="s">
        <v>4384</v>
      </c>
      <c r="C2037" s="9" t="s">
        <v>3647</v>
      </c>
      <c r="D2037" s="9" t="str">
        <f>CONCATENATE(quota_commodities[[#This Row],[goods_nomenclature_item_id]], " - ", quota_commodities[[#This Row],[description]])</f>
        <v>0304420000 - Trout (Salmo trutta, Oncorhynchus mykiss, Oncorhynchus clarki, Oncorhynchus aguabonita, Oncorhynchus gilae, Oncorhynchus apache and Oncorhynchus chrysogaster)</v>
      </c>
    </row>
    <row r="2038" spans="1:4" x14ac:dyDescent="0.25">
      <c r="A2038" s="9" t="s">
        <v>423</v>
      </c>
      <c r="B2038" s="9" t="s">
        <v>4385</v>
      </c>
      <c r="C2038" s="9" t="s">
        <v>4386</v>
      </c>
      <c r="D2038" s="9" t="str">
        <f>CONCATENATE(quota_commodities[[#This Row],[goods_nomenclature_item_id]], " - ", quota_commodities[[#This Row],[description]])</f>
        <v>0304520010 - Trout of the species Salmo trutta, Oncorhynchus mykiss, Oncorhynchus clarki, Oncorhynchus aguabonita, Oncorhynchus gilae, Oncorhynchus apache and Oncorhynchus chrysogaster</v>
      </c>
    </row>
    <row r="2039" spans="1:4" x14ac:dyDescent="0.25">
      <c r="A2039" s="9" t="s">
        <v>423</v>
      </c>
      <c r="B2039" s="9" t="s">
        <v>4387</v>
      </c>
      <c r="C2039" s="9" t="s">
        <v>3647</v>
      </c>
      <c r="D2039" s="9" t="str">
        <f>CONCATENATE(quota_commodities[[#This Row],[goods_nomenclature_item_id]], " - ", quota_commodities[[#This Row],[description]])</f>
        <v>0304820000 - Trout (Salmo trutta, Oncorhynchus mykiss, Oncorhynchus clarki, Oncorhynchus aguabonita, Oncorhynchus gilae, Oncorhynchus apache and Oncorhynchus chrysogaster)</v>
      </c>
    </row>
    <row r="2040" spans="1:4" x14ac:dyDescent="0.25">
      <c r="A2040" s="9" t="s">
        <v>423</v>
      </c>
      <c r="B2040" s="9" t="s">
        <v>3499</v>
      </c>
      <c r="C2040" s="9" t="s">
        <v>3500</v>
      </c>
      <c r="D2040" s="9" t="str">
        <f>CONCATENATE(quota_commodities[[#This Row],[goods_nomenclature_item_id]], " - ", quota_commodities[[#This Row],[description]])</f>
        <v>0304992111 - Of trout (Oncorhynchus mykiss)</v>
      </c>
    </row>
    <row r="2041" spans="1:4" x14ac:dyDescent="0.25">
      <c r="A2041" s="9" t="s">
        <v>423</v>
      </c>
      <c r="B2041" s="9" t="s">
        <v>4388</v>
      </c>
      <c r="C2041" s="9" t="s">
        <v>4389</v>
      </c>
      <c r="D2041" s="9" t="str">
        <f>CONCATENATE(quota_commodities[[#This Row],[goods_nomenclature_item_id]], " - ", quota_commodities[[#This Row],[description]])</f>
        <v>0304992112 - Of trout (Salmo trutta, Oncorhynchus clarki, Oncorhynchus aguabonita and Oncorhynchus gilae)</v>
      </c>
    </row>
    <row r="2042" spans="1:4" x14ac:dyDescent="0.25">
      <c r="A2042" s="9" t="s">
        <v>423</v>
      </c>
      <c r="B2042" s="9" t="s">
        <v>4390</v>
      </c>
      <c r="C2042" s="9" t="s">
        <v>4391</v>
      </c>
      <c r="D2042" s="9" t="str">
        <f>CONCATENATE(quota_commodities[[#This Row],[goods_nomenclature_item_id]], " - ", quota_commodities[[#This Row],[description]])</f>
        <v>0304992120 - Of trout (Oncorhynchus apache and Oncorhynchus chrysogaster)</v>
      </c>
    </row>
    <row r="2043" spans="1:4" x14ac:dyDescent="0.25">
      <c r="A2043" s="9" t="s">
        <v>423</v>
      </c>
      <c r="B2043" s="9" t="s">
        <v>4392</v>
      </c>
      <c r="C2043" s="9" t="s">
        <v>4393</v>
      </c>
      <c r="D2043" s="9" t="str">
        <f>CONCATENATE(quota_commodities[[#This Row],[goods_nomenclature_item_id]], " - ", quota_commodities[[#This Row],[description]])</f>
        <v>0305100010 - Of trout of the species Salmo trutta, Oncorhynchus mykiss, Oncorhynchus clarki, Oncorhynchus aguabonita, Oncorhynchus gilae, Oncorhynchus apache and Oncorhynchus chrysogaster</v>
      </c>
    </row>
    <row r="2044" spans="1:4" x14ac:dyDescent="0.25">
      <c r="A2044" s="9" t="s">
        <v>423</v>
      </c>
      <c r="B2044" s="9" t="s">
        <v>4394</v>
      </c>
      <c r="C2044" s="9" t="s">
        <v>3647</v>
      </c>
      <c r="D2044" s="9" t="str">
        <f>CONCATENATE(quota_commodities[[#This Row],[goods_nomenclature_item_id]], " - ", quota_commodities[[#This Row],[description]])</f>
        <v>0305399010 - Trout (Salmo trutta, Oncorhynchus mykiss, Oncorhynchus clarki, Oncorhynchus aguabonita, Oncorhynchus gilae, Oncorhynchus apache and Oncorhynchus chrysogaster)</v>
      </c>
    </row>
    <row r="2045" spans="1:4" x14ac:dyDescent="0.25">
      <c r="A2045" s="9" t="s">
        <v>423</v>
      </c>
      <c r="B2045" s="9" t="s">
        <v>3828</v>
      </c>
      <c r="C2045" s="9" t="s">
        <v>3647</v>
      </c>
      <c r="D2045" s="9" t="str">
        <f>CONCATENATE(quota_commodities[[#This Row],[goods_nomenclature_item_id]], " - ", quota_commodities[[#This Row],[description]])</f>
        <v>0305430000 - Trout (Salmo trutta, Oncorhynchus mykiss, Oncorhynchus clarki, Oncorhynchus aguabonita, Oncorhynchus gilae, Oncorhynchus apache and Oncorhynchus chrysogaster)</v>
      </c>
    </row>
    <row r="2046" spans="1:4" x14ac:dyDescent="0.25">
      <c r="A2046" s="9" t="s">
        <v>423</v>
      </c>
      <c r="B2046" s="9" t="s">
        <v>4395</v>
      </c>
      <c r="C2046" s="9" t="s">
        <v>3841</v>
      </c>
      <c r="D2046" s="9" t="str">
        <f>CONCATENATE(quota_commodities[[#This Row],[goods_nomenclature_item_id]], " - ", quota_commodities[[#This Row],[description]])</f>
        <v>0305598561 - Trout (Salmo trutta, Oncorhynchus mykiss, Oncorhynchus clarki, Oncorhynchus aguabonita, Oncorhynchus gilae, Oncorhynchus apache and Onchorhynchus chrysogaster)</v>
      </c>
    </row>
    <row r="2047" spans="1:4" x14ac:dyDescent="0.25">
      <c r="A2047" s="9" t="s">
        <v>423</v>
      </c>
      <c r="B2047" s="9" t="s">
        <v>3840</v>
      </c>
      <c r="C2047" s="9" t="s">
        <v>3841</v>
      </c>
      <c r="D2047" s="9" t="str">
        <f>CONCATENATE(quota_commodities[[#This Row],[goods_nomenclature_item_id]], " - ", quota_commodities[[#This Row],[description]])</f>
        <v>0305698061 - Trout (Salmo trutta, Oncorhynchus mykiss, Oncorhynchus clarki, Oncorhynchus aguabonita, Oncorhynchus gilae, Oncorhynchus apache and Onchorhynchus chrysogaster)</v>
      </c>
    </row>
    <row r="2048" spans="1:4" x14ac:dyDescent="0.25">
      <c r="A2048" s="9" t="s">
        <v>425</v>
      </c>
      <c r="B2048" s="9" t="s">
        <v>4396</v>
      </c>
      <c r="C2048" s="9" t="s">
        <v>4397</v>
      </c>
      <c r="D2048" s="9" t="str">
        <f>CONCATENATE(quota_commodities[[#This Row],[goods_nomenclature_item_id]], " - ", quota_commodities[[#This Row],[description]])</f>
        <v>0301930000 - Carp (Cyprinus spp., Carassius spp., Ctenopharyngodon idellus, Hypophthalmichthys spp., Cirrhinus spp., Mylopharyngodon piceus, Catla catla, Labeo spp., Osteochilus hasselti, Leptobarbus hoeveni, Megalobrama spp.)</v>
      </c>
    </row>
    <row r="2049" spans="1:4" x14ac:dyDescent="0.25">
      <c r="A2049" s="9" t="s">
        <v>425</v>
      </c>
      <c r="B2049" s="9" t="s">
        <v>4398</v>
      </c>
      <c r="C2049" s="9" t="s">
        <v>4397</v>
      </c>
      <c r="D2049" s="9" t="str">
        <f>CONCATENATE(quota_commodities[[#This Row],[goods_nomenclature_item_id]], " - ", quota_commodities[[#This Row],[description]])</f>
        <v>0302730000 - Carp (Cyprinus spp., Carassius spp., Ctenopharyngodon idellus, Hypophthalmichthys spp., Cirrhinus spp., Mylopharyngodon piceus, Catla catla, Labeo spp., Osteochilus hasselti, Leptobarbus hoeveni, Megalobrama spp.)</v>
      </c>
    </row>
    <row r="2050" spans="1:4" x14ac:dyDescent="0.25">
      <c r="A2050" s="9" t="s">
        <v>425</v>
      </c>
      <c r="B2050" s="9" t="s">
        <v>4399</v>
      </c>
      <c r="C2050" s="9" t="s">
        <v>4397</v>
      </c>
      <c r="D2050" s="9" t="str">
        <f>CONCATENATE(quota_commodities[[#This Row],[goods_nomenclature_item_id]], " - ", quota_commodities[[#This Row],[description]])</f>
        <v>0303250000 - Carp (Cyprinus spp., Carassius spp., Ctenopharyngodon idellus, Hypophthalmichthys spp., Cirrhinus spp., Mylopharyngodon piceus, Catla catla, Labeo spp., Osteochilus hasselti, Leptobarbus hoeveni, Megalobrama spp.)</v>
      </c>
    </row>
    <row r="2051" spans="1:4" x14ac:dyDescent="0.25">
      <c r="A2051" s="9" t="s">
        <v>425</v>
      </c>
      <c r="B2051" s="9" t="s">
        <v>4400</v>
      </c>
      <c r="C2051" s="9" t="s">
        <v>4401</v>
      </c>
      <c r="D2051" s="9" t="str">
        <f>CONCATENATE(quota_commodities[[#This Row],[goods_nomenclature_item_id]], " - ", quota_commodities[[#This Row],[description]])</f>
        <v>0304390020 - Carp (Cyprinus carpio, Carassius carassius, Ctenopharyngodon idellus, Hypophthalmichthys|spp., Cirrhinus|spp., Mylopharyngodon piceus)</v>
      </c>
    </row>
    <row r="2052" spans="1:4" x14ac:dyDescent="0.25">
      <c r="A2052" s="9" t="s">
        <v>425</v>
      </c>
      <c r="B2052" s="9" t="s">
        <v>4402</v>
      </c>
      <c r="C2052" s="9" t="s">
        <v>4401</v>
      </c>
      <c r="D2052" s="9" t="str">
        <f>CONCATENATE(quota_commodities[[#This Row],[goods_nomenclature_item_id]], " - ", quota_commodities[[#This Row],[description]])</f>
        <v>0304510010 - Carp (Cyprinus carpio, Carassius carassius, Ctenopharyngodon idellus, Hypophthalmichthys|spp., Cirrhinus|spp., Mylopharyngodon piceus)</v>
      </c>
    </row>
    <row r="2053" spans="1:4" x14ac:dyDescent="0.25">
      <c r="A2053" s="9" t="s">
        <v>425</v>
      </c>
      <c r="B2053" s="9" t="s">
        <v>4403</v>
      </c>
      <c r="C2053" s="9" t="s">
        <v>4401</v>
      </c>
      <c r="D2053" s="9" t="str">
        <f>CONCATENATE(quota_commodities[[#This Row],[goods_nomenclature_item_id]], " - ", quota_commodities[[#This Row],[description]])</f>
        <v>0304690020 - Carp (Cyprinus carpio, Carassius carassius, Ctenopharyngodon idellus, Hypophthalmichthys|spp., Cirrhinus|spp., Mylopharyngodon piceus)</v>
      </c>
    </row>
    <row r="2054" spans="1:4" x14ac:dyDescent="0.25">
      <c r="A2054" s="9" t="s">
        <v>425</v>
      </c>
      <c r="B2054" s="9" t="s">
        <v>4404</v>
      </c>
      <c r="C2054" s="9" t="s">
        <v>4401</v>
      </c>
      <c r="D2054" s="9" t="str">
        <f>CONCATENATE(quota_commodities[[#This Row],[goods_nomenclature_item_id]], " - ", quota_commodities[[#This Row],[description]])</f>
        <v>0304939010 - Carp (Cyprinus carpio, Carassius carassius, Ctenopharyngodon idellus, Hypophthalmichthys|spp., Cirrhinus|spp., Mylopharyngodon piceus)</v>
      </c>
    </row>
    <row r="2055" spans="1:4" x14ac:dyDescent="0.25">
      <c r="A2055" s="9" t="s">
        <v>425</v>
      </c>
      <c r="B2055" s="9" t="s">
        <v>4405</v>
      </c>
      <c r="C2055" s="9" t="s">
        <v>4401</v>
      </c>
      <c r="D2055" s="9" t="str">
        <f>CONCATENATE(quota_commodities[[#This Row],[goods_nomenclature_item_id]], " - ", quota_commodities[[#This Row],[description]])</f>
        <v>0305100020 - Carp (Cyprinus carpio, Carassius carassius, Ctenopharyngodon idellus, Hypophthalmichthys|spp., Cirrhinus|spp., Mylopharyngodon piceus)</v>
      </c>
    </row>
    <row r="2056" spans="1:4" x14ac:dyDescent="0.25">
      <c r="A2056" s="9" t="s">
        <v>425</v>
      </c>
      <c r="B2056" s="9" t="s">
        <v>4406</v>
      </c>
      <c r="C2056" s="9" t="s">
        <v>4401</v>
      </c>
      <c r="D2056" s="9" t="str">
        <f>CONCATENATE(quota_commodities[[#This Row],[goods_nomenclature_item_id]], " - ", quota_commodities[[#This Row],[description]])</f>
        <v>0305310010 - Carp (Cyprinus carpio, Carassius carassius, Ctenopharyngodon idellus, Hypophthalmichthys|spp., Cirrhinus|spp., Mylopharyngodon piceus)</v>
      </c>
    </row>
    <row r="2057" spans="1:4" x14ac:dyDescent="0.25">
      <c r="A2057" s="9" t="s">
        <v>425</v>
      </c>
      <c r="B2057" s="9" t="s">
        <v>4407</v>
      </c>
      <c r="C2057" s="9" t="s">
        <v>4401</v>
      </c>
      <c r="D2057" s="9" t="str">
        <f>CONCATENATE(quota_commodities[[#This Row],[goods_nomenclature_item_id]], " - ", quota_commodities[[#This Row],[description]])</f>
        <v>0305449010 - Carp (Cyprinus carpio, Carassius carassius, Ctenopharyngodon idellus, Hypophthalmichthys|spp., Cirrhinus|spp., Mylopharyngodon piceus)</v>
      </c>
    </row>
    <row r="2058" spans="1:4" x14ac:dyDescent="0.25">
      <c r="A2058" s="9" t="s">
        <v>425</v>
      </c>
      <c r="B2058" s="9" t="s">
        <v>4408</v>
      </c>
      <c r="C2058" s="9" t="s">
        <v>4401</v>
      </c>
      <c r="D2058" s="9" t="str">
        <f>CONCATENATE(quota_commodities[[#This Row],[goods_nomenclature_item_id]], " - ", quota_commodities[[#This Row],[description]])</f>
        <v>0305520010 - Carp (Cyprinus carpio, Carassius carassius, Ctenopharyngodon idellus, Hypophthalmichthys|spp., Cirrhinus|spp., Mylopharyngodon piceus)</v>
      </c>
    </row>
    <row r="2059" spans="1:4" x14ac:dyDescent="0.25">
      <c r="A2059" s="9" t="s">
        <v>425</v>
      </c>
      <c r="B2059" s="9" t="s">
        <v>4409</v>
      </c>
      <c r="C2059" s="9" t="s">
        <v>4401</v>
      </c>
      <c r="D2059" s="9" t="str">
        <f>CONCATENATE(quota_commodities[[#This Row],[goods_nomenclature_item_id]], " - ", quota_commodities[[#This Row],[description]])</f>
        <v>0305640010 - Carp (Cyprinus carpio, Carassius carassius, Ctenopharyngodon idellus, Hypophthalmichthys|spp., Cirrhinus|spp., Mylopharyngodon piceus)</v>
      </c>
    </row>
    <row r="2060" spans="1:4" x14ac:dyDescent="0.25">
      <c r="A2060" s="9" t="s">
        <v>426</v>
      </c>
      <c r="B2060" s="9" t="s">
        <v>4410</v>
      </c>
      <c r="C2060" s="9" t="s">
        <v>3735</v>
      </c>
      <c r="D2060" s="9" t="str">
        <f>CONCATENATE(quota_commodities[[#This Row],[goods_nomenclature_item_id]], " - ", quota_commodities[[#This Row],[description]])</f>
        <v>0301998580 - Sea bream (Dentex dentex, Pagellus|spp.)</v>
      </c>
    </row>
    <row r="2061" spans="1:4" x14ac:dyDescent="0.25">
      <c r="A2061" s="9" t="s">
        <v>426</v>
      </c>
      <c r="B2061" s="9" t="s">
        <v>4411</v>
      </c>
      <c r="C2061" s="9" t="s">
        <v>4412</v>
      </c>
      <c r="D2061" s="9" t="str">
        <f>CONCATENATE(quota_commodities[[#This Row],[goods_nomenclature_item_id]], " - ", quota_commodities[[#This Row],[description]])</f>
        <v>0302851000 - Of the species Dentex dentex or Pagellus spp.</v>
      </c>
    </row>
    <row r="2062" spans="1:4" x14ac:dyDescent="0.25">
      <c r="A2062" s="9" t="s">
        <v>426</v>
      </c>
      <c r="B2062" s="9" t="s">
        <v>4413</v>
      </c>
      <c r="C2062" s="9" t="s">
        <v>4414</v>
      </c>
      <c r="D2062" s="9" t="str">
        <f>CONCATENATE(quota_commodities[[#This Row],[goods_nomenclature_item_id]], " - ", quota_commodities[[#This Row],[description]])</f>
        <v>0303895000 - Sea bream (Dentex dentex, Pagellus spp.)</v>
      </c>
    </row>
    <row r="2063" spans="1:4" x14ac:dyDescent="0.25">
      <c r="A2063" s="9" t="s">
        <v>426</v>
      </c>
      <c r="B2063" s="9" t="s">
        <v>3947</v>
      </c>
      <c r="C2063" s="9" t="s">
        <v>3948</v>
      </c>
      <c r="D2063" s="9" t="str">
        <f>CONCATENATE(quota_commodities[[#This Row],[goods_nomenclature_item_id]], " - ", quota_commodities[[#This Row],[description]])</f>
        <v>0304499060 - Sea bream (Dentex dentex and Pagellus|spp.)</v>
      </c>
    </row>
    <row r="2064" spans="1:4" x14ac:dyDescent="0.25">
      <c r="A2064" s="9" t="s">
        <v>426</v>
      </c>
      <c r="B2064" s="9" t="s">
        <v>4415</v>
      </c>
      <c r="C2064" s="9" t="s">
        <v>3735</v>
      </c>
      <c r="D2064" s="9" t="str">
        <f>CONCATENATE(quota_commodities[[#This Row],[goods_nomenclature_item_id]], " - ", quota_commodities[[#This Row],[description]])</f>
        <v>0304599040 - Sea bream (Dentex dentex, Pagellus|spp.)</v>
      </c>
    </row>
    <row r="2065" spans="1:4" x14ac:dyDescent="0.25">
      <c r="A2065" s="9" t="s">
        <v>426</v>
      </c>
      <c r="B2065" s="9" t="s">
        <v>3806</v>
      </c>
      <c r="C2065" s="9" t="s">
        <v>3735</v>
      </c>
      <c r="D2065" s="9" t="str">
        <f>CONCATENATE(quota_commodities[[#This Row],[goods_nomenclature_item_id]], " - ", quota_commodities[[#This Row],[description]])</f>
        <v>0304899030 - Sea bream (Dentex dentex, Pagellus|spp.)</v>
      </c>
    </row>
    <row r="2066" spans="1:4" x14ac:dyDescent="0.25">
      <c r="A2066" s="9" t="s">
        <v>426</v>
      </c>
      <c r="B2066" s="9" t="s">
        <v>3734</v>
      </c>
      <c r="C2066" s="9" t="s">
        <v>3735</v>
      </c>
      <c r="D2066" s="9" t="str">
        <f>CONCATENATE(quota_commodities[[#This Row],[goods_nomenclature_item_id]], " - ", quota_commodities[[#This Row],[description]])</f>
        <v>0304999920 - Sea bream (Dentex dentex, Pagellus|spp.)</v>
      </c>
    </row>
    <row r="2067" spans="1:4" x14ac:dyDescent="0.25">
      <c r="A2067" s="9" t="s">
        <v>426</v>
      </c>
      <c r="B2067" s="9" t="s">
        <v>4416</v>
      </c>
      <c r="C2067" s="9" t="s">
        <v>3735</v>
      </c>
      <c r="D2067" s="9" t="str">
        <f>CONCATENATE(quota_commodities[[#This Row],[goods_nomenclature_item_id]], " - ", quota_commodities[[#This Row],[description]])</f>
        <v>0305100030 - Sea bream (Dentex dentex, Pagellus|spp.)</v>
      </c>
    </row>
    <row r="2068" spans="1:4" x14ac:dyDescent="0.25">
      <c r="A2068" s="9" t="s">
        <v>426</v>
      </c>
      <c r="B2068" s="9" t="s">
        <v>4417</v>
      </c>
      <c r="C2068" s="9" t="s">
        <v>3735</v>
      </c>
      <c r="D2068" s="9" t="str">
        <f>CONCATENATE(quota_commodities[[#This Row],[goods_nomenclature_item_id]], " - ", quota_commodities[[#This Row],[description]])</f>
        <v>0305399070 - Sea bream (Dentex dentex, Pagellus|spp.)</v>
      </c>
    </row>
    <row r="2069" spans="1:4" x14ac:dyDescent="0.25">
      <c r="A2069" s="9" t="s">
        <v>426</v>
      </c>
      <c r="B2069" s="9" t="s">
        <v>4418</v>
      </c>
      <c r="C2069" s="9" t="s">
        <v>3735</v>
      </c>
      <c r="D2069" s="9" t="str">
        <f>CONCATENATE(quota_commodities[[#This Row],[goods_nomenclature_item_id]], " - ", quota_commodities[[#This Row],[description]])</f>
        <v>0305498040 - Sea bream (Dentex dentex, Pagellus|spp.)</v>
      </c>
    </row>
    <row r="2070" spans="1:4" x14ac:dyDescent="0.25">
      <c r="A2070" s="9" t="s">
        <v>426</v>
      </c>
      <c r="B2070" s="9" t="s">
        <v>4419</v>
      </c>
      <c r="C2070" s="9" t="s">
        <v>3735</v>
      </c>
      <c r="D2070" s="9" t="str">
        <f>CONCATENATE(quota_commodities[[#This Row],[goods_nomenclature_item_id]], " - ", quota_commodities[[#This Row],[description]])</f>
        <v>0305598565 - Sea bream (Dentex dentex, Pagellus|spp.)</v>
      </c>
    </row>
    <row r="2071" spans="1:4" x14ac:dyDescent="0.25">
      <c r="A2071" s="9" t="s">
        <v>426</v>
      </c>
      <c r="B2071" s="9" t="s">
        <v>3843</v>
      </c>
      <c r="C2071" s="9" t="s">
        <v>3735</v>
      </c>
      <c r="D2071" s="9" t="str">
        <f>CONCATENATE(quota_commodities[[#This Row],[goods_nomenclature_item_id]], " - ", quota_commodities[[#This Row],[description]])</f>
        <v>0305698065 - Sea bream (Dentex dentex, Pagellus|spp.)</v>
      </c>
    </row>
    <row r="2072" spans="1:4" x14ac:dyDescent="0.25">
      <c r="A2072" s="9" t="s">
        <v>427</v>
      </c>
      <c r="B2072" s="9" t="s">
        <v>4420</v>
      </c>
      <c r="C2072" s="9" t="s">
        <v>3745</v>
      </c>
      <c r="D2072" s="9" t="str">
        <f>CONCATENATE(quota_commodities[[#This Row],[goods_nomenclature_item_id]], " - ", quota_commodities[[#This Row],[description]])</f>
        <v>0301998522 - European sea bass (Dicentrarchus labrax)</v>
      </c>
    </row>
    <row r="2073" spans="1:4" x14ac:dyDescent="0.25">
      <c r="A2073" s="9" t="s">
        <v>427</v>
      </c>
      <c r="B2073" s="9" t="s">
        <v>4421</v>
      </c>
      <c r="C2073" s="9" t="s">
        <v>3745</v>
      </c>
      <c r="D2073" s="9" t="str">
        <f>CONCATENATE(quota_commodities[[#This Row],[goods_nomenclature_item_id]], " - ", quota_commodities[[#This Row],[description]])</f>
        <v>0302841000 - European sea bass (Dicentrarchus labrax)</v>
      </c>
    </row>
    <row r="2074" spans="1:4" x14ac:dyDescent="0.25">
      <c r="A2074" s="9" t="s">
        <v>427</v>
      </c>
      <c r="B2074" s="9" t="s">
        <v>4422</v>
      </c>
      <c r="C2074" s="9" t="s">
        <v>3745</v>
      </c>
      <c r="D2074" s="9" t="str">
        <f>CONCATENATE(quota_commodities[[#This Row],[goods_nomenclature_item_id]], " - ", quota_commodities[[#This Row],[description]])</f>
        <v>0303841000 - European sea bass (Dicentrarchus labrax)</v>
      </c>
    </row>
    <row r="2075" spans="1:4" x14ac:dyDescent="0.25">
      <c r="A2075" s="9" t="s">
        <v>427</v>
      </c>
      <c r="B2075" s="9" t="s">
        <v>3949</v>
      </c>
      <c r="C2075" s="9" t="s">
        <v>3745</v>
      </c>
      <c r="D2075" s="9" t="str">
        <f>CONCATENATE(quota_commodities[[#This Row],[goods_nomenclature_item_id]], " - ", quota_commodities[[#This Row],[description]])</f>
        <v>0304499070 - European sea bass (Dicentrarchus labrax)</v>
      </c>
    </row>
    <row r="2076" spans="1:4" x14ac:dyDescent="0.25">
      <c r="A2076" s="9" t="s">
        <v>427</v>
      </c>
      <c r="B2076" s="9" t="s">
        <v>4423</v>
      </c>
      <c r="C2076" s="9" t="s">
        <v>3745</v>
      </c>
      <c r="D2076" s="9" t="str">
        <f>CONCATENATE(quota_commodities[[#This Row],[goods_nomenclature_item_id]], " - ", quota_commodities[[#This Row],[description]])</f>
        <v>0304599045 - European sea bass (Dicentrarchus labrax)</v>
      </c>
    </row>
    <row r="2077" spans="1:4" x14ac:dyDescent="0.25">
      <c r="A2077" s="9" t="s">
        <v>427</v>
      </c>
      <c r="B2077" s="9" t="s">
        <v>3807</v>
      </c>
      <c r="C2077" s="9" t="s">
        <v>3745</v>
      </c>
      <c r="D2077" s="9" t="str">
        <f>CONCATENATE(quota_commodities[[#This Row],[goods_nomenclature_item_id]], " - ", quota_commodities[[#This Row],[description]])</f>
        <v>0304899040 - European sea bass (Dicentrarchus labrax)</v>
      </c>
    </row>
    <row r="2078" spans="1:4" x14ac:dyDescent="0.25">
      <c r="A2078" s="9" t="s">
        <v>427</v>
      </c>
      <c r="B2078" s="9" t="s">
        <v>3744</v>
      </c>
      <c r="C2078" s="9" t="s">
        <v>3745</v>
      </c>
      <c r="D2078" s="9" t="str">
        <f>CONCATENATE(quota_commodities[[#This Row],[goods_nomenclature_item_id]], " - ", quota_commodities[[#This Row],[description]])</f>
        <v>0304999970 - European sea bass (Dicentrarchus labrax)</v>
      </c>
    </row>
    <row r="2079" spans="1:4" x14ac:dyDescent="0.25">
      <c r="A2079" s="9" t="s">
        <v>427</v>
      </c>
      <c r="B2079" s="9" t="s">
        <v>4424</v>
      </c>
      <c r="C2079" s="9" t="s">
        <v>4425</v>
      </c>
      <c r="D2079" s="9" t="str">
        <f>CONCATENATE(quota_commodities[[#This Row],[goods_nomenclature_item_id]], " - ", quota_commodities[[#This Row],[description]])</f>
        <v>0305100040 - Of sea bass (Dicentrarchus labrax)</v>
      </c>
    </row>
    <row r="2080" spans="1:4" x14ac:dyDescent="0.25">
      <c r="A2080" s="9" t="s">
        <v>427</v>
      </c>
      <c r="B2080" s="9" t="s">
        <v>4426</v>
      </c>
      <c r="C2080" s="9" t="s">
        <v>3745</v>
      </c>
      <c r="D2080" s="9" t="str">
        <f>CONCATENATE(quota_commodities[[#This Row],[goods_nomenclature_item_id]], " - ", quota_commodities[[#This Row],[description]])</f>
        <v>0305399080 - European sea bass (Dicentrarchus labrax)</v>
      </c>
    </row>
    <row r="2081" spans="1:4" x14ac:dyDescent="0.25">
      <c r="A2081" s="9" t="s">
        <v>427</v>
      </c>
      <c r="B2081" s="9" t="s">
        <v>4427</v>
      </c>
      <c r="C2081" s="9" t="s">
        <v>3745</v>
      </c>
      <c r="D2081" s="9" t="str">
        <f>CONCATENATE(quota_commodities[[#This Row],[goods_nomenclature_item_id]], " - ", quota_commodities[[#This Row],[description]])</f>
        <v>0305498050 - European sea bass (Dicentrarchus labrax)</v>
      </c>
    </row>
    <row r="2082" spans="1:4" x14ac:dyDescent="0.25">
      <c r="A2082" s="9" t="s">
        <v>427</v>
      </c>
      <c r="B2082" s="9" t="s">
        <v>4428</v>
      </c>
      <c r="C2082" s="9" t="s">
        <v>4429</v>
      </c>
      <c r="D2082" s="9" t="str">
        <f>CONCATENATE(quota_commodities[[#This Row],[goods_nomenclature_item_id]], " - ", quota_commodities[[#This Row],[description]])</f>
        <v>0305598567 - Sea bass (Dicentrarchus labrax)</v>
      </c>
    </row>
    <row r="2083" spans="1:4" x14ac:dyDescent="0.25">
      <c r="A2083" s="9" t="s">
        <v>427</v>
      </c>
      <c r="B2083" s="9" t="s">
        <v>3844</v>
      </c>
      <c r="C2083" s="9" t="s">
        <v>3745</v>
      </c>
      <c r="D2083" s="9" t="str">
        <f>CONCATENATE(quota_commodities[[#This Row],[goods_nomenclature_item_id]], " - ", quota_commodities[[#This Row],[description]])</f>
        <v>0305698067 - European sea bass (Dicentrarchus labrax)</v>
      </c>
    </row>
    <row r="2084" spans="1:4" x14ac:dyDescent="0.25">
      <c r="A2084" s="9" t="s">
        <v>428</v>
      </c>
      <c r="B2084" s="9" t="s">
        <v>4430</v>
      </c>
      <c r="C2084" s="9" t="s">
        <v>4431</v>
      </c>
      <c r="D2084" s="9" t="str">
        <f>CONCATENATE(quota_commodities[[#This Row],[goods_nomenclature_item_id]], " - ", quota_commodities[[#This Row],[description]])</f>
        <v>1604131100 - In olive oil</v>
      </c>
    </row>
    <row r="2085" spans="1:4" x14ac:dyDescent="0.25">
      <c r="A2085" s="9" t="s">
        <v>428</v>
      </c>
      <c r="B2085" s="9" t="s">
        <v>4432</v>
      </c>
      <c r="C2085" s="9" t="s">
        <v>2617</v>
      </c>
      <c r="D2085" s="9" t="str">
        <f>CONCATENATE(quota_commodities[[#This Row],[goods_nomenclature_item_id]], " - ", quota_commodities[[#This Row],[description]])</f>
        <v>1604131900 - Other</v>
      </c>
    </row>
    <row r="2086" spans="1:4" x14ac:dyDescent="0.25">
      <c r="A2086" s="9" t="s">
        <v>428</v>
      </c>
      <c r="B2086" s="9" t="s">
        <v>4227</v>
      </c>
      <c r="C2086" s="9" t="s">
        <v>4225</v>
      </c>
      <c r="D2086" s="9" t="str">
        <f>CONCATENATE(quota_commodities[[#This Row],[goods_nomenclature_item_id]], " - ", quota_commodities[[#This Row],[description]])</f>
        <v>1604205010 - Of the species Sardina pilchardus</v>
      </c>
    </row>
    <row r="2087" spans="1:4" x14ac:dyDescent="0.25">
      <c r="A2087" s="9" t="s">
        <v>428</v>
      </c>
      <c r="B2087" s="9" t="s">
        <v>4433</v>
      </c>
      <c r="C2087" s="9" t="s">
        <v>2617</v>
      </c>
      <c r="D2087" s="9" t="str">
        <f>CONCATENATE(quota_commodities[[#This Row],[goods_nomenclature_item_id]], " - ", quota_commodities[[#This Row],[description]])</f>
        <v>1604205019 - Other</v>
      </c>
    </row>
    <row r="2088" spans="1:4" x14ac:dyDescent="0.25">
      <c r="A2088" s="9" t="s">
        <v>429</v>
      </c>
      <c r="B2088" s="9" t="s">
        <v>4434</v>
      </c>
      <c r="C2088" s="9" t="s">
        <v>4435</v>
      </c>
      <c r="D2088" s="9" t="str">
        <f>CONCATENATE(quota_commodities[[#This Row],[goods_nomenclature_item_id]], " - ", quota_commodities[[#This Row],[description]])</f>
        <v>1604160000 - Anchovies</v>
      </c>
    </row>
    <row r="2089" spans="1:4" x14ac:dyDescent="0.25">
      <c r="A2089" s="9" t="s">
        <v>429</v>
      </c>
      <c r="B2089" s="9" t="s">
        <v>4436</v>
      </c>
      <c r="C2089" s="9" t="s">
        <v>4437</v>
      </c>
      <c r="D2089" s="9" t="str">
        <f>CONCATENATE(quota_commodities[[#This Row],[goods_nomenclature_item_id]], " - ", quota_commodities[[#This Row],[description]])</f>
        <v>1604204000 - Of anchovies</v>
      </c>
    </row>
    <row r="2090" spans="1:4" x14ac:dyDescent="0.25">
      <c r="A2090" s="9" t="s">
        <v>430</v>
      </c>
      <c r="B2090" s="9" t="s">
        <v>4072</v>
      </c>
      <c r="C2090" s="9" t="s">
        <v>2617</v>
      </c>
      <c r="D2090" s="9" t="str">
        <f>CONCATENATE(quota_commodities[[#This Row],[goods_nomenclature_item_id]], " - ", quota_commodities[[#This Row],[description]])</f>
        <v>2204109300 - Other</v>
      </c>
    </row>
    <row r="2091" spans="1:4" x14ac:dyDescent="0.25">
      <c r="A2091" s="9" t="s">
        <v>430</v>
      </c>
      <c r="B2091" s="9" t="s">
        <v>4073</v>
      </c>
      <c r="C2091" s="9" t="s">
        <v>4074</v>
      </c>
      <c r="D2091" s="9" t="str">
        <f>CONCATENATE(quota_commodities[[#This Row],[goods_nomenclature_item_id]], " - ", quota_commodities[[#This Row],[description]])</f>
        <v>2204109400 - With a protected geographical indication (PGI)</v>
      </c>
    </row>
    <row r="2092" spans="1:4" x14ac:dyDescent="0.25">
      <c r="A2092" s="9" t="s">
        <v>430</v>
      </c>
      <c r="B2092" s="9" t="s">
        <v>4075</v>
      </c>
      <c r="C2092" s="9" t="s">
        <v>4076</v>
      </c>
      <c r="D2092" s="9" t="str">
        <f>CONCATENATE(quota_commodities[[#This Row],[goods_nomenclature_item_id]], " - ", quota_commodities[[#This Row],[description]])</f>
        <v>2204109600 - Other varietal wines</v>
      </c>
    </row>
    <row r="2093" spans="1:4" x14ac:dyDescent="0.25">
      <c r="A2093" s="9" t="s">
        <v>430</v>
      </c>
      <c r="B2093" s="9" t="s">
        <v>4077</v>
      </c>
      <c r="C2093" s="9" t="s">
        <v>2617</v>
      </c>
      <c r="D2093" s="9" t="str">
        <f>CONCATENATE(quota_commodities[[#This Row],[goods_nomenclature_item_id]], " - ", quota_commodities[[#This Row],[description]])</f>
        <v>2204109800 - Other</v>
      </c>
    </row>
    <row r="2094" spans="1:4" x14ac:dyDescent="0.25">
      <c r="A2094" s="9" t="s">
        <v>430</v>
      </c>
      <c r="B2094" s="9" t="s">
        <v>4078</v>
      </c>
      <c r="C2094" s="9" t="s">
        <v>4079</v>
      </c>
      <c r="D2094" s="9" t="str">
        <f>CONCATENATE(quota_commodities[[#This Row],[goods_nomenclature_item_id]], " - ", quota_commodities[[#This Row],[description]])</f>
        <v>2204210600 - With a protected designation of origin (PDO)</v>
      </c>
    </row>
    <row r="2095" spans="1:4" x14ac:dyDescent="0.25">
      <c r="A2095" s="9" t="s">
        <v>430</v>
      </c>
      <c r="B2095" s="9" t="s">
        <v>4080</v>
      </c>
      <c r="C2095" s="9" t="s">
        <v>4074</v>
      </c>
      <c r="D2095" s="9" t="str">
        <f>CONCATENATE(quota_commodities[[#This Row],[goods_nomenclature_item_id]], " - ", quota_commodities[[#This Row],[description]])</f>
        <v>2204210700 - With a protected geographical indication (PGI)</v>
      </c>
    </row>
    <row r="2096" spans="1:4" x14ac:dyDescent="0.25">
      <c r="A2096" s="9" t="s">
        <v>430</v>
      </c>
      <c r="B2096" s="9" t="s">
        <v>4081</v>
      </c>
      <c r="C2096" s="9" t="s">
        <v>4076</v>
      </c>
      <c r="D2096" s="9" t="str">
        <f>CONCATENATE(quota_commodities[[#This Row],[goods_nomenclature_item_id]], " - ", quota_commodities[[#This Row],[description]])</f>
        <v>2204210800 - Other varietal wines</v>
      </c>
    </row>
    <row r="2097" spans="1:4" x14ac:dyDescent="0.25">
      <c r="A2097" s="9" t="s">
        <v>430</v>
      </c>
      <c r="B2097" s="9" t="s">
        <v>4082</v>
      </c>
      <c r="C2097" s="9" t="s">
        <v>2617</v>
      </c>
      <c r="D2097" s="9" t="str">
        <f>CONCATENATE(quota_commodities[[#This Row],[goods_nomenclature_item_id]], " - ", quota_commodities[[#This Row],[description]])</f>
        <v>2204210900 - Other</v>
      </c>
    </row>
    <row r="2098" spans="1:4" x14ac:dyDescent="0.25">
      <c r="A2098" s="9" t="s">
        <v>430</v>
      </c>
      <c r="B2098" s="9" t="s">
        <v>2841</v>
      </c>
      <c r="C2098" s="9" t="s">
        <v>2617</v>
      </c>
      <c r="D2098" s="9" t="str">
        <f>CONCATENATE(quota_commodities[[#This Row],[goods_nomenclature_item_id]], " - ", quota_commodities[[#This Row],[description]])</f>
        <v>2204219319 - Other</v>
      </c>
    </row>
    <row r="2099" spans="1:4" x14ac:dyDescent="0.25">
      <c r="A2099" s="9" t="s">
        <v>430</v>
      </c>
      <c r="B2099" s="9" t="s">
        <v>4083</v>
      </c>
      <c r="C2099" s="9" t="s">
        <v>2617</v>
      </c>
      <c r="D2099" s="9" t="str">
        <f>CONCATENATE(quota_commodities[[#This Row],[goods_nomenclature_item_id]], " - ", quota_commodities[[#This Row],[description]])</f>
        <v>2204219329 - Other</v>
      </c>
    </row>
    <row r="2100" spans="1:4" x14ac:dyDescent="0.25">
      <c r="A2100" s="9" t="s">
        <v>430</v>
      </c>
      <c r="B2100" s="9" t="s">
        <v>4084</v>
      </c>
      <c r="C2100" s="9" t="s">
        <v>4085</v>
      </c>
      <c r="D2100" s="9" t="str">
        <f>CONCATENATE(quota_commodities[[#This Row],[goods_nomenclature_item_id]], " - ", quota_commodities[[#This Row],[description]])</f>
        <v>2204219331 - Of an actual alcoholic strength by volume exceeding 15|% vol but not exceeding 18|% vol</v>
      </c>
    </row>
    <row r="2101" spans="1:4" x14ac:dyDescent="0.25">
      <c r="A2101" s="9" t="s">
        <v>430</v>
      </c>
      <c r="B2101" s="9" t="s">
        <v>4086</v>
      </c>
      <c r="C2101" s="9" t="s">
        <v>4087</v>
      </c>
      <c r="D2101" s="9" t="str">
        <f>CONCATENATE(quota_commodities[[#This Row],[goods_nomenclature_item_id]], " - ", quota_commodities[[#This Row],[description]])</f>
        <v>2204219341 - Of an actual alcoholic strength by volume exceeding 18|% vol but not exceeding 22|% vol</v>
      </c>
    </row>
    <row r="2102" spans="1:4" x14ac:dyDescent="0.25">
      <c r="A2102" s="9" t="s">
        <v>430</v>
      </c>
      <c r="B2102" s="9" t="s">
        <v>4088</v>
      </c>
      <c r="C2102" s="9" t="s">
        <v>4089</v>
      </c>
      <c r="D2102" s="9" t="str">
        <f>CONCATENATE(quota_commodities[[#This Row],[goods_nomenclature_item_id]], " - ", quota_commodities[[#This Row],[description]])</f>
        <v>2204219351 - Of an actual alcoholic strength by volume exceeding 22|% vol</v>
      </c>
    </row>
    <row r="2103" spans="1:4" x14ac:dyDescent="0.25">
      <c r="A2103" s="9" t="s">
        <v>430</v>
      </c>
      <c r="B2103" s="9" t="s">
        <v>2846</v>
      </c>
      <c r="C2103" s="9" t="s">
        <v>2617</v>
      </c>
      <c r="D2103" s="9" t="str">
        <f>CONCATENATE(quota_commodities[[#This Row],[goods_nomenclature_item_id]], " - ", quota_commodities[[#This Row],[description]])</f>
        <v>2204219419 - Other</v>
      </c>
    </row>
    <row r="2104" spans="1:4" x14ac:dyDescent="0.25">
      <c r="A2104" s="9" t="s">
        <v>430</v>
      </c>
      <c r="B2104" s="9" t="s">
        <v>4090</v>
      </c>
      <c r="C2104" s="9" t="s">
        <v>2617</v>
      </c>
      <c r="D2104" s="9" t="str">
        <f>CONCATENATE(quota_commodities[[#This Row],[goods_nomenclature_item_id]], " - ", quota_commodities[[#This Row],[description]])</f>
        <v>2204219429 - Other</v>
      </c>
    </row>
    <row r="2105" spans="1:4" x14ac:dyDescent="0.25">
      <c r="A2105" s="9" t="s">
        <v>430</v>
      </c>
      <c r="B2105" s="9" t="s">
        <v>4091</v>
      </c>
      <c r="C2105" s="9" t="s">
        <v>4085</v>
      </c>
      <c r="D2105" s="9" t="str">
        <f>CONCATENATE(quota_commodities[[#This Row],[goods_nomenclature_item_id]], " - ", quota_commodities[[#This Row],[description]])</f>
        <v>2204219431 - Of an actual alcoholic strength by volume exceeding 15|% vol but not exceeding 18|% vol</v>
      </c>
    </row>
    <row r="2106" spans="1:4" x14ac:dyDescent="0.25">
      <c r="A2106" s="9" t="s">
        <v>430</v>
      </c>
      <c r="B2106" s="9" t="s">
        <v>4092</v>
      </c>
      <c r="C2106" s="9" t="s">
        <v>4087</v>
      </c>
      <c r="D2106" s="9" t="str">
        <f>CONCATENATE(quota_commodities[[#This Row],[goods_nomenclature_item_id]], " - ", quota_commodities[[#This Row],[description]])</f>
        <v>2204219441 - Of an actual alcoholic strength by volume exceeding 18|% vol but not exceeding 22|% vol</v>
      </c>
    </row>
    <row r="2107" spans="1:4" x14ac:dyDescent="0.25">
      <c r="A2107" s="9" t="s">
        <v>430</v>
      </c>
      <c r="B2107" s="9" t="s">
        <v>4093</v>
      </c>
      <c r="C2107" s="9" t="s">
        <v>4089</v>
      </c>
      <c r="D2107" s="9" t="str">
        <f>CONCATENATE(quota_commodities[[#This Row],[goods_nomenclature_item_id]], " - ", quota_commodities[[#This Row],[description]])</f>
        <v>2204219451 - Of an actual alcoholic strength by volume exceeding 22|% vol</v>
      </c>
    </row>
    <row r="2108" spans="1:4" x14ac:dyDescent="0.25">
      <c r="A2108" s="9" t="s">
        <v>430</v>
      </c>
      <c r="B2108" s="9" t="s">
        <v>4362</v>
      </c>
      <c r="C2108" s="9" t="s">
        <v>4114</v>
      </c>
      <c r="D2108" s="9" t="str">
        <f>CONCATENATE(quota_commodities[[#This Row],[goods_nomenclature_item_id]], " - ", quota_commodities[[#This Row],[description]])</f>
        <v>2204219500 - White</v>
      </c>
    </row>
    <row r="2109" spans="1:4" x14ac:dyDescent="0.25">
      <c r="A2109" s="9" t="s">
        <v>430</v>
      </c>
      <c r="B2109" s="9" t="s">
        <v>2849</v>
      </c>
      <c r="C2109" s="9" t="s">
        <v>2817</v>
      </c>
      <c r="D2109" s="9" t="str">
        <f>CONCATENATE(quota_commodities[[#This Row],[goods_nomenclature_item_id]], " - ", quota_commodities[[#This Row],[description]])</f>
        <v>2204219611 - Of an actual alcoholic strength by volume not exceeding 13|% vol</v>
      </c>
    </row>
    <row r="2110" spans="1:4" x14ac:dyDescent="0.25">
      <c r="A2110" s="9" t="s">
        <v>430</v>
      </c>
      <c r="B2110" s="9" t="s">
        <v>4099</v>
      </c>
      <c r="C2110" s="9" t="s">
        <v>4095</v>
      </c>
      <c r="D2110" s="9" t="str">
        <f>CONCATENATE(quota_commodities[[#This Row],[goods_nomenclature_item_id]], " - ", quota_commodities[[#This Row],[description]])</f>
        <v>2204219621 - Of an actual alcoholic strength by volume exceeding 13|% vol but not exceeding 15|% vol</v>
      </c>
    </row>
    <row r="2111" spans="1:4" x14ac:dyDescent="0.25">
      <c r="A2111" s="9" t="s">
        <v>430</v>
      </c>
      <c r="B2111" s="9" t="s">
        <v>4100</v>
      </c>
      <c r="C2111" s="9" t="s">
        <v>4085</v>
      </c>
      <c r="D2111" s="9" t="str">
        <f>CONCATENATE(quota_commodities[[#This Row],[goods_nomenclature_item_id]], " - ", quota_commodities[[#This Row],[description]])</f>
        <v>2204219631 - Of an actual alcoholic strength by volume exceeding 15|% vol but not exceeding 18|% vol</v>
      </c>
    </row>
    <row r="2112" spans="1:4" x14ac:dyDescent="0.25">
      <c r="A2112" s="9" t="s">
        <v>430</v>
      </c>
      <c r="B2112" s="9" t="s">
        <v>4101</v>
      </c>
      <c r="C2112" s="9" t="s">
        <v>4087</v>
      </c>
      <c r="D2112" s="9" t="str">
        <f>CONCATENATE(quota_commodities[[#This Row],[goods_nomenclature_item_id]], " - ", quota_commodities[[#This Row],[description]])</f>
        <v>2204219641 - Of an actual alcoholic strength by volume exceeding 18|% vol but not exceeding 22|% vol</v>
      </c>
    </row>
    <row r="2113" spans="1:4" x14ac:dyDescent="0.25">
      <c r="A2113" s="9" t="s">
        <v>430</v>
      </c>
      <c r="B2113" s="9" t="s">
        <v>4102</v>
      </c>
      <c r="C2113" s="9" t="s">
        <v>4089</v>
      </c>
      <c r="D2113" s="9" t="str">
        <f>CONCATENATE(quota_commodities[[#This Row],[goods_nomenclature_item_id]], " - ", quota_commodities[[#This Row],[description]])</f>
        <v>2204219651 - Of an actual alcoholic strength by volume exceeding 22|% vol</v>
      </c>
    </row>
    <row r="2114" spans="1:4" x14ac:dyDescent="0.25">
      <c r="A2114" s="9" t="s">
        <v>430</v>
      </c>
      <c r="B2114" s="9" t="s">
        <v>4364</v>
      </c>
      <c r="C2114" s="9" t="s">
        <v>4114</v>
      </c>
      <c r="D2114" s="9" t="str">
        <f>CONCATENATE(quota_commodities[[#This Row],[goods_nomenclature_item_id]], " - ", quota_commodities[[#This Row],[description]])</f>
        <v>2204219700 - White</v>
      </c>
    </row>
    <row r="2115" spans="1:4" x14ac:dyDescent="0.25">
      <c r="A2115" s="9" t="s">
        <v>430</v>
      </c>
      <c r="B2115" s="9" t="s">
        <v>2852</v>
      </c>
      <c r="C2115" s="9" t="s">
        <v>2817</v>
      </c>
      <c r="D2115" s="9" t="str">
        <f>CONCATENATE(quota_commodities[[#This Row],[goods_nomenclature_item_id]], " - ", quota_commodities[[#This Row],[description]])</f>
        <v>2204219811 - Of an actual alcoholic strength by volume not exceeding 13|% vol</v>
      </c>
    </row>
    <row r="2116" spans="1:4" x14ac:dyDescent="0.25">
      <c r="A2116" s="9" t="s">
        <v>430</v>
      </c>
      <c r="B2116" s="9" t="s">
        <v>4107</v>
      </c>
      <c r="C2116" s="9" t="s">
        <v>4095</v>
      </c>
      <c r="D2116" s="9" t="str">
        <f>CONCATENATE(quota_commodities[[#This Row],[goods_nomenclature_item_id]], " - ", quota_commodities[[#This Row],[description]])</f>
        <v>2204219821 - Of an actual alcoholic strength by volume exceeding 13|% vol but not exceeding 15|% vol</v>
      </c>
    </row>
    <row r="2117" spans="1:4" x14ac:dyDescent="0.25">
      <c r="A2117" s="9" t="s">
        <v>430</v>
      </c>
      <c r="B2117" s="9" t="s">
        <v>4108</v>
      </c>
      <c r="C2117" s="9" t="s">
        <v>4085</v>
      </c>
      <c r="D2117" s="9" t="str">
        <f>CONCATENATE(quota_commodities[[#This Row],[goods_nomenclature_item_id]], " - ", quota_commodities[[#This Row],[description]])</f>
        <v>2204219831 - Of an actual alcoholic strength by volume exceeding 15|% vol but not exceeding 18|% vol</v>
      </c>
    </row>
    <row r="2118" spans="1:4" x14ac:dyDescent="0.25">
      <c r="A2118" s="9" t="s">
        <v>430</v>
      </c>
      <c r="B2118" s="9" t="s">
        <v>4109</v>
      </c>
      <c r="C2118" s="9" t="s">
        <v>4087</v>
      </c>
      <c r="D2118" s="9" t="str">
        <f>CONCATENATE(quota_commodities[[#This Row],[goods_nomenclature_item_id]], " - ", quota_commodities[[#This Row],[description]])</f>
        <v>2204219841 - Of an actual alcoholic strength by volume exceeding 18|% vol but not exceeding 22|% vol</v>
      </c>
    </row>
    <row r="2119" spans="1:4" x14ac:dyDescent="0.25">
      <c r="A2119" s="9" t="s">
        <v>430</v>
      </c>
      <c r="B2119" s="9" t="s">
        <v>4110</v>
      </c>
      <c r="C2119" s="9" t="s">
        <v>4089</v>
      </c>
      <c r="D2119" s="9" t="str">
        <f>CONCATENATE(quota_commodities[[#This Row],[goods_nomenclature_item_id]], " - ", quota_commodities[[#This Row],[description]])</f>
        <v>2204219851 - Of an actual alcoholic strength by volume exceeding 22|% vol</v>
      </c>
    </row>
    <row r="2120" spans="1:4" x14ac:dyDescent="0.25">
      <c r="A2120" s="9" t="s">
        <v>432</v>
      </c>
      <c r="B2120" s="9" t="s">
        <v>4111</v>
      </c>
      <c r="C2120" s="9" t="s">
        <v>4112</v>
      </c>
      <c r="D2120"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121" spans="1:4" x14ac:dyDescent="0.25">
      <c r="A2121" s="9" t="s">
        <v>432</v>
      </c>
      <c r="B2121" s="9" t="s">
        <v>4113</v>
      </c>
      <c r="C2121" s="9" t="s">
        <v>4114</v>
      </c>
      <c r="D2121" s="9" t="str">
        <f>CONCATENATE(quota_commodities[[#This Row],[goods_nomenclature_item_id]], " - ", quota_commodities[[#This Row],[description]])</f>
        <v>2204229300 - White</v>
      </c>
    </row>
    <row r="2122" spans="1:4" x14ac:dyDescent="0.25">
      <c r="A2122" s="9" t="s">
        <v>432</v>
      </c>
      <c r="B2122" s="9" t="s">
        <v>2818</v>
      </c>
      <c r="C2122" s="9" t="s">
        <v>2817</v>
      </c>
      <c r="D2122" s="9" t="str">
        <f>CONCATENATE(quota_commodities[[#This Row],[goods_nomenclature_item_id]], " - ", quota_commodities[[#This Row],[description]])</f>
        <v>2204229411 - Of an actual alcoholic strength by volume not exceeding 13|% vol</v>
      </c>
    </row>
    <row r="2123" spans="1:4" x14ac:dyDescent="0.25">
      <c r="A2123" s="9" t="s">
        <v>432</v>
      </c>
      <c r="B2123" s="9" t="s">
        <v>4115</v>
      </c>
      <c r="C2123" s="9" t="s">
        <v>4095</v>
      </c>
      <c r="D2123" s="9" t="str">
        <f>CONCATENATE(quota_commodities[[#This Row],[goods_nomenclature_item_id]], " - ", quota_commodities[[#This Row],[description]])</f>
        <v>2204229421 - Of an actual alcoholic strength by volume exceeding 13|% vol but not exceeding 15|% vol</v>
      </c>
    </row>
    <row r="2124" spans="1:4" x14ac:dyDescent="0.25">
      <c r="A2124" s="9" t="s">
        <v>432</v>
      </c>
      <c r="B2124" s="9" t="s">
        <v>4116</v>
      </c>
      <c r="C2124" s="9" t="s">
        <v>4085</v>
      </c>
      <c r="D2124" s="9" t="str">
        <f>CONCATENATE(quota_commodities[[#This Row],[goods_nomenclature_item_id]], " - ", quota_commodities[[#This Row],[description]])</f>
        <v>2204229431 - Of an actual alcoholic strength by volume exceeding 15|% vol but not exceeding 18|% vol</v>
      </c>
    </row>
    <row r="2125" spans="1:4" x14ac:dyDescent="0.25">
      <c r="A2125" s="9" t="s">
        <v>432</v>
      </c>
      <c r="B2125" s="9" t="s">
        <v>4117</v>
      </c>
      <c r="C2125" s="9" t="s">
        <v>4087</v>
      </c>
      <c r="D2125" s="9" t="str">
        <f>CONCATENATE(quota_commodities[[#This Row],[goods_nomenclature_item_id]], " - ", quota_commodities[[#This Row],[description]])</f>
        <v>2204229441 - Of an actual alcoholic strength by volume exceeding 18|% vol but not exceeding 22|% vol</v>
      </c>
    </row>
    <row r="2126" spans="1:4" x14ac:dyDescent="0.25">
      <c r="A2126" s="9" t="s">
        <v>432</v>
      </c>
      <c r="B2126" s="9" t="s">
        <v>4118</v>
      </c>
      <c r="C2126" s="9" t="s">
        <v>4089</v>
      </c>
      <c r="D2126" s="9" t="str">
        <f>CONCATENATE(quota_commodities[[#This Row],[goods_nomenclature_item_id]], " - ", quota_commodities[[#This Row],[description]])</f>
        <v>2204229451 - Of an actual alcoholic strength by volume exceeding 22|% vol</v>
      </c>
    </row>
    <row r="2127" spans="1:4" x14ac:dyDescent="0.25">
      <c r="A2127" s="9" t="s">
        <v>432</v>
      </c>
      <c r="B2127" s="9" t="s">
        <v>4119</v>
      </c>
      <c r="C2127" s="9" t="s">
        <v>4114</v>
      </c>
      <c r="D2127" s="9" t="str">
        <f>CONCATENATE(quota_commodities[[#This Row],[goods_nomenclature_item_id]], " - ", quota_commodities[[#This Row],[description]])</f>
        <v>2204229500 - White</v>
      </c>
    </row>
    <row r="2128" spans="1:4" x14ac:dyDescent="0.25">
      <c r="A2128" s="9" t="s">
        <v>432</v>
      </c>
      <c r="B2128" s="9" t="s">
        <v>2821</v>
      </c>
      <c r="C2128" s="9" t="s">
        <v>2817</v>
      </c>
      <c r="D2128" s="9" t="str">
        <f>CONCATENATE(quota_commodities[[#This Row],[goods_nomenclature_item_id]], " - ", quota_commodities[[#This Row],[description]])</f>
        <v>2204229611 - Of an actual alcoholic strength by volume not exceeding 13|% vol</v>
      </c>
    </row>
    <row r="2129" spans="1:4" x14ac:dyDescent="0.25">
      <c r="A2129" s="9" t="s">
        <v>432</v>
      </c>
      <c r="B2129" s="9" t="s">
        <v>4120</v>
      </c>
      <c r="C2129" s="9" t="s">
        <v>4095</v>
      </c>
      <c r="D2129" s="9" t="str">
        <f>CONCATENATE(quota_commodities[[#This Row],[goods_nomenclature_item_id]], " - ", quota_commodities[[#This Row],[description]])</f>
        <v>2204229621 - Of an actual alcoholic strength by volume exceeding 13|% vol but not exceeding 15|% vol</v>
      </c>
    </row>
    <row r="2130" spans="1:4" x14ac:dyDescent="0.25">
      <c r="A2130" s="9" t="s">
        <v>432</v>
      </c>
      <c r="B2130" s="9" t="s">
        <v>4121</v>
      </c>
      <c r="C2130" s="9" t="s">
        <v>4085</v>
      </c>
      <c r="D2130" s="9" t="str">
        <f>CONCATENATE(quota_commodities[[#This Row],[goods_nomenclature_item_id]], " - ", quota_commodities[[#This Row],[description]])</f>
        <v>2204229631 - Of an actual alcoholic strength by volume exceeding 15|% vol but not exceeding 18|% vol</v>
      </c>
    </row>
    <row r="2131" spans="1:4" x14ac:dyDescent="0.25">
      <c r="A2131" s="9" t="s">
        <v>432</v>
      </c>
      <c r="B2131" s="9" t="s">
        <v>4122</v>
      </c>
      <c r="C2131" s="9" t="s">
        <v>4087</v>
      </c>
      <c r="D2131" s="9" t="str">
        <f>CONCATENATE(quota_commodities[[#This Row],[goods_nomenclature_item_id]], " - ", quota_commodities[[#This Row],[description]])</f>
        <v>2204229641 - Of an actual alcoholic strength by volume exceeding 18|% vol but not exceeding 22|% vol</v>
      </c>
    </row>
    <row r="2132" spans="1:4" x14ac:dyDescent="0.25">
      <c r="A2132" s="9" t="s">
        <v>432</v>
      </c>
      <c r="B2132" s="9" t="s">
        <v>4123</v>
      </c>
      <c r="C2132" s="9" t="s">
        <v>4089</v>
      </c>
      <c r="D2132" s="9" t="str">
        <f>CONCATENATE(quota_commodities[[#This Row],[goods_nomenclature_item_id]], " - ", quota_commodities[[#This Row],[description]])</f>
        <v>2204229651 - Of an actual alcoholic strength by volume exceeding 22|% vol</v>
      </c>
    </row>
    <row r="2133" spans="1:4" x14ac:dyDescent="0.25">
      <c r="A2133" s="9" t="s">
        <v>432</v>
      </c>
      <c r="B2133" s="9" t="s">
        <v>4368</v>
      </c>
      <c r="C2133" s="9" t="s">
        <v>4114</v>
      </c>
      <c r="D2133" s="9" t="str">
        <f>CONCATENATE(quota_commodities[[#This Row],[goods_nomenclature_item_id]], " - ", quota_commodities[[#This Row],[description]])</f>
        <v>2204229700 - White</v>
      </c>
    </row>
    <row r="2134" spans="1:4" x14ac:dyDescent="0.25">
      <c r="A2134" s="9" t="s">
        <v>432</v>
      </c>
      <c r="B2134" s="9" t="s">
        <v>2824</v>
      </c>
      <c r="C2134" s="9" t="s">
        <v>2817</v>
      </c>
      <c r="D2134" s="9" t="str">
        <f>CONCATENATE(quota_commodities[[#This Row],[goods_nomenclature_item_id]], " - ", quota_commodities[[#This Row],[description]])</f>
        <v>2204229811 - Of an actual alcoholic strength by volume not exceeding 13|% vol</v>
      </c>
    </row>
    <row r="2135" spans="1:4" x14ac:dyDescent="0.25">
      <c r="A2135" s="9" t="s">
        <v>432</v>
      </c>
      <c r="B2135" s="9" t="s">
        <v>4124</v>
      </c>
      <c r="C2135" s="9" t="s">
        <v>4095</v>
      </c>
      <c r="D2135" s="9" t="str">
        <f>CONCATENATE(quota_commodities[[#This Row],[goods_nomenclature_item_id]], " - ", quota_commodities[[#This Row],[description]])</f>
        <v>2204229821 - Of an actual alcoholic strength by volume exceeding 13|% vol but not exceeding 15|% vol</v>
      </c>
    </row>
    <row r="2136" spans="1:4" x14ac:dyDescent="0.25">
      <c r="A2136" s="9" t="s">
        <v>432</v>
      </c>
      <c r="B2136" s="9" t="s">
        <v>4125</v>
      </c>
      <c r="C2136" s="9" t="s">
        <v>4085</v>
      </c>
      <c r="D2136" s="9" t="str">
        <f>CONCATENATE(quota_commodities[[#This Row],[goods_nomenclature_item_id]], " - ", quota_commodities[[#This Row],[description]])</f>
        <v>2204229831 - Of an actual alcoholic strength by volume exceeding 15|% vol but not exceeding 18|% vol</v>
      </c>
    </row>
    <row r="2137" spans="1:4" x14ac:dyDescent="0.25">
      <c r="A2137" s="9" t="s">
        <v>432</v>
      </c>
      <c r="B2137" s="9" t="s">
        <v>4126</v>
      </c>
      <c r="C2137" s="9" t="s">
        <v>4087</v>
      </c>
      <c r="D2137" s="9" t="str">
        <f>CONCATENATE(quota_commodities[[#This Row],[goods_nomenclature_item_id]], " - ", quota_commodities[[#This Row],[description]])</f>
        <v>2204229841 - Of an actual alcoholic strength by volume exceeding 18|% vol but not exceeding 22|% vol</v>
      </c>
    </row>
    <row r="2138" spans="1:4" x14ac:dyDescent="0.25">
      <c r="A2138" s="9" t="s">
        <v>432</v>
      </c>
      <c r="B2138" s="9" t="s">
        <v>4127</v>
      </c>
      <c r="C2138" s="9" t="s">
        <v>4089</v>
      </c>
      <c r="D2138" s="9" t="str">
        <f>CONCATENATE(quota_commodities[[#This Row],[goods_nomenclature_item_id]], " - ", quota_commodities[[#This Row],[description]])</f>
        <v>2204229851 - Of an actual alcoholic strength by volume exceeding 22|% vol</v>
      </c>
    </row>
    <row r="2139" spans="1:4" x14ac:dyDescent="0.25">
      <c r="A2139" s="9" t="s">
        <v>432</v>
      </c>
      <c r="B2139" s="9" t="s">
        <v>4128</v>
      </c>
      <c r="C2139" s="9" t="s">
        <v>4112</v>
      </c>
      <c r="D2139"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140" spans="1:4" x14ac:dyDescent="0.25">
      <c r="A2140" s="9" t="s">
        <v>432</v>
      </c>
      <c r="B2140" s="9" t="s">
        <v>4129</v>
      </c>
      <c r="C2140" s="9" t="s">
        <v>4114</v>
      </c>
      <c r="D2140" s="9" t="str">
        <f>CONCATENATE(quota_commodities[[#This Row],[goods_nomenclature_item_id]], " - ", quota_commodities[[#This Row],[description]])</f>
        <v>2204299300 - White</v>
      </c>
    </row>
    <row r="2141" spans="1:4" x14ac:dyDescent="0.25">
      <c r="A2141" s="9" t="s">
        <v>432</v>
      </c>
      <c r="B2141" s="9" t="s">
        <v>2827</v>
      </c>
      <c r="C2141" s="9" t="s">
        <v>2817</v>
      </c>
      <c r="D2141" s="9" t="str">
        <f>CONCATENATE(quota_commodities[[#This Row],[goods_nomenclature_item_id]], " - ", quota_commodities[[#This Row],[description]])</f>
        <v>2204299411 - Of an actual alcoholic strength by volume not exceeding 13|% vol</v>
      </c>
    </row>
    <row r="2142" spans="1:4" x14ac:dyDescent="0.25">
      <c r="A2142" s="9" t="s">
        <v>432</v>
      </c>
      <c r="B2142" s="9" t="s">
        <v>4130</v>
      </c>
      <c r="C2142" s="9" t="s">
        <v>4095</v>
      </c>
      <c r="D2142" s="9" t="str">
        <f>CONCATENATE(quota_commodities[[#This Row],[goods_nomenclature_item_id]], " - ", quota_commodities[[#This Row],[description]])</f>
        <v>2204299421 - Of an actual alcoholic strength by volume exceeding 13|% vol but not exceeding 15|% vol</v>
      </c>
    </row>
    <row r="2143" spans="1:4" x14ac:dyDescent="0.25">
      <c r="A2143" s="9" t="s">
        <v>432</v>
      </c>
      <c r="B2143" s="9" t="s">
        <v>4131</v>
      </c>
      <c r="C2143" s="9" t="s">
        <v>4085</v>
      </c>
      <c r="D2143" s="9" t="str">
        <f>CONCATENATE(quota_commodities[[#This Row],[goods_nomenclature_item_id]], " - ", quota_commodities[[#This Row],[description]])</f>
        <v>2204299431 - Of an actual alcoholic strength by volume exceeding 15|% vol but not exceeding 18|% vol</v>
      </c>
    </row>
    <row r="2144" spans="1:4" x14ac:dyDescent="0.25">
      <c r="A2144" s="9" t="s">
        <v>432</v>
      </c>
      <c r="B2144" s="9" t="s">
        <v>4132</v>
      </c>
      <c r="C2144" s="9" t="s">
        <v>4087</v>
      </c>
      <c r="D2144" s="9" t="str">
        <f>CONCATENATE(quota_commodities[[#This Row],[goods_nomenclature_item_id]], " - ", quota_commodities[[#This Row],[description]])</f>
        <v>2204299441 - Of an actual alcoholic strength by volume exceeding 18|% vol but not exceeding 22|% vol</v>
      </c>
    </row>
    <row r="2145" spans="1:4" x14ac:dyDescent="0.25">
      <c r="A2145" s="9" t="s">
        <v>432</v>
      </c>
      <c r="B2145" s="9" t="s">
        <v>4133</v>
      </c>
      <c r="C2145" s="9" t="s">
        <v>4089</v>
      </c>
      <c r="D2145" s="9" t="str">
        <f>CONCATENATE(quota_commodities[[#This Row],[goods_nomenclature_item_id]], " - ", quota_commodities[[#This Row],[description]])</f>
        <v>2204299451 - Of an actual alcoholic strength by volume exceeding 22|% vol</v>
      </c>
    </row>
    <row r="2146" spans="1:4" x14ac:dyDescent="0.25">
      <c r="A2146" s="9" t="s">
        <v>432</v>
      </c>
      <c r="B2146" s="9" t="s">
        <v>4134</v>
      </c>
      <c r="C2146" s="9" t="s">
        <v>4114</v>
      </c>
      <c r="D2146" s="9" t="str">
        <f>CONCATENATE(quota_commodities[[#This Row],[goods_nomenclature_item_id]], " - ", quota_commodities[[#This Row],[description]])</f>
        <v>2204299500 - White</v>
      </c>
    </row>
    <row r="2147" spans="1:4" x14ac:dyDescent="0.25">
      <c r="A2147" s="9" t="s">
        <v>432</v>
      </c>
      <c r="B2147" s="9" t="s">
        <v>2830</v>
      </c>
      <c r="C2147" s="9" t="s">
        <v>2817</v>
      </c>
      <c r="D2147" s="9" t="str">
        <f>CONCATENATE(quota_commodities[[#This Row],[goods_nomenclature_item_id]], " - ", quota_commodities[[#This Row],[description]])</f>
        <v>2204299611 - Of an actual alcoholic strength by volume not exceeding 13|% vol</v>
      </c>
    </row>
    <row r="2148" spans="1:4" x14ac:dyDescent="0.25">
      <c r="A2148" s="9" t="s">
        <v>432</v>
      </c>
      <c r="B2148" s="9" t="s">
        <v>4135</v>
      </c>
      <c r="C2148" s="9" t="s">
        <v>4095</v>
      </c>
      <c r="D2148" s="9" t="str">
        <f>CONCATENATE(quota_commodities[[#This Row],[goods_nomenclature_item_id]], " - ", quota_commodities[[#This Row],[description]])</f>
        <v>2204299621 - Of an actual alcoholic strength by volume exceeding 13|% vol but not exceeding 15|% vol</v>
      </c>
    </row>
    <row r="2149" spans="1:4" x14ac:dyDescent="0.25">
      <c r="A2149" s="9" t="s">
        <v>432</v>
      </c>
      <c r="B2149" s="9" t="s">
        <v>4136</v>
      </c>
      <c r="C2149" s="9" t="s">
        <v>4085</v>
      </c>
      <c r="D2149" s="9" t="str">
        <f>CONCATENATE(quota_commodities[[#This Row],[goods_nomenclature_item_id]], " - ", quota_commodities[[#This Row],[description]])</f>
        <v>2204299631 - Of an actual alcoholic strength by volume exceeding 15|% vol but not exceeding 18|% vol</v>
      </c>
    </row>
    <row r="2150" spans="1:4" x14ac:dyDescent="0.25">
      <c r="A2150" s="9" t="s">
        <v>432</v>
      </c>
      <c r="B2150" s="9" t="s">
        <v>4137</v>
      </c>
      <c r="C2150" s="9" t="s">
        <v>4087</v>
      </c>
      <c r="D2150" s="9" t="str">
        <f>CONCATENATE(quota_commodities[[#This Row],[goods_nomenclature_item_id]], " - ", quota_commodities[[#This Row],[description]])</f>
        <v>2204299641 - Of an actual alcoholic strength by volume exceeding 18|% vol but not exceeding 22|% vol</v>
      </c>
    </row>
    <row r="2151" spans="1:4" x14ac:dyDescent="0.25">
      <c r="A2151" s="9" t="s">
        <v>432</v>
      </c>
      <c r="B2151" s="9" t="s">
        <v>4138</v>
      </c>
      <c r="C2151" s="9" t="s">
        <v>4089</v>
      </c>
      <c r="D2151" s="9" t="str">
        <f>CONCATENATE(quota_commodities[[#This Row],[goods_nomenclature_item_id]], " - ", quota_commodities[[#This Row],[description]])</f>
        <v>2204299651 - Of an actual alcoholic strength by volume exceeding 22|% vol</v>
      </c>
    </row>
    <row r="2152" spans="1:4" x14ac:dyDescent="0.25">
      <c r="A2152" s="9" t="s">
        <v>432</v>
      </c>
      <c r="B2152" s="9" t="s">
        <v>4139</v>
      </c>
      <c r="C2152" s="9" t="s">
        <v>4114</v>
      </c>
      <c r="D2152" s="9" t="str">
        <f>CONCATENATE(quota_commodities[[#This Row],[goods_nomenclature_item_id]], " - ", quota_commodities[[#This Row],[description]])</f>
        <v>2204299700 - White</v>
      </c>
    </row>
    <row r="2153" spans="1:4" x14ac:dyDescent="0.25">
      <c r="A2153" s="9" t="s">
        <v>432</v>
      </c>
      <c r="B2153" s="9" t="s">
        <v>2833</v>
      </c>
      <c r="C2153" s="9" t="s">
        <v>2817</v>
      </c>
      <c r="D2153" s="9" t="str">
        <f>CONCATENATE(quota_commodities[[#This Row],[goods_nomenclature_item_id]], " - ", quota_commodities[[#This Row],[description]])</f>
        <v>2204299811 - Of an actual alcoholic strength by volume not exceeding 13|% vol</v>
      </c>
    </row>
    <row r="2154" spans="1:4" x14ac:dyDescent="0.25">
      <c r="A2154" s="9" t="s">
        <v>432</v>
      </c>
      <c r="B2154" s="9" t="s">
        <v>4140</v>
      </c>
      <c r="C2154" s="9" t="s">
        <v>4095</v>
      </c>
      <c r="D2154" s="9" t="str">
        <f>CONCATENATE(quota_commodities[[#This Row],[goods_nomenclature_item_id]], " - ", quota_commodities[[#This Row],[description]])</f>
        <v>2204299821 - Of an actual alcoholic strength by volume exceeding 13|% vol but not exceeding 15|% vol</v>
      </c>
    </row>
    <row r="2155" spans="1:4" x14ac:dyDescent="0.25">
      <c r="A2155" s="9" t="s">
        <v>432</v>
      </c>
      <c r="B2155" s="9" t="s">
        <v>4141</v>
      </c>
      <c r="C2155" s="9" t="s">
        <v>4085</v>
      </c>
      <c r="D2155" s="9" t="str">
        <f>CONCATENATE(quota_commodities[[#This Row],[goods_nomenclature_item_id]], " - ", quota_commodities[[#This Row],[description]])</f>
        <v>2204299831 - Of an actual alcoholic strength by volume exceeding 15|% vol but not exceeding 18|% vol</v>
      </c>
    </row>
    <row r="2156" spans="1:4" x14ac:dyDescent="0.25">
      <c r="A2156" s="9" t="s">
        <v>432</v>
      </c>
      <c r="B2156" s="9" t="s">
        <v>4142</v>
      </c>
      <c r="C2156" s="9" t="s">
        <v>4087</v>
      </c>
      <c r="D2156" s="9" t="str">
        <f>CONCATENATE(quota_commodities[[#This Row],[goods_nomenclature_item_id]], " - ", quota_commodities[[#This Row],[description]])</f>
        <v>2204299841 - Of an actual alcoholic strength by volume exceeding 18|% vol but not exceeding 22|% vol</v>
      </c>
    </row>
    <row r="2157" spans="1:4" x14ac:dyDescent="0.25">
      <c r="A2157" s="9" t="s">
        <v>432</v>
      </c>
      <c r="B2157" s="9" t="s">
        <v>4143</v>
      </c>
      <c r="C2157" s="9" t="s">
        <v>4089</v>
      </c>
      <c r="D2157" s="9" t="str">
        <f>CONCATENATE(quota_commodities[[#This Row],[goods_nomenclature_item_id]], " - ", quota_commodities[[#This Row],[description]])</f>
        <v>2204299851 - Of an actual alcoholic strength by volume exceeding 22|% vol</v>
      </c>
    </row>
    <row r="2158" spans="1:4" x14ac:dyDescent="0.25">
      <c r="A2158" s="9" t="s">
        <v>433</v>
      </c>
      <c r="B2158" s="9" t="s">
        <v>4072</v>
      </c>
      <c r="C2158" s="9" t="s">
        <v>2617</v>
      </c>
      <c r="D2158" s="9" t="str">
        <f>CONCATENATE(quota_commodities[[#This Row],[goods_nomenclature_item_id]], " - ", quota_commodities[[#This Row],[description]])</f>
        <v>2204109300 - Other</v>
      </c>
    </row>
    <row r="2159" spans="1:4" x14ac:dyDescent="0.25">
      <c r="A2159" s="9" t="s">
        <v>433</v>
      </c>
      <c r="B2159" s="9" t="s">
        <v>4073</v>
      </c>
      <c r="C2159" s="9" t="s">
        <v>4074</v>
      </c>
      <c r="D2159" s="9" t="str">
        <f>CONCATENATE(quota_commodities[[#This Row],[goods_nomenclature_item_id]], " - ", quota_commodities[[#This Row],[description]])</f>
        <v>2204109400 - With a protected geographical indication (PGI)</v>
      </c>
    </row>
    <row r="2160" spans="1:4" x14ac:dyDescent="0.25">
      <c r="A2160" s="9" t="s">
        <v>433</v>
      </c>
      <c r="B2160" s="9" t="s">
        <v>4075</v>
      </c>
      <c r="C2160" s="9" t="s">
        <v>4076</v>
      </c>
      <c r="D2160" s="9" t="str">
        <f>CONCATENATE(quota_commodities[[#This Row],[goods_nomenclature_item_id]], " - ", quota_commodities[[#This Row],[description]])</f>
        <v>2204109600 - Other varietal wines</v>
      </c>
    </row>
    <row r="2161" spans="1:4" x14ac:dyDescent="0.25">
      <c r="A2161" s="9" t="s">
        <v>433</v>
      </c>
      <c r="B2161" s="9" t="s">
        <v>4077</v>
      </c>
      <c r="C2161" s="9" t="s">
        <v>2617</v>
      </c>
      <c r="D2161" s="9" t="str">
        <f>CONCATENATE(quota_commodities[[#This Row],[goods_nomenclature_item_id]], " - ", quota_commodities[[#This Row],[description]])</f>
        <v>2204109800 - Other</v>
      </c>
    </row>
    <row r="2162" spans="1:4" x14ac:dyDescent="0.25">
      <c r="A2162" s="9" t="s">
        <v>433</v>
      </c>
      <c r="B2162" s="9" t="s">
        <v>4078</v>
      </c>
      <c r="C2162" s="9" t="s">
        <v>4079</v>
      </c>
      <c r="D2162" s="9" t="str">
        <f>CONCATENATE(quota_commodities[[#This Row],[goods_nomenclature_item_id]], " - ", quota_commodities[[#This Row],[description]])</f>
        <v>2204210600 - With a protected designation of origin (PDO)</v>
      </c>
    </row>
    <row r="2163" spans="1:4" x14ac:dyDescent="0.25">
      <c r="A2163" s="9" t="s">
        <v>433</v>
      </c>
      <c r="B2163" s="9" t="s">
        <v>4080</v>
      </c>
      <c r="C2163" s="9" t="s">
        <v>4074</v>
      </c>
      <c r="D2163" s="9" t="str">
        <f>CONCATENATE(quota_commodities[[#This Row],[goods_nomenclature_item_id]], " - ", quota_commodities[[#This Row],[description]])</f>
        <v>2204210700 - With a protected geographical indication (PGI)</v>
      </c>
    </row>
    <row r="2164" spans="1:4" x14ac:dyDescent="0.25">
      <c r="A2164" s="9" t="s">
        <v>433</v>
      </c>
      <c r="B2164" s="9" t="s">
        <v>4081</v>
      </c>
      <c r="C2164" s="9" t="s">
        <v>4076</v>
      </c>
      <c r="D2164" s="9" t="str">
        <f>CONCATENATE(quota_commodities[[#This Row],[goods_nomenclature_item_id]], " - ", quota_commodities[[#This Row],[description]])</f>
        <v>2204210800 - Other varietal wines</v>
      </c>
    </row>
    <row r="2165" spans="1:4" x14ac:dyDescent="0.25">
      <c r="A2165" s="9" t="s">
        <v>433</v>
      </c>
      <c r="B2165" s="9" t="s">
        <v>4082</v>
      </c>
      <c r="C2165" s="9" t="s">
        <v>2617</v>
      </c>
      <c r="D2165" s="9" t="str">
        <f>CONCATENATE(quota_commodities[[#This Row],[goods_nomenclature_item_id]], " - ", quota_commodities[[#This Row],[description]])</f>
        <v>2204210900 - Other</v>
      </c>
    </row>
    <row r="2166" spans="1:4" x14ac:dyDescent="0.25">
      <c r="A2166" s="9" t="s">
        <v>433</v>
      </c>
      <c r="B2166" s="9" t="s">
        <v>2841</v>
      </c>
      <c r="C2166" s="9" t="s">
        <v>2617</v>
      </c>
      <c r="D2166" s="9" t="str">
        <f>CONCATENATE(quota_commodities[[#This Row],[goods_nomenclature_item_id]], " - ", quota_commodities[[#This Row],[description]])</f>
        <v>2204219319 - Other</v>
      </c>
    </row>
    <row r="2167" spans="1:4" x14ac:dyDescent="0.25">
      <c r="A2167" s="9" t="s">
        <v>433</v>
      </c>
      <c r="B2167" s="9" t="s">
        <v>4083</v>
      </c>
      <c r="C2167" s="9" t="s">
        <v>2617</v>
      </c>
      <c r="D2167" s="9" t="str">
        <f>CONCATENATE(quota_commodities[[#This Row],[goods_nomenclature_item_id]], " - ", quota_commodities[[#This Row],[description]])</f>
        <v>2204219329 - Other</v>
      </c>
    </row>
    <row r="2168" spans="1:4" x14ac:dyDescent="0.25">
      <c r="A2168" s="9" t="s">
        <v>433</v>
      </c>
      <c r="B2168" s="9" t="s">
        <v>4084</v>
      </c>
      <c r="C2168" s="9" t="s">
        <v>4085</v>
      </c>
      <c r="D2168" s="9" t="str">
        <f>CONCATENATE(quota_commodities[[#This Row],[goods_nomenclature_item_id]], " - ", quota_commodities[[#This Row],[description]])</f>
        <v>2204219331 - Of an actual alcoholic strength by volume exceeding 15|% vol but not exceeding 18|% vol</v>
      </c>
    </row>
    <row r="2169" spans="1:4" x14ac:dyDescent="0.25">
      <c r="A2169" s="9" t="s">
        <v>433</v>
      </c>
      <c r="B2169" s="9" t="s">
        <v>4086</v>
      </c>
      <c r="C2169" s="9" t="s">
        <v>4087</v>
      </c>
      <c r="D2169" s="9" t="str">
        <f>CONCATENATE(quota_commodities[[#This Row],[goods_nomenclature_item_id]], " - ", quota_commodities[[#This Row],[description]])</f>
        <v>2204219341 - Of an actual alcoholic strength by volume exceeding 18|% vol but not exceeding 22|% vol</v>
      </c>
    </row>
    <row r="2170" spans="1:4" x14ac:dyDescent="0.25">
      <c r="A2170" s="9" t="s">
        <v>433</v>
      </c>
      <c r="B2170" s="9" t="s">
        <v>4088</v>
      </c>
      <c r="C2170" s="9" t="s">
        <v>4089</v>
      </c>
      <c r="D2170" s="9" t="str">
        <f>CONCATENATE(quota_commodities[[#This Row],[goods_nomenclature_item_id]], " - ", quota_commodities[[#This Row],[description]])</f>
        <v>2204219351 - Of an actual alcoholic strength by volume exceeding 22|% vol</v>
      </c>
    </row>
    <row r="2171" spans="1:4" x14ac:dyDescent="0.25">
      <c r="A2171" s="9" t="s">
        <v>433</v>
      </c>
      <c r="B2171" s="9" t="s">
        <v>2846</v>
      </c>
      <c r="C2171" s="9" t="s">
        <v>2617</v>
      </c>
      <c r="D2171" s="9" t="str">
        <f>CONCATENATE(quota_commodities[[#This Row],[goods_nomenclature_item_id]], " - ", quota_commodities[[#This Row],[description]])</f>
        <v>2204219419 - Other</v>
      </c>
    </row>
    <row r="2172" spans="1:4" x14ac:dyDescent="0.25">
      <c r="A2172" s="9" t="s">
        <v>433</v>
      </c>
      <c r="B2172" s="9" t="s">
        <v>4090</v>
      </c>
      <c r="C2172" s="9" t="s">
        <v>2617</v>
      </c>
      <c r="D2172" s="9" t="str">
        <f>CONCATENATE(quota_commodities[[#This Row],[goods_nomenclature_item_id]], " - ", quota_commodities[[#This Row],[description]])</f>
        <v>2204219429 - Other</v>
      </c>
    </row>
    <row r="2173" spans="1:4" x14ac:dyDescent="0.25">
      <c r="A2173" s="9" t="s">
        <v>433</v>
      </c>
      <c r="B2173" s="9" t="s">
        <v>4091</v>
      </c>
      <c r="C2173" s="9" t="s">
        <v>4085</v>
      </c>
      <c r="D2173" s="9" t="str">
        <f>CONCATENATE(quota_commodities[[#This Row],[goods_nomenclature_item_id]], " - ", quota_commodities[[#This Row],[description]])</f>
        <v>2204219431 - Of an actual alcoholic strength by volume exceeding 15|% vol but not exceeding 18|% vol</v>
      </c>
    </row>
    <row r="2174" spans="1:4" x14ac:dyDescent="0.25">
      <c r="A2174" s="9" t="s">
        <v>433</v>
      </c>
      <c r="B2174" s="9" t="s">
        <v>4092</v>
      </c>
      <c r="C2174" s="9" t="s">
        <v>4087</v>
      </c>
      <c r="D2174" s="9" t="str">
        <f>CONCATENATE(quota_commodities[[#This Row],[goods_nomenclature_item_id]], " - ", quota_commodities[[#This Row],[description]])</f>
        <v>2204219441 - Of an actual alcoholic strength by volume exceeding 18|% vol but not exceeding 22|% vol</v>
      </c>
    </row>
    <row r="2175" spans="1:4" x14ac:dyDescent="0.25">
      <c r="A2175" s="9" t="s">
        <v>433</v>
      </c>
      <c r="B2175" s="9" t="s">
        <v>4093</v>
      </c>
      <c r="C2175" s="9" t="s">
        <v>4089</v>
      </c>
      <c r="D2175" s="9" t="str">
        <f>CONCATENATE(quota_commodities[[#This Row],[goods_nomenclature_item_id]], " - ", quota_commodities[[#This Row],[description]])</f>
        <v>2204219451 - Of an actual alcoholic strength by volume exceeding 22|% vol</v>
      </c>
    </row>
    <row r="2176" spans="1:4" x14ac:dyDescent="0.25">
      <c r="A2176" s="9" t="s">
        <v>433</v>
      </c>
      <c r="B2176" s="9" t="s">
        <v>4362</v>
      </c>
      <c r="C2176" s="9" t="s">
        <v>4114</v>
      </c>
      <c r="D2176" s="9" t="str">
        <f>CONCATENATE(quota_commodities[[#This Row],[goods_nomenclature_item_id]], " - ", quota_commodities[[#This Row],[description]])</f>
        <v>2204219500 - White</v>
      </c>
    </row>
    <row r="2177" spans="1:4" x14ac:dyDescent="0.25">
      <c r="A2177" s="9" t="s">
        <v>433</v>
      </c>
      <c r="B2177" s="9" t="s">
        <v>2849</v>
      </c>
      <c r="C2177" s="9" t="s">
        <v>2817</v>
      </c>
      <c r="D2177" s="9" t="str">
        <f>CONCATENATE(quota_commodities[[#This Row],[goods_nomenclature_item_id]], " - ", quota_commodities[[#This Row],[description]])</f>
        <v>2204219611 - Of an actual alcoholic strength by volume not exceeding 13|% vol</v>
      </c>
    </row>
    <row r="2178" spans="1:4" x14ac:dyDescent="0.25">
      <c r="A2178" s="9" t="s">
        <v>433</v>
      </c>
      <c r="B2178" s="9" t="s">
        <v>4099</v>
      </c>
      <c r="C2178" s="9" t="s">
        <v>4095</v>
      </c>
      <c r="D2178" s="9" t="str">
        <f>CONCATENATE(quota_commodities[[#This Row],[goods_nomenclature_item_id]], " - ", quota_commodities[[#This Row],[description]])</f>
        <v>2204219621 - Of an actual alcoholic strength by volume exceeding 13|% vol but not exceeding 15|% vol</v>
      </c>
    </row>
    <row r="2179" spans="1:4" x14ac:dyDescent="0.25">
      <c r="A2179" s="9" t="s">
        <v>433</v>
      </c>
      <c r="B2179" s="9" t="s">
        <v>4100</v>
      </c>
      <c r="C2179" s="9" t="s">
        <v>4085</v>
      </c>
      <c r="D2179" s="9" t="str">
        <f>CONCATENATE(quota_commodities[[#This Row],[goods_nomenclature_item_id]], " - ", quota_commodities[[#This Row],[description]])</f>
        <v>2204219631 - Of an actual alcoholic strength by volume exceeding 15|% vol but not exceeding 18|% vol</v>
      </c>
    </row>
    <row r="2180" spans="1:4" x14ac:dyDescent="0.25">
      <c r="A2180" s="9" t="s">
        <v>433</v>
      </c>
      <c r="B2180" s="9" t="s">
        <v>4101</v>
      </c>
      <c r="C2180" s="9" t="s">
        <v>4087</v>
      </c>
      <c r="D2180" s="9" t="str">
        <f>CONCATENATE(quota_commodities[[#This Row],[goods_nomenclature_item_id]], " - ", quota_commodities[[#This Row],[description]])</f>
        <v>2204219641 - Of an actual alcoholic strength by volume exceeding 18|% vol but not exceeding 22|% vol</v>
      </c>
    </row>
    <row r="2181" spans="1:4" x14ac:dyDescent="0.25">
      <c r="A2181" s="9" t="s">
        <v>433</v>
      </c>
      <c r="B2181" s="9" t="s">
        <v>4102</v>
      </c>
      <c r="C2181" s="9" t="s">
        <v>4089</v>
      </c>
      <c r="D2181" s="9" t="str">
        <f>CONCATENATE(quota_commodities[[#This Row],[goods_nomenclature_item_id]], " - ", quota_commodities[[#This Row],[description]])</f>
        <v>2204219651 - Of an actual alcoholic strength by volume exceeding 22|% vol</v>
      </c>
    </row>
    <row r="2182" spans="1:4" x14ac:dyDescent="0.25">
      <c r="A2182" s="9" t="s">
        <v>433</v>
      </c>
      <c r="B2182" s="9" t="s">
        <v>4364</v>
      </c>
      <c r="C2182" s="9" t="s">
        <v>4114</v>
      </c>
      <c r="D2182" s="9" t="str">
        <f>CONCATENATE(quota_commodities[[#This Row],[goods_nomenclature_item_id]], " - ", quota_commodities[[#This Row],[description]])</f>
        <v>2204219700 - White</v>
      </c>
    </row>
    <row r="2183" spans="1:4" x14ac:dyDescent="0.25">
      <c r="A2183" s="9" t="s">
        <v>433</v>
      </c>
      <c r="B2183" s="9" t="s">
        <v>2852</v>
      </c>
      <c r="C2183" s="9" t="s">
        <v>2817</v>
      </c>
      <c r="D2183" s="9" t="str">
        <f>CONCATENATE(quota_commodities[[#This Row],[goods_nomenclature_item_id]], " - ", quota_commodities[[#This Row],[description]])</f>
        <v>2204219811 - Of an actual alcoholic strength by volume not exceeding 13|% vol</v>
      </c>
    </row>
    <row r="2184" spans="1:4" x14ac:dyDescent="0.25">
      <c r="A2184" s="9" t="s">
        <v>433</v>
      </c>
      <c r="B2184" s="9" t="s">
        <v>4107</v>
      </c>
      <c r="C2184" s="9" t="s">
        <v>4095</v>
      </c>
      <c r="D2184" s="9" t="str">
        <f>CONCATENATE(quota_commodities[[#This Row],[goods_nomenclature_item_id]], " - ", quota_commodities[[#This Row],[description]])</f>
        <v>2204219821 - Of an actual alcoholic strength by volume exceeding 13|% vol but not exceeding 15|% vol</v>
      </c>
    </row>
    <row r="2185" spans="1:4" x14ac:dyDescent="0.25">
      <c r="A2185" s="9" t="s">
        <v>433</v>
      </c>
      <c r="B2185" s="9" t="s">
        <v>4108</v>
      </c>
      <c r="C2185" s="9" t="s">
        <v>4085</v>
      </c>
      <c r="D2185" s="9" t="str">
        <f>CONCATENATE(quota_commodities[[#This Row],[goods_nomenclature_item_id]], " - ", quota_commodities[[#This Row],[description]])</f>
        <v>2204219831 - Of an actual alcoholic strength by volume exceeding 15|% vol but not exceeding 18|% vol</v>
      </c>
    </row>
    <row r="2186" spans="1:4" x14ac:dyDescent="0.25">
      <c r="A2186" s="9" t="s">
        <v>433</v>
      </c>
      <c r="B2186" s="9" t="s">
        <v>4109</v>
      </c>
      <c r="C2186" s="9" t="s">
        <v>4087</v>
      </c>
      <c r="D2186" s="9" t="str">
        <f>CONCATENATE(quota_commodities[[#This Row],[goods_nomenclature_item_id]], " - ", quota_commodities[[#This Row],[description]])</f>
        <v>2204219841 - Of an actual alcoholic strength by volume exceeding 18|% vol but not exceeding 22|% vol</v>
      </c>
    </row>
    <row r="2187" spans="1:4" x14ac:dyDescent="0.25">
      <c r="A2187" s="9" t="s">
        <v>433</v>
      </c>
      <c r="B2187" s="9" t="s">
        <v>4110</v>
      </c>
      <c r="C2187" s="9" t="s">
        <v>4089</v>
      </c>
      <c r="D2187" s="9" t="str">
        <f>CONCATENATE(quota_commodities[[#This Row],[goods_nomenclature_item_id]], " - ", quota_commodities[[#This Row],[description]])</f>
        <v>2204219851 - Of an actual alcoholic strength by volume exceeding 22|% vol</v>
      </c>
    </row>
    <row r="2188" spans="1:4" x14ac:dyDescent="0.25">
      <c r="A2188" s="9" t="s">
        <v>435</v>
      </c>
      <c r="B2188" s="9" t="s">
        <v>4111</v>
      </c>
      <c r="C2188" s="9" t="s">
        <v>4112</v>
      </c>
      <c r="D2188"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189" spans="1:4" x14ac:dyDescent="0.25">
      <c r="A2189" s="9" t="s">
        <v>435</v>
      </c>
      <c r="B2189" s="9" t="s">
        <v>4113</v>
      </c>
      <c r="C2189" s="9" t="s">
        <v>4114</v>
      </c>
      <c r="D2189" s="9" t="str">
        <f>CONCATENATE(quota_commodities[[#This Row],[goods_nomenclature_item_id]], " - ", quota_commodities[[#This Row],[description]])</f>
        <v>2204229300 - White</v>
      </c>
    </row>
    <row r="2190" spans="1:4" x14ac:dyDescent="0.25">
      <c r="A2190" s="9" t="s">
        <v>435</v>
      </c>
      <c r="B2190" s="9" t="s">
        <v>2818</v>
      </c>
      <c r="C2190" s="9" t="s">
        <v>2817</v>
      </c>
      <c r="D2190" s="9" t="str">
        <f>CONCATENATE(quota_commodities[[#This Row],[goods_nomenclature_item_id]], " - ", quota_commodities[[#This Row],[description]])</f>
        <v>2204229411 - Of an actual alcoholic strength by volume not exceeding 13|% vol</v>
      </c>
    </row>
    <row r="2191" spans="1:4" x14ac:dyDescent="0.25">
      <c r="A2191" s="9" t="s">
        <v>435</v>
      </c>
      <c r="B2191" s="9" t="s">
        <v>4115</v>
      </c>
      <c r="C2191" s="9" t="s">
        <v>4095</v>
      </c>
      <c r="D2191" s="9" t="str">
        <f>CONCATENATE(quota_commodities[[#This Row],[goods_nomenclature_item_id]], " - ", quota_commodities[[#This Row],[description]])</f>
        <v>2204229421 - Of an actual alcoholic strength by volume exceeding 13|% vol but not exceeding 15|% vol</v>
      </c>
    </row>
    <row r="2192" spans="1:4" x14ac:dyDescent="0.25">
      <c r="A2192" s="9" t="s">
        <v>435</v>
      </c>
      <c r="B2192" s="9" t="s">
        <v>4116</v>
      </c>
      <c r="C2192" s="9" t="s">
        <v>4085</v>
      </c>
      <c r="D2192" s="9" t="str">
        <f>CONCATENATE(quota_commodities[[#This Row],[goods_nomenclature_item_id]], " - ", quota_commodities[[#This Row],[description]])</f>
        <v>2204229431 - Of an actual alcoholic strength by volume exceeding 15|% vol but not exceeding 18|% vol</v>
      </c>
    </row>
    <row r="2193" spans="1:4" x14ac:dyDescent="0.25">
      <c r="A2193" s="9" t="s">
        <v>435</v>
      </c>
      <c r="B2193" s="9" t="s">
        <v>4117</v>
      </c>
      <c r="C2193" s="9" t="s">
        <v>4087</v>
      </c>
      <c r="D2193" s="9" t="str">
        <f>CONCATENATE(quota_commodities[[#This Row],[goods_nomenclature_item_id]], " - ", quota_commodities[[#This Row],[description]])</f>
        <v>2204229441 - Of an actual alcoholic strength by volume exceeding 18|% vol but not exceeding 22|% vol</v>
      </c>
    </row>
    <row r="2194" spans="1:4" x14ac:dyDescent="0.25">
      <c r="A2194" s="9" t="s">
        <v>435</v>
      </c>
      <c r="B2194" s="9" t="s">
        <v>4118</v>
      </c>
      <c r="C2194" s="9" t="s">
        <v>4089</v>
      </c>
      <c r="D2194" s="9" t="str">
        <f>CONCATENATE(quota_commodities[[#This Row],[goods_nomenclature_item_id]], " - ", quota_commodities[[#This Row],[description]])</f>
        <v>2204229451 - Of an actual alcoholic strength by volume exceeding 22|% vol</v>
      </c>
    </row>
    <row r="2195" spans="1:4" x14ac:dyDescent="0.25">
      <c r="A2195" s="9" t="s">
        <v>435</v>
      </c>
      <c r="B2195" s="9" t="s">
        <v>4119</v>
      </c>
      <c r="C2195" s="9" t="s">
        <v>4114</v>
      </c>
      <c r="D2195" s="9" t="str">
        <f>CONCATENATE(quota_commodities[[#This Row],[goods_nomenclature_item_id]], " - ", quota_commodities[[#This Row],[description]])</f>
        <v>2204229500 - White</v>
      </c>
    </row>
    <row r="2196" spans="1:4" x14ac:dyDescent="0.25">
      <c r="A2196" s="9" t="s">
        <v>435</v>
      </c>
      <c r="B2196" s="9" t="s">
        <v>2821</v>
      </c>
      <c r="C2196" s="9" t="s">
        <v>2817</v>
      </c>
      <c r="D2196" s="9" t="str">
        <f>CONCATENATE(quota_commodities[[#This Row],[goods_nomenclature_item_id]], " - ", quota_commodities[[#This Row],[description]])</f>
        <v>2204229611 - Of an actual alcoholic strength by volume not exceeding 13|% vol</v>
      </c>
    </row>
    <row r="2197" spans="1:4" x14ac:dyDescent="0.25">
      <c r="A2197" s="9" t="s">
        <v>435</v>
      </c>
      <c r="B2197" s="9" t="s">
        <v>4120</v>
      </c>
      <c r="C2197" s="9" t="s">
        <v>4095</v>
      </c>
      <c r="D2197" s="9" t="str">
        <f>CONCATENATE(quota_commodities[[#This Row],[goods_nomenclature_item_id]], " - ", quota_commodities[[#This Row],[description]])</f>
        <v>2204229621 - Of an actual alcoholic strength by volume exceeding 13|% vol but not exceeding 15|% vol</v>
      </c>
    </row>
    <row r="2198" spans="1:4" x14ac:dyDescent="0.25">
      <c r="A2198" s="9" t="s">
        <v>435</v>
      </c>
      <c r="B2198" s="9" t="s">
        <v>4121</v>
      </c>
      <c r="C2198" s="9" t="s">
        <v>4085</v>
      </c>
      <c r="D2198" s="9" t="str">
        <f>CONCATENATE(quota_commodities[[#This Row],[goods_nomenclature_item_id]], " - ", quota_commodities[[#This Row],[description]])</f>
        <v>2204229631 - Of an actual alcoholic strength by volume exceeding 15|% vol but not exceeding 18|% vol</v>
      </c>
    </row>
    <row r="2199" spans="1:4" x14ac:dyDescent="0.25">
      <c r="A2199" s="9" t="s">
        <v>435</v>
      </c>
      <c r="B2199" s="9" t="s">
        <v>4122</v>
      </c>
      <c r="C2199" s="9" t="s">
        <v>4087</v>
      </c>
      <c r="D2199" s="9" t="str">
        <f>CONCATENATE(quota_commodities[[#This Row],[goods_nomenclature_item_id]], " - ", quota_commodities[[#This Row],[description]])</f>
        <v>2204229641 - Of an actual alcoholic strength by volume exceeding 18|% vol but not exceeding 22|% vol</v>
      </c>
    </row>
    <row r="2200" spans="1:4" x14ac:dyDescent="0.25">
      <c r="A2200" s="9" t="s">
        <v>435</v>
      </c>
      <c r="B2200" s="9" t="s">
        <v>4123</v>
      </c>
      <c r="C2200" s="9" t="s">
        <v>4089</v>
      </c>
      <c r="D2200" s="9" t="str">
        <f>CONCATENATE(quota_commodities[[#This Row],[goods_nomenclature_item_id]], " - ", quota_commodities[[#This Row],[description]])</f>
        <v>2204229651 - Of an actual alcoholic strength by volume exceeding 22|% vol</v>
      </c>
    </row>
    <row r="2201" spans="1:4" x14ac:dyDescent="0.25">
      <c r="A2201" s="9" t="s">
        <v>435</v>
      </c>
      <c r="B2201" s="9" t="s">
        <v>4368</v>
      </c>
      <c r="C2201" s="9" t="s">
        <v>4114</v>
      </c>
      <c r="D2201" s="9" t="str">
        <f>CONCATENATE(quota_commodities[[#This Row],[goods_nomenclature_item_id]], " - ", quota_commodities[[#This Row],[description]])</f>
        <v>2204229700 - White</v>
      </c>
    </row>
    <row r="2202" spans="1:4" x14ac:dyDescent="0.25">
      <c r="A2202" s="9" t="s">
        <v>435</v>
      </c>
      <c r="B2202" s="9" t="s">
        <v>2824</v>
      </c>
      <c r="C2202" s="9" t="s">
        <v>2817</v>
      </c>
      <c r="D2202" s="9" t="str">
        <f>CONCATENATE(quota_commodities[[#This Row],[goods_nomenclature_item_id]], " - ", quota_commodities[[#This Row],[description]])</f>
        <v>2204229811 - Of an actual alcoholic strength by volume not exceeding 13|% vol</v>
      </c>
    </row>
    <row r="2203" spans="1:4" x14ac:dyDescent="0.25">
      <c r="A2203" s="9" t="s">
        <v>435</v>
      </c>
      <c r="B2203" s="9" t="s">
        <v>4124</v>
      </c>
      <c r="C2203" s="9" t="s">
        <v>4095</v>
      </c>
      <c r="D2203" s="9" t="str">
        <f>CONCATENATE(quota_commodities[[#This Row],[goods_nomenclature_item_id]], " - ", quota_commodities[[#This Row],[description]])</f>
        <v>2204229821 - Of an actual alcoholic strength by volume exceeding 13|% vol but not exceeding 15|% vol</v>
      </c>
    </row>
    <row r="2204" spans="1:4" x14ac:dyDescent="0.25">
      <c r="A2204" s="9" t="s">
        <v>435</v>
      </c>
      <c r="B2204" s="9" t="s">
        <v>4125</v>
      </c>
      <c r="C2204" s="9" t="s">
        <v>4085</v>
      </c>
      <c r="D2204" s="9" t="str">
        <f>CONCATENATE(quota_commodities[[#This Row],[goods_nomenclature_item_id]], " - ", quota_commodities[[#This Row],[description]])</f>
        <v>2204229831 - Of an actual alcoholic strength by volume exceeding 15|% vol but not exceeding 18|% vol</v>
      </c>
    </row>
    <row r="2205" spans="1:4" x14ac:dyDescent="0.25">
      <c r="A2205" s="9" t="s">
        <v>435</v>
      </c>
      <c r="B2205" s="9" t="s">
        <v>4126</v>
      </c>
      <c r="C2205" s="9" t="s">
        <v>4087</v>
      </c>
      <c r="D2205" s="9" t="str">
        <f>CONCATENATE(quota_commodities[[#This Row],[goods_nomenclature_item_id]], " - ", quota_commodities[[#This Row],[description]])</f>
        <v>2204229841 - Of an actual alcoholic strength by volume exceeding 18|% vol but not exceeding 22|% vol</v>
      </c>
    </row>
    <row r="2206" spans="1:4" x14ac:dyDescent="0.25">
      <c r="A2206" s="9" t="s">
        <v>435</v>
      </c>
      <c r="B2206" s="9" t="s">
        <v>4127</v>
      </c>
      <c r="C2206" s="9" t="s">
        <v>4089</v>
      </c>
      <c r="D2206" s="9" t="str">
        <f>CONCATENATE(quota_commodities[[#This Row],[goods_nomenclature_item_id]], " - ", quota_commodities[[#This Row],[description]])</f>
        <v>2204229851 - Of an actual alcoholic strength by volume exceeding 22|% vol</v>
      </c>
    </row>
    <row r="2207" spans="1:4" x14ac:dyDescent="0.25">
      <c r="A2207" s="9" t="s">
        <v>435</v>
      </c>
      <c r="B2207" s="9" t="s">
        <v>4128</v>
      </c>
      <c r="C2207" s="9" t="s">
        <v>4112</v>
      </c>
      <c r="D2207"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208" spans="1:4" x14ac:dyDescent="0.25">
      <c r="A2208" s="9" t="s">
        <v>435</v>
      </c>
      <c r="B2208" s="9" t="s">
        <v>4129</v>
      </c>
      <c r="C2208" s="9" t="s">
        <v>4114</v>
      </c>
      <c r="D2208" s="9" t="str">
        <f>CONCATENATE(quota_commodities[[#This Row],[goods_nomenclature_item_id]], " - ", quota_commodities[[#This Row],[description]])</f>
        <v>2204299300 - White</v>
      </c>
    </row>
    <row r="2209" spans="1:4" x14ac:dyDescent="0.25">
      <c r="A2209" s="9" t="s">
        <v>435</v>
      </c>
      <c r="B2209" s="9" t="s">
        <v>2827</v>
      </c>
      <c r="C2209" s="9" t="s">
        <v>2817</v>
      </c>
      <c r="D2209" s="9" t="str">
        <f>CONCATENATE(quota_commodities[[#This Row],[goods_nomenclature_item_id]], " - ", quota_commodities[[#This Row],[description]])</f>
        <v>2204299411 - Of an actual alcoholic strength by volume not exceeding 13|% vol</v>
      </c>
    </row>
    <row r="2210" spans="1:4" x14ac:dyDescent="0.25">
      <c r="A2210" s="9" t="s">
        <v>435</v>
      </c>
      <c r="B2210" s="9" t="s">
        <v>4130</v>
      </c>
      <c r="C2210" s="9" t="s">
        <v>4095</v>
      </c>
      <c r="D2210" s="9" t="str">
        <f>CONCATENATE(quota_commodities[[#This Row],[goods_nomenclature_item_id]], " - ", quota_commodities[[#This Row],[description]])</f>
        <v>2204299421 - Of an actual alcoholic strength by volume exceeding 13|% vol but not exceeding 15|% vol</v>
      </c>
    </row>
    <row r="2211" spans="1:4" x14ac:dyDescent="0.25">
      <c r="A2211" s="9" t="s">
        <v>435</v>
      </c>
      <c r="B2211" s="9" t="s">
        <v>4131</v>
      </c>
      <c r="C2211" s="9" t="s">
        <v>4085</v>
      </c>
      <c r="D2211" s="9" t="str">
        <f>CONCATENATE(quota_commodities[[#This Row],[goods_nomenclature_item_id]], " - ", quota_commodities[[#This Row],[description]])</f>
        <v>2204299431 - Of an actual alcoholic strength by volume exceeding 15|% vol but not exceeding 18|% vol</v>
      </c>
    </row>
    <row r="2212" spans="1:4" x14ac:dyDescent="0.25">
      <c r="A2212" s="9" t="s">
        <v>435</v>
      </c>
      <c r="B2212" s="9" t="s">
        <v>4132</v>
      </c>
      <c r="C2212" s="9" t="s">
        <v>4087</v>
      </c>
      <c r="D2212" s="9" t="str">
        <f>CONCATENATE(quota_commodities[[#This Row],[goods_nomenclature_item_id]], " - ", quota_commodities[[#This Row],[description]])</f>
        <v>2204299441 - Of an actual alcoholic strength by volume exceeding 18|% vol but not exceeding 22|% vol</v>
      </c>
    </row>
    <row r="2213" spans="1:4" x14ac:dyDescent="0.25">
      <c r="A2213" s="9" t="s">
        <v>435</v>
      </c>
      <c r="B2213" s="9" t="s">
        <v>4133</v>
      </c>
      <c r="C2213" s="9" t="s">
        <v>4089</v>
      </c>
      <c r="D2213" s="9" t="str">
        <f>CONCATENATE(quota_commodities[[#This Row],[goods_nomenclature_item_id]], " - ", quota_commodities[[#This Row],[description]])</f>
        <v>2204299451 - Of an actual alcoholic strength by volume exceeding 22|% vol</v>
      </c>
    </row>
    <row r="2214" spans="1:4" x14ac:dyDescent="0.25">
      <c r="A2214" s="9" t="s">
        <v>435</v>
      </c>
      <c r="B2214" s="9" t="s">
        <v>4134</v>
      </c>
      <c r="C2214" s="9" t="s">
        <v>4114</v>
      </c>
      <c r="D2214" s="9" t="str">
        <f>CONCATENATE(quota_commodities[[#This Row],[goods_nomenclature_item_id]], " - ", quota_commodities[[#This Row],[description]])</f>
        <v>2204299500 - White</v>
      </c>
    </row>
    <row r="2215" spans="1:4" x14ac:dyDescent="0.25">
      <c r="A2215" s="9" t="s">
        <v>435</v>
      </c>
      <c r="B2215" s="9" t="s">
        <v>2830</v>
      </c>
      <c r="C2215" s="9" t="s">
        <v>2817</v>
      </c>
      <c r="D2215" s="9" t="str">
        <f>CONCATENATE(quota_commodities[[#This Row],[goods_nomenclature_item_id]], " - ", quota_commodities[[#This Row],[description]])</f>
        <v>2204299611 - Of an actual alcoholic strength by volume not exceeding 13|% vol</v>
      </c>
    </row>
    <row r="2216" spans="1:4" x14ac:dyDescent="0.25">
      <c r="A2216" s="9" t="s">
        <v>435</v>
      </c>
      <c r="B2216" s="9" t="s">
        <v>4135</v>
      </c>
      <c r="C2216" s="9" t="s">
        <v>4095</v>
      </c>
      <c r="D2216" s="9" t="str">
        <f>CONCATENATE(quota_commodities[[#This Row],[goods_nomenclature_item_id]], " - ", quota_commodities[[#This Row],[description]])</f>
        <v>2204299621 - Of an actual alcoholic strength by volume exceeding 13|% vol but not exceeding 15|% vol</v>
      </c>
    </row>
    <row r="2217" spans="1:4" x14ac:dyDescent="0.25">
      <c r="A2217" s="9" t="s">
        <v>435</v>
      </c>
      <c r="B2217" s="9" t="s">
        <v>4136</v>
      </c>
      <c r="C2217" s="9" t="s">
        <v>4085</v>
      </c>
      <c r="D2217" s="9" t="str">
        <f>CONCATENATE(quota_commodities[[#This Row],[goods_nomenclature_item_id]], " - ", quota_commodities[[#This Row],[description]])</f>
        <v>2204299631 - Of an actual alcoholic strength by volume exceeding 15|% vol but not exceeding 18|% vol</v>
      </c>
    </row>
    <row r="2218" spans="1:4" x14ac:dyDescent="0.25">
      <c r="A2218" s="9" t="s">
        <v>435</v>
      </c>
      <c r="B2218" s="9" t="s">
        <v>4137</v>
      </c>
      <c r="C2218" s="9" t="s">
        <v>4087</v>
      </c>
      <c r="D2218" s="9" t="str">
        <f>CONCATENATE(quota_commodities[[#This Row],[goods_nomenclature_item_id]], " - ", quota_commodities[[#This Row],[description]])</f>
        <v>2204299641 - Of an actual alcoholic strength by volume exceeding 18|% vol but not exceeding 22|% vol</v>
      </c>
    </row>
    <row r="2219" spans="1:4" x14ac:dyDescent="0.25">
      <c r="A2219" s="9" t="s">
        <v>435</v>
      </c>
      <c r="B2219" s="9" t="s">
        <v>4138</v>
      </c>
      <c r="C2219" s="9" t="s">
        <v>4089</v>
      </c>
      <c r="D2219" s="9" t="str">
        <f>CONCATENATE(quota_commodities[[#This Row],[goods_nomenclature_item_id]], " - ", quota_commodities[[#This Row],[description]])</f>
        <v>2204299651 - Of an actual alcoholic strength by volume exceeding 22|% vol</v>
      </c>
    </row>
    <row r="2220" spans="1:4" x14ac:dyDescent="0.25">
      <c r="A2220" s="9" t="s">
        <v>435</v>
      </c>
      <c r="B2220" s="9" t="s">
        <v>4139</v>
      </c>
      <c r="C2220" s="9" t="s">
        <v>4114</v>
      </c>
      <c r="D2220" s="9" t="str">
        <f>CONCATENATE(quota_commodities[[#This Row],[goods_nomenclature_item_id]], " - ", quota_commodities[[#This Row],[description]])</f>
        <v>2204299700 - White</v>
      </c>
    </row>
    <row r="2221" spans="1:4" x14ac:dyDescent="0.25">
      <c r="A2221" s="9" t="s">
        <v>435</v>
      </c>
      <c r="B2221" s="9" t="s">
        <v>2833</v>
      </c>
      <c r="C2221" s="9" t="s">
        <v>2817</v>
      </c>
      <c r="D2221" s="9" t="str">
        <f>CONCATENATE(quota_commodities[[#This Row],[goods_nomenclature_item_id]], " - ", quota_commodities[[#This Row],[description]])</f>
        <v>2204299811 - Of an actual alcoholic strength by volume not exceeding 13|% vol</v>
      </c>
    </row>
    <row r="2222" spans="1:4" x14ac:dyDescent="0.25">
      <c r="A2222" s="9" t="s">
        <v>435</v>
      </c>
      <c r="B2222" s="9" t="s">
        <v>4140</v>
      </c>
      <c r="C2222" s="9" t="s">
        <v>4095</v>
      </c>
      <c r="D2222" s="9" t="str">
        <f>CONCATENATE(quota_commodities[[#This Row],[goods_nomenclature_item_id]], " - ", quota_commodities[[#This Row],[description]])</f>
        <v>2204299821 - Of an actual alcoholic strength by volume exceeding 13|% vol but not exceeding 15|% vol</v>
      </c>
    </row>
    <row r="2223" spans="1:4" x14ac:dyDescent="0.25">
      <c r="A2223" s="9" t="s">
        <v>435</v>
      </c>
      <c r="B2223" s="9" t="s">
        <v>4141</v>
      </c>
      <c r="C2223" s="9" t="s">
        <v>4085</v>
      </c>
      <c r="D2223" s="9" t="str">
        <f>CONCATENATE(quota_commodities[[#This Row],[goods_nomenclature_item_id]], " - ", quota_commodities[[#This Row],[description]])</f>
        <v>2204299831 - Of an actual alcoholic strength by volume exceeding 15|% vol but not exceeding 18|% vol</v>
      </c>
    </row>
    <row r="2224" spans="1:4" x14ac:dyDescent="0.25">
      <c r="A2224" s="9" t="s">
        <v>435</v>
      </c>
      <c r="B2224" s="9" t="s">
        <v>4142</v>
      </c>
      <c r="C2224" s="9" t="s">
        <v>4087</v>
      </c>
      <c r="D2224" s="9" t="str">
        <f>CONCATENATE(quota_commodities[[#This Row],[goods_nomenclature_item_id]], " - ", quota_commodities[[#This Row],[description]])</f>
        <v>2204299841 - Of an actual alcoholic strength by volume exceeding 18|% vol but not exceeding 22|% vol</v>
      </c>
    </row>
    <row r="2225" spans="1:4" x14ac:dyDescent="0.25">
      <c r="A2225" s="9" t="s">
        <v>435</v>
      </c>
      <c r="B2225" s="9" t="s">
        <v>4143</v>
      </c>
      <c r="C2225" s="9" t="s">
        <v>4089</v>
      </c>
      <c r="D2225" s="9" t="str">
        <f>CONCATENATE(quota_commodities[[#This Row],[goods_nomenclature_item_id]], " - ", quota_commodities[[#This Row],[description]])</f>
        <v>2204299851 - Of an actual alcoholic strength by volume exceeding 22|% vol</v>
      </c>
    </row>
    <row r="2226" spans="1:4" x14ac:dyDescent="0.25">
      <c r="A2226" s="9" t="s">
        <v>436</v>
      </c>
      <c r="B2226" s="9" t="s">
        <v>2841</v>
      </c>
      <c r="C2226" s="9" t="s">
        <v>2617</v>
      </c>
      <c r="D2226" s="9" t="str">
        <f>CONCATENATE(quota_commodities[[#This Row],[goods_nomenclature_item_id]], " - ", quota_commodities[[#This Row],[description]])</f>
        <v>2204219319 - Other</v>
      </c>
    </row>
    <row r="2227" spans="1:4" x14ac:dyDescent="0.25">
      <c r="A2227" s="9" t="s">
        <v>436</v>
      </c>
      <c r="B2227" s="9" t="s">
        <v>4083</v>
      </c>
      <c r="C2227" s="9" t="s">
        <v>2617</v>
      </c>
      <c r="D2227" s="9" t="str">
        <f>CONCATENATE(quota_commodities[[#This Row],[goods_nomenclature_item_id]], " - ", quota_commodities[[#This Row],[description]])</f>
        <v>2204219329 - Other</v>
      </c>
    </row>
    <row r="2228" spans="1:4" x14ac:dyDescent="0.25">
      <c r="A2228" s="9" t="s">
        <v>436</v>
      </c>
      <c r="B2228" s="9" t="s">
        <v>2846</v>
      </c>
      <c r="C2228" s="9" t="s">
        <v>2617</v>
      </c>
      <c r="D2228" s="9" t="str">
        <f>CONCATENATE(quota_commodities[[#This Row],[goods_nomenclature_item_id]], " - ", quota_commodities[[#This Row],[description]])</f>
        <v>2204219419 - Other</v>
      </c>
    </row>
    <row r="2229" spans="1:4" x14ac:dyDescent="0.25">
      <c r="A2229" s="9" t="s">
        <v>436</v>
      </c>
      <c r="B2229" s="9" t="s">
        <v>4090</v>
      </c>
      <c r="C2229" s="9" t="s">
        <v>2617</v>
      </c>
      <c r="D2229" s="9" t="str">
        <f>CONCATENATE(quota_commodities[[#This Row],[goods_nomenclature_item_id]], " - ", quota_commodities[[#This Row],[description]])</f>
        <v>2204219429 - Other</v>
      </c>
    </row>
    <row r="2230" spans="1:4" x14ac:dyDescent="0.25">
      <c r="A2230" s="9" t="s">
        <v>436</v>
      </c>
      <c r="B2230" s="9" t="s">
        <v>2848</v>
      </c>
      <c r="C2230" s="9" t="s">
        <v>2817</v>
      </c>
      <c r="D2230" s="9" t="str">
        <f>CONCATENATE(quota_commodities[[#This Row],[goods_nomenclature_item_id]], " - ", quota_commodities[[#This Row],[description]])</f>
        <v>2204219511 - Of an actual alcoholic strength by volume not exceeding 13|% vol</v>
      </c>
    </row>
    <row r="2231" spans="1:4" x14ac:dyDescent="0.25">
      <c r="A2231" s="9" t="s">
        <v>436</v>
      </c>
      <c r="B2231" s="9" t="s">
        <v>4094</v>
      </c>
      <c r="C2231" s="9" t="s">
        <v>4095</v>
      </c>
      <c r="D2231" s="9" t="str">
        <f>CONCATENATE(quota_commodities[[#This Row],[goods_nomenclature_item_id]], " - ", quota_commodities[[#This Row],[description]])</f>
        <v>2204219521 - Of an actual alcoholic strength by volume exceeding 13|% vol but not exceeding 15|% vol</v>
      </c>
    </row>
    <row r="2232" spans="1:4" x14ac:dyDescent="0.25">
      <c r="A2232" s="9" t="s">
        <v>436</v>
      </c>
      <c r="B2232" s="9" t="s">
        <v>2849</v>
      </c>
      <c r="C2232" s="9" t="s">
        <v>2817</v>
      </c>
      <c r="D2232" s="9" t="str">
        <f>CONCATENATE(quota_commodities[[#This Row],[goods_nomenclature_item_id]], " - ", quota_commodities[[#This Row],[description]])</f>
        <v>2204219611 - Of an actual alcoholic strength by volume not exceeding 13|% vol</v>
      </c>
    </row>
    <row r="2233" spans="1:4" x14ac:dyDescent="0.25">
      <c r="A2233" s="9" t="s">
        <v>436</v>
      </c>
      <c r="B2233" s="9" t="s">
        <v>4099</v>
      </c>
      <c r="C2233" s="9" t="s">
        <v>4095</v>
      </c>
      <c r="D2233" s="9" t="str">
        <f>CONCATENATE(quota_commodities[[#This Row],[goods_nomenclature_item_id]], " - ", quota_commodities[[#This Row],[description]])</f>
        <v>2204219621 - Of an actual alcoholic strength by volume exceeding 13|% vol but not exceeding 15|% vol</v>
      </c>
    </row>
    <row r="2234" spans="1:4" x14ac:dyDescent="0.25">
      <c r="A2234" s="9" t="s">
        <v>436</v>
      </c>
      <c r="B2234" s="9" t="s">
        <v>2851</v>
      </c>
      <c r="C2234" s="9" t="s">
        <v>2817</v>
      </c>
      <c r="D2234" s="9" t="str">
        <f>CONCATENATE(quota_commodities[[#This Row],[goods_nomenclature_item_id]], " - ", quota_commodities[[#This Row],[description]])</f>
        <v>2204219711 - Of an actual alcoholic strength by volume not exceeding 13|% vol</v>
      </c>
    </row>
    <row r="2235" spans="1:4" x14ac:dyDescent="0.25">
      <c r="A2235" s="9" t="s">
        <v>436</v>
      </c>
      <c r="B2235" s="9" t="s">
        <v>4103</v>
      </c>
      <c r="C2235" s="9" t="s">
        <v>4095</v>
      </c>
      <c r="D2235" s="9" t="str">
        <f>CONCATENATE(quota_commodities[[#This Row],[goods_nomenclature_item_id]], " - ", quota_commodities[[#This Row],[description]])</f>
        <v>2204219721 - Of an actual alcoholic strength by volume exceeding 13|% vol but not exceeding 15|% vol</v>
      </c>
    </row>
    <row r="2236" spans="1:4" x14ac:dyDescent="0.25">
      <c r="A2236" s="9" t="s">
        <v>436</v>
      </c>
      <c r="B2236" s="9" t="s">
        <v>2852</v>
      </c>
      <c r="C2236" s="9" t="s">
        <v>2817</v>
      </c>
      <c r="D2236" s="9" t="str">
        <f>CONCATENATE(quota_commodities[[#This Row],[goods_nomenclature_item_id]], " - ", quota_commodities[[#This Row],[description]])</f>
        <v>2204219811 - Of an actual alcoholic strength by volume not exceeding 13|% vol</v>
      </c>
    </row>
    <row r="2237" spans="1:4" x14ac:dyDescent="0.25">
      <c r="A2237" s="9" t="s">
        <v>436</v>
      </c>
      <c r="B2237" s="9" t="s">
        <v>4107</v>
      </c>
      <c r="C2237" s="9" t="s">
        <v>4095</v>
      </c>
      <c r="D2237" s="9" t="str">
        <f>CONCATENATE(quota_commodities[[#This Row],[goods_nomenclature_item_id]], " - ", quota_commodities[[#This Row],[description]])</f>
        <v>2204219821 - Of an actual alcoholic strength by volume exceeding 13|% vol but not exceeding 15|% vol</v>
      </c>
    </row>
    <row r="2238" spans="1:4" x14ac:dyDescent="0.25">
      <c r="A2238" s="9" t="s">
        <v>436</v>
      </c>
      <c r="B2238" s="9" t="s">
        <v>2816</v>
      </c>
      <c r="C2238" s="9" t="s">
        <v>2817</v>
      </c>
      <c r="D2238" s="9" t="str">
        <f>CONCATENATE(quota_commodities[[#This Row],[goods_nomenclature_item_id]], " - ", quota_commodities[[#This Row],[description]])</f>
        <v>2204229310 - Of an actual alcoholic strength by volume not exceeding 13|% vol</v>
      </c>
    </row>
    <row r="2239" spans="1:4" x14ac:dyDescent="0.25">
      <c r="A2239" s="9" t="s">
        <v>436</v>
      </c>
      <c r="B2239" s="9" t="s">
        <v>4238</v>
      </c>
      <c r="C2239" s="9" t="s">
        <v>4095</v>
      </c>
      <c r="D2239" s="9" t="str">
        <f>CONCATENATE(quota_commodities[[#This Row],[goods_nomenclature_item_id]], " - ", quota_commodities[[#This Row],[description]])</f>
        <v>2204229320 - Of an actual alcoholic strength by volume exceeding 13|% vol but not exceeding 15|% vol</v>
      </c>
    </row>
    <row r="2240" spans="1:4" x14ac:dyDescent="0.25">
      <c r="A2240" s="9" t="s">
        <v>436</v>
      </c>
      <c r="B2240" s="9" t="s">
        <v>2818</v>
      </c>
      <c r="C2240" s="9" t="s">
        <v>2817</v>
      </c>
      <c r="D2240" s="9" t="str">
        <f>CONCATENATE(quota_commodities[[#This Row],[goods_nomenclature_item_id]], " - ", quota_commodities[[#This Row],[description]])</f>
        <v>2204229411 - Of an actual alcoholic strength by volume not exceeding 13|% vol</v>
      </c>
    </row>
    <row r="2241" spans="1:4" x14ac:dyDescent="0.25">
      <c r="A2241" s="9" t="s">
        <v>436</v>
      </c>
      <c r="B2241" s="9" t="s">
        <v>4115</v>
      </c>
      <c r="C2241" s="9" t="s">
        <v>4095</v>
      </c>
      <c r="D2241" s="9" t="str">
        <f>CONCATENATE(quota_commodities[[#This Row],[goods_nomenclature_item_id]], " - ", quota_commodities[[#This Row],[description]])</f>
        <v>2204229421 - Of an actual alcoholic strength by volume exceeding 13|% vol but not exceeding 15|% vol</v>
      </c>
    </row>
    <row r="2242" spans="1:4" x14ac:dyDescent="0.25">
      <c r="A2242" s="9" t="s">
        <v>436</v>
      </c>
      <c r="B2242" s="9" t="s">
        <v>2820</v>
      </c>
      <c r="C2242" s="9" t="s">
        <v>2817</v>
      </c>
      <c r="D2242" s="9" t="str">
        <f>CONCATENATE(quota_commodities[[#This Row],[goods_nomenclature_item_id]], " - ", quota_commodities[[#This Row],[description]])</f>
        <v>2204229510 - Of an actual alcoholic strength by volume not exceeding 13|% vol</v>
      </c>
    </row>
    <row r="2243" spans="1:4" x14ac:dyDescent="0.25">
      <c r="A2243" s="9" t="s">
        <v>436</v>
      </c>
      <c r="B2243" s="9" t="s">
        <v>4242</v>
      </c>
      <c r="C2243" s="9" t="s">
        <v>4095</v>
      </c>
      <c r="D2243" s="9" t="str">
        <f>CONCATENATE(quota_commodities[[#This Row],[goods_nomenclature_item_id]], " - ", quota_commodities[[#This Row],[description]])</f>
        <v>2204229520 - Of an actual alcoholic strength by volume exceeding 13|% vol but not exceeding 15|% vol</v>
      </c>
    </row>
    <row r="2244" spans="1:4" x14ac:dyDescent="0.25">
      <c r="A2244" s="9" t="s">
        <v>436</v>
      </c>
      <c r="B2244" s="9" t="s">
        <v>2821</v>
      </c>
      <c r="C2244" s="9" t="s">
        <v>2817</v>
      </c>
      <c r="D2244" s="9" t="str">
        <f>CONCATENATE(quota_commodities[[#This Row],[goods_nomenclature_item_id]], " - ", quota_commodities[[#This Row],[description]])</f>
        <v>2204229611 - Of an actual alcoholic strength by volume not exceeding 13|% vol</v>
      </c>
    </row>
    <row r="2245" spans="1:4" x14ac:dyDescent="0.25">
      <c r="A2245" s="9" t="s">
        <v>436</v>
      </c>
      <c r="B2245" s="9" t="s">
        <v>4120</v>
      </c>
      <c r="C2245" s="9" t="s">
        <v>4095</v>
      </c>
      <c r="D2245" s="9" t="str">
        <f>CONCATENATE(quota_commodities[[#This Row],[goods_nomenclature_item_id]], " - ", quota_commodities[[#This Row],[description]])</f>
        <v>2204229621 - Of an actual alcoholic strength by volume exceeding 13|% vol but not exceeding 15|% vol</v>
      </c>
    </row>
    <row r="2246" spans="1:4" x14ac:dyDescent="0.25">
      <c r="A2246" s="9" t="s">
        <v>436</v>
      </c>
      <c r="B2246" s="9" t="s">
        <v>2823</v>
      </c>
      <c r="C2246" s="9" t="s">
        <v>2817</v>
      </c>
      <c r="D2246" s="9" t="str">
        <f>CONCATENATE(quota_commodities[[#This Row],[goods_nomenclature_item_id]], " - ", quota_commodities[[#This Row],[description]])</f>
        <v>2204229710 - Of an actual alcoholic strength by volume not exceeding 13|% vol</v>
      </c>
    </row>
    <row r="2247" spans="1:4" x14ac:dyDescent="0.25">
      <c r="A2247" s="9" t="s">
        <v>436</v>
      </c>
      <c r="B2247" s="9" t="s">
        <v>4246</v>
      </c>
      <c r="C2247" s="9" t="s">
        <v>4095</v>
      </c>
      <c r="D2247" s="9" t="str">
        <f>CONCATENATE(quota_commodities[[#This Row],[goods_nomenclature_item_id]], " - ", quota_commodities[[#This Row],[description]])</f>
        <v>2204229720 - Of an actual alcoholic strength by volume exceeding 13|% vol but not exceeding 15|% vol</v>
      </c>
    </row>
    <row r="2248" spans="1:4" x14ac:dyDescent="0.25">
      <c r="A2248" s="9" t="s">
        <v>436</v>
      </c>
      <c r="B2248" s="9" t="s">
        <v>2824</v>
      </c>
      <c r="C2248" s="9" t="s">
        <v>2817</v>
      </c>
      <c r="D2248" s="9" t="str">
        <f>CONCATENATE(quota_commodities[[#This Row],[goods_nomenclature_item_id]], " - ", quota_commodities[[#This Row],[description]])</f>
        <v>2204229811 - Of an actual alcoholic strength by volume not exceeding 13|% vol</v>
      </c>
    </row>
    <row r="2249" spans="1:4" x14ac:dyDescent="0.25">
      <c r="A2249" s="9" t="s">
        <v>436</v>
      </c>
      <c r="B2249" s="9" t="s">
        <v>4124</v>
      </c>
      <c r="C2249" s="9" t="s">
        <v>4095</v>
      </c>
      <c r="D2249" s="9" t="str">
        <f>CONCATENATE(quota_commodities[[#This Row],[goods_nomenclature_item_id]], " - ", quota_commodities[[#This Row],[description]])</f>
        <v>2204229821 - Of an actual alcoholic strength by volume exceeding 13|% vol but not exceeding 15|% vol</v>
      </c>
    </row>
    <row r="2250" spans="1:4" x14ac:dyDescent="0.25">
      <c r="A2250" s="9" t="s">
        <v>436</v>
      </c>
      <c r="B2250" s="9" t="s">
        <v>2826</v>
      </c>
      <c r="C2250" s="9" t="s">
        <v>2817</v>
      </c>
      <c r="D2250" s="9" t="str">
        <f>CONCATENATE(quota_commodities[[#This Row],[goods_nomenclature_item_id]], " - ", quota_commodities[[#This Row],[description]])</f>
        <v>2204299310 - Of an actual alcoholic strength by volume not exceeding 13|% vol</v>
      </c>
    </row>
    <row r="2251" spans="1:4" x14ac:dyDescent="0.25">
      <c r="A2251" s="9" t="s">
        <v>436</v>
      </c>
      <c r="B2251" s="9" t="s">
        <v>4250</v>
      </c>
      <c r="C2251" s="9" t="s">
        <v>4095</v>
      </c>
      <c r="D2251" s="9" t="str">
        <f>CONCATENATE(quota_commodities[[#This Row],[goods_nomenclature_item_id]], " - ", quota_commodities[[#This Row],[description]])</f>
        <v>2204299320 - Of an actual alcoholic strength by volume exceeding 13|% vol but not exceeding 15|% vol</v>
      </c>
    </row>
    <row r="2252" spans="1:4" x14ac:dyDescent="0.25">
      <c r="A2252" s="9" t="s">
        <v>436</v>
      </c>
      <c r="B2252" s="9" t="s">
        <v>2827</v>
      </c>
      <c r="C2252" s="9" t="s">
        <v>2817</v>
      </c>
      <c r="D2252" s="9" t="str">
        <f>CONCATENATE(quota_commodities[[#This Row],[goods_nomenclature_item_id]], " - ", quota_commodities[[#This Row],[description]])</f>
        <v>2204299411 - Of an actual alcoholic strength by volume not exceeding 13|% vol</v>
      </c>
    </row>
    <row r="2253" spans="1:4" x14ac:dyDescent="0.25">
      <c r="A2253" s="9" t="s">
        <v>436</v>
      </c>
      <c r="B2253" s="9" t="s">
        <v>4130</v>
      </c>
      <c r="C2253" s="9" t="s">
        <v>4095</v>
      </c>
      <c r="D2253" s="9" t="str">
        <f>CONCATENATE(quota_commodities[[#This Row],[goods_nomenclature_item_id]], " - ", quota_commodities[[#This Row],[description]])</f>
        <v>2204299421 - Of an actual alcoholic strength by volume exceeding 13|% vol but not exceeding 15|% vol</v>
      </c>
    </row>
    <row r="2254" spans="1:4" x14ac:dyDescent="0.25">
      <c r="A2254" s="9" t="s">
        <v>436</v>
      </c>
      <c r="B2254" s="9" t="s">
        <v>2829</v>
      </c>
      <c r="C2254" s="9" t="s">
        <v>2817</v>
      </c>
      <c r="D2254" s="9" t="str">
        <f>CONCATENATE(quota_commodities[[#This Row],[goods_nomenclature_item_id]], " - ", quota_commodities[[#This Row],[description]])</f>
        <v>2204299510 - Of an actual alcoholic strength by volume not exceeding 13|% vol</v>
      </c>
    </row>
    <row r="2255" spans="1:4" x14ac:dyDescent="0.25">
      <c r="A2255" s="9" t="s">
        <v>436</v>
      </c>
      <c r="B2255" s="9" t="s">
        <v>4254</v>
      </c>
      <c r="C2255" s="9" t="s">
        <v>4095</v>
      </c>
      <c r="D2255" s="9" t="str">
        <f>CONCATENATE(quota_commodities[[#This Row],[goods_nomenclature_item_id]], " - ", quota_commodities[[#This Row],[description]])</f>
        <v>2204299520 - Of an actual alcoholic strength by volume exceeding 13|% vol but not exceeding 15|% vol</v>
      </c>
    </row>
    <row r="2256" spans="1:4" x14ac:dyDescent="0.25">
      <c r="A2256" s="9" t="s">
        <v>436</v>
      </c>
      <c r="B2256" s="9" t="s">
        <v>2830</v>
      </c>
      <c r="C2256" s="9" t="s">
        <v>2817</v>
      </c>
      <c r="D2256" s="9" t="str">
        <f>CONCATENATE(quota_commodities[[#This Row],[goods_nomenclature_item_id]], " - ", quota_commodities[[#This Row],[description]])</f>
        <v>2204299611 - Of an actual alcoholic strength by volume not exceeding 13|% vol</v>
      </c>
    </row>
    <row r="2257" spans="1:4" x14ac:dyDescent="0.25">
      <c r="A2257" s="9" t="s">
        <v>436</v>
      </c>
      <c r="B2257" s="9" t="s">
        <v>4135</v>
      </c>
      <c r="C2257" s="9" t="s">
        <v>4095</v>
      </c>
      <c r="D2257" s="9" t="str">
        <f>CONCATENATE(quota_commodities[[#This Row],[goods_nomenclature_item_id]], " - ", quota_commodities[[#This Row],[description]])</f>
        <v>2204299621 - Of an actual alcoholic strength by volume exceeding 13|% vol but not exceeding 15|% vol</v>
      </c>
    </row>
    <row r="2258" spans="1:4" x14ac:dyDescent="0.25">
      <c r="A2258" s="9" t="s">
        <v>436</v>
      </c>
      <c r="B2258" s="9" t="s">
        <v>2832</v>
      </c>
      <c r="C2258" s="9" t="s">
        <v>2817</v>
      </c>
      <c r="D2258" s="9" t="str">
        <f>CONCATENATE(quota_commodities[[#This Row],[goods_nomenclature_item_id]], " - ", quota_commodities[[#This Row],[description]])</f>
        <v>2204299710 - Of an actual alcoholic strength by volume not exceeding 13|% vol</v>
      </c>
    </row>
    <row r="2259" spans="1:4" x14ac:dyDescent="0.25">
      <c r="A2259" s="9" t="s">
        <v>436</v>
      </c>
      <c r="B2259" s="9" t="s">
        <v>4258</v>
      </c>
      <c r="C2259" s="9" t="s">
        <v>4095</v>
      </c>
      <c r="D2259" s="9" t="str">
        <f>CONCATENATE(quota_commodities[[#This Row],[goods_nomenclature_item_id]], " - ", quota_commodities[[#This Row],[description]])</f>
        <v>2204299720 - Of an actual alcoholic strength by volume exceeding 13|% vol but not exceeding 15|% vol</v>
      </c>
    </row>
    <row r="2260" spans="1:4" x14ac:dyDescent="0.25">
      <c r="A2260" s="9" t="s">
        <v>436</v>
      </c>
      <c r="B2260" s="9" t="s">
        <v>2833</v>
      </c>
      <c r="C2260" s="9" t="s">
        <v>2817</v>
      </c>
      <c r="D2260" s="9" t="str">
        <f>CONCATENATE(quota_commodities[[#This Row],[goods_nomenclature_item_id]], " - ", quota_commodities[[#This Row],[description]])</f>
        <v>2204299811 - Of an actual alcoholic strength by volume not exceeding 13|% vol</v>
      </c>
    </row>
    <row r="2261" spans="1:4" x14ac:dyDescent="0.25">
      <c r="A2261" s="9" t="s">
        <v>436</v>
      </c>
      <c r="B2261" s="9" t="s">
        <v>4140</v>
      </c>
      <c r="C2261" s="9" t="s">
        <v>4095</v>
      </c>
      <c r="D2261" s="9" t="str">
        <f>CONCATENATE(quota_commodities[[#This Row],[goods_nomenclature_item_id]], " - ", quota_commodities[[#This Row],[description]])</f>
        <v>2204299821 - Of an actual alcoholic strength by volume exceeding 13|% vol but not exceeding 15|% vol</v>
      </c>
    </row>
    <row r="2262" spans="1:4" x14ac:dyDescent="0.25">
      <c r="A2262" s="9" t="s">
        <v>438</v>
      </c>
      <c r="B2262" s="9" t="s">
        <v>4383</v>
      </c>
      <c r="C2262" s="9" t="s">
        <v>3647</v>
      </c>
      <c r="D2262" s="9" t="str">
        <f>CONCATENATE(quota_commodities[[#This Row],[goods_nomenclature_item_id]], " - ", quota_commodities[[#This Row],[description]])</f>
        <v>0301910000 - Trout (Salmo trutta, Oncorhynchus mykiss, Oncorhynchus clarki, Oncorhynchus aguabonita, Oncorhynchus gilae, Oncorhynchus apache and Oncorhynchus chrysogaster)</v>
      </c>
    </row>
    <row r="2263" spans="1:4" x14ac:dyDescent="0.25">
      <c r="A2263" s="9" t="s">
        <v>438</v>
      </c>
      <c r="B2263" s="9" t="s">
        <v>3646</v>
      </c>
      <c r="C2263" s="9" t="s">
        <v>3647</v>
      </c>
      <c r="D2263" s="9" t="str">
        <f>CONCATENATE(quota_commodities[[#This Row],[goods_nomenclature_item_id]], " - ", quota_commodities[[#This Row],[description]])</f>
        <v>0302110000 - Trout (Salmo trutta, Oncorhynchus mykiss, Oncorhynchus clarki, Oncorhynchus aguabonita, Oncorhynchus gilae, Oncorhynchus apache and Oncorhynchus chrysogaster)</v>
      </c>
    </row>
    <row r="2264" spans="1:4" x14ac:dyDescent="0.25">
      <c r="A2264" s="9" t="s">
        <v>438</v>
      </c>
      <c r="B2264" s="9" t="s">
        <v>3651</v>
      </c>
      <c r="C2264" s="9" t="s">
        <v>3647</v>
      </c>
      <c r="D2264" s="9" t="str">
        <f>CONCATENATE(quota_commodities[[#This Row],[goods_nomenclature_item_id]], " - ", quota_commodities[[#This Row],[description]])</f>
        <v>0303140000 - Trout (Salmo trutta, Oncorhynchus mykiss, Oncorhynchus clarki, Oncorhynchus aguabonita, Oncorhynchus gilae, Oncorhynchus apache and Oncorhynchus chrysogaster)</v>
      </c>
    </row>
    <row r="2265" spans="1:4" x14ac:dyDescent="0.25">
      <c r="A2265" s="9" t="s">
        <v>438</v>
      </c>
      <c r="B2265" s="9" t="s">
        <v>4384</v>
      </c>
      <c r="C2265" s="9" t="s">
        <v>3647</v>
      </c>
      <c r="D2265" s="9" t="str">
        <f>CONCATENATE(quota_commodities[[#This Row],[goods_nomenclature_item_id]], " - ", quota_commodities[[#This Row],[description]])</f>
        <v>0304420000 - Trout (Salmo trutta, Oncorhynchus mykiss, Oncorhynchus clarki, Oncorhynchus aguabonita, Oncorhynchus gilae, Oncorhynchus apache and Oncorhynchus chrysogaster)</v>
      </c>
    </row>
    <row r="2266" spans="1:4" x14ac:dyDescent="0.25">
      <c r="A2266" s="9" t="s">
        <v>438</v>
      </c>
      <c r="B2266" s="9" t="s">
        <v>4385</v>
      </c>
      <c r="C2266" s="9" t="s">
        <v>4386</v>
      </c>
      <c r="D2266" s="9" t="str">
        <f>CONCATENATE(quota_commodities[[#This Row],[goods_nomenclature_item_id]], " - ", quota_commodities[[#This Row],[description]])</f>
        <v>0304520010 - Trout of the species Salmo trutta, Oncorhynchus mykiss, Oncorhynchus clarki, Oncorhynchus aguabonita, Oncorhynchus gilae, Oncorhynchus apache and Oncorhynchus chrysogaster</v>
      </c>
    </row>
    <row r="2267" spans="1:4" x14ac:dyDescent="0.25">
      <c r="A2267" s="9" t="s">
        <v>438</v>
      </c>
      <c r="B2267" s="9" t="s">
        <v>4387</v>
      </c>
      <c r="C2267" s="9" t="s">
        <v>3647</v>
      </c>
      <c r="D2267" s="9" t="str">
        <f>CONCATENATE(quota_commodities[[#This Row],[goods_nomenclature_item_id]], " - ", quota_commodities[[#This Row],[description]])</f>
        <v>0304820000 - Trout (Salmo trutta, Oncorhynchus mykiss, Oncorhynchus clarki, Oncorhynchus aguabonita, Oncorhynchus gilae, Oncorhynchus apache and Oncorhynchus chrysogaster)</v>
      </c>
    </row>
    <row r="2268" spans="1:4" x14ac:dyDescent="0.25">
      <c r="A2268" s="9" t="s">
        <v>438</v>
      </c>
      <c r="B2268" s="9" t="s">
        <v>3499</v>
      </c>
      <c r="C2268" s="9" t="s">
        <v>3500</v>
      </c>
      <c r="D2268" s="9" t="str">
        <f>CONCATENATE(quota_commodities[[#This Row],[goods_nomenclature_item_id]], " - ", quota_commodities[[#This Row],[description]])</f>
        <v>0304992111 - Of trout (Oncorhynchus mykiss)</v>
      </c>
    </row>
    <row r="2269" spans="1:4" x14ac:dyDescent="0.25">
      <c r="A2269" s="9" t="s">
        <v>438</v>
      </c>
      <c r="B2269" s="9" t="s">
        <v>4388</v>
      </c>
      <c r="C2269" s="9" t="s">
        <v>4389</v>
      </c>
      <c r="D2269" s="9" t="str">
        <f>CONCATENATE(quota_commodities[[#This Row],[goods_nomenclature_item_id]], " - ", quota_commodities[[#This Row],[description]])</f>
        <v>0304992112 - Of trout (Salmo trutta, Oncorhynchus clarki, Oncorhynchus aguabonita and Oncorhynchus gilae)</v>
      </c>
    </row>
    <row r="2270" spans="1:4" x14ac:dyDescent="0.25">
      <c r="A2270" s="9" t="s">
        <v>438</v>
      </c>
      <c r="B2270" s="9" t="s">
        <v>4390</v>
      </c>
      <c r="C2270" s="9" t="s">
        <v>4391</v>
      </c>
      <c r="D2270" s="9" t="str">
        <f>CONCATENATE(quota_commodities[[#This Row],[goods_nomenclature_item_id]], " - ", quota_commodities[[#This Row],[description]])</f>
        <v>0304992120 - Of trout (Oncorhynchus apache and Oncorhynchus chrysogaster)</v>
      </c>
    </row>
    <row r="2271" spans="1:4" x14ac:dyDescent="0.25">
      <c r="A2271" s="9" t="s">
        <v>438</v>
      </c>
      <c r="B2271" s="9" t="s">
        <v>4392</v>
      </c>
      <c r="C2271" s="9" t="s">
        <v>4393</v>
      </c>
      <c r="D2271" s="9" t="str">
        <f>CONCATENATE(quota_commodities[[#This Row],[goods_nomenclature_item_id]], " - ", quota_commodities[[#This Row],[description]])</f>
        <v>0305100010 - Of trout of the species Salmo trutta, Oncorhynchus mykiss, Oncorhynchus clarki, Oncorhynchus aguabonita, Oncorhynchus gilae, Oncorhynchus apache and Oncorhynchus chrysogaster</v>
      </c>
    </row>
    <row r="2272" spans="1:4" x14ac:dyDescent="0.25">
      <c r="A2272" s="9" t="s">
        <v>438</v>
      </c>
      <c r="B2272" s="9" t="s">
        <v>4394</v>
      </c>
      <c r="C2272" s="9" t="s">
        <v>3647</v>
      </c>
      <c r="D2272" s="9" t="str">
        <f>CONCATENATE(quota_commodities[[#This Row],[goods_nomenclature_item_id]], " - ", quota_commodities[[#This Row],[description]])</f>
        <v>0305399010 - Trout (Salmo trutta, Oncorhynchus mykiss, Oncorhynchus clarki, Oncorhynchus aguabonita, Oncorhynchus gilae, Oncorhynchus apache and Oncorhynchus chrysogaster)</v>
      </c>
    </row>
    <row r="2273" spans="1:4" x14ac:dyDescent="0.25">
      <c r="A2273" s="9" t="s">
        <v>438</v>
      </c>
      <c r="B2273" s="9" t="s">
        <v>3828</v>
      </c>
      <c r="C2273" s="9" t="s">
        <v>3647</v>
      </c>
      <c r="D2273" s="9" t="str">
        <f>CONCATENATE(quota_commodities[[#This Row],[goods_nomenclature_item_id]], " - ", quota_commodities[[#This Row],[description]])</f>
        <v>0305430000 - Trout (Salmo trutta, Oncorhynchus mykiss, Oncorhynchus clarki, Oncorhynchus aguabonita, Oncorhynchus gilae, Oncorhynchus apache and Oncorhynchus chrysogaster)</v>
      </c>
    </row>
    <row r="2274" spans="1:4" x14ac:dyDescent="0.25">
      <c r="A2274" s="9" t="s">
        <v>438</v>
      </c>
      <c r="B2274" s="9" t="s">
        <v>4395</v>
      </c>
      <c r="C2274" s="9" t="s">
        <v>3841</v>
      </c>
      <c r="D2274" s="9" t="str">
        <f>CONCATENATE(quota_commodities[[#This Row],[goods_nomenclature_item_id]], " - ", quota_commodities[[#This Row],[description]])</f>
        <v>0305598561 - Trout (Salmo trutta, Oncorhynchus mykiss, Oncorhynchus clarki, Oncorhynchus aguabonita, Oncorhynchus gilae, Oncorhynchus apache and Onchorhynchus chrysogaster)</v>
      </c>
    </row>
    <row r="2275" spans="1:4" x14ac:dyDescent="0.25">
      <c r="A2275" s="9" t="s">
        <v>438</v>
      </c>
      <c r="B2275" s="9" t="s">
        <v>3840</v>
      </c>
      <c r="C2275" s="9" t="s">
        <v>3841</v>
      </c>
      <c r="D2275" s="9" t="str">
        <f>CONCATENATE(quota_commodities[[#This Row],[goods_nomenclature_item_id]], " - ", quota_commodities[[#This Row],[description]])</f>
        <v>0305698061 - Trout (Salmo trutta, Oncorhynchus mykiss, Oncorhynchus clarki, Oncorhynchus aguabonita, Oncorhynchus gilae, Oncorhynchus apache and Onchorhynchus chrysogaster)</v>
      </c>
    </row>
    <row r="2276" spans="1:4" x14ac:dyDescent="0.25">
      <c r="A2276" s="9" t="s">
        <v>440</v>
      </c>
      <c r="B2276" s="9" t="s">
        <v>4396</v>
      </c>
      <c r="C2276" s="9" t="s">
        <v>4397</v>
      </c>
      <c r="D2276" s="9" t="str">
        <f>CONCATENATE(quota_commodities[[#This Row],[goods_nomenclature_item_id]], " - ", quota_commodities[[#This Row],[description]])</f>
        <v>0301930000 - Carp (Cyprinus spp., Carassius spp., Ctenopharyngodon idellus, Hypophthalmichthys spp., Cirrhinus spp., Mylopharyngodon piceus, Catla catla, Labeo spp., Osteochilus hasselti, Leptobarbus hoeveni, Megalobrama spp.)</v>
      </c>
    </row>
    <row r="2277" spans="1:4" x14ac:dyDescent="0.25">
      <c r="A2277" s="9" t="s">
        <v>440</v>
      </c>
      <c r="B2277" s="9" t="s">
        <v>4398</v>
      </c>
      <c r="C2277" s="9" t="s">
        <v>4397</v>
      </c>
      <c r="D2277" s="9" t="str">
        <f>CONCATENATE(quota_commodities[[#This Row],[goods_nomenclature_item_id]], " - ", quota_commodities[[#This Row],[description]])</f>
        <v>0302730000 - Carp (Cyprinus spp., Carassius spp., Ctenopharyngodon idellus, Hypophthalmichthys spp., Cirrhinus spp., Mylopharyngodon piceus, Catla catla, Labeo spp., Osteochilus hasselti, Leptobarbus hoeveni, Megalobrama spp.)</v>
      </c>
    </row>
    <row r="2278" spans="1:4" x14ac:dyDescent="0.25">
      <c r="A2278" s="9" t="s">
        <v>440</v>
      </c>
      <c r="B2278" s="9" t="s">
        <v>4399</v>
      </c>
      <c r="C2278" s="9" t="s">
        <v>4397</v>
      </c>
      <c r="D2278" s="9" t="str">
        <f>CONCATENATE(quota_commodities[[#This Row],[goods_nomenclature_item_id]], " - ", quota_commodities[[#This Row],[description]])</f>
        <v>0303250000 - Carp (Cyprinus spp., Carassius spp., Ctenopharyngodon idellus, Hypophthalmichthys spp., Cirrhinus spp., Mylopharyngodon piceus, Catla catla, Labeo spp., Osteochilus hasselti, Leptobarbus hoeveni, Megalobrama spp.)</v>
      </c>
    </row>
    <row r="2279" spans="1:4" x14ac:dyDescent="0.25">
      <c r="A2279" s="9" t="s">
        <v>440</v>
      </c>
      <c r="B2279" s="9" t="s">
        <v>4400</v>
      </c>
      <c r="C2279" s="9" t="s">
        <v>4401</v>
      </c>
      <c r="D2279" s="9" t="str">
        <f>CONCATENATE(quota_commodities[[#This Row],[goods_nomenclature_item_id]], " - ", quota_commodities[[#This Row],[description]])</f>
        <v>0304390020 - Carp (Cyprinus carpio, Carassius carassius, Ctenopharyngodon idellus, Hypophthalmichthys|spp., Cirrhinus|spp., Mylopharyngodon piceus)</v>
      </c>
    </row>
    <row r="2280" spans="1:4" x14ac:dyDescent="0.25">
      <c r="A2280" s="9" t="s">
        <v>440</v>
      </c>
      <c r="B2280" s="9" t="s">
        <v>4402</v>
      </c>
      <c r="C2280" s="9" t="s">
        <v>4401</v>
      </c>
      <c r="D2280" s="9" t="str">
        <f>CONCATENATE(quota_commodities[[#This Row],[goods_nomenclature_item_id]], " - ", quota_commodities[[#This Row],[description]])</f>
        <v>0304510010 - Carp (Cyprinus carpio, Carassius carassius, Ctenopharyngodon idellus, Hypophthalmichthys|spp., Cirrhinus|spp., Mylopharyngodon piceus)</v>
      </c>
    </row>
    <row r="2281" spans="1:4" x14ac:dyDescent="0.25">
      <c r="A2281" s="9" t="s">
        <v>440</v>
      </c>
      <c r="B2281" s="9" t="s">
        <v>4403</v>
      </c>
      <c r="C2281" s="9" t="s">
        <v>4401</v>
      </c>
      <c r="D2281" s="9" t="str">
        <f>CONCATENATE(quota_commodities[[#This Row],[goods_nomenclature_item_id]], " - ", quota_commodities[[#This Row],[description]])</f>
        <v>0304690020 - Carp (Cyprinus carpio, Carassius carassius, Ctenopharyngodon idellus, Hypophthalmichthys|spp., Cirrhinus|spp., Mylopharyngodon piceus)</v>
      </c>
    </row>
    <row r="2282" spans="1:4" x14ac:dyDescent="0.25">
      <c r="A2282" s="9" t="s">
        <v>440</v>
      </c>
      <c r="B2282" s="9" t="s">
        <v>4404</v>
      </c>
      <c r="C2282" s="9" t="s">
        <v>4401</v>
      </c>
      <c r="D2282" s="9" t="str">
        <f>CONCATENATE(quota_commodities[[#This Row],[goods_nomenclature_item_id]], " - ", quota_commodities[[#This Row],[description]])</f>
        <v>0304939010 - Carp (Cyprinus carpio, Carassius carassius, Ctenopharyngodon idellus, Hypophthalmichthys|spp., Cirrhinus|spp., Mylopharyngodon piceus)</v>
      </c>
    </row>
    <row r="2283" spans="1:4" x14ac:dyDescent="0.25">
      <c r="A2283" s="9" t="s">
        <v>440</v>
      </c>
      <c r="B2283" s="9" t="s">
        <v>4405</v>
      </c>
      <c r="C2283" s="9" t="s">
        <v>4401</v>
      </c>
      <c r="D2283" s="9" t="str">
        <f>CONCATENATE(quota_commodities[[#This Row],[goods_nomenclature_item_id]], " - ", quota_commodities[[#This Row],[description]])</f>
        <v>0305100020 - Carp (Cyprinus carpio, Carassius carassius, Ctenopharyngodon idellus, Hypophthalmichthys|spp., Cirrhinus|spp., Mylopharyngodon piceus)</v>
      </c>
    </row>
    <row r="2284" spans="1:4" x14ac:dyDescent="0.25">
      <c r="A2284" s="9" t="s">
        <v>440</v>
      </c>
      <c r="B2284" s="9" t="s">
        <v>4406</v>
      </c>
      <c r="C2284" s="9" t="s">
        <v>4401</v>
      </c>
      <c r="D2284" s="9" t="str">
        <f>CONCATENATE(quota_commodities[[#This Row],[goods_nomenclature_item_id]], " - ", quota_commodities[[#This Row],[description]])</f>
        <v>0305310010 - Carp (Cyprinus carpio, Carassius carassius, Ctenopharyngodon idellus, Hypophthalmichthys|spp., Cirrhinus|spp., Mylopharyngodon piceus)</v>
      </c>
    </row>
    <row r="2285" spans="1:4" x14ac:dyDescent="0.25">
      <c r="A2285" s="9" t="s">
        <v>440</v>
      </c>
      <c r="B2285" s="9" t="s">
        <v>4407</v>
      </c>
      <c r="C2285" s="9" t="s">
        <v>4401</v>
      </c>
      <c r="D2285" s="9" t="str">
        <f>CONCATENATE(quota_commodities[[#This Row],[goods_nomenclature_item_id]], " - ", quota_commodities[[#This Row],[description]])</f>
        <v>0305449010 - Carp (Cyprinus carpio, Carassius carassius, Ctenopharyngodon idellus, Hypophthalmichthys|spp., Cirrhinus|spp., Mylopharyngodon piceus)</v>
      </c>
    </row>
    <row r="2286" spans="1:4" x14ac:dyDescent="0.25">
      <c r="A2286" s="9" t="s">
        <v>440</v>
      </c>
      <c r="B2286" s="9" t="s">
        <v>4408</v>
      </c>
      <c r="C2286" s="9" t="s">
        <v>4401</v>
      </c>
      <c r="D2286" s="9" t="str">
        <f>CONCATENATE(quota_commodities[[#This Row],[goods_nomenclature_item_id]], " - ", quota_commodities[[#This Row],[description]])</f>
        <v>0305520010 - Carp (Cyprinus carpio, Carassius carassius, Ctenopharyngodon idellus, Hypophthalmichthys|spp., Cirrhinus|spp., Mylopharyngodon piceus)</v>
      </c>
    </row>
    <row r="2287" spans="1:4" x14ac:dyDescent="0.25">
      <c r="A2287" s="9" t="s">
        <v>440</v>
      </c>
      <c r="B2287" s="9" t="s">
        <v>4409</v>
      </c>
      <c r="C2287" s="9" t="s">
        <v>4401</v>
      </c>
      <c r="D2287" s="9" t="str">
        <f>CONCATENATE(quota_commodities[[#This Row],[goods_nomenclature_item_id]], " - ", quota_commodities[[#This Row],[description]])</f>
        <v>0305640010 - Carp (Cyprinus carpio, Carassius carassius, Ctenopharyngodon idellus, Hypophthalmichthys|spp., Cirrhinus|spp., Mylopharyngodon piceus)</v>
      </c>
    </row>
    <row r="2288" spans="1:4" x14ac:dyDescent="0.25">
      <c r="A2288" s="9" t="s">
        <v>441</v>
      </c>
      <c r="B2288" s="9" t="s">
        <v>4072</v>
      </c>
      <c r="C2288" s="9" t="s">
        <v>2617</v>
      </c>
      <c r="D2288" s="9" t="str">
        <f>CONCATENATE(quota_commodities[[#This Row],[goods_nomenclature_item_id]], " - ", quota_commodities[[#This Row],[description]])</f>
        <v>2204109300 - Other</v>
      </c>
    </row>
    <row r="2289" spans="1:4" x14ac:dyDescent="0.25">
      <c r="A2289" s="9" t="s">
        <v>441</v>
      </c>
      <c r="B2289" s="9" t="s">
        <v>4073</v>
      </c>
      <c r="C2289" s="9" t="s">
        <v>4074</v>
      </c>
      <c r="D2289" s="9" t="str">
        <f>CONCATENATE(quota_commodities[[#This Row],[goods_nomenclature_item_id]], " - ", quota_commodities[[#This Row],[description]])</f>
        <v>2204109400 - With a protected geographical indication (PGI)</v>
      </c>
    </row>
    <row r="2290" spans="1:4" x14ac:dyDescent="0.25">
      <c r="A2290" s="9" t="s">
        <v>441</v>
      </c>
      <c r="B2290" s="9" t="s">
        <v>4075</v>
      </c>
      <c r="C2290" s="9" t="s">
        <v>4076</v>
      </c>
      <c r="D2290" s="9" t="str">
        <f>CONCATENATE(quota_commodities[[#This Row],[goods_nomenclature_item_id]], " - ", quota_commodities[[#This Row],[description]])</f>
        <v>2204109600 - Other varietal wines</v>
      </c>
    </row>
    <row r="2291" spans="1:4" x14ac:dyDescent="0.25">
      <c r="A2291" s="9" t="s">
        <v>441</v>
      </c>
      <c r="B2291" s="9" t="s">
        <v>4077</v>
      </c>
      <c r="C2291" s="9" t="s">
        <v>2617</v>
      </c>
      <c r="D2291" s="9" t="str">
        <f>CONCATENATE(quota_commodities[[#This Row],[goods_nomenclature_item_id]], " - ", quota_commodities[[#This Row],[description]])</f>
        <v>2204109800 - Other</v>
      </c>
    </row>
    <row r="2292" spans="1:4" x14ac:dyDescent="0.25">
      <c r="A2292" s="9" t="s">
        <v>441</v>
      </c>
      <c r="B2292" s="9" t="s">
        <v>4078</v>
      </c>
      <c r="C2292" s="9" t="s">
        <v>4079</v>
      </c>
      <c r="D2292" s="9" t="str">
        <f>CONCATENATE(quota_commodities[[#This Row],[goods_nomenclature_item_id]], " - ", quota_commodities[[#This Row],[description]])</f>
        <v>2204210600 - With a protected designation of origin (PDO)</v>
      </c>
    </row>
    <row r="2293" spans="1:4" x14ac:dyDescent="0.25">
      <c r="A2293" s="9" t="s">
        <v>441</v>
      </c>
      <c r="B2293" s="9" t="s">
        <v>4080</v>
      </c>
      <c r="C2293" s="9" t="s">
        <v>4074</v>
      </c>
      <c r="D2293" s="9" t="str">
        <f>CONCATENATE(quota_commodities[[#This Row],[goods_nomenclature_item_id]], " - ", quota_commodities[[#This Row],[description]])</f>
        <v>2204210700 - With a protected geographical indication (PGI)</v>
      </c>
    </row>
    <row r="2294" spans="1:4" x14ac:dyDescent="0.25">
      <c r="A2294" s="9" t="s">
        <v>441</v>
      </c>
      <c r="B2294" s="9" t="s">
        <v>4081</v>
      </c>
      <c r="C2294" s="9" t="s">
        <v>4076</v>
      </c>
      <c r="D2294" s="9" t="str">
        <f>CONCATENATE(quota_commodities[[#This Row],[goods_nomenclature_item_id]], " - ", quota_commodities[[#This Row],[description]])</f>
        <v>2204210800 - Other varietal wines</v>
      </c>
    </row>
    <row r="2295" spans="1:4" x14ac:dyDescent="0.25">
      <c r="A2295" s="9" t="s">
        <v>441</v>
      </c>
      <c r="B2295" s="9" t="s">
        <v>4082</v>
      </c>
      <c r="C2295" s="9" t="s">
        <v>2617</v>
      </c>
      <c r="D2295" s="9" t="str">
        <f>CONCATENATE(quota_commodities[[#This Row],[goods_nomenclature_item_id]], " - ", quota_commodities[[#This Row],[description]])</f>
        <v>2204210900 - Other</v>
      </c>
    </row>
    <row r="2296" spans="1:4" x14ac:dyDescent="0.25">
      <c r="A2296" s="9" t="s">
        <v>441</v>
      </c>
      <c r="B2296" s="9" t="s">
        <v>2841</v>
      </c>
      <c r="C2296" s="9" t="s">
        <v>2617</v>
      </c>
      <c r="D2296" s="9" t="str">
        <f>CONCATENATE(quota_commodities[[#This Row],[goods_nomenclature_item_id]], " - ", quota_commodities[[#This Row],[description]])</f>
        <v>2204219319 - Other</v>
      </c>
    </row>
    <row r="2297" spans="1:4" x14ac:dyDescent="0.25">
      <c r="A2297" s="9" t="s">
        <v>441</v>
      </c>
      <c r="B2297" s="9" t="s">
        <v>4083</v>
      </c>
      <c r="C2297" s="9" t="s">
        <v>2617</v>
      </c>
      <c r="D2297" s="9" t="str">
        <f>CONCATENATE(quota_commodities[[#This Row],[goods_nomenclature_item_id]], " - ", quota_commodities[[#This Row],[description]])</f>
        <v>2204219329 - Other</v>
      </c>
    </row>
    <row r="2298" spans="1:4" x14ac:dyDescent="0.25">
      <c r="A2298" s="9" t="s">
        <v>441</v>
      </c>
      <c r="B2298" s="9" t="s">
        <v>4084</v>
      </c>
      <c r="C2298" s="9" t="s">
        <v>4085</v>
      </c>
      <c r="D2298" s="9" t="str">
        <f>CONCATENATE(quota_commodities[[#This Row],[goods_nomenclature_item_id]], " - ", quota_commodities[[#This Row],[description]])</f>
        <v>2204219331 - Of an actual alcoholic strength by volume exceeding 15|% vol but not exceeding 18|% vol</v>
      </c>
    </row>
    <row r="2299" spans="1:4" x14ac:dyDescent="0.25">
      <c r="A2299" s="9" t="s">
        <v>441</v>
      </c>
      <c r="B2299" s="9" t="s">
        <v>4086</v>
      </c>
      <c r="C2299" s="9" t="s">
        <v>4087</v>
      </c>
      <c r="D2299" s="9" t="str">
        <f>CONCATENATE(quota_commodities[[#This Row],[goods_nomenclature_item_id]], " - ", quota_commodities[[#This Row],[description]])</f>
        <v>2204219341 - Of an actual alcoholic strength by volume exceeding 18|% vol but not exceeding 22|% vol</v>
      </c>
    </row>
    <row r="2300" spans="1:4" x14ac:dyDescent="0.25">
      <c r="A2300" s="9" t="s">
        <v>441</v>
      </c>
      <c r="B2300" s="9" t="s">
        <v>4088</v>
      </c>
      <c r="C2300" s="9" t="s">
        <v>4089</v>
      </c>
      <c r="D2300" s="9" t="str">
        <f>CONCATENATE(quota_commodities[[#This Row],[goods_nomenclature_item_id]], " - ", quota_commodities[[#This Row],[description]])</f>
        <v>2204219351 - Of an actual alcoholic strength by volume exceeding 22|% vol</v>
      </c>
    </row>
    <row r="2301" spans="1:4" x14ac:dyDescent="0.25">
      <c r="A2301" s="9" t="s">
        <v>441</v>
      </c>
      <c r="B2301" s="9" t="s">
        <v>2846</v>
      </c>
      <c r="C2301" s="9" t="s">
        <v>2617</v>
      </c>
      <c r="D2301" s="9" t="str">
        <f>CONCATENATE(quota_commodities[[#This Row],[goods_nomenclature_item_id]], " - ", quota_commodities[[#This Row],[description]])</f>
        <v>2204219419 - Other</v>
      </c>
    </row>
    <row r="2302" spans="1:4" x14ac:dyDescent="0.25">
      <c r="A2302" s="9" t="s">
        <v>441</v>
      </c>
      <c r="B2302" s="9" t="s">
        <v>4090</v>
      </c>
      <c r="C2302" s="9" t="s">
        <v>2617</v>
      </c>
      <c r="D2302" s="9" t="str">
        <f>CONCATENATE(quota_commodities[[#This Row],[goods_nomenclature_item_id]], " - ", quota_commodities[[#This Row],[description]])</f>
        <v>2204219429 - Other</v>
      </c>
    </row>
    <row r="2303" spans="1:4" x14ac:dyDescent="0.25">
      <c r="A2303" s="9" t="s">
        <v>441</v>
      </c>
      <c r="B2303" s="9" t="s">
        <v>4091</v>
      </c>
      <c r="C2303" s="9" t="s">
        <v>4085</v>
      </c>
      <c r="D2303" s="9" t="str">
        <f>CONCATENATE(quota_commodities[[#This Row],[goods_nomenclature_item_id]], " - ", quota_commodities[[#This Row],[description]])</f>
        <v>2204219431 - Of an actual alcoholic strength by volume exceeding 15|% vol but not exceeding 18|% vol</v>
      </c>
    </row>
    <row r="2304" spans="1:4" x14ac:dyDescent="0.25">
      <c r="A2304" s="9" t="s">
        <v>441</v>
      </c>
      <c r="B2304" s="9" t="s">
        <v>4092</v>
      </c>
      <c r="C2304" s="9" t="s">
        <v>4087</v>
      </c>
      <c r="D2304" s="9" t="str">
        <f>CONCATENATE(quota_commodities[[#This Row],[goods_nomenclature_item_id]], " - ", quota_commodities[[#This Row],[description]])</f>
        <v>2204219441 - Of an actual alcoholic strength by volume exceeding 18|% vol but not exceeding 22|% vol</v>
      </c>
    </row>
    <row r="2305" spans="1:4" x14ac:dyDescent="0.25">
      <c r="A2305" s="9" t="s">
        <v>441</v>
      </c>
      <c r="B2305" s="9" t="s">
        <v>4093</v>
      </c>
      <c r="C2305" s="9" t="s">
        <v>4089</v>
      </c>
      <c r="D2305" s="9" t="str">
        <f>CONCATENATE(quota_commodities[[#This Row],[goods_nomenclature_item_id]], " - ", quota_commodities[[#This Row],[description]])</f>
        <v>2204219451 - Of an actual alcoholic strength by volume exceeding 22|% vol</v>
      </c>
    </row>
    <row r="2306" spans="1:4" x14ac:dyDescent="0.25">
      <c r="A2306" s="9" t="s">
        <v>441</v>
      </c>
      <c r="B2306" s="9" t="s">
        <v>4362</v>
      </c>
      <c r="C2306" s="9" t="s">
        <v>4114</v>
      </c>
      <c r="D2306" s="9" t="str">
        <f>CONCATENATE(quota_commodities[[#This Row],[goods_nomenclature_item_id]], " - ", quota_commodities[[#This Row],[description]])</f>
        <v>2204219500 - White</v>
      </c>
    </row>
    <row r="2307" spans="1:4" x14ac:dyDescent="0.25">
      <c r="A2307" s="9" t="s">
        <v>441</v>
      </c>
      <c r="B2307" s="9" t="s">
        <v>2849</v>
      </c>
      <c r="C2307" s="9" t="s">
        <v>2817</v>
      </c>
      <c r="D2307" s="9" t="str">
        <f>CONCATENATE(quota_commodities[[#This Row],[goods_nomenclature_item_id]], " - ", quota_commodities[[#This Row],[description]])</f>
        <v>2204219611 - Of an actual alcoholic strength by volume not exceeding 13|% vol</v>
      </c>
    </row>
    <row r="2308" spans="1:4" x14ac:dyDescent="0.25">
      <c r="A2308" s="9" t="s">
        <v>441</v>
      </c>
      <c r="B2308" s="9" t="s">
        <v>4099</v>
      </c>
      <c r="C2308" s="9" t="s">
        <v>4095</v>
      </c>
      <c r="D2308" s="9" t="str">
        <f>CONCATENATE(quota_commodities[[#This Row],[goods_nomenclature_item_id]], " - ", quota_commodities[[#This Row],[description]])</f>
        <v>2204219621 - Of an actual alcoholic strength by volume exceeding 13|% vol but not exceeding 15|% vol</v>
      </c>
    </row>
    <row r="2309" spans="1:4" x14ac:dyDescent="0.25">
      <c r="A2309" s="9" t="s">
        <v>441</v>
      </c>
      <c r="B2309" s="9" t="s">
        <v>4100</v>
      </c>
      <c r="C2309" s="9" t="s">
        <v>4085</v>
      </c>
      <c r="D2309" s="9" t="str">
        <f>CONCATENATE(quota_commodities[[#This Row],[goods_nomenclature_item_id]], " - ", quota_commodities[[#This Row],[description]])</f>
        <v>2204219631 - Of an actual alcoholic strength by volume exceeding 15|% vol but not exceeding 18|% vol</v>
      </c>
    </row>
    <row r="2310" spans="1:4" x14ac:dyDescent="0.25">
      <c r="A2310" s="9" t="s">
        <v>441</v>
      </c>
      <c r="B2310" s="9" t="s">
        <v>4101</v>
      </c>
      <c r="C2310" s="9" t="s">
        <v>4087</v>
      </c>
      <c r="D2310" s="9" t="str">
        <f>CONCATENATE(quota_commodities[[#This Row],[goods_nomenclature_item_id]], " - ", quota_commodities[[#This Row],[description]])</f>
        <v>2204219641 - Of an actual alcoholic strength by volume exceeding 18|% vol but not exceeding 22|% vol</v>
      </c>
    </row>
    <row r="2311" spans="1:4" x14ac:dyDescent="0.25">
      <c r="A2311" s="9" t="s">
        <v>441</v>
      </c>
      <c r="B2311" s="9" t="s">
        <v>4102</v>
      </c>
      <c r="C2311" s="9" t="s">
        <v>4089</v>
      </c>
      <c r="D2311" s="9" t="str">
        <f>CONCATENATE(quota_commodities[[#This Row],[goods_nomenclature_item_id]], " - ", quota_commodities[[#This Row],[description]])</f>
        <v>2204219651 - Of an actual alcoholic strength by volume exceeding 22|% vol</v>
      </c>
    </row>
    <row r="2312" spans="1:4" x14ac:dyDescent="0.25">
      <c r="A2312" s="9" t="s">
        <v>441</v>
      </c>
      <c r="B2312" s="9" t="s">
        <v>4364</v>
      </c>
      <c r="C2312" s="9" t="s">
        <v>4114</v>
      </c>
      <c r="D2312" s="9" t="str">
        <f>CONCATENATE(quota_commodities[[#This Row],[goods_nomenclature_item_id]], " - ", quota_commodities[[#This Row],[description]])</f>
        <v>2204219700 - White</v>
      </c>
    </row>
    <row r="2313" spans="1:4" x14ac:dyDescent="0.25">
      <c r="A2313" s="9" t="s">
        <v>441</v>
      </c>
      <c r="B2313" s="9" t="s">
        <v>2852</v>
      </c>
      <c r="C2313" s="9" t="s">
        <v>2817</v>
      </c>
      <c r="D2313" s="9" t="str">
        <f>CONCATENATE(quota_commodities[[#This Row],[goods_nomenclature_item_id]], " - ", quota_commodities[[#This Row],[description]])</f>
        <v>2204219811 - Of an actual alcoholic strength by volume not exceeding 13|% vol</v>
      </c>
    </row>
    <row r="2314" spans="1:4" x14ac:dyDescent="0.25">
      <c r="A2314" s="9" t="s">
        <v>441</v>
      </c>
      <c r="B2314" s="9" t="s">
        <v>4107</v>
      </c>
      <c r="C2314" s="9" t="s">
        <v>4095</v>
      </c>
      <c r="D2314" s="9" t="str">
        <f>CONCATENATE(quota_commodities[[#This Row],[goods_nomenclature_item_id]], " - ", quota_commodities[[#This Row],[description]])</f>
        <v>2204219821 - Of an actual alcoholic strength by volume exceeding 13|% vol but not exceeding 15|% vol</v>
      </c>
    </row>
    <row r="2315" spans="1:4" x14ac:dyDescent="0.25">
      <c r="A2315" s="9" t="s">
        <v>441</v>
      </c>
      <c r="B2315" s="9" t="s">
        <v>4108</v>
      </c>
      <c r="C2315" s="9" t="s">
        <v>4085</v>
      </c>
      <c r="D2315" s="9" t="str">
        <f>CONCATENATE(quota_commodities[[#This Row],[goods_nomenclature_item_id]], " - ", quota_commodities[[#This Row],[description]])</f>
        <v>2204219831 - Of an actual alcoholic strength by volume exceeding 15|% vol but not exceeding 18|% vol</v>
      </c>
    </row>
    <row r="2316" spans="1:4" x14ac:dyDescent="0.25">
      <c r="A2316" s="9" t="s">
        <v>441</v>
      </c>
      <c r="B2316" s="9" t="s">
        <v>4109</v>
      </c>
      <c r="C2316" s="9" t="s">
        <v>4087</v>
      </c>
      <c r="D2316" s="9" t="str">
        <f>CONCATENATE(quota_commodities[[#This Row],[goods_nomenclature_item_id]], " - ", quota_commodities[[#This Row],[description]])</f>
        <v>2204219841 - Of an actual alcoholic strength by volume exceeding 18|% vol but not exceeding 22|% vol</v>
      </c>
    </row>
    <row r="2317" spans="1:4" x14ac:dyDescent="0.25">
      <c r="A2317" s="9" t="s">
        <v>441</v>
      </c>
      <c r="B2317" s="9" t="s">
        <v>4110</v>
      </c>
      <c r="C2317" s="9" t="s">
        <v>4089</v>
      </c>
      <c r="D2317" s="9" t="str">
        <f>CONCATENATE(quota_commodities[[#This Row],[goods_nomenclature_item_id]], " - ", quota_commodities[[#This Row],[description]])</f>
        <v>2204219851 - Of an actual alcoholic strength by volume exceeding 22|% vol</v>
      </c>
    </row>
    <row r="2318" spans="1:4" x14ac:dyDescent="0.25">
      <c r="A2318" s="9" t="s">
        <v>443</v>
      </c>
      <c r="B2318" s="9" t="s">
        <v>4111</v>
      </c>
      <c r="C2318" s="9" t="s">
        <v>4112</v>
      </c>
      <c r="D2318"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319" spans="1:4" x14ac:dyDescent="0.25">
      <c r="A2319" s="9" t="s">
        <v>443</v>
      </c>
      <c r="B2319" s="9" t="s">
        <v>4113</v>
      </c>
      <c r="C2319" s="9" t="s">
        <v>4114</v>
      </c>
      <c r="D2319" s="9" t="str">
        <f>CONCATENATE(quota_commodities[[#This Row],[goods_nomenclature_item_id]], " - ", quota_commodities[[#This Row],[description]])</f>
        <v>2204229300 - White</v>
      </c>
    </row>
    <row r="2320" spans="1:4" x14ac:dyDescent="0.25">
      <c r="A2320" s="9" t="s">
        <v>443</v>
      </c>
      <c r="B2320" s="9" t="s">
        <v>2818</v>
      </c>
      <c r="C2320" s="9" t="s">
        <v>2817</v>
      </c>
      <c r="D2320" s="9" t="str">
        <f>CONCATENATE(quota_commodities[[#This Row],[goods_nomenclature_item_id]], " - ", quota_commodities[[#This Row],[description]])</f>
        <v>2204229411 - Of an actual alcoholic strength by volume not exceeding 13|% vol</v>
      </c>
    </row>
    <row r="2321" spans="1:4" x14ac:dyDescent="0.25">
      <c r="A2321" s="9" t="s">
        <v>443</v>
      </c>
      <c r="B2321" s="9" t="s">
        <v>4115</v>
      </c>
      <c r="C2321" s="9" t="s">
        <v>4095</v>
      </c>
      <c r="D2321" s="9" t="str">
        <f>CONCATENATE(quota_commodities[[#This Row],[goods_nomenclature_item_id]], " - ", quota_commodities[[#This Row],[description]])</f>
        <v>2204229421 - Of an actual alcoholic strength by volume exceeding 13|% vol but not exceeding 15|% vol</v>
      </c>
    </row>
    <row r="2322" spans="1:4" x14ac:dyDescent="0.25">
      <c r="A2322" s="9" t="s">
        <v>443</v>
      </c>
      <c r="B2322" s="9" t="s">
        <v>4116</v>
      </c>
      <c r="C2322" s="9" t="s">
        <v>4085</v>
      </c>
      <c r="D2322" s="9" t="str">
        <f>CONCATENATE(quota_commodities[[#This Row],[goods_nomenclature_item_id]], " - ", quota_commodities[[#This Row],[description]])</f>
        <v>2204229431 - Of an actual alcoholic strength by volume exceeding 15|% vol but not exceeding 18|% vol</v>
      </c>
    </row>
    <row r="2323" spans="1:4" x14ac:dyDescent="0.25">
      <c r="A2323" s="9" t="s">
        <v>443</v>
      </c>
      <c r="B2323" s="9" t="s">
        <v>4117</v>
      </c>
      <c r="C2323" s="9" t="s">
        <v>4087</v>
      </c>
      <c r="D2323" s="9" t="str">
        <f>CONCATENATE(quota_commodities[[#This Row],[goods_nomenclature_item_id]], " - ", quota_commodities[[#This Row],[description]])</f>
        <v>2204229441 - Of an actual alcoholic strength by volume exceeding 18|% vol but not exceeding 22|% vol</v>
      </c>
    </row>
    <row r="2324" spans="1:4" x14ac:dyDescent="0.25">
      <c r="A2324" s="9" t="s">
        <v>443</v>
      </c>
      <c r="B2324" s="9" t="s">
        <v>4118</v>
      </c>
      <c r="C2324" s="9" t="s">
        <v>4089</v>
      </c>
      <c r="D2324" s="9" t="str">
        <f>CONCATENATE(quota_commodities[[#This Row],[goods_nomenclature_item_id]], " - ", quota_commodities[[#This Row],[description]])</f>
        <v>2204229451 - Of an actual alcoholic strength by volume exceeding 22|% vol</v>
      </c>
    </row>
    <row r="2325" spans="1:4" x14ac:dyDescent="0.25">
      <c r="A2325" s="9" t="s">
        <v>443</v>
      </c>
      <c r="B2325" s="9" t="s">
        <v>4119</v>
      </c>
      <c r="C2325" s="9" t="s">
        <v>4114</v>
      </c>
      <c r="D2325" s="9" t="str">
        <f>CONCATENATE(quota_commodities[[#This Row],[goods_nomenclature_item_id]], " - ", quota_commodities[[#This Row],[description]])</f>
        <v>2204229500 - White</v>
      </c>
    </row>
    <row r="2326" spans="1:4" x14ac:dyDescent="0.25">
      <c r="A2326" s="9" t="s">
        <v>443</v>
      </c>
      <c r="B2326" s="9" t="s">
        <v>2821</v>
      </c>
      <c r="C2326" s="9" t="s">
        <v>2817</v>
      </c>
      <c r="D2326" s="9" t="str">
        <f>CONCATENATE(quota_commodities[[#This Row],[goods_nomenclature_item_id]], " - ", quota_commodities[[#This Row],[description]])</f>
        <v>2204229611 - Of an actual alcoholic strength by volume not exceeding 13|% vol</v>
      </c>
    </row>
    <row r="2327" spans="1:4" x14ac:dyDescent="0.25">
      <c r="A2327" s="9" t="s">
        <v>443</v>
      </c>
      <c r="B2327" s="9" t="s">
        <v>4120</v>
      </c>
      <c r="C2327" s="9" t="s">
        <v>4095</v>
      </c>
      <c r="D2327" s="9" t="str">
        <f>CONCATENATE(quota_commodities[[#This Row],[goods_nomenclature_item_id]], " - ", quota_commodities[[#This Row],[description]])</f>
        <v>2204229621 - Of an actual alcoholic strength by volume exceeding 13|% vol but not exceeding 15|% vol</v>
      </c>
    </row>
    <row r="2328" spans="1:4" x14ac:dyDescent="0.25">
      <c r="A2328" s="9" t="s">
        <v>443</v>
      </c>
      <c r="B2328" s="9" t="s">
        <v>4121</v>
      </c>
      <c r="C2328" s="9" t="s">
        <v>4085</v>
      </c>
      <c r="D2328" s="9" t="str">
        <f>CONCATENATE(quota_commodities[[#This Row],[goods_nomenclature_item_id]], " - ", quota_commodities[[#This Row],[description]])</f>
        <v>2204229631 - Of an actual alcoholic strength by volume exceeding 15|% vol but not exceeding 18|% vol</v>
      </c>
    </row>
    <row r="2329" spans="1:4" x14ac:dyDescent="0.25">
      <c r="A2329" s="9" t="s">
        <v>443</v>
      </c>
      <c r="B2329" s="9" t="s">
        <v>4122</v>
      </c>
      <c r="C2329" s="9" t="s">
        <v>4087</v>
      </c>
      <c r="D2329" s="9" t="str">
        <f>CONCATENATE(quota_commodities[[#This Row],[goods_nomenclature_item_id]], " - ", quota_commodities[[#This Row],[description]])</f>
        <v>2204229641 - Of an actual alcoholic strength by volume exceeding 18|% vol but not exceeding 22|% vol</v>
      </c>
    </row>
    <row r="2330" spans="1:4" x14ac:dyDescent="0.25">
      <c r="A2330" s="9" t="s">
        <v>443</v>
      </c>
      <c r="B2330" s="9" t="s">
        <v>4123</v>
      </c>
      <c r="C2330" s="9" t="s">
        <v>4089</v>
      </c>
      <c r="D2330" s="9" t="str">
        <f>CONCATENATE(quota_commodities[[#This Row],[goods_nomenclature_item_id]], " - ", quota_commodities[[#This Row],[description]])</f>
        <v>2204229651 - Of an actual alcoholic strength by volume exceeding 22|% vol</v>
      </c>
    </row>
    <row r="2331" spans="1:4" x14ac:dyDescent="0.25">
      <c r="A2331" s="9" t="s">
        <v>443</v>
      </c>
      <c r="B2331" s="9" t="s">
        <v>4368</v>
      </c>
      <c r="C2331" s="9" t="s">
        <v>4114</v>
      </c>
      <c r="D2331" s="9" t="str">
        <f>CONCATENATE(quota_commodities[[#This Row],[goods_nomenclature_item_id]], " - ", quota_commodities[[#This Row],[description]])</f>
        <v>2204229700 - White</v>
      </c>
    </row>
    <row r="2332" spans="1:4" x14ac:dyDescent="0.25">
      <c r="A2332" s="9" t="s">
        <v>443</v>
      </c>
      <c r="B2332" s="9" t="s">
        <v>2824</v>
      </c>
      <c r="C2332" s="9" t="s">
        <v>2817</v>
      </c>
      <c r="D2332" s="9" t="str">
        <f>CONCATENATE(quota_commodities[[#This Row],[goods_nomenclature_item_id]], " - ", quota_commodities[[#This Row],[description]])</f>
        <v>2204229811 - Of an actual alcoholic strength by volume not exceeding 13|% vol</v>
      </c>
    </row>
    <row r="2333" spans="1:4" x14ac:dyDescent="0.25">
      <c r="A2333" s="9" t="s">
        <v>443</v>
      </c>
      <c r="B2333" s="9" t="s">
        <v>4124</v>
      </c>
      <c r="C2333" s="9" t="s">
        <v>4095</v>
      </c>
      <c r="D2333" s="9" t="str">
        <f>CONCATENATE(quota_commodities[[#This Row],[goods_nomenclature_item_id]], " - ", quota_commodities[[#This Row],[description]])</f>
        <v>2204229821 - Of an actual alcoholic strength by volume exceeding 13|% vol but not exceeding 15|% vol</v>
      </c>
    </row>
    <row r="2334" spans="1:4" x14ac:dyDescent="0.25">
      <c r="A2334" s="9" t="s">
        <v>443</v>
      </c>
      <c r="B2334" s="9" t="s">
        <v>4125</v>
      </c>
      <c r="C2334" s="9" t="s">
        <v>4085</v>
      </c>
      <c r="D2334" s="9" t="str">
        <f>CONCATENATE(quota_commodities[[#This Row],[goods_nomenclature_item_id]], " - ", quota_commodities[[#This Row],[description]])</f>
        <v>2204229831 - Of an actual alcoholic strength by volume exceeding 15|% vol but not exceeding 18|% vol</v>
      </c>
    </row>
    <row r="2335" spans="1:4" x14ac:dyDescent="0.25">
      <c r="A2335" s="9" t="s">
        <v>443</v>
      </c>
      <c r="B2335" s="9" t="s">
        <v>4126</v>
      </c>
      <c r="C2335" s="9" t="s">
        <v>4087</v>
      </c>
      <c r="D2335" s="9" t="str">
        <f>CONCATENATE(quota_commodities[[#This Row],[goods_nomenclature_item_id]], " - ", quota_commodities[[#This Row],[description]])</f>
        <v>2204229841 - Of an actual alcoholic strength by volume exceeding 18|% vol but not exceeding 22|% vol</v>
      </c>
    </row>
    <row r="2336" spans="1:4" x14ac:dyDescent="0.25">
      <c r="A2336" s="9" t="s">
        <v>443</v>
      </c>
      <c r="B2336" s="9" t="s">
        <v>4127</v>
      </c>
      <c r="C2336" s="9" t="s">
        <v>4089</v>
      </c>
      <c r="D2336" s="9" t="str">
        <f>CONCATENATE(quota_commodities[[#This Row],[goods_nomenclature_item_id]], " - ", quota_commodities[[#This Row],[description]])</f>
        <v>2204229851 - Of an actual alcoholic strength by volume exceeding 22|% vol</v>
      </c>
    </row>
    <row r="2337" spans="1:4" x14ac:dyDescent="0.25">
      <c r="A2337" s="9" t="s">
        <v>443</v>
      </c>
      <c r="B2337" s="9" t="s">
        <v>4128</v>
      </c>
      <c r="C2337" s="9" t="s">
        <v>4112</v>
      </c>
      <c r="D2337"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338" spans="1:4" x14ac:dyDescent="0.25">
      <c r="A2338" s="9" t="s">
        <v>443</v>
      </c>
      <c r="B2338" s="9" t="s">
        <v>4129</v>
      </c>
      <c r="C2338" s="9" t="s">
        <v>4114</v>
      </c>
      <c r="D2338" s="9" t="str">
        <f>CONCATENATE(quota_commodities[[#This Row],[goods_nomenclature_item_id]], " - ", quota_commodities[[#This Row],[description]])</f>
        <v>2204299300 - White</v>
      </c>
    </row>
    <row r="2339" spans="1:4" x14ac:dyDescent="0.25">
      <c r="A2339" s="9" t="s">
        <v>443</v>
      </c>
      <c r="B2339" s="9" t="s">
        <v>2827</v>
      </c>
      <c r="C2339" s="9" t="s">
        <v>2817</v>
      </c>
      <c r="D2339" s="9" t="str">
        <f>CONCATENATE(quota_commodities[[#This Row],[goods_nomenclature_item_id]], " - ", quota_commodities[[#This Row],[description]])</f>
        <v>2204299411 - Of an actual alcoholic strength by volume not exceeding 13|% vol</v>
      </c>
    </row>
    <row r="2340" spans="1:4" x14ac:dyDescent="0.25">
      <c r="A2340" s="9" t="s">
        <v>443</v>
      </c>
      <c r="B2340" s="9" t="s">
        <v>4130</v>
      </c>
      <c r="C2340" s="9" t="s">
        <v>4095</v>
      </c>
      <c r="D2340" s="9" t="str">
        <f>CONCATENATE(quota_commodities[[#This Row],[goods_nomenclature_item_id]], " - ", quota_commodities[[#This Row],[description]])</f>
        <v>2204299421 - Of an actual alcoholic strength by volume exceeding 13|% vol but not exceeding 15|% vol</v>
      </c>
    </row>
    <row r="2341" spans="1:4" x14ac:dyDescent="0.25">
      <c r="A2341" s="9" t="s">
        <v>443</v>
      </c>
      <c r="B2341" s="9" t="s">
        <v>4131</v>
      </c>
      <c r="C2341" s="9" t="s">
        <v>4085</v>
      </c>
      <c r="D2341" s="9" t="str">
        <f>CONCATENATE(quota_commodities[[#This Row],[goods_nomenclature_item_id]], " - ", quota_commodities[[#This Row],[description]])</f>
        <v>2204299431 - Of an actual alcoholic strength by volume exceeding 15|% vol but not exceeding 18|% vol</v>
      </c>
    </row>
    <row r="2342" spans="1:4" x14ac:dyDescent="0.25">
      <c r="A2342" s="9" t="s">
        <v>443</v>
      </c>
      <c r="B2342" s="9" t="s">
        <v>4132</v>
      </c>
      <c r="C2342" s="9" t="s">
        <v>4087</v>
      </c>
      <c r="D2342" s="9" t="str">
        <f>CONCATENATE(quota_commodities[[#This Row],[goods_nomenclature_item_id]], " - ", quota_commodities[[#This Row],[description]])</f>
        <v>2204299441 - Of an actual alcoholic strength by volume exceeding 18|% vol but not exceeding 22|% vol</v>
      </c>
    </row>
    <row r="2343" spans="1:4" x14ac:dyDescent="0.25">
      <c r="A2343" s="9" t="s">
        <v>443</v>
      </c>
      <c r="B2343" s="9" t="s">
        <v>4133</v>
      </c>
      <c r="C2343" s="9" t="s">
        <v>4089</v>
      </c>
      <c r="D2343" s="9" t="str">
        <f>CONCATENATE(quota_commodities[[#This Row],[goods_nomenclature_item_id]], " - ", quota_commodities[[#This Row],[description]])</f>
        <v>2204299451 - Of an actual alcoholic strength by volume exceeding 22|% vol</v>
      </c>
    </row>
    <row r="2344" spans="1:4" x14ac:dyDescent="0.25">
      <c r="A2344" s="9" t="s">
        <v>443</v>
      </c>
      <c r="B2344" s="9" t="s">
        <v>4134</v>
      </c>
      <c r="C2344" s="9" t="s">
        <v>4114</v>
      </c>
      <c r="D2344" s="9" t="str">
        <f>CONCATENATE(quota_commodities[[#This Row],[goods_nomenclature_item_id]], " - ", quota_commodities[[#This Row],[description]])</f>
        <v>2204299500 - White</v>
      </c>
    </row>
    <row r="2345" spans="1:4" x14ac:dyDescent="0.25">
      <c r="A2345" s="9" t="s">
        <v>443</v>
      </c>
      <c r="B2345" s="9" t="s">
        <v>2830</v>
      </c>
      <c r="C2345" s="9" t="s">
        <v>2817</v>
      </c>
      <c r="D2345" s="9" t="str">
        <f>CONCATENATE(quota_commodities[[#This Row],[goods_nomenclature_item_id]], " - ", quota_commodities[[#This Row],[description]])</f>
        <v>2204299611 - Of an actual alcoholic strength by volume not exceeding 13|% vol</v>
      </c>
    </row>
    <row r="2346" spans="1:4" x14ac:dyDescent="0.25">
      <c r="A2346" s="9" t="s">
        <v>443</v>
      </c>
      <c r="B2346" s="9" t="s">
        <v>4135</v>
      </c>
      <c r="C2346" s="9" t="s">
        <v>4095</v>
      </c>
      <c r="D2346" s="9" t="str">
        <f>CONCATENATE(quota_commodities[[#This Row],[goods_nomenclature_item_id]], " - ", quota_commodities[[#This Row],[description]])</f>
        <v>2204299621 - Of an actual alcoholic strength by volume exceeding 13|% vol but not exceeding 15|% vol</v>
      </c>
    </row>
    <row r="2347" spans="1:4" x14ac:dyDescent="0.25">
      <c r="A2347" s="9" t="s">
        <v>443</v>
      </c>
      <c r="B2347" s="9" t="s">
        <v>4136</v>
      </c>
      <c r="C2347" s="9" t="s">
        <v>4085</v>
      </c>
      <c r="D2347" s="9" t="str">
        <f>CONCATENATE(quota_commodities[[#This Row],[goods_nomenclature_item_id]], " - ", quota_commodities[[#This Row],[description]])</f>
        <v>2204299631 - Of an actual alcoholic strength by volume exceeding 15|% vol but not exceeding 18|% vol</v>
      </c>
    </row>
    <row r="2348" spans="1:4" x14ac:dyDescent="0.25">
      <c r="A2348" s="9" t="s">
        <v>443</v>
      </c>
      <c r="B2348" s="9" t="s">
        <v>4137</v>
      </c>
      <c r="C2348" s="9" t="s">
        <v>4087</v>
      </c>
      <c r="D2348" s="9" t="str">
        <f>CONCATENATE(quota_commodities[[#This Row],[goods_nomenclature_item_id]], " - ", quota_commodities[[#This Row],[description]])</f>
        <v>2204299641 - Of an actual alcoholic strength by volume exceeding 18|% vol but not exceeding 22|% vol</v>
      </c>
    </row>
    <row r="2349" spans="1:4" x14ac:dyDescent="0.25">
      <c r="A2349" s="9" t="s">
        <v>443</v>
      </c>
      <c r="B2349" s="9" t="s">
        <v>4138</v>
      </c>
      <c r="C2349" s="9" t="s">
        <v>4089</v>
      </c>
      <c r="D2349" s="9" t="str">
        <f>CONCATENATE(quota_commodities[[#This Row],[goods_nomenclature_item_id]], " - ", quota_commodities[[#This Row],[description]])</f>
        <v>2204299651 - Of an actual alcoholic strength by volume exceeding 22|% vol</v>
      </c>
    </row>
    <row r="2350" spans="1:4" x14ac:dyDescent="0.25">
      <c r="A2350" s="9" t="s">
        <v>443</v>
      </c>
      <c r="B2350" s="9" t="s">
        <v>4139</v>
      </c>
      <c r="C2350" s="9" t="s">
        <v>4114</v>
      </c>
      <c r="D2350" s="9" t="str">
        <f>CONCATENATE(quota_commodities[[#This Row],[goods_nomenclature_item_id]], " - ", quota_commodities[[#This Row],[description]])</f>
        <v>2204299700 - White</v>
      </c>
    </row>
    <row r="2351" spans="1:4" x14ac:dyDescent="0.25">
      <c r="A2351" s="9" t="s">
        <v>443</v>
      </c>
      <c r="B2351" s="9" t="s">
        <v>2833</v>
      </c>
      <c r="C2351" s="9" t="s">
        <v>2817</v>
      </c>
      <c r="D2351" s="9" t="str">
        <f>CONCATENATE(quota_commodities[[#This Row],[goods_nomenclature_item_id]], " - ", quota_commodities[[#This Row],[description]])</f>
        <v>2204299811 - Of an actual alcoholic strength by volume not exceeding 13|% vol</v>
      </c>
    </row>
    <row r="2352" spans="1:4" x14ac:dyDescent="0.25">
      <c r="A2352" s="9" t="s">
        <v>443</v>
      </c>
      <c r="B2352" s="9" t="s">
        <v>4140</v>
      </c>
      <c r="C2352" s="9" t="s">
        <v>4095</v>
      </c>
      <c r="D2352" s="9" t="str">
        <f>CONCATENATE(quota_commodities[[#This Row],[goods_nomenclature_item_id]], " - ", quota_commodities[[#This Row],[description]])</f>
        <v>2204299821 - Of an actual alcoholic strength by volume exceeding 13|% vol but not exceeding 15|% vol</v>
      </c>
    </row>
    <row r="2353" spans="1:4" x14ac:dyDescent="0.25">
      <c r="A2353" s="9" t="s">
        <v>443</v>
      </c>
      <c r="B2353" s="9" t="s">
        <v>4141</v>
      </c>
      <c r="C2353" s="9" t="s">
        <v>4085</v>
      </c>
      <c r="D2353" s="9" t="str">
        <f>CONCATENATE(quota_commodities[[#This Row],[goods_nomenclature_item_id]], " - ", quota_commodities[[#This Row],[description]])</f>
        <v>2204299831 - Of an actual alcoholic strength by volume exceeding 15|% vol but not exceeding 18|% vol</v>
      </c>
    </row>
    <row r="2354" spans="1:4" x14ac:dyDescent="0.25">
      <c r="A2354" s="9" t="s">
        <v>443</v>
      </c>
      <c r="B2354" s="9" t="s">
        <v>4142</v>
      </c>
      <c r="C2354" s="9" t="s">
        <v>4087</v>
      </c>
      <c r="D2354" s="9" t="str">
        <f>CONCATENATE(quota_commodities[[#This Row],[goods_nomenclature_item_id]], " - ", quota_commodities[[#This Row],[description]])</f>
        <v>2204299841 - Of an actual alcoholic strength by volume exceeding 18|% vol but not exceeding 22|% vol</v>
      </c>
    </row>
    <row r="2355" spans="1:4" x14ac:dyDescent="0.25">
      <c r="A2355" s="9" t="s">
        <v>443</v>
      </c>
      <c r="B2355" s="9" t="s">
        <v>4143</v>
      </c>
      <c r="C2355" s="9" t="s">
        <v>4089</v>
      </c>
      <c r="D2355" s="9" t="str">
        <f>CONCATENATE(quota_commodities[[#This Row],[goods_nomenclature_item_id]], " - ", quota_commodities[[#This Row],[description]])</f>
        <v>2204299851 - Of an actual alcoholic strength by volume exceeding 22|% vol</v>
      </c>
    </row>
    <row r="2356" spans="1:4" x14ac:dyDescent="0.25">
      <c r="A2356" s="9" t="s">
        <v>445</v>
      </c>
      <c r="B2356" s="9" t="s">
        <v>2841</v>
      </c>
      <c r="C2356" s="9" t="s">
        <v>2617</v>
      </c>
      <c r="D2356" s="9" t="str">
        <f>CONCATENATE(quota_commodities[[#This Row],[goods_nomenclature_item_id]], " - ", quota_commodities[[#This Row],[description]])</f>
        <v>2204219319 - Other</v>
      </c>
    </row>
    <row r="2357" spans="1:4" x14ac:dyDescent="0.25">
      <c r="A2357" s="9" t="s">
        <v>445</v>
      </c>
      <c r="B2357" s="9" t="s">
        <v>4083</v>
      </c>
      <c r="C2357" s="9" t="s">
        <v>2617</v>
      </c>
      <c r="D2357" s="9" t="str">
        <f>CONCATENATE(quota_commodities[[#This Row],[goods_nomenclature_item_id]], " - ", quota_commodities[[#This Row],[description]])</f>
        <v>2204219329 - Other</v>
      </c>
    </row>
    <row r="2358" spans="1:4" x14ac:dyDescent="0.25">
      <c r="A2358" s="9" t="s">
        <v>445</v>
      </c>
      <c r="B2358" s="9" t="s">
        <v>2846</v>
      </c>
      <c r="C2358" s="9" t="s">
        <v>2617</v>
      </c>
      <c r="D2358" s="9" t="str">
        <f>CONCATENATE(quota_commodities[[#This Row],[goods_nomenclature_item_id]], " - ", quota_commodities[[#This Row],[description]])</f>
        <v>2204219419 - Other</v>
      </c>
    </row>
    <row r="2359" spans="1:4" x14ac:dyDescent="0.25">
      <c r="A2359" s="9" t="s">
        <v>445</v>
      </c>
      <c r="B2359" s="9" t="s">
        <v>4090</v>
      </c>
      <c r="C2359" s="9" t="s">
        <v>2617</v>
      </c>
      <c r="D2359" s="9" t="str">
        <f>CONCATENATE(quota_commodities[[#This Row],[goods_nomenclature_item_id]], " - ", quota_commodities[[#This Row],[description]])</f>
        <v>2204219429 - Other</v>
      </c>
    </row>
    <row r="2360" spans="1:4" x14ac:dyDescent="0.25">
      <c r="A2360" s="9" t="s">
        <v>445</v>
      </c>
      <c r="B2360" s="9" t="s">
        <v>2848</v>
      </c>
      <c r="C2360" s="9" t="s">
        <v>2817</v>
      </c>
      <c r="D2360" s="9" t="str">
        <f>CONCATENATE(quota_commodities[[#This Row],[goods_nomenclature_item_id]], " - ", quota_commodities[[#This Row],[description]])</f>
        <v>2204219511 - Of an actual alcoholic strength by volume not exceeding 13|% vol</v>
      </c>
    </row>
    <row r="2361" spans="1:4" x14ac:dyDescent="0.25">
      <c r="A2361" s="9" t="s">
        <v>445</v>
      </c>
      <c r="B2361" s="9" t="s">
        <v>4094</v>
      </c>
      <c r="C2361" s="9" t="s">
        <v>4095</v>
      </c>
      <c r="D2361" s="9" t="str">
        <f>CONCATENATE(quota_commodities[[#This Row],[goods_nomenclature_item_id]], " - ", quota_commodities[[#This Row],[description]])</f>
        <v>2204219521 - Of an actual alcoholic strength by volume exceeding 13|% vol but not exceeding 15|% vol</v>
      </c>
    </row>
    <row r="2362" spans="1:4" x14ac:dyDescent="0.25">
      <c r="A2362" s="9" t="s">
        <v>445</v>
      </c>
      <c r="B2362" s="9" t="s">
        <v>2849</v>
      </c>
      <c r="C2362" s="9" t="s">
        <v>2817</v>
      </c>
      <c r="D2362" s="9" t="str">
        <f>CONCATENATE(quota_commodities[[#This Row],[goods_nomenclature_item_id]], " - ", quota_commodities[[#This Row],[description]])</f>
        <v>2204219611 - Of an actual alcoholic strength by volume not exceeding 13|% vol</v>
      </c>
    </row>
    <row r="2363" spans="1:4" x14ac:dyDescent="0.25">
      <c r="A2363" s="9" t="s">
        <v>445</v>
      </c>
      <c r="B2363" s="9" t="s">
        <v>4099</v>
      </c>
      <c r="C2363" s="9" t="s">
        <v>4095</v>
      </c>
      <c r="D2363" s="9" t="str">
        <f>CONCATENATE(quota_commodities[[#This Row],[goods_nomenclature_item_id]], " - ", quota_commodities[[#This Row],[description]])</f>
        <v>2204219621 - Of an actual alcoholic strength by volume exceeding 13|% vol but not exceeding 15|% vol</v>
      </c>
    </row>
    <row r="2364" spans="1:4" x14ac:dyDescent="0.25">
      <c r="A2364" s="9" t="s">
        <v>445</v>
      </c>
      <c r="B2364" s="9" t="s">
        <v>2851</v>
      </c>
      <c r="C2364" s="9" t="s">
        <v>2817</v>
      </c>
      <c r="D2364" s="9" t="str">
        <f>CONCATENATE(quota_commodities[[#This Row],[goods_nomenclature_item_id]], " - ", quota_commodities[[#This Row],[description]])</f>
        <v>2204219711 - Of an actual alcoholic strength by volume not exceeding 13|% vol</v>
      </c>
    </row>
    <row r="2365" spans="1:4" x14ac:dyDescent="0.25">
      <c r="A2365" s="9" t="s">
        <v>445</v>
      </c>
      <c r="B2365" s="9" t="s">
        <v>4103</v>
      </c>
      <c r="C2365" s="9" t="s">
        <v>4095</v>
      </c>
      <c r="D2365" s="9" t="str">
        <f>CONCATENATE(quota_commodities[[#This Row],[goods_nomenclature_item_id]], " - ", quota_commodities[[#This Row],[description]])</f>
        <v>2204219721 - Of an actual alcoholic strength by volume exceeding 13|% vol but not exceeding 15|% vol</v>
      </c>
    </row>
    <row r="2366" spans="1:4" x14ac:dyDescent="0.25">
      <c r="A2366" s="9" t="s">
        <v>445</v>
      </c>
      <c r="B2366" s="9" t="s">
        <v>2852</v>
      </c>
      <c r="C2366" s="9" t="s">
        <v>2817</v>
      </c>
      <c r="D2366" s="9" t="str">
        <f>CONCATENATE(quota_commodities[[#This Row],[goods_nomenclature_item_id]], " - ", quota_commodities[[#This Row],[description]])</f>
        <v>2204219811 - Of an actual alcoholic strength by volume not exceeding 13|% vol</v>
      </c>
    </row>
    <row r="2367" spans="1:4" x14ac:dyDescent="0.25">
      <c r="A2367" s="9" t="s">
        <v>445</v>
      </c>
      <c r="B2367" s="9" t="s">
        <v>4107</v>
      </c>
      <c r="C2367" s="9" t="s">
        <v>4095</v>
      </c>
      <c r="D2367" s="9" t="str">
        <f>CONCATENATE(quota_commodities[[#This Row],[goods_nomenclature_item_id]], " - ", quota_commodities[[#This Row],[description]])</f>
        <v>2204219821 - Of an actual alcoholic strength by volume exceeding 13|% vol but not exceeding 15|% vol</v>
      </c>
    </row>
    <row r="2368" spans="1:4" x14ac:dyDescent="0.25">
      <c r="A2368" s="9" t="s">
        <v>445</v>
      </c>
      <c r="B2368" s="9" t="s">
        <v>2816</v>
      </c>
      <c r="C2368" s="9" t="s">
        <v>2817</v>
      </c>
      <c r="D2368" s="9" t="str">
        <f>CONCATENATE(quota_commodities[[#This Row],[goods_nomenclature_item_id]], " - ", quota_commodities[[#This Row],[description]])</f>
        <v>2204229310 - Of an actual alcoholic strength by volume not exceeding 13|% vol</v>
      </c>
    </row>
    <row r="2369" spans="1:4" x14ac:dyDescent="0.25">
      <c r="A2369" s="9" t="s">
        <v>445</v>
      </c>
      <c r="B2369" s="9" t="s">
        <v>4238</v>
      </c>
      <c r="C2369" s="9" t="s">
        <v>4095</v>
      </c>
      <c r="D2369" s="9" t="str">
        <f>CONCATENATE(quota_commodities[[#This Row],[goods_nomenclature_item_id]], " - ", quota_commodities[[#This Row],[description]])</f>
        <v>2204229320 - Of an actual alcoholic strength by volume exceeding 13|% vol but not exceeding 15|% vol</v>
      </c>
    </row>
    <row r="2370" spans="1:4" x14ac:dyDescent="0.25">
      <c r="A2370" s="9" t="s">
        <v>445</v>
      </c>
      <c r="B2370" s="9" t="s">
        <v>2818</v>
      </c>
      <c r="C2370" s="9" t="s">
        <v>2817</v>
      </c>
      <c r="D2370" s="9" t="str">
        <f>CONCATENATE(quota_commodities[[#This Row],[goods_nomenclature_item_id]], " - ", quota_commodities[[#This Row],[description]])</f>
        <v>2204229411 - Of an actual alcoholic strength by volume not exceeding 13|% vol</v>
      </c>
    </row>
    <row r="2371" spans="1:4" x14ac:dyDescent="0.25">
      <c r="A2371" s="9" t="s">
        <v>445</v>
      </c>
      <c r="B2371" s="9" t="s">
        <v>4115</v>
      </c>
      <c r="C2371" s="9" t="s">
        <v>4095</v>
      </c>
      <c r="D2371" s="9" t="str">
        <f>CONCATENATE(quota_commodities[[#This Row],[goods_nomenclature_item_id]], " - ", quota_commodities[[#This Row],[description]])</f>
        <v>2204229421 - Of an actual alcoholic strength by volume exceeding 13|% vol but not exceeding 15|% vol</v>
      </c>
    </row>
    <row r="2372" spans="1:4" x14ac:dyDescent="0.25">
      <c r="A2372" s="9" t="s">
        <v>445</v>
      </c>
      <c r="B2372" s="9" t="s">
        <v>2820</v>
      </c>
      <c r="C2372" s="9" t="s">
        <v>2817</v>
      </c>
      <c r="D2372" s="9" t="str">
        <f>CONCATENATE(quota_commodities[[#This Row],[goods_nomenclature_item_id]], " - ", quota_commodities[[#This Row],[description]])</f>
        <v>2204229510 - Of an actual alcoholic strength by volume not exceeding 13|% vol</v>
      </c>
    </row>
    <row r="2373" spans="1:4" x14ac:dyDescent="0.25">
      <c r="A2373" s="9" t="s">
        <v>445</v>
      </c>
      <c r="B2373" s="9" t="s">
        <v>4242</v>
      </c>
      <c r="C2373" s="9" t="s">
        <v>4095</v>
      </c>
      <c r="D2373" s="9" t="str">
        <f>CONCATENATE(quota_commodities[[#This Row],[goods_nomenclature_item_id]], " - ", quota_commodities[[#This Row],[description]])</f>
        <v>2204229520 - Of an actual alcoholic strength by volume exceeding 13|% vol but not exceeding 15|% vol</v>
      </c>
    </row>
    <row r="2374" spans="1:4" x14ac:dyDescent="0.25">
      <c r="A2374" s="9" t="s">
        <v>445</v>
      </c>
      <c r="B2374" s="9" t="s">
        <v>2821</v>
      </c>
      <c r="C2374" s="9" t="s">
        <v>2817</v>
      </c>
      <c r="D2374" s="9" t="str">
        <f>CONCATENATE(quota_commodities[[#This Row],[goods_nomenclature_item_id]], " - ", quota_commodities[[#This Row],[description]])</f>
        <v>2204229611 - Of an actual alcoholic strength by volume not exceeding 13|% vol</v>
      </c>
    </row>
    <row r="2375" spans="1:4" x14ac:dyDescent="0.25">
      <c r="A2375" s="9" t="s">
        <v>445</v>
      </c>
      <c r="B2375" s="9" t="s">
        <v>4120</v>
      </c>
      <c r="C2375" s="9" t="s">
        <v>4095</v>
      </c>
      <c r="D2375" s="9" t="str">
        <f>CONCATENATE(quota_commodities[[#This Row],[goods_nomenclature_item_id]], " - ", quota_commodities[[#This Row],[description]])</f>
        <v>2204229621 - Of an actual alcoholic strength by volume exceeding 13|% vol but not exceeding 15|% vol</v>
      </c>
    </row>
    <row r="2376" spans="1:4" x14ac:dyDescent="0.25">
      <c r="A2376" s="9" t="s">
        <v>445</v>
      </c>
      <c r="B2376" s="9" t="s">
        <v>2823</v>
      </c>
      <c r="C2376" s="9" t="s">
        <v>2817</v>
      </c>
      <c r="D2376" s="9" t="str">
        <f>CONCATENATE(quota_commodities[[#This Row],[goods_nomenclature_item_id]], " - ", quota_commodities[[#This Row],[description]])</f>
        <v>2204229710 - Of an actual alcoholic strength by volume not exceeding 13|% vol</v>
      </c>
    </row>
    <row r="2377" spans="1:4" x14ac:dyDescent="0.25">
      <c r="A2377" s="9" t="s">
        <v>445</v>
      </c>
      <c r="B2377" s="9" t="s">
        <v>4246</v>
      </c>
      <c r="C2377" s="9" t="s">
        <v>4095</v>
      </c>
      <c r="D2377" s="9" t="str">
        <f>CONCATENATE(quota_commodities[[#This Row],[goods_nomenclature_item_id]], " - ", quota_commodities[[#This Row],[description]])</f>
        <v>2204229720 - Of an actual alcoholic strength by volume exceeding 13|% vol but not exceeding 15|% vol</v>
      </c>
    </row>
    <row r="2378" spans="1:4" x14ac:dyDescent="0.25">
      <c r="A2378" s="9" t="s">
        <v>445</v>
      </c>
      <c r="B2378" s="9" t="s">
        <v>2824</v>
      </c>
      <c r="C2378" s="9" t="s">
        <v>2817</v>
      </c>
      <c r="D2378" s="9" t="str">
        <f>CONCATENATE(quota_commodities[[#This Row],[goods_nomenclature_item_id]], " - ", quota_commodities[[#This Row],[description]])</f>
        <v>2204229811 - Of an actual alcoholic strength by volume not exceeding 13|% vol</v>
      </c>
    </row>
    <row r="2379" spans="1:4" x14ac:dyDescent="0.25">
      <c r="A2379" s="9" t="s">
        <v>445</v>
      </c>
      <c r="B2379" s="9" t="s">
        <v>4124</v>
      </c>
      <c r="C2379" s="9" t="s">
        <v>4095</v>
      </c>
      <c r="D2379" s="9" t="str">
        <f>CONCATENATE(quota_commodities[[#This Row],[goods_nomenclature_item_id]], " - ", quota_commodities[[#This Row],[description]])</f>
        <v>2204229821 - Of an actual alcoholic strength by volume exceeding 13|% vol but not exceeding 15|% vol</v>
      </c>
    </row>
    <row r="2380" spans="1:4" x14ac:dyDescent="0.25">
      <c r="A2380" s="9" t="s">
        <v>445</v>
      </c>
      <c r="B2380" s="9" t="s">
        <v>2826</v>
      </c>
      <c r="C2380" s="9" t="s">
        <v>2817</v>
      </c>
      <c r="D2380" s="9" t="str">
        <f>CONCATENATE(quota_commodities[[#This Row],[goods_nomenclature_item_id]], " - ", quota_commodities[[#This Row],[description]])</f>
        <v>2204299310 - Of an actual alcoholic strength by volume not exceeding 13|% vol</v>
      </c>
    </row>
    <row r="2381" spans="1:4" x14ac:dyDescent="0.25">
      <c r="A2381" s="9" t="s">
        <v>445</v>
      </c>
      <c r="B2381" s="9" t="s">
        <v>4250</v>
      </c>
      <c r="C2381" s="9" t="s">
        <v>4095</v>
      </c>
      <c r="D2381" s="9" t="str">
        <f>CONCATENATE(quota_commodities[[#This Row],[goods_nomenclature_item_id]], " - ", quota_commodities[[#This Row],[description]])</f>
        <v>2204299320 - Of an actual alcoholic strength by volume exceeding 13|% vol but not exceeding 15|% vol</v>
      </c>
    </row>
    <row r="2382" spans="1:4" x14ac:dyDescent="0.25">
      <c r="A2382" s="9" t="s">
        <v>445</v>
      </c>
      <c r="B2382" s="9" t="s">
        <v>2827</v>
      </c>
      <c r="C2382" s="9" t="s">
        <v>2817</v>
      </c>
      <c r="D2382" s="9" t="str">
        <f>CONCATENATE(quota_commodities[[#This Row],[goods_nomenclature_item_id]], " - ", quota_commodities[[#This Row],[description]])</f>
        <v>2204299411 - Of an actual alcoholic strength by volume not exceeding 13|% vol</v>
      </c>
    </row>
    <row r="2383" spans="1:4" x14ac:dyDescent="0.25">
      <c r="A2383" s="9" t="s">
        <v>445</v>
      </c>
      <c r="B2383" s="9" t="s">
        <v>4130</v>
      </c>
      <c r="C2383" s="9" t="s">
        <v>4095</v>
      </c>
      <c r="D2383" s="9" t="str">
        <f>CONCATENATE(quota_commodities[[#This Row],[goods_nomenclature_item_id]], " - ", quota_commodities[[#This Row],[description]])</f>
        <v>2204299421 - Of an actual alcoholic strength by volume exceeding 13|% vol but not exceeding 15|% vol</v>
      </c>
    </row>
    <row r="2384" spans="1:4" x14ac:dyDescent="0.25">
      <c r="A2384" s="9" t="s">
        <v>445</v>
      </c>
      <c r="B2384" s="9" t="s">
        <v>2829</v>
      </c>
      <c r="C2384" s="9" t="s">
        <v>2817</v>
      </c>
      <c r="D2384" s="9" t="str">
        <f>CONCATENATE(quota_commodities[[#This Row],[goods_nomenclature_item_id]], " - ", quota_commodities[[#This Row],[description]])</f>
        <v>2204299510 - Of an actual alcoholic strength by volume not exceeding 13|% vol</v>
      </c>
    </row>
    <row r="2385" spans="1:4" x14ac:dyDescent="0.25">
      <c r="A2385" s="9" t="s">
        <v>445</v>
      </c>
      <c r="B2385" s="9" t="s">
        <v>4254</v>
      </c>
      <c r="C2385" s="9" t="s">
        <v>4095</v>
      </c>
      <c r="D2385" s="9" t="str">
        <f>CONCATENATE(quota_commodities[[#This Row],[goods_nomenclature_item_id]], " - ", quota_commodities[[#This Row],[description]])</f>
        <v>2204299520 - Of an actual alcoholic strength by volume exceeding 13|% vol but not exceeding 15|% vol</v>
      </c>
    </row>
    <row r="2386" spans="1:4" x14ac:dyDescent="0.25">
      <c r="A2386" s="9" t="s">
        <v>445</v>
      </c>
      <c r="B2386" s="9" t="s">
        <v>2830</v>
      </c>
      <c r="C2386" s="9" t="s">
        <v>2817</v>
      </c>
      <c r="D2386" s="9" t="str">
        <f>CONCATENATE(quota_commodities[[#This Row],[goods_nomenclature_item_id]], " - ", quota_commodities[[#This Row],[description]])</f>
        <v>2204299611 - Of an actual alcoholic strength by volume not exceeding 13|% vol</v>
      </c>
    </row>
    <row r="2387" spans="1:4" x14ac:dyDescent="0.25">
      <c r="A2387" s="9" t="s">
        <v>445</v>
      </c>
      <c r="B2387" s="9" t="s">
        <v>4135</v>
      </c>
      <c r="C2387" s="9" t="s">
        <v>4095</v>
      </c>
      <c r="D2387" s="9" t="str">
        <f>CONCATENATE(quota_commodities[[#This Row],[goods_nomenclature_item_id]], " - ", quota_commodities[[#This Row],[description]])</f>
        <v>2204299621 - Of an actual alcoholic strength by volume exceeding 13|% vol but not exceeding 15|% vol</v>
      </c>
    </row>
    <row r="2388" spans="1:4" x14ac:dyDescent="0.25">
      <c r="A2388" s="9" t="s">
        <v>445</v>
      </c>
      <c r="B2388" s="9" t="s">
        <v>2832</v>
      </c>
      <c r="C2388" s="9" t="s">
        <v>2817</v>
      </c>
      <c r="D2388" s="9" t="str">
        <f>CONCATENATE(quota_commodities[[#This Row],[goods_nomenclature_item_id]], " - ", quota_commodities[[#This Row],[description]])</f>
        <v>2204299710 - Of an actual alcoholic strength by volume not exceeding 13|% vol</v>
      </c>
    </row>
    <row r="2389" spans="1:4" x14ac:dyDescent="0.25">
      <c r="A2389" s="9" t="s">
        <v>445</v>
      </c>
      <c r="B2389" s="9" t="s">
        <v>4258</v>
      </c>
      <c r="C2389" s="9" t="s">
        <v>4095</v>
      </c>
      <c r="D2389" s="9" t="str">
        <f>CONCATENATE(quota_commodities[[#This Row],[goods_nomenclature_item_id]], " - ", quota_commodities[[#This Row],[description]])</f>
        <v>2204299720 - Of an actual alcoholic strength by volume exceeding 13|% vol but not exceeding 15|% vol</v>
      </c>
    </row>
    <row r="2390" spans="1:4" x14ac:dyDescent="0.25">
      <c r="A2390" s="9" t="s">
        <v>445</v>
      </c>
      <c r="B2390" s="9" t="s">
        <v>2833</v>
      </c>
      <c r="C2390" s="9" t="s">
        <v>2817</v>
      </c>
      <c r="D2390" s="9" t="str">
        <f>CONCATENATE(quota_commodities[[#This Row],[goods_nomenclature_item_id]], " - ", quota_commodities[[#This Row],[description]])</f>
        <v>2204299811 - Of an actual alcoholic strength by volume not exceeding 13|% vol</v>
      </c>
    </row>
    <row r="2391" spans="1:4" x14ac:dyDescent="0.25">
      <c r="A2391" s="9" t="s">
        <v>445</v>
      </c>
      <c r="B2391" s="9" t="s">
        <v>4140</v>
      </c>
      <c r="C2391" s="9" t="s">
        <v>4095</v>
      </c>
      <c r="D2391" s="9" t="str">
        <f>CONCATENATE(quota_commodities[[#This Row],[goods_nomenclature_item_id]], " - ", quota_commodities[[#This Row],[description]])</f>
        <v>2204299821 - Of an actual alcoholic strength by volume exceeding 13|% vol but not exceeding 15|% vol</v>
      </c>
    </row>
    <row r="2392" spans="1:4" x14ac:dyDescent="0.25">
      <c r="A2392" s="9" t="s">
        <v>447</v>
      </c>
      <c r="B2392" s="9" t="s">
        <v>4078</v>
      </c>
      <c r="C2392" s="9" t="s">
        <v>4079</v>
      </c>
      <c r="D2392" s="9" t="str">
        <f>CONCATENATE(quota_commodities[[#This Row],[goods_nomenclature_item_id]], " - ", quota_commodities[[#This Row],[description]])</f>
        <v>2204210600 - With a protected designation of origin (PDO)</v>
      </c>
    </row>
    <row r="2393" spans="1:4" x14ac:dyDescent="0.25">
      <c r="A2393" s="9" t="s">
        <v>447</v>
      </c>
      <c r="B2393" s="9" t="s">
        <v>4080</v>
      </c>
      <c r="C2393" s="9" t="s">
        <v>4074</v>
      </c>
      <c r="D2393" s="9" t="str">
        <f>CONCATENATE(quota_commodities[[#This Row],[goods_nomenclature_item_id]], " - ", quota_commodities[[#This Row],[description]])</f>
        <v>2204210700 - With a protected geographical indication (PGI)</v>
      </c>
    </row>
    <row r="2394" spans="1:4" x14ac:dyDescent="0.25">
      <c r="A2394" s="9" t="s">
        <v>447</v>
      </c>
      <c r="B2394" s="9" t="s">
        <v>4081</v>
      </c>
      <c r="C2394" s="9" t="s">
        <v>4076</v>
      </c>
      <c r="D2394" s="9" t="str">
        <f>CONCATENATE(quota_commodities[[#This Row],[goods_nomenclature_item_id]], " - ", quota_commodities[[#This Row],[description]])</f>
        <v>2204210800 - Other varietal wines</v>
      </c>
    </row>
    <row r="2395" spans="1:4" x14ac:dyDescent="0.25">
      <c r="A2395" s="9" t="s">
        <v>447</v>
      </c>
      <c r="B2395" s="9" t="s">
        <v>4082</v>
      </c>
      <c r="C2395" s="9" t="s">
        <v>2617</v>
      </c>
      <c r="D2395" s="9" t="str">
        <f>CONCATENATE(quota_commodities[[#This Row],[goods_nomenclature_item_id]], " - ", quota_commodities[[#This Row],[description]])</f>
        <v>2204210900 - Other</v>
      </c>
    </row>
    <row r="2396" spans="1:4" x14ac:dyDescent="0.25">
      <c r="A2396" s="9" t="s">
        <v>447</v>
      </c>
      <c r="B2396" s="9" t="s">
        <v>2841</v>
      </c>
      <c r="C2396" s="9" t="s">
        <v>2617</v>
      </c>
      <c r="D2396" s="9" t="str">
        <f>CONCATENATE(quota_commodities[[#This Row],[goods_nomenclature_item_id]], " - ", quota_commodities[[#This Row],[description]])</f>
        <v>2204219319 - Other</v>
      </c>
    </row>
    <row r="2397" spans="1:4" x14ac:dyDescent="0.25">
      <c r="A2397" s="9" t="s">
        <v>447</v>
      </c>
      <c r="B2397" s="9" t="s">
        <v>4083</v>
      </c>
      <c r="C2397" s="9" t="s">
        <v>2617</v>
      </c>
      <c r="D2397" s="9" t="str">
        <f>CONCATENATE(quota_commodities[[#This Row],[goods_nomenclature_item_id]], " - ", quota_commodities[[#This Row],[description]])</f>
        <v>2204219329 - Other</v>
      </c>
    </row>
    <row r="2398" spans="1:4" x14ac:dyDescent="0.25">
      <c r="A2398" s="9" t="s">
        <v>447</v>
      </c>
      <c r="B2398" s="9" t="s">
        <v>4084</v>
      </c>
      <c r="C2398" s="9" t="s">
        <v>4085</v>
      </c>
      <c r="D2398" s="9" t="str">
        <f>CONCATENATE(quota_commodities[[#This Row],[goods_nomenclature_item_id]], " - ", quota_commodities[[#This Row],[description]])</f>
        <v>2204219331 - Of an actual alcoholic strength by volume exceeding 15|% vol but not exceeding 18|% vol</v>
      </c>
    </row>
    <row r="2399" spans="1:4" x14ac:dyDescent="0.25">
      <c r="A2399" s="9" t="s">
        <v>447</v>
      </c>
      <c r="B2399" s="9" t="s">
        <v>4086</v>
      </c>
      <c r="C2399" s="9" t="s">
        <v>4087</v>
      </c>
      <c r="D2399" s="9" t="str">
        <f>CONCATENATE(quota_commodities[[#This Row],[goods_nomenclature_item_id]], " - ", quota_commodities[[#This Row],[description]])</f>
        <v>2204219341 - Of an actual alcoholic strength by volume exceeding 18|% vol but not exceeding 22|% vol</v>
      </c>
    </row>
    <row r="2400" spans="1:4" x14ac:dyDescent="0.25">
      <c r="A2400" s="9" t="s">
        <v>447</v>
      </c>
      <c r="B2400" s="9" t="s">
        <v>4088</v>
      </c>
      <c r="C2400" s="9" t="s">
        <v>4089</v>
      </c>
      <c r="D2400" s="9" t="str">
        <f>CONCATENATE(quota_commodities[[#This Row],[goods_nomenclature_item_id]], " - ", quota_commodities[[#This Row],[description]])</f>
        <v>2204219351 - Of an actual alcoholic strength by volume exceeding 22|% vol</v>
      </c>
    </row>
    <row r="2401" spans="1:4" x14ac:dyDescent="0.25">
      <c r="A2401" s="9" t="s">
        <v>447</v>
      </c>
      <c r="B2401" s="9" t="s">
        <v>2846</v>
      </c>
      <c r="C2401" s="9" t="s">
        <v>2617</v>
      </c>
      <c r="D2401" s="9" t="str">
        <f>CONCATENATE(quota_commodities[[#This Row],[goods_nomenclature_item_id]], " - ", quota_commodities[[#This Row],[description]])</f>
        <v>2204219419 - Other</v>
      </c>
    </row>
    <row r="2402" spans="1:4" x14ac:dyDescent="0.25">
      <c r="A2402" s="9" t="s">
        <v>447</v>
      </c>
      <c r="B2402" s="9" t="s">
        <v>4090</v>
      </c>
      <c r="C2402" s="9" t="s">
        <v>2617</v>
      </c>
      <c r="D2402" s="9" t="str">
        <f>CONCATENATE(quota_commodities[[#This Row],[goods_nomenclature_item_id]], " - ", quota_commodities[[#This Row],[description]])</f>
        <v>2204219429 - Other</v>
      </c>
    </row>
    <row r="2403" spans="1:4" x14ac:dyDescent="0.25">
      <c r="A2403" s="9" t="s">
        <v>447</v>
      </c>
      <c r="B2403" s="9" t="s">
        <v>4091</v>
      </c>
      <c r="C2403" s="9" t="s">
        <v>4085</v>
      </c>
      <c r="D2403" s="9" t="str">
        <f>CONCATENATE(quota_commodities[[#This Row],[goods_nomenclature_item_id]], " - ", quota_commodities[[#This Row],[description]])</f>
        <v>2204219431 - Of an actual alcoholic strength by volume exceeding 15|% vol but not exceeding 18|% vol</v>
      </c>
    </row>
    <row r="2404" spans="1:4" x14ac:dyDescent="0.25">
      <c r="A2404" s="9" t="s">
        <v>447</v>
      </c>
      <c r="B2404" s="9" t="s">
        <v>4092</v>
      </c>
      <c r="C2404" s="9" t="s">
        <v>4087</v>
      </c>
      <c r="D2404" s="9" t="str">
        <f>CONCATENATE(quota_commodities[[#This Row],[goods_nomenclature_item_id]], " - ", quota_commodities[[#This Row],[description]])</f>
        <v>2204219441 - Of an actual alcoholic strength by volume exceeding 18|% vol but not exceeding 22|% vol</v>
      </c>
    </row>
    <row r="2405" spans="1:4" x14ac:dyDescent="0.25">
      <c r="A2405" s="9" t="s">
        <v>447</v>
      </c>
      <c r="B2405" s="9" t="s">
        <v>4093</v>
      </c>
      <c r="C2405" s="9" t="s">
        <v>4089</v>
      </c>
      <c r="D2405" s="9" t="str">
        <f>CONCATENATE(quota_commodities[[#This Row],[goods_nomenclature_item_id]], " - ", quota_commodities[[#This Row],[description]])</f>
        <v>2204219451 - Of an actual alcoholic strength by volume exceeding 22|% vol</v>
      </c>
    </row>
    <row r="2406" spans="1:4" x14ac:dyDescent="0.25">
      <c r="A2406" s="9" t="s">
        <v>447</v>
      </c>
      <c r="B2406" s="9" t="s">
        <v>4362</v>
      </c>
      <c r="C2406" s="9" t="s">
        <v>4114</v>
      </c>
      <c r="D2406" s="9" t="str">
        <f>CONCATENATE(quota_commodities[[#This Row],[goods_nomenclature_item_id]], " - ", quota_commodities[[#This Row],[description]])</f>
        <v>2204219500 - White</v>
      </c>
    </row>
    <row r="2407" spans="1:4" x14ac:dyDescent="0.25">
      <c r="A2407" s="9" t="s">
        <v>447</v>
      </c>
      <c r="B2407" s="9" t="s">
        <v>2849</v>
      </c>
      <c r="C2407" s="9" t="s">
        <v>2817</v>
      </c>
      <c r="D2407" s="9" t="str">
        <f>CONCATENATE(quota_commodities[[#This Row],[goods_nomenclature_item_id]], " - ", quota_commodities[[#This Row],[description]])</f>
        <v>2204219611 - Of an actual alcoholic strength by volume not exceeding 13|% vol</v>
      </c>
    </row>
    <row r="2408" spans="1:4" x14ac:dyDescent="0.25">
      <c r="A2408" s="9" t="s">
        <v>447</v>
      </c>
      <c r="B2408" s="9" t="s">
        <v>4099</v>
      </c>
      <c r="C2408" s="9" t="s">
        <v>4095</v>
      </c>
      <c r="D2408" s="9" t="str">
        <f>CONCATENATE(quota_commodities[[#This Row],[goods_nomenclature_item_id]], " - ", quota_commodities[[#This Row],[description]])</f>
        <v>2204219621 - Of an actual alcoholic strength by volume exceeding 13|% vol but not exceeding 15|% vol</v>
      </c>
    </row>
    <row r="2409" spans="1:4" x14ac:dyDescent="0.25">
      <c r="A2409" s="9" t="s">
        <v>447</v>
      </c>
      <c r="B2409" s="9" t="s">
        <v>4100</v>
      </c>
      <c r="C2409" s="9" t="s">
        <v>4085</v>
      </c>
      <c r="D2409" s="9" t="str">
        <f>CONCATENATE(quota_commodities[[#This Row],[goods_nomenclature_item_id]], " - ", quota_commodities[[#This Row],[description]])</f>
        <v>2204219631 - Of an actual alcoholic strength by volume exceeding 15|% vol but not exceeding 18|% vol</v>
      </c>
    </row>
    <row r="2410" spans="1:4" x14ac:dyDescent="0.25">
      <c r="A2410" s="9" t="s">
        <v>447</v>
      </c>
      <c r="B2410" s="9" t="s">
        <v>4101</v>
      </c>
      <c r="C2410" s="9" t="s">
        <v>4087</v>
      </c>
      <c r="D2410" s="9" t="str">
        <f>CONCATENATE(quota_commodities[[#This Row],[goods_nomenclature_item_id]], " - ", quota_commodities[[#This Row],[description]])</f>
        <v>2204219641 - Of an actual alcoholic strength by volume exceeding 18|% vol but not exceeding 22|% vol</v>
      </c>
    </row>
    <row r="2411" spans="1:4" x14ac:dyDescent="0.25">
      <c r="A2411" s="9" t="s">
        <v>447</v>
      </c>
      <c r="B2411" s="9" t="s">
        <v>4102</v>
      </c>
      <c r="C2411" s="9" t="s">
        <v>4089</v>
      </c>
      <c r="D2411" s="9" t="str">
        <f>CONCATENATE(quota_commodities[[#This Row],[goods_nomenclature_item_id]], " - ", quota_commodities[[#This Row],[description]])</f>
        <v>2204219651 - Of an actual alcoholic strength by volume exceeding 22|% vol</v>
      </c>
    </row>
    <row r="2412" spans="1:4" x14ac:dyDescent="0.25">
      <c r="A2412" s="9" t="s">
        <v>447</v>
      </c>
      <c r="B2412" s="9" t="s">
        <v>4364</v>
      </c>
      <c r="C2412" s="9" t="s">
        <v>4114</v>
      </c>
      <c r="D2412" s="9" t="str">
        <f>CONCATENATE(quota_commodities[[#This Row],[goods_nomenclature_item_id]], " - ", quota_commodities[[#This Row],[description]])</f>
        <v>2204219700 - White</v>
      </c>
    </row>
    <row r="2413" spans="1:4" x14ac:dyDescent="0.25">
      <c r="A2413" s="9" t="s">
        <v>447</v>
      </c>
      <c r="B2413" s="9" t="s">
        <v>2852</v>
      </c>
      <c r="C2413" s="9" t="s">
        <v>2817</v>
      </c>
      <c r="D2413" s="9" t="str">
        <f>CONCATENATE(quota_commodities[[#This Row],[goods_nomenclature_item_id]], " - ", quota_commodities[[#This Row],[description]])</f>
        <v>2204219811 - Of an actual alcoholic strength by volume not exceeding 13|% vol</v>
      </c>
    </row>
    <row r="2414" spans="1:4" x14ac:dyDescent="0.25">
      <c r="A2414" s="9" t="s">
        <v>447</v>
      </c>
      <c r="B2414" s="9" t="s">
        <v>4107</v>
      </c>
      <c r="C2414" s="9" t="s">
        <v>4095</v>
      </c>
      <c r="D2414" s="9" t="str">
        <f>CONCATENATE(quota_commodities[[#This Row],[goods_nomenclature_item_id]], " - ", quota_commodities[[#This Row],[description]])</f>
        <v>2204219821 - Of an actual alcoholic strength by volume exceeding 13|% vol but not exceeding 15|% vol</v>
      </c>
    </row>
    <row r="2415" spans="1:4" x14ac:dyDescent="0.25">
      <c r="A2415" s="9" t="s">
        <v>447</v>
      </c>
      <c r="B2415" s="9" t="s">
        <v>4108</v>
      </c>
      <c r="C2415" s="9" t="s">
        <v>4085</v>
      </c>
      <c r="D2415" s="9" t="str">
        <f>CONCATENATE(quota_commodities[[#This Row],[goods_nomenclature_item_id]], " - ", quota_commodities[[#This Row],[description]])</f>
        <v>2204219831 - Of an actual alcoholic strength by volume exceeding 15|% vol but not exceeding 18|% vol</v>
      </c>
    </row>
    <row r="2416" spans="1:4" x14ac:dyDescent="0.25">
      <c r="A2416" s="9" t="s">
        <v>447</v>
      </c>
      <c r="B2416" s="9" t="s">
        <v>4109</v>
      </c>
      <c r="C2416" s="9" t="s">
        <v>4087</v>
      </c>
      <c r="D2416" s="9" t="str">
        <f>CONCATENATE(quota_commodities[[#This Row],[goods_nomenclature_item_id]], " - ", quota_commodities[[#This Row],[description]])</f>
        <v>2204219841 - Of an actual alcoholic strength by volume exceeding 18|% vol but not exceeding 22|% vol</v>
      </c>
    </row>
    <row r="2417" spans="1:4" x14ac:dyDescent="0.25">
      <c r="A2417" s="9" t="s">
        <v>447</v>
      </c>
      <c r="B2417" s="9" t="s">
        <v>4110</v>
      </c>
      <c r="C2417" s="9" t="s">
        <v>4089</v>
      </c>
      <c r="D2417" s="9" t="str">
        <f>CONCATENATE(quota_commodities[[#This Row],[goods_nomenclature_item_id]], " - ", quota_commodities[[#This Row],[description]])</f>
        <v>2204219851 - Of an actual alcoholic strength by volume exceeding 22|% vol</v>
      </c>
    </row>
    <row r="2418" spans="1:4" x14ac:dyDescent="0.25">
      <c r="A2418" s="9" t="s">
        <v>447</v>
      </c>
      <c r="B2418" s="9" t="s">
        <v>4111</v>
      </c>
      <c r="C2418" s="9" t="s">
        <v>4112</v>
      </c>
      <c r="D2418" s="9" t="str">
        <f>CONCATENATE(quota_commodities[[#This Row],[goods_nomenclature_item_id]], " - ", quota_commodities[[#This Row],[description]])</f>
        <v>2204221000 -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419" spans="1:4" x14ac:dyDescent="0.25">
      <c r="A2419" s="9" t="s">
        <v>447</v>
      </c>
      <c r="B2419" s="9" t="s">
        <v>4113</v>
      </c>
      <c r="C2419" s="9" t="s">
        <v>4114</v>
      </c>
      <c r="D2419" s="9" t="str">
        <f>CONCATENATE(quota_commodities[[#This Row],[goods_nomenclature_item_id]], " - ", quota_commodities[[#This Row],[description]])</f>
        <v>2204229300 - White</v>
      </c>
    </row>
    <row r="2420" spans="1:4" x14ac:dyDescent="0.25">
      <c r="A2420" s="9" t="s">
        <v>447</v>
      </c>
      <c r="B2420" s="9" t="s">
        <v>2818</v>
      </c>
      <c r="C2420" s="9" t="s">
        <v>2817</v>
      </c>
      <c r="D2420" s="9" t="str">
        <f>CONCATENATE(quota_commodities[[#This Row],[goods_nomenclature_item_id]], " - ", quota_commodities[[#This Row],[description]])</f>
        <v>2204229411 - Of an actual alcoholic strength by volume not exceeding 13|% vol</v>
      </c>
    </row>
    <row r="2421" spans="1:4" x14ac:dyDescent="0.25">
      <c r="A2421" s="9" t="s">
        <v>447</v>
      </c>
      <c r="B2421" s="9" t="s">
        <v>4115</v>
      </c>
      <c r="C2421" s="9" t="s">
        <v>4095</v>
      </c>
      <c r="D2421" s="9" t="str">
        <f>CONCATENATE(quota_commodities[[#This Row],[goods_nomenclature_item_id]], " - ", quota_commodities[[#This Row],[description]])</f>
        <v>2204229421 - Of an actual alcoholic strength by volume exceeding 13|% vol but not exceeding 15|% vol</v>
      </c>
    </row>
    <row r="2422" spans="1:4" x14ac:dyDescent="0.25">
      <c r="A2422" s="9" t="s">
        <v>447</v>
      </c>
      <c r="B2422" s="9" t="s">
        <v>4116</v>
      </c>
      <c r="C2422" s="9" t="s">
        <v>4085</v>
      </c>
      <c r="D2422" s="9" t="str">
        <f>CONCATENATE(quota_commodities[[#This Row],[goods_nomenclature_item_id]], " - ", quota_commodities[[#This Row],[description]])</f>
        <v>2204229431 - Of an actual alcoholic strength by volume exceeding 15|% vol but not exceeding 18|% vol</v>
      </c>
    </row>
    <row r="2423" spans="1:4" x14ac:dyDescent="0.25">
      <c r="A2423" s="9" t="s">
        <v>447</v>
      </c>
      <c r="B2423" s="9" t="s">
        <v>4117</v>
      </c>
      <c r="C2423" s="9" t="s">
        <v>4087</v>
      </c>
      <c r="D2423" s="9" t="str">
        <f>CONCATENATE(quota_commodities[[#This Row],[goods_nomenclature_item_id]], " - ", quota_commodities[[#This Row],[description]])</f>
        <v>2204229441 - Of an actual alcoholic strength by volume exceeding 18|% vol but not exceeding 22|% vol</v>
      </c>
    </row>
    <row r="2424" spans="1:4" x14ac:dyDescent="0.25">
      <c r="A2424" s="9" t="s">
        <v>447</v>
      </c>
      <c r="B2424" s="9" t="s">
        <v>4118</v>
      </c>
      <c r="C2424" s="9" t="s">
        <v>4089</v>
      </c>
      <c r="D2424" s="9" t="str">
        <f>CONCATENATE(quota_commodities[[#This Row],[goods_nomenclature_item_id]], " - ", quota_commodities[[#This Row],[description]])</f>
        <v>2204229451 - Of an actual alcoholic strength by volume exceeding 22|% vol</v>
      </c>
    </row>
    <row r="2425" spans="1:4" x14ac:dyDescent="0.25">
      <c r="A2425" s="9" t="s">
        <v>447</v>
      </c>
      <c r="B2425" s="9" t="s">
        <v>4119</v>
      </c>
      <c r="C2425" s="9" t="s">
        <v>4114</v>
      </c>
      <c r="D2425" s="9" t="str">
        <f>CONCATENATE(quota_commodities[[#This Row],[goods_nomenclature_item_id]], " - ", quota_commodities[[#This Row],[description]])</f>
        <v>2204229500 - White</v>
      </c>
    </row>
    <row r="2426" spans="1:4" x14ac:dyDescent="0.25">
      <c r="A2426" s="9" t="s">
        <v>447</v>
      </c>
      <c r="B2426" s="9" t="s">
        <v>2821</v>
      </c>
      <c r="C2426" s="9" t="s">
        <v>2817</v>
      </c>
      <c r="D2426" s="9" t="str">
        <f>CONCATENATE(quota_commodities[[#This Row],[goods_nomenclature_item_id]], " - ", quota_commodities[[#This Row],[description]])</f>
        <v>2204229611 - Of an actual alcoholic strength by volume not exceeding 13|% vol</v>
      </c>
    </row>
    <row r="2427" spans="1:4" x14ac:dyDescent="0.25">
      <c r="A2427" s="9" t="s">
        <v>447</v>
      </c>
      <c r="B2427" s="9" t="s">
        <v>4120</v>
      </c>
      <c r="C2427" s="9" t="s">
        <v>4095</v>
      </c>
      <c r="D2427" s="9" t="str">
        <f>CONCATENATE(quota_commodities[[#This Row],[goods_nomenclature_item_id]], " - ", quota_commodities[[#This Row],[description]])</f>
        <v>2204229621 - Of an actual alcoholic strength by volume exceeding 13|% vol but not exceeding 15|% vol</v>
      </c>
    </row>
    <row r="2428" spans="1:4" x14ac:dyDescent="0.25">
      <c r="A2428" s="9" t="s">
        <v>447</v>
      </c>
      <c r="B2428" s="9" t="s">
        <v>4121</v>
      </c>
      <c r="C2428" s="9" t="s">
        <v>4085</v>
      </c>
      <c r="D2428" s="9" t="str">
        <f>CONCATENATE(quota_commodities[[#This Row],[goods_nomenclature_item_id]], " - ", quota_commodities[[#This Row],[description]])</f>
        <v>2204229631 - Of an actual alcoholic strength by volume exceeding 15|% vol but not exceeding 18|% vol</v>
      </c>
    </row>
    <row r="2429" spans="1:4" x14ac:dyDescent="0.25">
      <c r="A2429" s="9" t="s">
        <v>447</v>
      </c>
      <c r="B2429" s="9" t="s">
        <v>4122</v>
      </c>
      <c r="C2429" s="9" t="s">
        <v>4087</v>
      </c>
      <c r="D2429" s="9" t="str">
        <f>CONCATENATE(quota_commodities[[#This Row],[goods_nomenclature_item_id]], " - ", quota_commodities[[#This Row],[description]])</f>
        <v>2204229641 - Of an actual alcoholic strength by volume exceeding 18|% vol but not exceeding 22|% vol</v>
      </c>
    </row>
    <row r="2430" spans="1:4" x14ac:dyDescent="0.25">
      <c r="A2430" s="9" t="s">
        <v>447</v>
      </c>
      <c r="B2430" s="9" t="s">
        <v>4123</v>
      </c>
      <c r="C2430" s="9" t="s">
        <v>4089</v>
      </c>
      <c r="D2430" s="9" t="str">
        <f>CONCATENATE(quota_commodities[[#This Row],[goods_nomenclature_item_id]], " - ", quota_commodities[[#This Row],[description]])</f>
        <v>2204229651 - Of an actual alcoholic strength by volume exceeding 22|% vol</v>
      </c>
    </row>
    <row r="2431" spans="1:4" x14ac:dyDescent="0.25">
      <c r="A2431" s="9" t="s">
        <v>447</v>
      </c>
      <c r="B2431" s="9" t="s">
        <v>4368</v>
      </c>
      <c r="C2431" s="9" t="s">
        <v>4114</v>
      </c>
      <c r="D2431" s="9" t="str">
        <f>CONCATENATE(quota_commodities[[#This Row],[goods_nomenclature_item_id]], " - ", quota_commodities[[#This Row],[description]])</f>
        <v>2204229700 - White</v>
      </c>
    </row>
    <row r="2432" spans="1:4" x14ac:dyDescent="0.25">
      <c r="A2432" s="9" t="s">
        <v>447</v>
      </c>
      <c r="B2432" s="9" t="s">
        <v>2824</v>
      </c>
      <c r="C2432" s="9" t="s">
        <v>2817</v>
      </c>
      <c r="D2432" s="9" t="str">
        <f>CONCATENATE(quota_commodities[[#This Row],[goods_nomenclature_item_id]], " - ", quota_commodities[[#This Row],[description]])</f>
        <v>2204229811 - Of an actual alcoholic strength by volume not exceeding 13|% vol</v>
      </c>
    </row>
    <row r="2433" spans="1:4" x14ac:dyDescent="0.25">
      <c r="A2433" s="9" t="s">
        <v>447</v>
      </c>
      <c r="B2433" s="9" t="s">
        <v>4124</v>
      </c>
      <c r="C2433" s="9" t="s">
        <v>4095</v>
      </c>
      <c r="D2433" s="9" t="str">
        <f>CONCATENATE(quota_commodities[[#This Row],[goods_nomenclature_item_id]], " - ", quota_commodities[[#This Row],[description]])</f>
        <v>2204229821 - Of an actual alcoholic strength by volume exceeding 13|% vol but not exceeding 15|% vol</v>
      </c>
    </row>
    <row r="2434" spans="1:4" x14ac:dyDescent="0.25">
      <c r="A2434" s="9" t="s">
        <v>447</v>
      </c>
      <c r="B2434" s="9" t="s">
        <v>4125</v>
      </c>
      <c r="C2434" s="9" t="s">
        <v>4085</v>
      </c>
      <c r="D2434" s="9" t="str">
        <f>CONCATENATE(quota_commodities[[#This Row],[goods_nomenclature_item_id]], " - ", quota_commodities[[#This Row],[description]])</f>
        <v>2204229831 - Of an actual alcoholic strength by volume exceeding 15|% vol but not exceeding 18|% vol</v>
      </c>
    </row>
    <row r="2435" spans="1:4" x14ac:dyDescent="0.25">
      <c r="A2435" s="9" t="s">
        <v>447</v>
      </c>
      <c r="B2435" s="9" t="s">
        <v>4126</v>
      </c>
      <c r="C2435" s="9" t="s">
        <v>4087</v>
      </c>
      <c r="D2435" s="9" t="str">
        <f>CONCATENATE(quota_commodities[[#This Row],[goods_nomenclature_item_id]], " - ", quota_commodities[[#This Row],[description]])</f>
        <v>2204229841 - Of an actual alcoholic strength by volume exceeding 18|% vol but not exceeding 22|% vol</v>
      </c>
    </row>
    <row r="2436" spans="1:4" x14ac:dyDescent="0.25">
      <c r="A2436" s="9" t="s">
        <v>447</v>
      </c>
      <c r="B2436" s="9" t="s">
        <v>4127</v>
      </c>
      <c r="C2436" s="9" t="s">
        <v>4089</v>
      </c>
      <c r="D2436" s="9" t="str">
        <f>CONCATENATE(quota_commodities[[#This Row],[goods_nomenclature_item_id]], " - ", quota_commodities[[#This Row],[description]])</f>
        <v>2204229851 - Of an actual alcoholic strength by volume exceeding 22|% vol</v>
      </c>
    </row>
    <row r="2437" spans="1:4" x14ac:dyDescent="0.25">
      <c r="A2437" s="9" t="s">
        <v>447</v>
      </c>
      <c r="B2437" s="9" t="s">
        <v>4128</v>
      </c>
      <c r="C2437" s="9" t="s">
        <v>4112</v>
      </c>
      <c r="D2437" s="9" t="str">
        <f>CONCATENATE(quota_commodities[[#This Row],[goods_nomenclature_item_id]], " - ", quota_commodities[[#This Row],[description]])</f>
        <v>2204291000 - Wine, other than that referred to in subheading|2204|10, in bottles with 'mushroom' stoppers held in place by ties or fastenings; wine, otherwise put up, with an excess pressure due to carbon dioxide in solution of not less than 1|bar but less than 3|bar, measured at a temperature of 20|??C</v>
      </c>
    </row>
    <row r="2438" spans="1:4" x14ac:dyDescent="0.25">
      <c r="A2438" s="9" t="s">
        <v>447</v>
      </c>
      <c r="B2438" s="9" t="s">
        <v>4129</v>
      </c>
      <c r="C2438" s="9" t="s">
        <v>4114</v>
      </c>
      <c r="D2438" s="9" t="str">
        <f>CONCATENATE(quota_commodities[[#This Row],[goods_nomenclature_item_id]], " - ", quota_commodities[[#This Row],[description]])</f>
        <v>2204299300 - White</v>
      </c>
    </row>
    <row r="2439" spans="1:4" x14ac:dyDescent="0.25">
      <c r="A2439" s="9" t="s">
        <v>447</v>
      </c>
      <c r="B2439" s="9" t="s">
        <v>2827</v>
      </c>
      <c r="C2439" s="9" t="s">
        <v>2817</v>
      </c>
      <c r="D2439" s="9" t="str">
        <f>CONCATENATE(quota_commodities[[#This Row],[goods_nomenclature_item_id]], " - ", quota_commodities[[#This Row],[description]])</f>
        <v>2204299411 - Of an actual alcoholic strength by volume not exceeding 13|% vol</v>
      </c>
    </row>
    <row r="2440" spans="1:4" x14ac:dyDescent="0.25">
      <c r="A2440" s="9" t="s">
        <v>447</v>
      </c>
      <c r="B2440" s="9" t="s">
        <v>4130</v>
      </c>
      <c r="C2440" s="9" t="s">
        <v>4095</v>
      </c>
      <c r="D2440" s="9" t="str">
        <f>CONCATENATE(quota_commodities[[#This Row],[goods_nomenclature_item_id]], " - ", quota_commodities[[#This Row],[description]])</f>
        <v>2204299421 - Of an actual alcoholic strength by volume exceeding 13|% vol but not exceeding 15|% vol</v>
      </c>
    </row>
    <row r="2441" spans="1:4" x14ac:dyDescent="0.25">
      <c r="A2441" s="9" t="s">
        <v>447</v>
      </c>
      <c r="B2441" s="9" t="s">
        <v>4131</v>
      </c>
      <c r="C2441" s="9" t="s">
        <v>4085</v>
      </c>
      <c r="D2441" s="9" t="str">
        <f>CONCATENATE(quota_commodities[[#This Row],[goods_nomenclature_item_id]], " - ", quota_commodities[[#This Row],[description]])</f>
        <v>2204299431 - Of an actual alcoholic strength by volume exceeding 15|% vol but not exceeding 18|% vol</v>
      </c>
    </row>
    <row r="2442" spans="1:4" x14ac:dyDescent="0.25">
      <c r="A2442" s="9" t="s">
        <v>447</v>
      </c>
      <c r="B2442" s="9" t="s">
        <v>4132</v>
      </c>
      <c r="C2442" s="9" t="s">
        <v>4087</v>
      </c>
      <c r="D2442" s="9" t="str">
        <f>CONCATENATE(quota_commodities[[#This Row],[goods_nomenclature_item_id]], " - ", quota_commodities[[#This Row],[description]])</f>
        <v>2204299441 - Of an actual alcoholic strength by volume exceeding 18|% vol but not exceeding 22|% vol</v>
      </c>
    </row>
    <row r="2443" spans="1:4" x14ac:dyDescent="0.25">
      <c r="A2443" s="9" t="s">
        <v>447</v>
      </c>
      <c r="B2443" s="9" t="s">
        <v>4133</v>
      </c>
      <c r="C2443" s="9" t="s">
        <v>4089</v>
      </c>
      <c r="D2443" s="9" t="str">
        <f>CONCATENATE(quota_commodities[[#This Row],[goods_nomenclature_item_id]], " - ", quota_commodities[[#This Row],[description]])</f>
        <v>2204299451 - Of an actual alcoholic strength by volume exceeding 22|% vol</v>
      </c>
    </row>
    <row r="2444" spans="1:4" x14ac:dyDescent="0.25">
      <c r="A2444" s="9" t="s">
        <v>447</v>
      </c>
      <c r="B2444" s="9" t="s">
        <v>4134</v>
      </c>
      <c r="C2444" s="9" t="s">
        <v>4114</v>
      </c>
      <c r="D2444" s="9" t="str">
        <f>CONCATENATE(quota_commodities[[#This Row],[goods_nomenclature_item_id]], " - ", quota_commodities[[#This Row],[description]])</f>
        <v>2204299500 - White</v>
      </c>
    </row>
    <row r="2445" spans="1:4" x14ac:dyDescent="0.25">
      <c r="A2445" s="9" t="s">
        <v>447</v>
      </c>
      <c r="B2445" s="9" t="s">
        <v>2830</v>
      </c>
      <c r="C2445" s="9" t="s">
        <v>2817</v>
      </c>
      <c r="D2445" s="9" t="str">
        <f>CONCATENATE(quota_commodities[[#This Row],[goods_nomenclature_item_id]], " - ", quota_commodities[[#This Row],[description]])</f>
        <v>2204299611 - Of an actual alcoholic strength by volume not exceeding 13|% vol</v>
      </c>
    </row>
    <row r="2446" spans="1:4" x14ac:dyDescent="0.25">
      <c r="A2446" s="9" t="s">
        <v>447</v>
      </c>
      <c r="B2446" s="9" t="s">
        <v>4135</v>
      </c>
      <c r="C2446" s="9" t="s">
        <v>4095</v>
      </c>
      <c r="D2446" s="9" t="str">
        <f>CONCATENATE(quota_commodities[[#This Row],[goods_nomenclature_item_id]], " - ", quota_commodities[[#This Row],[description]])</f>
        <v>2204299621 - Of an actual alcoholic strength by volume exceeding 13|% vol but not exceeding 15|% vol</v>
      </c>
    </row>
    <row r="2447" spans="1:4" x14ac:dyDescent="0.25">
      <c r="A2447" s="9" t="s">
        <v>447</v>
      </c>
      <c r="B2447" s="9" t="s">
        <v>4136</v>
      </c>
      <c r="C2447" s="9" t="s">
        <v>4085</v>
      </c>
      <c r="D2447" s="9" t="str">
        <f>CONCATENATE(quota_commodities[[#This Row],[goods_nomenclature_item_id]], " - ", quota_commodities[[#This Row],[description]])</f>
        <v>2204299631 - Of an actual alcoholic strength by volume exceeding 15|% vol but not exceeding 18|% vol</v>
      </c>
    </row>
    <row r="2448" spans="1:4" x14ac:dyDescent="0.25">
      <c r="A2448" s="9" t="s">
        <v>447</v>
      </c>
      <c r="B2448" s="9" t="s">
        <v>4137</v>
      </c>
      <c r="C2448" s="9" t="s">
        <v>4087</v>
      </c>
      <c r="D2448" s="9" t="str">
        <f>CONCATENATE(quota_commodities[[#This Row],[goods_nomenclature_item_id]], " - ", quota_commodities[[#This Row],[description]])</f>
        <v>2204299641 - Of an actual alcoholic strength by volume exceeding 18|% vol but not exceeding 22|% vol</v>
      </c>
    </row>
    <row r="2449" spans="1:4" x14ac:dyDescent="0.25">
      <c r="A2449" s="9" t="s">
        <v>447</v>
      </c>
      <c r="B2449" s="9" t="s">
        <v>4138</v>
      </c>
      <c r="C2449" s="9" t="s">
        <v>4089</v>
      </c>
      <c r="D2449" s="9" t="str">
        <f>CONCATENATE(quota_commodities[[#This Row],[goods_nomenclature_item_id]], " - ", quota_commodities[[#This Row],[description]])</f>
        <v>2204299651 - Of an actual alcoholic strength by volume exceeding 22|% vol</v>
      </c>
    </row>
    <row r="2450" spans="1:4" x14ac:dyDescent="0.25">
      <c r="A2450" s="9" t="s">
        <v>447</v>
      </c>
      <c r="B2450" s="9" t="s">
        <v>4139</v>
      </c>
      <c r="C2450" s="9" t="s">
        <v>4114</v>
      </c>
      <c r="D2450" s="9" t="str">
        <f>CONCATENATE(quota_commodities[[#This Row],[goods_nomenclature_item_id]], " - ", quota_commodities[[#This Row],[description]])</f>
        <v>2204299700 - White</v>
      </c>
    </row>
    <row r="2451" spans="1:4" x14ac:dyDescent="0.25">
      <c r="A2451" s="9" t="s">
        <v>447</v>
      </c>
      <c r="B2451" s="9" t="s">
        <v>2833</v>
      </c>
      <c r="C2451" s="9" t="s">
        <v>2817</v>
      </c>
      <c r="D2451" s="9" t="str">
        <f>CONCATENATE(quota_commodities[[#This Row],[goods_nomenclature_item_id]], " - ", quota_commodities[[#This Row],[description]])</f>
        <v>2204299811 - Of an actual alcoholic strength by volume not exceeding 13|% vol</v>
      </c>
    </row>
    <row r="2452" spans="1:4" x14ac:dyDescent="0.25">
      <c r="A2452" s="9" t="s">
        <v>447</v>
      </c>
      <c r="B2452" s="9" t="s">
        <v>4140</v>
      </c>
      <c r="C2452" s="9" t="s">
        <v>4095</v>
      </c>
      <c r="D2452" s="9" t="str">
        <f>CONCATENATE(quota_commodities[[#This Row],[goods_nomenclature_item_id]], " - ", quota_commodities[[#This Row],[description]])</f>
        <v>2204299821 - Of an actual alcoholic strength by volume exceeding 13|% vol but not exceeding 15|% vol</v>
      </c>
    </row>
    <row r="2453" spans="1:4" x14ac:dyDescent="0.25">
      <c r="A2453" s="9" t="s">
        <v>447</v>
      </c>
      <c r="B2453" s="9" t="s">
        <v>4141</v>
      </c>
      <c r="C2453" s="9" t="s">
        <v>4085</v>
      </c>
      <c r="D2453" s="9" t="str">
        <f>CONCATENATE(quota_commodities[[#This Row],[goods_nomenclature_item_id]], " - ", quota_commodities[[#This Row],[description]])</f>
        <v>2204299831 - Of an actual alcoholic strength by volume exceeding 15|% vol but not exceeding 18|% vol</v>
      </c>
    </row>
    <row r="2454" spans="1:4" x14ac:dyDescent="0.25">
      <c r="A2454" s="9" t="s">
        <v>447</v>
      </c>
      <c r="B2454" s="9" t="s">
        <v>4142</v>
      </c>
      <c r="C2454" s="9" t="s">
        <v>4087</v>
      </c>
      <c r="D2454" s="9" t="str">
        <f>CONCATENATE(quota_commodities[[#This Row],[goods_nomenclature_item_id]], " - ", quota_commodities[[#This Row],[description]])</f>
        <v>2204299841 - Of an actual alcoholic strength by volume exceeding 18|% vol but not exceeding 22|% vol</v>
      </c>
    </row>
    <row r="2455" spans="1:4" x14ac:dyDescent="0.25">
      <c r="A2455" s="9" t="s">
        <v>447</v>
      </c>
      <c r="B2455" s="9" t="s">
        <v>4143</v>
      </c>
      <c r="C2455" s="9" t="s">
        <v>4089</v>
      </c>
      <c r="D2455" s="9" t="str">
        <f>CONCATENATE(quota_commodities[[#This Row],[goods_nomenclature_item_id]], " - ", quota_commodities[[#This Row],[description]])</f>
        <v>2204299851 - Of an actual alcoholic strength by volume exceeding 22|% vol</v>
      </c>
    </row>
    <row r="2456" spans="1:4" x14ac:dyDescent="0.25">
      <c r="A2456" s="9" t="s">
        <v>449</v>
      </c>
      <c r="B2456" s="9" t="s">
        <v>4383</v>
      </c>
      <c r="C2456" s="9" t="s">
        <v>3647</v>
      </c>
      <c r="D2456" s="9" t="str">
        <f>CONCATENATE(quota_commodities[[#This Row],[goods_nomenclature_item_id]], " - ", quota_commodities[[#This Row],[description]])</f>
        <v>0301910000 - Trout (Salmo trutta, Oncorhynchus mykiss, Oncorhynchus clarki, Oncorhynchus aguabonita, Oncorhynchus gilae, Oncorhynchus apache and Oncorhynchus chrysogaster)</v>
      </c>
    </row>
    <row r="2457" spans="1:4" x14ac:dyDescent="0.25">
      <c r="A2457" s="9" t="s">
        <v>449</v>
      </c>
      <c r="B2457" s="9" t="s">
        <v>3646</v>
      </c>
      <c r="C2457" s="9" t="s">
        <v>3647</v>
      </c>
      <c r="D2457" s="9" t="str">
        <f>CONCATENATE(quota_commodities[[#This Row],[goods_nomenclature_item_id]], " - ", quota_commodities[[#This Row],[description]])</f>
        <v>0302110000 - Trout (Salmo trutta, Oncorhynchus mykiss, Oncorhynchus clarki, Oncorhynchus aguabonita, Oncorhynchus gilae, Oncorhynchus apache and Oncorhynchus chrysogaster)</v>
      </c>
    </row>
    <row r="2458" spans="1:4" x14ac:dyDescent="0.25">
      <c r="A2458" s="9" t="s">
        <v>449</v>
      </c>
      <c r="B2458" s="9" t="s">
        <v>3651</v>
      </c>
      <c r="C2458" s="9" t="s">
        <v>3647</v>
      </c>
      <c r="D2458" s="9" t="str">
        <f>CONCATENATE(quota_commodities[[#This Row],[goods_nomenclature_item_id]], " - ", quota_commodities[[#This Row],[description]])</f>
        <v>0303140000 - Trout (Salmo trutta, Oncorhynchus mykiss, Oncorhynchus clarki, Oncorhynchus aguabonita, Oncorhynchus gilae, Oncorhynchus apache and Oncorhynchus chrysogaster)</v>
      </c>
    </row>
    <row r="2459" spans="1:4" x14ac:dyDescent="0.25">
      <c r="A2459" s="9" t="s">
        <v>449</v>
      </c>
      <c r="B2459" s="9" t="s">
        <v>4384</v>
      </c>
      <c r="C2459" s="9" t="s">
        <v>3647</v>
      </c>
      <c r="D2459" s="9" t="str">
        <f>CONCATENATE(quota_commodities[[#This Row],[goods_nomenclature_item_id]], " - ", quota_commodities[[#This Row],[description]])</f>
        <v>0304420000 - Trout (Salmo trutta, Oncorhynchus mykiss, Oncorhynchus clarki, Oncorhynchus aguabonita, Oncorhynchus gilae, Oncorhynchus apache and Oncorhynchus chrysogaster)</v>
      </c>
    </row>
    <row r="2460" spans="1:4" x14ac:dyDescent="0.25">
      <c r="A2460" s="9" t="s">
        <v>449</v>
      </c>
      <c r="B2460" s="9" t="s">
        <v>4385</v>
      </c>
      <c r="C2460" s="9" t="s">
        <v>4386</v>
      </c>
      <c r="D2460" s="9" t="str">
        <f>CONCATENATE(quota_commodities[[#This Row],[goods_nomenclature_item_id]], " - ", quota_commodities[[#This Row],[description]])</f>
        <v>0304520010 - Trout of the species Salmo trutta, Oncorhynchus mykiss, Oncorhynchus clarki, Oncorhynchus aguabonita, Oncorhynchus gilae, Oncorhynchus apache and Oncorhynchus chrysogaster</v>
      </c>
    </row>
    <row r="2461" spans="1:4" x14ac:dyDescent="0.25">
      <c r="A2461" s="9" t="s">
        <v>449</v>
      </c>
      <c r="B2461" s="9" t="s">
        <v>4387</v>
      </c>
      <c r="C2461" s="9" t="s">
        <v>3647</v>
      </c>
      <c r="D2461" s="9" t="str">
        <f>CONCATENATE(quota_commodities[[#This Row],[goods_nomenclature_item_id]], " - ", quota_commodities[[#This Row],[description]])</f>
        <v>0304820000 - Trout (Salmo trutta, Oncorhynchus mykiss, Oncorhynchus clarki, Oncorhynchus aguabonita, Oncorhynchus gilae, Oncorhynchus apache and Oncorhynchus chrysogaster)</v>
      </c>
    </row>
    <row r="2462" spans="1:4" x14ac:dyDescent="0.25">
      <c r="A2462" s="9" t="s">
        <v>449</v>
      </c>
      <c r="B2462" s="9" t="s">
        <v>3499</v>
      </c>
      <c r="C2462" s="9" t="s">
        <v>3500</v>
      </c>
      <c r="D2462" s="9" t="str">
        <f>CONCATENATE(quota_commodities[[#This Row],[goods_nomenclature_item_id]], " - ", quota_commodities[[#This Row],[description]])</f>
        <v>0304992111 - Of trout (Oncorhynchus mykiss)</v>
      </c>
    </row>
    <row r="2463" spans="1:4" x14ac:dyDescent="0.25">
      <c r="A2463" s="9" t="s">
        <v>449</v>
      </c>
      <c r="B2463" s="9" t="s">
        <v>4388</v>
      </c>
      <c r="C2463" s="9" t="s">
        <v>4389</v>
      </c>
      <c r="D2463" s="9" t="str">
        <f>CONCATENATE(quota_commodities[[#This Row],[goods_nomenclature_item_id]], " - ", quota_commodities[[#This Row],[description]])</f>
        <v>0304992112 - Of trout (Salmo trutta, Oncorhynchus clarki, Oncorhynchus aguabonita and Oncorhynchus gilae)</v>
      </c>
    </row>
    <row r="2464" spans="1:4" x14ac:dyDescent="0.25">
      <c r="A2464" s="9" t="s">
        <v>449</v>
      </c>
      <c r="B2464" s="9" t="s">
        <v>4390</v>
      </c>
      <c r="C2464" s="9" t="s">
        <v>4391</v>
      </c>
      <c r="D2464" s="9" t="str">
        <f>CONCATENATE(quota_commodities[[#This Row],[goods_nomenclature_item_id]], " - ", quota_commodities[[#This Row],[description]])</f>
        <v>0304992120 - Of trout (Oncorhynchus apache and Oncorhynchus chrysogaster)</v>
      </c>
    </row>
    <row r="2465" spans="1:4" x14ac:dyDescent="0.25">
      <c r="A2465" s="9" t="s">
        <v>449</v>
      </c>
      <c r="B2465" s="9" t="s">
        <v>4392</v>
      </c>
      <c r="C2465" s="9" t="s">
        <v>4393</v>
      </c>
      <c r="D2465" s="9" t="str">
        <f>CONCATENATE(quota_commodities[[#This Row],[goods_nomenclature_item_id]], " - ", quota_commodities[[#This Row],[description]])</f>
        <v>0305100010 - Of trout of the species Salmo trutta, Oncorhynchus mykiss, Oncorhynchus clarki, Oncorhynchus aguabonita, Oncorhynchus gilae, Oncorhynchus apache and Oncorhynchus chrysogaster</v>
      </c>
    </row>
    <row r="2466" spans="1:4" x14ac:dyDescent="0.25">
      <c r="A2466" s="9" t="s">
        <v>449</v>
      </c>
      <c r="B2466" s="9" t="s">
        <v>4394</v>
      </c>
      <c r="C2466" s="9" t="s">
        <v>3647</v>
      </c>
      <c r="D2466" s="9" t="str">
        <f>CONCATENATE(quota_commodities[[#This Row],[goods_nomenclature_item_id]], " - ", quota_commodities[[#This Row],[description]])</f>
        <v>0305399010 - Trout (Salmo trutta, Oncorhynchus mykiss, Oncorhynchus clarki, Oncorhynchus aguabonita, Oncorhynchus gilae, Oncorhynchus apache and Oncorhynchus chrysogaster)</v>
      </c>
    </row>
    <row r="2467" spans="1:4" x14ac:dyDescent="0.25">
      <c r="A2467" s="9" t="s">
        <v>449</v>
      </c>
      <c r="B2467" s="9" t="s">
        <v>3828</v>
      </c>
      <c r="C2467" s="9" t="s">
        <v>3647</v>
      </c>
      <c r="D2467" s="9" t="str">
        <f>CONCATENATE(quota_commodities[[#This Row],[goods_nomenclature_item_id]], " - ", quota_commodities[[#This Row],[description]])</f>
        <v>0305430000 - Trout (Salmo trutta, Oncorhynchus mykiss, Oncorhynchus clarki, Oncorhynchus aguabonita, Oncorhynchus gilae, Oncorhynchus apache and Oncorhynchus chrysogaster)</v>
      </c>
    </row>
    <row r="2468" spans="1:4" x14ac:dyDescent="0.25">
      <c r="A2468" s="9" t="s">
        <v>449</v>
      </c>
      <c r="B2468" s="9" t="s">
        <v>4395</v>
      </c>
      <c r="C2468" s="9" t="s">
        <v>3841</v>
      </c>
      <c r="D2468" s="9" t="str">
        <f>CONCATENATE(quota_commodities[[#This Row],[goods_nomenclature_item_id]], " - ", quota_commodities[[#This Row],[description]])</f>
        <v>0305598561 - Trout (Salmo trutta, Oncorhynchus mykiss, Oncorhynchus clarki, Oncorhynchus aguabonita, Oncorhynchus gilae, Oncorhynchus apache and Onchorhynchus chrysogaster)</v>
      </c>
    </row>
    <row r="2469" spans="1:4" x14ac:dyDescent="0.25">
      <c r="A2469" s="9" t="s">
        <v>449</v>
      </c>
      <c r="B2469" s="9" t="s">
        <v>3840</v>
      </c>
      <c r="C2469" s="9" t="s">
        <v>3841</v>
      </c>
      <c r="D2469" s="9" t="str">
        <f>CONCATENATE(quota_commodities[[#This Row],[goods_nomenclature_item_id]], " - ", quota_commodities[[#This Row],[description]])</f>
        <v>0305698061 - Trout (Salmo trutta, Oncorhynchus mykiss, Oncorhynchus clarki, Oncorhynchus aguabonita, Oncorhynchus gilae, Oncorhynchus apache and Onchorhynchus chrysogaster)</v>
      </c>
    </row>
    <row r="2470" spans="1:4" x14ac:dyDescent="0.25">
      <c r="A2470" s="9" t="s">
        <v>450</v>
      </c>
      <c r="B2470" s="9" t="s">
        <v>4072</v>
      </c>
      <c r="C2470" s="9" t="s">
        <v>2617</v>
      </c>
      <c r="D2470" s="9" t="str">
        <f>CONCATENATE(quota_commodities[[#This Row],[goods_nomenclature_item_id]], " - ", quota_commodities[[#This Row],[description]])</f>
        <v>2204109300 - Other</v>
      </c>
    </row>
    <row r="2471" spans="1:4" x14ac:dyDescent="0.25">
      <c r="A2471" s="9" t="s">
        <v>450</v>
      </c>
      <c r="B2471" s="9" t="s">
        <v>4073</v>
      </c>
      <c r="C2471" s="9" t="s">
        <v>4074</v>
      </c>
      <c r="D2471" s="9" t="str">
        <f>CONCATENATE(quota_commodities[[#This Row],[goods_nomenclature_item_id]], " - ", quota_commodities[[#This Row],[description]])</f>
        <v>2204109400 - With a protected geographical indication (PGI)</v>
      </c>
    </row>
    <row r="2472" spans="1:4" x14ac:dyDescent="0.25">
      <c r="A2472" s="9" t="s">
        <v>450</v>
      </c>
      <c r="B2472" s="9" t="s">
        <v>4075</v>
      </c>
      <c r="C2472" s="9" t="s">
        <v>4076</v>
      </c>
      <c r="D2472" s="9" t="str">
        <f>CONCATENATE(quota_commodities[[#This Row],[goods_nomenclature_item_id]], " - ", quota_commodities[[#This Row],[description]])</f>
        <v>2204109600 - Other varietal wines</v>
      </c>
    </row>
    <row r="2473" spans="1:4" x14ac:dyDescent="0.25">
      <c r="A2473" s="9" t="s">
        <v>450</v>
      </c>
      <c r="B2473" s="9" t="s">
        <v>4077</v>
      </c>
      <c r="C2473" s="9" t="s">
        <v>2617</v>
      </c>
      <c r="D2473" s="9" t="str">
        <f>CONCATENATE(quota_commodities[[#This Row],[goods_nomenclature_item_id]], " - ", quota_commodities[[#This Row],[description]])</f>
        <v>2204109800 - Other</v>
      </c>
    </row>
    <row r="2474" spans="1:4" x14ac:dyDescent="0.25">
      <c r="A2474" s="9" t="s">
        <v>450</v>
      </c>
      <c r="B2474" s="9" t="s">
        <v>4078</v>
      </c>
      <c r="C2474" s="9" t="s">
        <v>4079</v>
      </c>
      <c r="D2474" s="9" t="str">
        <f>CONCATENATE(quota_commodities[[#This Row],[goods_nomenclature_item_id]], " - ", quota_commodities[[#This Row],[description]])</f>
        <v>2204210600 - With a protected designation of origin (PDO)</v>
      </c>
    </row>
    <row r="2475" spans="1:4" x14ac:dyDescent="0.25">
      <c r="A2475" s="9" t="s">
        <v>450</v>
      </c>
      <c r="B2475" s="9" t="s">
        <v>4080</v>
      </c>
      <c r="C2475" s="9" t="s">
        <v>4074</v>
      </c>
      <c r="D2475" s="9" t="str">
        <f>CONCATENATE(quota_commodities[[#This Row],[goods_nomenclature_item_id]], " - ", quota_commodities[[#This Row],[description]])</f>
        <v>2204210700 - With a protected geographical indication (PGI)</v>
      </c>
    </row>
    <row r="2476" spans="1:4" x14ac:dyDescent="0.25">
      <c r="A2476" s="9" t="s">
        <v>450</v>
      </c>
      <c r="B2476" s="9" t="s">
        <v>4081</v>
      </c>
      <c r="C2476" s="9" t="s">
        <v>4076</v>
      </c>
      <c r="D2476" s="9" t="str">
        <f>CONCATENATE(quota_commodities[[#This Row],[goods_nomenclature_item_id]], " - ", quota_commodities[[#This Row],[description]])</f>
        <v>2204210800 - Other varietal wines</v>
      </c>
    </row>
    <row r="2477" spans="1:4" x14ac:dyDescent="0.25">
      <c r="A2477" s="9" t="s">
        <v>450</v>
      </c>
      <c r="B2477" s="9" t="s">
        <v>4082</v>
      </c>
      <c r="C2477" s="9" t="s">
        <v>2617</v>
      </c>
      <c r="D2477" s="9" t="str">
        <f>CONCATENATE(quota_commodities[[#This Row],[goods_nomenclature_item_id]], " - ", quota_commodities[[#This Row],[description]])</f>
        <v>2204210900 - Other</v>
      </c>
    </row>
    <row r="2478" spans="1:4" x14ac:dyDescent="0.25">
      <c r="A2478" s="9" t="s">
        <v>450</v>
      </c>
      <c r="B2478" s="9" t="s">
        <v>2841</v>
      </c>
      <c r="C2478" s="9" t="s">
        <v>2617</v>
      </c>
      <c r="D2478" s="9" t="str">
        <f>CONCATENATE(quota_commodities[[#This Row],[goods_nomenclature_item_id]], " - ", quota_commodities[[#This Row],[description]])</f>
        <v>2204219319 - Other</v>
      </c>
    </row>
    <row r="2479" spans="1:4" x14ac:dyDescent="0.25">
      <c r="A2479" s="9" t="s">
        <v>450</v>
      </c>
      <c r="B2479" s="9" t="s">
        <v>4083</v>
      </c>
      <c r="C2479" s="9" t="s">
        <v>2617</v>
      </c>
      <c r="D2479" s="9" t="str">
        <f>CONCATENATE(quota_commodities[[#This Row],[goods_nomenclature_item_id]], " - ", quota_commodities[[#This Row],[description]])</f>
        <v>2204219329 - Other</v>
      </c>
    </row>
    <row r="2480" spans="1:4" x14ac:dyDescent="0.25">
      <c r="A2480" s="9" t="s">
        <v>450</v>
      </c>
      <c r="B2480" s="9" t="s">
        <v>4084</v>
      </c>
      <c r="C2480" s="9" t="s">
        <v>4085</v>
      </c>
      <c r="D2480" s="9" t="str">
        <f>CONCATENATE(quota_commodities[[#This Row],[goods_nomenclature_item_id]], " - ", quota_commodities[[#This Row],[description]])</f>
        <v>2204219331 - Of an actual alcoholic strength by volume exceeding 15|% vol but not exceeding 18|% vol</v>
      </c>
    </row>
    <row r="2481" spans="1:4" x14ac:dyDescent="0.25">
      <c r="A2481" s="9" t="s">
        <v>450</v>
      </c>
      <c r="B2481" s="9" t="s">
        <v>4086</v>
      </c>
      <c r="C2481" s="9" t="s">
        <v>4087</v>
      </c>
      <c r="D2481" s="9" t="str">
        <f>CONCATENATE(quota_commodities[[#This Row],[goods_nomenclature_item_id]], " - ", quota_commodities[[#This Row],[description]])</f>
        <v>2204219341 - Of an actual alcoholic strength by volume exceeding 18|% vol but not exceeding 22|% vol</v>
      </c>
    </row>
    <row r="2482" spans="1:4" x14ac:dyDescent="0.25">
      <c r="A2482" s="9" t="s">
        <v>450</v>
      </c>
      <c r="B2482" s="9" t="s">
        <v>4088</v>
      </c>
      <c r="C2482" s="9" t="s">
        <v>4089</v>
      </c>
      <c r="D2482" s="9" t="str">
        <f>CONCATENATE(quota_commodities[[#This Row],[goods_nomenclature_item_id]], " - ", quota_commodities[[#This Row],[description]])</f>
        <v>2204219351 - Of an actual alcoholic strength by volume exceeding 22|% vol</v>
      </c>
    </row>
    <row r="2483" spans="1:4" x14ac:dyDescent="0.25">
      <c r="A2483" s="9" t="s">
        <v>450</v>
      </c>
      <c r="B2483" s="9" t="s">
        <v>2846</v>
      </c>
      <c r="C2483" s="9" t="s">
        <v>2617</v>
      </c>
      <c r="D2483" s="9" t="str">
        <f>CONCATENATE(quota_commodities[[#This Row],[goods_nomenclature_item_id]], " - ", quota_commodities[[#This Row],[description]])</f>
        <v>2204219419 - Other</v>
      </c>
    </row>
    <row r="2484" spans="1:4" x14ac:dyDescent="0.25">
      <c r="A2484" s="9" t="s">
        <v>450</v>
      </c>
      <c r="B2484" s="9" t="s">
        <v>4090</v>
      </c>
      <c r="C2484" s="9" t="s">
        <v>2617</v>
      </c>
      <c r="D2484" s="9" t="str">
        <f>CONCATENATE(quota_commodities[[#This Row],[goods_nomenclature_item_id]], " - ", quota_commodities[[#This Row],[description]])</f>
        <v>2204219429 - Other</v>
      </c>
    </row>
    <row r="2485" spans="1:4" x14ac:dyDescent="0.25">
      <c r="A2485" s="9" t="s">
        <v>450</v>
      </c>
      <c r="B2485" s="9" t="s">
        <v>4091</v>
      </c>
      <c r="C2485" s="9" t="s">
        <v>4085</v>
      </c>
      <c r="D2485" s="9" t="str">
        <f>CONCATENATE(quota_commodities[[#This Row],[goods_nomenclature_item_id]], " - ", quota_commodities[[#This Row],[description]])</f>
        <v>2204219431 - Of an actual alcoholic strength by volume exceeding 15|% vol but not exceeding 18|% vol</v>
      </c>
    </row>
    <row r="2486" spans="1:4" x14ac:dyDescent="0.25">
      <c r="A2486" s="9" t="s">
        <v>450</v>
      </c>
      <c r="B2486" s="9" t="s">
        <v>4092</v>
      </c>
      <c r="C2486" s="9" t="s">
        <v>4087</v>
      </c>
      <c r="D2486" s="9" t="str">
        <f>CONCATENATE(quota_commodities[[#This Row],[goods_nomenclature_item_id]], " - ", quota_commodities[[#This Row],[description]])</f>
        <v>2204219441 - Of an actual alcoholic strength by volume exceeding 18|% vol but not exceeding 22|% vol</v>
      </c>
    </row>
    <row r="2487" spans="1:4" x14ac:dyDescent="0.25">
      <c r="A2487" s="9" t="s">
        <v>450</v>
      </c>
      <c r="B2487" s="9" t="s">
        <v>4093</v>
      </c>
      <c r="C2487" s="9" t="s">
        <v>4089</v>
      </c>
      <c r="D2487" s="9" t="str">
        <f>CONCATENATE(quota_commodities[[#This Row],[goods_nomenclature_item_id]], " - ", quota_commodities[[#This Row],[description]])</f>
        <v>2204219451 - Of an actual alcoholic strength by volume exceeding 22|% vol</v>
      </c>
    </row>
    <row r="2488" spans="1:4" x14ac:dyDescent="0.25">
      <c r="A2488" s="9" t="s">
        <v>450</v>
      </c>
      <c r="B2488" s="9" t="s">
        <v>4362</v>
      </c>
      <c r="C2488" s="9" t="s">
        <v>4114</v>
      </c>
      <c r="D2488" s="9" t="str">
        <f>CONCATENATE(quota_commodities[[#This Row],[goods_nomenclature_item_id]], " - ", quota_commodities[[#This Row],[description]])</f>
        <v>2204219500 - White</v>
      </c>
    </row>
    <row r="2489" spans="1:4" x14ac:dyDescent="0.25">
      <c r="A2489" s="9" t="s">
        <v>450</v>
      </c>
      <c r="B2489" s="9" t="s">
        <v>2849</v>
      </c>
      <c r="C2489" s="9" t="s">
        <v>2817</v>
      </c>
      <c r="D2489" s="9" t="str">
        <f>CONCATENATE(quota_commodities[[#This Row],[goods_nomenclature_item_id]], " - ", quota_commodities[[#This Row],[description]])</f>
        <v>2204219611 - Of an actual alcoholic strength by volume not exceeding 13|% vol</v>
      </c>
    </row>
    <row r="2490" spans="1:4" x14ac:dyDescent="0.25">
      <c r="A2490" s="9" t="s">
        <v>450</v>
      </c>
      <c r="B2490" s="9" t="s">
        <v>4099</v>
      </c>
      <c r="C2490" s="9" t="s">
        <v>4095</v>
      </c>
      <c r="D2490" s="9" t="str">
        <f>CONCATENATE(quota_commodities[[#This Row],[goods_nomenclature_item_id]], " - ", quota_commodities[[#This Row],[description]])</f>
        <v>2204219621 - Of an actual alcoholic strength by volume exceeding 13|% vol but not exceeding 15|% vol</v>
      </c>
    </row>
    <row r="2491" spans="1:4" x14ac:dyDescent="0.25">
      <c r="A2491" s="9" t="s">
        <v>450</v>
      </c>
      <c r="B2491" s="9" t="s">
        <v>4100</v>
      </c>
      <c r="C2491" s="9" t="s">
        <v>4085</v>
      </c>
      <c r="D2491" s="9" t="str">
        <f>CONCATENATE(quota_commodities[[#This Row],[goods_nomenclature_item_id]], " - ", quota_commodities[[#This Row],[description]])</f>
        <v>2204219631 - Of an actual alcoholic strength by volume exceeding 15|% vol but not exceeding 18|% vol</v>
      </c>
    </row>
    <row r="2492" spans="1:4" x14ac:dyDescent="0.25">
      <c r="A2492" s="9" t="s">
        <v>450</v>
      </c>
      <c r="B2492" s="9" t="s">
        <v>4101</v>
      </c>
      <c r="C2492" s="9" t="s">
        <v>4087</v>
      </c>
      <c r="D2492" s="9" t="str">
        <f>CONCATENATE(quota_commodities[[#This Row],[goods_nomenclature_item_id]], " - ", quota_commodities[[#This Row],[description]])</f>
        <v>2204219641 - Of an actual alcoholic strength by volume exceeding 18|% vol but not exceeding 22|% vol</v>
      </c>
    </row>
    <row r="2493" spans="1:4" x14ac:dyDescent="0.25">
      <c r="A2493" s="9" t="s">
        <v>450</v>
      </c>
      <c r="B2493" s="9" t="s">
        <v>4102</v>
      </c>
      <c r="C2493" s="9" t="s">
        <v>4089</v>
      </c>
      <c r="D2493" s="9" t="str">
        <f>CONCATENATE(quota_commodities[[#This Row],[goods_nomenclature_item_id]], " - ", quota_commodities[[#This Row],[description]])</f>
        <v>2204219651 - Of an actual alcoholic strength by volume exceeding 22|% vol</v>
      </c>
    </row>
    <row r="2494" spans="1:4" x14ac:dyDescent="0.25">
      <c r="A2494" s="9" t="s">
        <v>450</v>
      </c>
      <c r="B2494" s="9" t="s">
        <v>4364</v>
      </c>
      <c r="C2494" s="9" t="s">
        <v>4114</v>
      </c>
      <c r="D2494" s="9" t="str">
        <f>CONCATENATE(quota_commodities[[#This Row],[goods_nomenclature_item_id]], " - ", quota_commodities[[#This Row],[description]])</f>
        <v>2204219700 - White</v>
      </c>
    </row>
    <row r="2495" spans="1:4" x14ac:dyDescent="0.25">
      <c r="A2495" s="9" t="s">
        <v>450</v>
      </c>
      <c r="B2495" s="9" t="s">
        <v>2852</v>
      </c>
      <c r="C2495" s="9" t="s">
        <v>2817</v>
      </c>
      <c r="D2495" s="9" t="str">
        <f>CONCATENATE(quota_commodities[[#This Row],[goods_nomenclature_item_id]], " - ", quota_commodities[[#This Row],[description]])</f>
        <v>2204219811 - Of an actual alcoholic strength by volume not exceeding 13|% vol</v>
      </c>
    </row>
    <row r="2496" spans="1:4" x14ac:dyDescent="0.25">
      <c r="A2496" s="9" t="s">
        <v>450</v>
      </c>
      <c r="B2496" s="9" t="s">
        <v>4107</v>
      </c>
      <c r="C2496" s="9" t="s">
        <v>4095</v>
      </c>
      <c r="D2496" s="9" t="str">
        <f>CONCATENATE(quota_commodities[[#This Row],[goods_nomenclature_item_id]], " - ", quota_commodities[[#This Row],[description]])</f>
        <v>2204219821 - Of an actual alcoholic strength by volume exceeding 13|% vol but not exceeding 15|% vol</v>
      </c>
    </row>
    <row r="2497" spans="1:4" x14ac:dyDescent="0.25">
      <c r="A2497" s="9" t="s">
        <v>450</v>
      </c>
      <c r="B2497" s="9" t="s">
        <v>4108</v>
      </c>
      <c r="C2497" s="9" t="s">
        <v>4085</v>
      </c>
      <c r="D2497" s="9" t="str">
        <f>CONCATENATE(quota_commodities[[#This Row],[goods_nomenclature_item_id]], " - ", quota_commodities[[#This Row],[description]])</f>
        <v>2204219831 - Of an actual alcoholic strength by volume exceeding 15|% vol but not exceeding 18|% vol</v>
      </c>
    </row>
    <row r="2498" spans="1:4" x14ac:dyDescent="0.25">
      <c r="A2498" s="9" t="s">
        <v>450</v>
      </c>
      <c r="B2498" s="9" t="s">
        <v>4109</v>
      </c>
      <c r="C2498" s="9" t="s">
        <v>4087</v>
      </c>
      <c r="D2498" s="9" t="str">
        <f>CONCATENATE(quota_commodities[[#This Row],[goods_nomenclature_item_id]], " - ", quota_commodities[[#This Row],[description]])</f>
        <v>2204219841 - Of an actual alcoholic strength by volume exceeding 18|% vol but not exceeding 22|% vol</v>
      </c>
    </row>
    <row r="2499" spans="1:4" x14ac:dyDescent="0.25">
      <c r="A2499" s="9" t="s">
        <v>450</v>
      </c>
      <c r="B2499" s="9" t="s">
        <v>4110</v>
      </c>
      <c r="C2499" s="9" t="s">
        <v>4089</v>
      </c>
      <c r="D2499" s="9" t="str">
        <f>CONCATENATE(quota_commodities[[#This Row],[goods_nomenclature_item_id]], " - ", quota_commodities[[#This Row],[description]])</f>
        <v>2204219851 - Of an actual alcoholic strength by volume exceeding 22|% vol</v>
      </c>
    </row>
    <row r="2500" spans="1:4" x14ac:dyDescent="0.25">
      <c r="A2500" s="9" t="s">
        <v>451</v>
      </c>
      <c r="B2500" s="9" t="s">
        <v>4396</v>
      </c>
      <c r="C2500" s="9" t="s">
        <v>4397</v>
      </c>
      <c r="D2500" s="9" t="str">
        <f>CONCATENATE(quota_commodities[[#This Row],[goods_nomenclature_item_id]], " - ", quota_commodities[[#This Row],[description]])</f>
        <v>0301930000 - Carp (Cyprinus spp., Carassius spp., Ctenopharyngodon idellus, Hypophthalmichthys spp., Cirrhinus spp., Mylopharyngodon piceus, Catla catla, Labeo spp., Osteochilus hasselti, Leptobarbus hoeveni, Megalobrama spp.)</v>
      </c>
    </row>
    <row r="2501" spans="1:4" x14ac:dyDescent="0.25">
      <c r="A2501" s="9" t="s">
        <v>451</v>
      </c>
      <c r="B2501" s="9" t="s">
        <v>4398</v>
      </c>
      <c r="C2501" s="9" t="s">
        <v>4397</v>
      </c>
      <c r="D2501" s="9" t="str">
        <f>CONCATENATE(quota_commodities[[#This Row],[goods_nomenclature_item_id]], " - ", quota_commodities[[#This Row],[description]])</f>
        <v>0302730000 - Carp (Cyprinus spp., Carassius spp., Ctenopharyngodon idellus, Hypophthalmichthys spp., Cirrhinus spp., Mylopharyngodon piceus, Catla catla, Labeo spp., Osteochilus hasselti, Leptobarbus hoeveni, Megalobrama spp.)</v>
      </c>
    </row>
    <row r="2502" spans="1:4" x14ac:dyDescent="0.25">
      <c r="A2502" s="9" t="s">
        <v>451</v>
      </c>
      <c r="B2502" s="9" t="s">
        <v>4399</v>
      </c>
      <c r="C2502" s="9" t="s">
        <v>4397</v>
      </c>
      <c r="D2502" s="9" t="str">
        <f>CONCATENATE(quota_commodities[[#This Row],[goods_nomenclature_item_id]], " - ", quota_commodities[[#This Row],[description]])</f>
        <v>0303250000 - Carp (Cyprinus spp., Carassius spp., Ctenopharyngodon idellus, Hypophthalmichthys spp., Cirrhinus spp., Mylopharyngodon piceus, Catla catla, Labeo spp., Osteochilus hasselti, Leptobarbus hoeveni, Megalobrama spp.)</v>
      </c>
    </row>
    <row r="2503" spans="1:4" x14ac:dyDescent="0.25">
      <c r="A2503" s="9" t="s">
        <v>451</v>
      </c>
      <c r="B2503" s="9" t="s">
        <v>4400</v>
      </c>
      <c r="C2503" s="9" t="s">
        <v>4401</v>
      </c>
      <c r="D2503" s="9" t="str">
        <f>CONCATENATE(quota_commodities[[#This Row],[goods_nomenclature_item_id]], " - ", quota_commodities[[#This Row],[description]])</f>
        <v>0304390020 - Carp (Cyprinus carpio, Carassius carassius, Ctenopharyngodon idellus, Hypophthalmichthys|spp., Cirrhinus|spp., Mylopharyngodon piceus)</v>
      </c>
    </row>
    <row r="2504" spans="1:4" x14ac:dyDescent="0.25">
      <c r="A2504" s="9" t="s">
        <v>451</v>
      </c>
      <c r="B2504" s="9" t="s">
        <v>4402</v>
      </c>
      <c r="C2504" s="9" t="s">
        <v>4401</v>
      </c>
      <c r="D2504" s="9" t="str">
        <f>CONCATENATE(quota_commodities[[#This Row],[goods_nomenclature_item_id]], " - ", quota_commodities[[#This Row],[description]])</f>
        <v>0304510010 - Carp (Cyprinus carpio, Carassius carassius, Ctenopharyngodon idellus, Hypophthalmichthys|spp., Cirrhinus|spp., Mylopharyngodon piceus)</v>
      </c>
    </row>
    <row r="2505" spans="1:4" x14ac:dyDescent="0.25">
      <c r="A2505" s="9" t="s">
        <v>451</v>
      </c>
      <c r="B2505" s="9" t="s">
        <v>4403</v>
      </c>
      <c r="C2505" s="9" t="s">
        <v>4401</v>
      </c>
      <c r="D2505" s="9" t="str">
        <f>CONCATENATE(quota_commodities[[#This Row],[goods_nomenclature_item_id]], " - ", quota_commodities[[#This Row],[description]])</f>
        <v>0304690020 - Carp (Cyprinus carpio, Carassius carassius, Ctenopharyngodon idellus, Hypophthalmichthys|spp., Cirrhinus|spp., Mylopharyngodon piceus)</v>
      </c>
    </row>
    <row r="2506" spans="1:4" x14ac:dyDescent="0.25">
      <c r="A2506" s="9" t="s">
        <v>451</v>
      </c>
      <c r="B2506" s="9" t="s">
        <v>4404</v>
      </c>
      <c r="C2506" s="9" t="s">
        <v>4401</v>
      </c>
      <c r="D2506" s="9" t="str">
        <f>CONCATENATE(quota_commodities[[#This Row],[goods_nomenclature_item_id]], " - ", quota_commodities[[#This Row],[description]])</f>
        <v>0304939010 - Carp (Cyprinus carpio, Carassius carassius, Ctenopharyngodon idellus, Hypophthalmichthys|spp., Cirrhinus|spp., Mylopharyngodon piceus)</v>
      </c>
    </row>
    <row r="2507" spans="1:4" x14ac:dyDescent="0.25">
      <c r="A2507" s="9" t="s">
        <v>451</v>
      </c>
      <c r="B2507" s="9" t="s">
        <v>4405</v>
      </c>
      <c r="C2507" s="9" t="s">
        <v>4401</v>
      </c>
      <c r="D2507" s="9" t="str">
        <f>CONCATENATE(quota_commodities[[#This Row],[goods_nomenclature_item_id]], " - ", quota_commodities[[#This Row],[description]])</f>
        <v>0305100020 - Carp (Cyprinus carpio, Carassius carassius, Ctenopharyngodon idellus, Hypophthalmichthys|spp., Cirrhinus|spp., Mylopharyngodon piceus)</v>
      </c>
    </row>
    <row r="2508" spans="1:4" x14ac:dyDescent="0.25">
      <c r="A2508" s="9" t="s">
        <v>451</v>
      </c>
      <c r="B2508" s="9" t="s">
        <v>4406</v>
      </c>
      <c r="C2508" s="9" t="s">
        <v>4401</v>
      </c>
      <c r="D2508" s="9" t="str">
        <f>CONCATENATE(quota_commodities[[#This Row],[goods_nomenclature_item_id]], " - ", quota_commodities[[#This Row],[description]])</f>
        <v>0305310010 - Carp (Cyprinus carpio, Carassius carassius, Ctenopharyngodon idellus, Hypophthalmichthys|spp., Cirrhinus|spp., Mylopharyngodon piceus)</v>
      </c>
    </row>
    <row r="2509" spans="1:4" x14ac:dyDescent="0.25">
      <c r="A2509" s="9" t="s">
        <v>451</v>
      </c>
      <c r="B2509" s="9" t="s">
        <v>4407</v>
      </c>
      <c r="C2509" s="9" t="s">
        <v>4401</v>
      </c>
      <c r="D2509" s="9" t="str">
        <f>CONCATENATE(quota_commodities[[#This Row],[goods_nomenclature_item_id]], " - ", quota_commodities[[#This Row],[description]])</f>
        <v>0305449010 - Carp (Cyprinus carpio, Carassius carassius, Ctenopharyngodon idellus, Hypophthalmichthys|spp., Cirrhinus|spp., Mylopharyngodon piceus)</v>
      </c>
    </row>
    <row r="2510" spans="1:4" x14ac:dyDescent="0.25">
      <c r="A2510" s="9" t="s">
        <v>451</v>
      </c>
      <c r="B2510" s="9" t="s">
        <v>4408</v>
      </c>
      <c r="C2510" s="9" t="s">
        <v>4401</v>
      </c>
      <c r="D2510" s="9" t="str">
        <f>CONCATENATE(quota_commodities[[#This Row],[goods_nomenclature_item_id]], " - ", quota_commodities[[#This Row],[description]])</f>
        <v>0305520010 - Carp (Cyprinus carpio, Carassius carassius, Ctenopharyngodon idellus, Hypophthalmichthys|spp., Cirrhinus|spp., Mylopharyngodon piceus)</v>
      </c>
    </row>
    <row r="2511" spans="1:4" x14ac:dyDescent="0.25">
      <c r="A2511" s="9" t="s">
        <v>451</v>
      </c>
      <c r="B2511" s="9" t="s">
        <v>4409</v>
      </c>
      <c r="C2511" s="9" t="s">
        <v>4401</v>
      </c>
      <c r="D2511" s="9" t="str">
        <f>CONCATENATE(quota_commodities[[#This Row],[goods_nomenclature_item_id]], " - ", quota_commodities[[#This Row],[description]])</f>
        <v>0305640010 - Carp (Cyprinus carpio, Carassius carassius, Ctenopharyngodon idellus, Hypophthalmichthys|spp., Cirrhinus|spp., Mylopharyngodon piceus)</v>
      </c>
    </row>
    <row r="2512" spans="1:4" x14ac:dyDescent="0.25">
      <c r="A2512" s="9" t="s">
        <v>452</v>
      </c>
      <c r="B2512" s="9" t="s">
        <v>4410</v>
      </c>
      <c r="C2512" s="9" t="s">
        <v>3735</v>
      </c>
      <c r="D2512" s="9" t="str">
        <f>CONCATENATE(quota_commodities[[#This Row],[goods_nomenclature_item_id]], " - ", quota_commodities[[#This Row],[description]])</f>
        <v>0301998580 - Sea bream (Dentex dentex, Pagellus|spp.)</v>
      </c>
    </row>
    <row r="2513" spans="1:4" x14ac:dyDescent="0.25">
      <c r="A2513" s="9" t="s">
        <v>452</v>
      </c>
      <c r="B2513" s="9" t="s">
        <v>4411</v>
      </c>
      <c r="C2513" s="9" t="s">
        <v>4412</v>
      </c>
      <c r="D2513" s="9" t="str">
        <f>CONCATENATE(quota_commodities[[#This Row],[goods_nomenclature_item_id]], " - ", quota_commodities[[#This Row],[description]])</f>
        <v>0302851000 - Of the species Dentex dentex or Pagellus spp.</v>
      </c>
    </row>
    <row r="2514" spans="1:4" x14ac:dyDescent="0.25">
      <c r="A2514" s="9" t="s">
        <v>452</v>
      </c>
      <c r="B2514" s="9" t="s">
        <v>4413</v>
      </c>
      <c r="C2514" s="9" t="s">
        <v>4414</v>
      </c>
      <c r="D2514" s="9" t="str">
        <f>CONCATENATE(quota_commodities[[#This Row],[goods_nomenclature_item_id]], " - ", quota_commodities[[#This Row],[description]])</f>
        <v>0303895000 - Sea bream (Dentex dentex, Pagellus spp.)</v>
      </c>
    </row>
    <row r="2515" spans="1:4" x14ac:dyDescent="0.25">
      <c r="A2515" s="9" t="s">
        <v>452</v>
      </c>
      <c r="B2515" s="9" t="s">
        <v>3947</v>
      </c>
      <c r="C2515" s="9" t="s">
        <v>3948</v>
      </c>
      <c r="D2515" s="9" t="str">
        <f>CONCATENATE(quota_commodities[[#This Row],[goods_nomenclature_item_id]], " - ", quota_commodities[[#This Row],[description]])</f>
        <v>0304499060 - Sea bream (Dentex dentex and Pagellus|spp.)</v>
      </c>
    </row>
    <row r="2516" spans="1:4" x14ac:dyDescent="0.25">
      <c r="A2516" s="9" t="s">
        <v>452</v>
      </c>
      <c r="B2516" s="9" t="s">
        <v>4415</v>
      </c>
      <c r="C2516" s="9" t="s">
        <v>3735</v>
      </c>
      <c r="D2516" s="9" t="str">
        <f>CONCATENATE(quota_commodities[[#This Row],[goods_nomenclature_item_id]], " - ", quota_commodities[[#This Row],[description]])</f>
        <v>0304599040 - Sea bream (Dentex dentex, Pagellus|spp.)</v>
      </c>
    </row>
    <row r="2517" spans="1:4" x14ac:dyDescent="0.25">
      <c r="A2517" s="9" t="s">
        <v>452</v>
      </c>
      <c r="B2517" s="9" t="s">
        <v>3806</v>
      </c>
      <c r="C2517" s="9" t="s">
        <v>3735</v>
      </c>
      <c r="D2517" s="9" t="str">
        <f>CONCATENATE(quota_commodities[[#This Row],[goods_nomenclature_item_id]], " - ", quota_commodities[[#This Row],[description]])</f>
        <v>0304899030 - Sea bream (Dentex dentex, Pagellus|spp.)</v>
      </c>
    </row>
    <row r="2518" spans="1:4" x14ac:dyDescent="0.25">
      <c r="A2518" s="9" t="s">
        <v>452</v>
      </c>
      <c r="B2518" s="9" t="s">
        <v>3734</v>
      </c>
      <c r="C2518" s="9" t="s">
        <v>3735</v>
      </c>
      <c r="D2518" s="9" t="str">
        <f>CONCATENATE(quota_commodities[[#This Row],[goods_nomenclature_item_id]], " - ", quota_commodities[[#This Row],[description]])</f>
        <v>0304999920 - Sea bream (Dentex dentex, Pagellus|spp.)</v>
      </c>
    </row>
    <row r="2519" spans="1:4" x14ac:dyDescent="0.25">
      <c r="A2519" s="9" t="s">
        <v>452</v>
      </c>
      <c r="B2519" s="9" t="s">
        <v>4416</v>
      </c>
      <c r="C2519" s="9" t="s">
        <v>3735</v>
      </c>
      <c r="D2519" s="9" t="str">
        <f>CONCATENATE(quota_commodities[[#This Row],[goods_nomenclature_item_id]], " - ", quota_commodities[[#This Row],[description]])</f>
        <v>0305100030 - Sea bream (Dentex dentex, Pagellus|spp.)</v>
      </c>
    </row>
    <row r="2520" spans="1:4" x14ac:dyDescent="0.25">
      <c r="A2520" s="9" t="s">
        <v>452</v>
      </c>
      <c r="B2520" s="9" t="s">
        <v>4417</v>
      </c>
      <c r="C2520" s="9" t="s">
        <v>3735</v>
      </c>
      <c r="D2520" s="9" t="str">
        <f>CONCATENATE(quota_commodities[[#This Row],[goods_nomenclature_item_id]], " - ", quota_commodities[[#This Row],[description]])</f>
        <v>0305399070 - Sea bream (Dentex dentex, Pagellus|spp.)</v>
      </c>
    </row>
    <row r="2521" spans="1:4" x14ac:dyDescent="0.25">
      <c r="A2521" s="9" t="s">
        <v>452</v>
      </c>
      <c r="B2521" s="9" t="s">
        <v>4418</v>
      </c>
      <c r="C2521" s="9" t="s">
        <v>3735</v>
      </c>
      <c r="D2521" s="9" t="str">
        <f>CONCATENATE(quota_commodities[[#This Row],[goods_nomenclature_item_id]], " - ", quota_commodities[[#This Row],[description]])</f>
        <v>0305498040 - Sea bream (Dentex dentex, Pagellus|spp.)</v>
      </c>
    </row>
    <row r="2522" spans="1:4" x14ac:dyDescent="0.25">
      <c r="A2522" s="9" t="s">
        <v>452</v>
      </c>
      <c r="B2522" s="9" t="s">
        <v>4419</v>
      </c>
      <c r="C2522" s="9" t="s">
        <v>3735</v>
      </c>
      <c r="D2522" s="9" t="str">
        <f>CONCATENATE(quota_commodities[[#This Row],[goods_nomenclature_item_id]], " - ", quota_commodities[[#This Row],[description]])</f>
        <v>0305598565 - Sea bream (Dentex dentex, Pagellus|spp.)</v>
      </c>
    </row>
    <row r="2523" spans="1:4" x14ac:dyDescent="0.25">
      <c r="A2523" s="9" t="s">
        <v>452</v>
      </c>
      <c r="B2523" s="9" t="s">
        <v>3843</v>
      </c>
      <c r="C2523" s="9" t="s">
        <v>3735</v>
      </c>
      <c r="D2523" s="9" t="str">
        <f>CONCATENATE(quota_commodities[[#This Row],[goods_nomenclature_item_id]], " - ", quota_commodities[[#This Row],[description]])</f>
        <v>0305698065 - Sea bream (Dentex dentex, Pagellus|spp.)</v>
      </c>
    </row>
    <row r="2524" spans="1:4" x14ac:dyDescent="0.25">
      <c r="A2524" s="9" t="s">
        <v>453</v>
      </c>
      <c r="B2524" s="9" t="s">
        <v>4420</v>
      </c>
      <c r="C2524" s="9" t="s">
        <v>3745</v>
      </c>
      <c r="D2524" s="9" t="str">
        <f>CONCATENATE(quota_commodities[[#This Row],[goods_nomenclature_item_id]], " - ", quota_commodities[[#This Row],[description]])</f>
        <v>0301998522 - European sea bass (Dicentrarchus labrax)</v>
      </c>
    </row>
    <row r="2525" spans="1:4" x14ac:dyDescent="0.25">
      <c r="A2525" s="9" t="s">
        <v>453</v>
      </c>
      <c r="B2525" s="9" t="s">
        <v>4421</v>
      </c>
      <c r="C2525" s="9" t="s">
        <v>3745</v>
      </c>
      <c r="D2525" s="9" t="str">
        <f>CONCATENATE(quota_commodities[[#This Row],[goods_nomenclature_item_id]], " - ", quota_commodities[[#This Row],[description]])</f>
        <v>0302841000 - European sea bass (Dicentrarchus labrax)</v>
      </c>
    </row>
    <row r="2526" spans="1:4" x14ac:dyDescent="0.25">
      <c r="A2526" s="9" t="s">
        <v>453</v>
      </c>
      <c r="B2526" s="9" t="s">
        <v>4422</v>
      </c>
      <c r="C2526" s="9" t="s">
        <v>3745</v>
      </c>
      <c r="D2526" s="9" t="str">
        <f>CONCATENATE(quota_commodities[[#This Row],[goods_nomenclature_item_id]], " - ", quota_commodities[[#This Row],[description]])</f>
        <v>0303841000 - European sea bass (Dicentrarchus labrax)</v>
      </c>
    </row>
    <row r="2527" spans="1:4" x14ac:dyDescent="0.25">
      <c r="A2527" s="9" t="s">
        <v>453</v>
      </c>
      <c r="B2527" s="9" t="s">
        <v>3949</v>
      </c>
      <c r="C2527" s="9" t="s">
        <v>3745</v>
      </c>
      <c r="D2527" s="9" t="str">
        <f>CONCATENATE(quota_commodities[[#This Row],[goods_nomenclature_item_id]], " - ", quota_commodities[[#This Row],[description]])</f>
        <v>0304499070 - European sea bass (Dicentrarchus labrax)</v>
      </c>
    </row>
    <row r="2528" spans="1:4" x14ac:dyDescent="0.25">
      <c r="A2528" s="9" t="s">
        <v>453</v>
      </c>
      <c r="B2528" s="9" t="s">
        <v>4423</v>
      </c>
      <c r="C2528" s="9" t="s">
        <v>3745</v>
      </c>
      <c r="D2528" s="9" t="str">
        <f>CONCATENATE(quota_commodities[[#This Row],[goods_nomenclature_item_id]], " - ", quota_commodities[[#This Row],[description]])</f>
        <v>0304599045 - European sea bass (Dicentrarchus labrax)</v>
      </c>
    </row>
    <row r="2529" spans="1:4" x14ac:dyDescent="0.25">
      <c r="A2529" s="9" t="s">
        <v>453</v>
      </c>
      <c r="B2529" s="9" t="s">
        <v>3807</v>
      </c>
      <c r="C2529" s="9" t="s">
        <v>3745</v>
      </c>
      <c r="D2529" s="9" t="str">
        <f>CONCATENATE(quota_commodities[[#This Row],[goods_nomenclature_item_id]], " - ", quota_commodities[[#This Row],[description]])</f>
        <v>0304899040 - European sea bass (Dicentrarchus labrax)</v>
      </c>
    </row>
    <row r="2530" spans="1:4" x14ac:dyDescent="0.25">
      <c r="A2530" s="9" t="s">
        <v>453</v>
      </c>
      <c r="B2530" s="9" t="s">
        <v>3744</v>
      </c>
      <c r="C2530" s="9" t="s">
        <v>3745</v>
      </c>
      <c r="D2530" s="9" t="str">
        <f>CONCATENATE(quota_commodities[[#This Row],[goods_nomenclature_item_id]], " - ", quota_commodities[[#This Row],[description]])</f>
        <v>0304999970 - European sea bass (Dicentrarchus labrax)</v>
      </c>
    </row>
    <row r="2531" spans="1:4" x14ac:dyDescent="0.25">
      <c r="A2531" s="9" t="s">
        <v>453</v>
      </c>
      <c r="B2531" s="9" t="s">
        <v>4424</v>
      </c>
      <c r="C2531" s="9" t="s">
        <v>4425</v>
      </c>
      <c r="D2531" s="9" t="str">
        <f>CONCATENATE(quota_commodities[[#This Row],[goods_nomenclature_item_id]], " - ", quota_commodities[[#This Row],[description]])</f>
        <v>0305100040 - Of sea bass (Dicentrarchus labrax)</v>
      </c>
    </row>
    <row r="2532" spans="1:4" x14ac:dyDescent="0.25">
      <c r="A2532" s="9" t="s">
        <v>453</v>
      </c>
      <c r="B2532" s="9" t="s">
        <v>4426</v>
      </c>
      <c r="C2532" s="9" t="s">
        <v>3745</v>
      </c>
      <c r="D2532" s="9" t="str">
        <f>CONCATENATE(quota_commodities[[#This Row],[goods_nomenclature_item_id]], " - ", quota_commodities[[#This Row],[description]])</f>
        <v>0305399080 - European sea bass (Dicentrarchus labrax)</v>
      </c>
    </row>
    <row r="2533" spans="1:4" x14ac:dyDescent="0.25">
      <c r="A2533" s="9" t="s">
        <v>453</v>
      </c>
      <c r="B2533" s="9" t="s">
        <v>4427</v>
      </c>
      <c r="C2533" s="9" t="s">
        <v>3745</v>
      </c>
      <c r="D2533" s="9" t="str">
        <f>CONCATENATE(quota_commodities[[#This Row],[goods_nomenclature_item_id]], " - ", quota_commodities[[#This Row],[description]])</f>
        <v>0305498050 - European sea bass (Dicentrarchus labrax)</v>
      </c>
    </row>
    <row r="2534" spans="1:4" x14ac:dyDescent="0.25">
      <c r="A2534" s="9" t="s">
        <v>453</v>
      </c>
      <c r="B2534" s="9" t="s">
        <v>4428</v>
      </c>
      <c r="C2534" s="9" t="s">
        <v>4429</v>
      </c>
      <c r="D2534" s="9" t="str">
        <f>CONCATENATE(quota_commodities[[#This Row],[goods_nomenclature_item_id]], " - ", quota_commodities[[#This Row],[description]])</f>
        <v>0305598567 - Sea bass (Dicentrarchus labrax)</v>
      </c>
    </row>
    <row r="2535" spans="1:4" x14ac:dyDescent="0.25">
      <c r="A2535" s="9" t="s">
        <v>453</v>
      </c>
      <c r="B2535" s="9" t="s">
        <v>3844</v>
      </c>
      <c r="C2535" s="9" t="s">
        <v>3745</v>
      </c>
      <c r="D2535" s="9" t="str">
        <f>CONCATENATE(quota_commodities[[#This Row],[goods_nomenclature_item_id]], " - ", quota_commodities[[#This Row],[description]])</f>
        <v>0305698067 - European sea bass (Dicentrarchus labrax)</v>
      </c>
    </row>
    <row r="2536" spans="1:4" x14ac:dyDescent="0.25">
      <c r="A2536" s="9" t="s">
        <v>454</v>
      </c>
      <c r="B2536" s="9" t="s">
        <v>4438</v>
      </c>
      <c r="C2536" s="9" t="s">
        <v>1540</v>
      </c>
      <c r="D2536" s="9" t="str">
        <f>CONCATENATE(quota_commodities[[#This Row],[goods_nomenclature_item_id]], " - ", quota_commodities[[#This Row],[description]])</f>
        <v>1604000000 - Prepared or preserved fish; caviar and caviar substitutes prepared from fish eggs</v>
      </c>
    </row>
    <row r="2537" spans="1:4" x14ac:dyDescent="0.25">
      <c r="A2537" s="9" t="s">
        <v>455</v>
      </c>
      <c r="B2537" s="9" t="s">
        <v>4383</v>
      </c>
      <c r="C2537" s="9" t="s">
        <v>3647</v>
      </c>
      <c r="D2537" s="9" t="str">
        <f>CONCATENATE(quota_commodities[[#This Row],[goods_nomenclature_item_id]], " - ", quota_commodities[[#This Row],[description]])</f>
        <v>0301910000 - Trout (Salmo trutta, Oncorhynchus mykiss, Oncorhynchus clarki, Oncorhynchus aguabonita, Oncorhynchus gilae, Oncorhynchus apache and Oncorhynchus chrysogaster)</v>
      </c>
    </row>
    <row r="2538" spans="1:4" x14ac:dyDescent="0.25">
      <c r="A2538" s="9" t="s">
        <v>455</v>
      </c>
      <c r="B2538" s="9" t="s">
        <v>3646</v>
      </c>
      <c r="C2538" s="9" t="s">
        <v>3647</v>
      </c>
      <c r="D2538" s="9" t="str">
        <f>CONCATENATE(quota_commodities[[#This Row],[goods_nomenclature_item_id]], " - ", quota_commodities[[#This Row],[description]])</f>
        <v>0302110000 - Trout (Salmo trutta, Oncorhynchus mykiss, Oncorhynchus clarki, Oncorhynchus aguabonita, Oncorhynchus gilae, Oncorhynchus apache and Oncorhynchus chrysogaster)</v>
      </c>
    </row>
    <row r="2539" spans="1:4" x14ac:dyDescent="0.25">
      <c r="A2539" s="9" t="s">
        <v>455</v>
      </c>
      <c r="B2539" s="9" t="s">
        <v>3651</v>
      </c>
      <c r="C2539" s="9" t="s">
        <v>3647</v>
      </c>
      <c r="D2539" s="9" t="str">
        <f>CONCATENATE(quota_commodities[[#This Row],[goods_nomenclature_item_id]], " - ", quota_commodities[[#This Row],[description]])</f>
        <v>0303140000 - Trout (Salmo trutta, Oncorhynchus mykiss, Oncorhynchus clarki, Oncorhynchus aguabonita, Oncorhynchus gilae, Oncorhynchus apache and Oncorhynchus chrysogaster)</v>
      </c>
    </row>
    <row r="2540" spans="1:4" x14ac:dyDescent="0.25">
      <c r="A2540" s="9" t="s">
        <v>455</v>
      </c>
      <c r="B2540" s="9" t="s">
        <v>4384</v>
      </c>
      <c r="C2540" s="9" t="s">
        <v>3647</v>
      </c>
      <c r="D2540" s="9" t="str">
        <f>CONCATENATE(quota_commodities[[#This Row],[goods_nomenclature_item_id]], " - ", quota_commodities[[#This Row],[description]])</f>
        <v>0304420000 - Trout (Salmo trutta, Oncorhynchus mykiss, Oncorhynchus clarki, Oncorhynchus aguabonita, Oncorhynchus gilae, Oncorhynchus apache and Oncorhynchus chrysogaster)</v>
      </c>
    </row>
    <row r="2541" spans="1:4" x14ac:dyDescent="0.25">
      <c r="A2541" s="9" t="s">
        <v>455</v>
      </c>
      <c r="B2541" s="9" t="s">
        <v>4385</v>
      </c>
      <c r="C2541" s="9" t="s">
        <v>4386</v>
      </c>
      <c r="D2541" s="9" t="str">
        <f>CONCATENATE(quota_commodities[[#This Row],[goods_nomenclature_item_id]], " - ", quota_commodities[[#This Row],[description]])</f>
        <v>0304520010 - Trout of the species Salmo trutta, Oncorhynchus mykiss, Oncorhynchus clarki, Oncorhynchus aguabonita, Oncorhynchus gilae, Oncorhynchus apache and Oncorhynchus chrysogaster</v>
      </c>
    </row>
    <row r="2542" spans="1:4" x14ac:dyDescent="0.25">
      <c r="A2542" s="9" t="s">
        <v>455</v>
      </c>
      <c r="B2542" s="9" t="s">
        <v>4387</v>
      </c>
      <c r="C2542" s="9" t="s">
        <v>3647</v>
      </c>
      <c r="D2542" s="9" t="str">
        <f>CONCATENATE(quota_commodities[[#This Row],[goods_nomenclature_item_id]], " - ", quota_commodities[[#This Row],[description]])</f>
        <v>0304820000 - Trout (Salmo trutta, Oncorhynchus mykiss, Oncorhynchus clarki, Oncorhynchus aguabonita, Oncorhynchus gilae, Oncorhynchus apache and Oncorhynchus chrysogaster)</v>
      </c>
    </row>
    <row r="2543" spans="1:4" x14ac:dyDescent="0.25">
      <c r="A2543" s="9" t="s">
        <v>455</v>
      </c>
      <c r="B2543" s="9" t="s">
        <v>3499</v>
      </c>
      <c r="C2543" s="9" t="s">
        <v>3500</v>
      </c>
      <c r="D2543" s="9" t="str">
        <f>CONCATENATE(quota_commodities[[#This Row],[goods_nomenclature_item_id]], " - ", quota_commodities[[#This Row],[description]])</f>
        <v>0304992111 - Of trout (Oncorhynchus mykiss)</v>
      </c>
    </row>
    <row r="2544" spans="1:4" x14ac:dyDescent="0.25">
      <c r="A2544" s="9" t="s">
        <v>455</v>
      </c>
      <c r="B2544" s="9" t="s">
        <v>4388</v>
      </c>
      <c r="C2544" s="9" t="s">
        <v>4389</v>
      </c>
      <c r="D2544" s="9" t="str">
        <f>CONCATENATE(quota_commodities[[#This Row],[goods_nomenclature_item_id]], " - ", quota_commodities[[#This Row],[description]])</f>
        <v>0304992112 - Of trout (Salmo trutta, Oncorhynchus clarki, Oncorhynchus aguabonita and Oncorhynchus gilae)</v>
      </c>
    </row>
    <row r="2545" spans="1:4" x14ac:dyDescent="0.25">
      <c r="A2545" s="9" t="s">
        <v>455</v>
      </c>
      <c r="B2545" s="9" t="s">
        <v>4390</v>
      </c>
      <c r="C2545" s="9" t="s">
        <v>4391</v>
      </c>
      <c r="D2545" s="9" t="str">
        <f>CONCATENATE(quota_commodities[[#This Row],[goods_nomenclature_item_id]], " - ", quota_commodities[[#This Row],[description]])</f>
        <v>0304992120 - Of trout (Oncorhynchus apache and Oncorhynchus chrysogaster)</v>
      </c>
    </row>
    <row r="2546" spans="1:4" x14ac:dyDescent="0.25">
      <c r="A2546" s="9" t="s">
        <v>455</v>
      </c>
      <c r="B2546" s="9" t="s">
        <v>4392</v>
      </c>
      <c r="C2546" s="9" t="s">
        <v>4393</v>
      </c>
      <c r="D2546" s="9" t="str">
        <f>CONCATENATE(quota_commodities[[#This Row],[goods_nomenclature_item_id]], " - ", quota_commodities[[#This Row],[description]])</f>
        <v>0305100010 - Of trout of the species Salmo trutta, Oncorhynchus mykiss, Oncorhynchus clarki, Oncorhynchus aguabonita, Oncorhynchus gilae, Oncorhynchus apache and Oncorhynchus chrysogaster</v>
      </c>
    </row>
    <row r="2547" spans="1:4" x14ac:dyDescent="0.25">
      <c r="A2547" s="9" t="s">
        <v>455</v>
      </c>
      <c r="B2547" s="9" t="s">
        <v>4394</v>
      </c>
      <c r="C2547" s="9" t="s">
        <v>3647</v>
      </c>
      <c r="D2547" s="9" t="str">
        <f>CONCATENATE(quota_commodities[[#This Row],[goods_nomenclature_item_id]], " - ", quota_commodities[[#This Row],[description]])</f>
        <v>0305399010 - Trout (Salmo trutta, Oncorhynchus mykiss, Oncorhynchus clarki, Oncorhynchus aguabonita, Oncorhynchus gilae, Oncorhynchus apache and Oncorhynchus chrysogaster)</v>
      </c>
    </row>
    <row r="2548" spans="1:4" x14ac:dyDescent="0.25">
      <c r="A2548" s="9" t="s">
        <v>455</v>
      </c>
      <c r="B2548" s="9" t="s">
        <v>3828</v>
      </c>
      <c r="C2548" s="9" t="s">
        <v>3647</v>
      </c>
      <c r="D2548" s="9" t="str">
        <f>CONCATENATE(quota_commodities[[#This Row],[goods_nomenclature_item_id]], " - ", quota_commodities[[#This Row],[description]])</f>
        <v>0305430000 - Trout (Salmo trutta, Oncorhynchus mykiss, Oncorhynchus clarki, Oncorhynchus aguabonita, Oncorhynchus gilae, Oncorhynchus apache and Oncorhynchus chrysogaster)</v>
      </c>
    </row>
    <row r="2549" spans="1:4" x14ac:dyDescent="0.25">
      <c r="A2549" s="9" t="s">
        <v>455</v>
      </c>
      <c r="B2549" s="9" t="s">
        <v>4395</v>
      </c>
      <c r="C2549" s="9" t="s">
        <v>3841</v>
      </c>
      <c r="D2549" s="9" t="str">
        <f>CONCATENATE(quota_commodities[[#This Row],[goods_nomenclature_item_id]], " - ", quota_commodities[[#This Row],[description]])</f>
        <v>0305598561 - Trout (Salmo trutta, Oncorhynchus mykiss, Oncorhynchus clarki, Oncorhynchus aguabonita, Oncorhynchus gilae, Oncorhynchus apache and Onchorhynchus chrysogaster)</v>
      </c>
    </row>
    <row r="2550" spans="1:4" x14ac:dyDescent="0.25">
      <c r="A2550" s="9" t="s">
        <v>455</v>
      </c>
      <c r="B2550" s="9" t="s">
        <v>3840</v>
      </c>
      <c r="C2550" s="9" t="s">
        <v>3841</v>
      </c>
      <c r="D2550" s="9" t="str">
        <f>CONCATENATE(quota_commodities[[#This Row],[goods_nomenclature_item_id]], " - ", quota_commodities[[#This Row],[description]])</f>
        <v>0305698061 - Trout (Salmo trutta, Oncorhynchus mykiss, Oncorhynchus clarki, Oncorhynchus aguabonita, Oncorhynchus gilae, Oncorhynchus apache and Onchorhynchus chrysogaster)</v>
      </c>
    </row>
    <row r="2551" spans="1:4" x14ac:dyDescent="0.25">
      <c r="A2551" s="9" t="s">
        <v>457</v>
      </c>
      <c r="B2551" s="9" t="s">
        <v>4396</v>
      </c>
      <c r="C2551" s="9" t="s">
        <v>4397</v>
      </c>
      <c r="D2551" s="9" t="str">
        <f>CONCATENATE(quota_commodities[[#This Row],[goods_nomenclature_item_id]], " - ", quota_commodities[[#This Row],[description]])</f>
        <v>0301930000 - Carp (Cyprinus spp., Carassius spp., Ctenopharyngodon idellus, Hypophthalmichthys spp., Cirrhinus spp., Mylopharyngodon piceus, Catla catla, Labeo spp., Osteochilus hasselti, Leptobarbus hoeveni, Megalobrama spp.)</v>
      </c>
    </row>
    <row r="2552" spans="1:4" x14ac:dyDescent="0.25">
      <c r="A2552" s="9" t="s">
        <v>457</v>
      </c>
      <c r="B2552" s="9" t="s">
        <v>4398</v>
      </c>
      <c r="C2552" s="9" t="s">
        <v>4397</v>
      </c>
      <c r="D2552" s="9" t="str">
        <f>CONCATENATE(quota_commodities[[#This Row],[goods_nomenclature_item_id]], " - ", quota_commodities[[#This Row],[description]])</f>
        <v>0302730000 - Carp (Cyprinus spp., Carassius spp., Ctenopharyngodon idellus, Hypophthalmichthys spp., Cirrhinus spp., Mylopharyngodon piceus, Catla catla, Labeo spp., Osteochilus hasselti, Leptobarbus hoeveni, Megalobrama spp.)</v>
      </c>
    </row>
    <row r="2553" spans="1:4" x14ac:dyDescent="0.25">
      <c r="A2553" s="9" t="s">
        <v>457</v>
      </c>
      <c r="B2553" s="9" t="s">
        <v>4399</v>
      </c>
      <c r="C2553" s="9" t="s">
        <v>4397</v>
      </c>
      <c r="D2553" s="9" t="str">
        <f>CONCATENATE(quota_commodities[[#This Row],[goods_nomenclature_item_id]], " - ", quota_commodities[[#This Row],[description]])</f>
        <v>0303250000 - Carp (Cyprinus spp., Carassius spp., Ctenopharyngodon idellus, Hypophthalmichthys spp., Cirrhinus spp., Mylopharyngodon piceus, Catla catla, Labeo spp., Osteochilus hasselti, Leptobarbus hoeveni, Megalobrama spp.)</v>
      </c>
    </row>
    <row r="2554" spans="1:4" x14ac:dyDescent="0.25">
      <c r="A2554" s="9" t="s">
        <v>457</v>
      </c>
      <c r="B2554" s="9" t="s">
        <v>4400</v>
      </c>
      <c r="C2554" s="9" t="s">
        <v>4401</v>
      </c>
      <c r="D2554" s="9" t="str">
        <f>CONCATENATE(quota_commodities[[#This Row],[goods_nomenclature_item_id]], " - ", quota_commodities[[#This Row],[description]])</f>
        <v>0304390020 - Carp (Cyprinus carpio, Carassius carassius, Ctenopharyngodon idellus, Hypophthalmichthys|spp., Cirrhinus|spp., Mylopharyngodon piceus)</v>
      </c>
    </row>
    <row r="2555" spans="1:4" x14ac:dyDescent="0.25">
      <c r="A2555" s="9" t="s">
        <v>457</v>
      </c>
      <c r="B2555" s="9" t="s">
        <v>4402</v>
      </c>
      <c r="C2555" s="9" t="s">
        <v>4401</v>
      </c>
      <c r="D2555" s="9" t="str">
        <f>CONCATENATE(quota_commodities[[#This Row],[goods_nomenclature_item_id]], " - ", quota_commodities[[#This Row],[description]])</f>
        <v>0304510010 - Carp (Cyprinus carpio, Carassius carassius, Ctenopharyngodon idellus, Hypophthalmichthys|spp., Cirrhinus|spp., Mylopharyngodon piceus)</v>
      </c>
    </row>
    <row r="2556" spans="1:4" x14ac:dyDescent="0.25">
      <c r="A2556" s="9" t="s">
        <v>457</v>
      </c>
      <c r="B2556" s="9" t="s">
        <v>4403</v>
      </c>
      <c r="C2556" s="9" t="s">
        <v>4401</v>
      </c>
      <c r="D2556" s="9" t="str">
        <f>CONCATENATE(quota_commodities[[#This Row],[goods_nomenclature_item_id]], " - ", quota_commodities[[#This Row],[description]])</f>
        <v>0304690020 - Carp (Cyprinus carpio, Carassius carassius, Ctenopharyngodon idellus, Hypophthalmichthys|spp., Cirrhinus|spp., Mylopharyngodon piceus)</v>
      </c>
    </row>
    <row r="2557" spans="1:4" x14ac:dyDescent="0.25">
      <c r="A2557" s="9" t="s">
        <v>457</v>
      </c>
      <c r="B2557" s="9" t="s">
        <v>4404</v>
      </c>
      <c r="C2557" s="9" t="s">
        <v>4401</v>
      </c>
      <c r="D2557" s="9" t="str">
        <f>CONCATENATE(quota_commodities[[#This Row],[goods_nomenclature_item_id]], " - ", quota_commodities[[#This Row],[description]])</f>
        <v>0304939010 - Carp (Cyprinus carpio, Carassius carassius, Ctenopharyngodon idellus, Hypophthalmichthys|spp., Cirrhinus|spp., Mylopharyngodon piceus)</v>
      </c>
    </row>
    <row r="2558" spans="1:4" x14ac:dyDescent="0.25">
      <c r="A2558" s="9" t="s">
        <v>457</v>
      </c>
      <c r="B2558" s="9" t="s">
        <v>4405</v>
      </c>
      <c r="C2558" s="9" t="s">
        <v>4401</v>
      </c>
      <c r="D2558" s="9" t="str">
        <f>CONCATENATE(quota_commodities[[#This Row],[goods_nomenclature_item_id]], " - ", quota_commodities[[#This Row],[description]])</f>
        <v>0305100020 - Carp (Cyprinus carpio, Carassius carassius, Ctenopharyngodon idellus, Hypophthalmichthys|spp., Cirrhinus|spp., Mylopharyngodon piceus)</v>
      </c>
    </row>
    <row r="2559" spans="1:4" x14ac:dyDescent="0.25">
      <c r="A2559" s="9" t="s">
        <v>457</v>
      </c>
      <c r="B2559" s="9" t="s">
        <v>4406</v>
      </c>
      <c r="C2559" s="9" t="s">
        <v>4401</v>
      </c>
      <c r="D2559" s="9" t="str">
        <f>CONCATENATE(quota_commodities[[#This Row],[goods_nomenclature_item_id]], " - ", quota_commodities[[#This Row],[description]])</f>
        <v>0305310010 - Carp (Cyprinus carpio, Carassius carassius, Ctenopharyngodon idellus, Hypophthalmichthys|spp., Cirrhinus|spp., Mylopharyngodon piceus)</v>
      </c>
    </row>
    <row r="2560" spans="1:4" x14ac:dyDescent="0.25">
      <c r="A2560" s="9" t="s">
        <v>457</v>
      </c>
      <c r="B2560" s="9" t="s">
        <v>4407</v>
      </c>
      <c r="C2560" s="9" t="s">
        <v>4401</v>
      </c>
      <c r="D2560" s="9" t="str">
        <f>CONCATENATE(quota_commodities[[#This Row],[goods_nomenclature_item_id]], " - ", quota_commodities[[#This Row],[description]])</f>
        <v>0305449010 - Carp (Cyprinus carpio, Carassius carassius, Ctenopharyngodon idellus, Hypophthalmichthys|spp., Cirrhinus|spp., Mylopharyngodon piceus)</v>
      </c>
    </row>
    <row r="2561" spans="1:4" x14ac:dyDescent="0.25">
      <c r="A2561" s="9" t="s">
        <v>457</v>
      </c>
      <c r="B2561" s="9" t="s">
        <v>4408</v>
      </c>
      <c r="C2561" s="9" t="s">
        <v>4401</v>
      </c>
      <c r="D2561" s="9" t="str">
        <f>CONCATENATE(quota_commodities[[#This Row],[goods_nomenclature_item_id]], " - ", quota_commodities[[#This Row],[description]])</f>
        <v>0305520010 - Carp (Cyprinus carpio, Carassius carassius, Ctenopharyngodon idellus, Hypophthalmichthys|spp., Cirrhinus|spp., Mylopharyngodon piceus)</v>
      </c>
    </row>
    <row r="2562" spans="1:4" x14ac:dyDescent="0.25">
      <c r="A2562" s="9" t="s">
        <v>457</v>
      </c>
      <c r="B2562" s="9" t="s">
        <v>4409</v>
      </c>
      <c r="C2562" s="9" t="s">
        <v>4401</v>
      </c>
      <c r="D2562" s="9" t="str">
        <f>CONCATENATE(quota_commodities[[#This Row],[goods_nomenclature_item_id]], " - ", quota_commodities[[#This Row],[description]])</f>
        <v>0305640010 - Carp (Cyprinus carpio, Carassius carassius, Ctenopharyngodon idellus, Hypophthalmichthys|spp., Cirrhinus|spp., Mylopharyngodon piceus)</v>
      </c>
    </row>
    <row r="2563" spans="1:4" x14ac:dyDescent="0.25">
      <c r="A2563" s="9" t="s">
        <v>458</v>
      </c>
      <c r="B2563" s="9" t="s">
        <v>4410</v>
      </c>
      <c r="C2563" s="9" t="s">
        <v>3735</v>
      </c>
      <c r="D2563" s="9" t="str">
        <f>CONCATENATE(quota_commodities[[#This Row],[goods_nomenclature_item_id]], " - ", quota_commodities[[#This Row],[description]])</f>
        <v>0301998580 - Sea bream (Dentex dentex, Pagellus|spp.)</v>
      </c>
    </row>
    <row r="2564" spans="1:4" x14ac:dyDescent="0.25">
      <c r="A2564" s="9" t="s">
        <v>458</v>
      </c>
      <c r="B2564" s="9" t="s">
        <v>4411</v>
      </c>
      <c r="C2564" s="9" t="s">
        <v>4412</v>
      </c>
      <c r="D2564" s="9" t="str">
        <f>CONCATENATE(quota_commodities[[#This Row],[goods_nomenclature_item_id]], " - ", quota_commodities[[#This Row],[description]])</f>
        <v>0302851000 - Of the species Dentex dentex or Pagellus spp.</v>
      </c>
    </row>
    <row r="2565" spans="1:4" x14ac:dyDescent="0.25">
      <c r="A2565" s="9" t="s">
        <v>458</v>
      </c>
      <c r="B2565" s="9" t="s">
        <v>4413</v>
      </c>
      <c r="C2565" s="9" t="s">
        <v>4414</v>
      </c>
      <c r="D2565" s="9" t="str">
        <f>CONCATENATE(quota_commodities[[#This Row],[goods_nomenclature_item_id]], " - ", quota_commodities[[#This Row],[description]])</f>
        <v>0303895000 - Sea bream (Dentex dentex, Pagellus spp.)</v>
      </c>
    </row>
    <row r="2566" spans="1:4" x14ac:dyDescent="0.25">
      <c r="A2566" s="9" t="s">
        <v>458</v>
      </c>
      <c r="B2566" s="9" t="s">
        <v>3947</v>
      </c>
      <c r="C2566" s="9" t="s">
        <v>3948</v>
      </c>
      <c r="D2566" s="9" t="str">
        <f>CONCATENATE(quota_commodities[[#This Row],[goods_nomenclature_item_id]], " - ", quota_commodities[[#This Row],[description]])</f>
        <v>0304499060 - Sea bream (Dentex dentex and Pagellus|spp.)</v>
      </c>
    </row>
    <row r="2567" spans="1:4" x14ac:dyDescent="0.25">
      <c r="A2567" s="9" t="s">
        <v>458</v>
      </c>
      <c r="B2567" s="9" t="s">
        <v>4415</v>
      </c>
      <c r="C2567" s="9" t="s">
        <v>3735</v>
      </c>
      <c r="D2567" s="9" t="str">
        <f>CONCATENATE(quota_commodities[[#This Row],[goods_nomenclature_item_id]], " - ", quota_commodities[[#This Row],[description]])</f>
        <v>0304599040 - Sea bream (Dentex dentex, Pagellus|spp.)</v>
      </c>
    </row>
    <row r="2568" spans="1:4" x14ac:dyDescent="0.25">
      <c r="A2568" s="9" t="s">
        <v>458</v>
      </c>
      <c r="B2568" s="9" t="s">
        <v>3806</v>
      </c>
      <c r="C2568" s="9" t="s">
        <v>3735</v>
      </c>
      <c r="D2568" s="9" t="str">
        <f>CONCATENATE(quota_commodities[[#This Row],[goods_nomenclature_item_id]], " - ", quota_commodities[[#This Row],[description]])</f>
        <v>0304899030 - Sea bream (Dentex dentex, Pagellus|spp.)</v>
      </c>
    </row>
    <row r="2569" spans="1:4" x14ac:dyDescent="0.25">
      <c r="A2569" s="9" t="s">
        <v>458</v>
      </c>
      <c r="B2569" s="9" t="s">
        <v>3734</v>
      </c>
      <c r="C2569" s="9" t="s">
        <v>3735</v>
      </c>
      <c r="D2569" s="9" t="str">
        <f>CONCATENATE(quota_commodities[[#This Row],[goods_nomenclature_item_id]], " - ", quota_commodities[[#This Row],[description]])</f>
        <v>0304999920 - Sea bream (Dentex dentex, Pagellus|spp.)</v>
      </c>
    </row>
    <row r="2570" spans="1:4" x14ac:dyDescent="0.25">
      <c r="A2570" s="9" t="s">
        <v>458</v>
      </c>
      <c r="B2570" s="9" t="s">
        <v>4416</v>
      </c>
      <c r="C2570" s="9" t="s">
        <v>3735</v>
      </c>
      <c r="D2570" s="9" t="str">
        <f>CONCATENATE(quota_commodities[[#This Row],[goods_nomenclature_item_id]], " - ", quota_commodities[[#This Row],[description]])</f>
        <v>0305100030 - Sea bream (Dentex dentex, Pagellus|spp.)</v>
      </c>
    </row>
    <row r="2571" spans="1:4" x14ac:dyDescent="0.25">
      <c r="A2571" s="9" t="s">
        <v>458</v>
      </c>
      <c r="B2571" s="9" t="s">
        <v>4417</v>
      </c>
      <c r="C2571" s="9" t="s">
        <v>3735</v>
      </c>
      <c r="D2571" s="9" t="str">
        <f>CONCATENATE(quota_commodities[[#This Row],[goods_nomenclature_item_id]], " - ", quota_commodities[[#This Row],[description]])</f>
        <v>0305399070 - Sea bream (Dentex dentex, Pagellus|spp.)</v>
      </c>
    </row>
    <row r="2572" spans="1:4" x14ac:dyDescent="0.25">
      <c r="A2572" s="9" t="s">
        <v>458</v>
      </c>
      <c r="B2572" s="9" t="s">
        <v>4418</v>
      </c>
      <c r="C2572" s="9" t="s">
        <v>3735</v>
      </c>
      <c r="D2572" s="9" t="str">
        <f>CONCATENATE(quota_commodities[[#This Row],[goods_nomenclature_item_id]], " - ", quota_commodities[[#This Row],[description]])</f>
        <v>0305498040 - Sea bream (Dentex dentex, Pagellus|spp.)</v>
      </c>
    </row>
    <row r="2573" spans="1:4" x14ac:dyDescent="0.25">
      <c r="A2573" s="9" t="s">
        <v>458</v>
      </c>
      <c r="B2573" s="9" t="s">
        <v>4419</v>
      </c>
      <c r="C2573" s="9" t="s">
        <v>3735</v>
      </c>
      <c r="D2573" s="9" t="str">
        <f>CONCATENATE(quota_commodities[[#This Row],[goods_nomenclature_item_id]], " - ", quota_commodities[[#This Row],[description]])</f>
        <v>0305598565 - Sea bream (Dentex dentex, Pagellus|spp.)</v>
      </c>
    </row>
    <row r="2574" spans="1:4" x14ac:dyDescent="0.25">
      <c r="A2574" s="9" t="s">
        <v>458</v>
      </c>
      <c r="B2574" s="9" t="s">
        <v>3843</v>
      </c>
      <c r="C2574" s="9" t="s">
        <v>3735</v>
      </c>
      <c r="D2574" s="9" t="str">
        <f>CONCATENATE(quota_commodities[[#This Row],[goods_nomenclature_item_id]], " - ", quota_commodities[[#This Row],[description]])</f>
        <v>0305698065 - Sea bream (Dentex dentex, Pagellus|spp.)</v>
      </c>
    </row>
    <row r="2575" spans="1:4" x14ac:dyDescent="0.25">
      <c r="A2575" s="9" t="s">
        <v>460</v>
      </c>
      <c r="B2575" s="9" t="s">
        <v>4420</v>
      </c>
      <c r="C2575" s="9" t="s">
        <v>3745</v>
      </c>
      <c r="D2575" s="9" t="str">
        <f>CONCATENATE(quota_commodities[[#This Row],[goods_nomenclature_item_id]], " - ", quota_commodities[[#This Row],[description]])</f>
        <v>0301998522 - European sea bass (Dicentrarchus labrax)</v>
      </c>
    </row>
    <row r="2576" spans="1:4" x14ac:dyDescent="0.25">
      <c r="A2576" s="9" t="s">
        <v>460</v>
      </c>
      <c r="B2576" s="9" t="s">
        <v>4421</v>
      </c>
      <c r="C2576" s="9" t="s">
        <v>3745</v>
      </c>
      <c r="D2576" s="9" t="str">
        <f>CONCATENATE(quota_commodities[[#This Row],[goods_nomenclature_item_id]], " - ", quota_commodities[[#This Row],[description]])</f>
        <v>0302841000 - European sea bass (Dicentrarchus labrax)</v>
      </c>
    </row>
    <row r="2577" spans="1:4" x14ac:dyDescent="0.25">
      <c r="A2577" s="9" t="s">
        <v>460</v>
      </c>
      <c r="B2577" s="9" t="s">
        <v>4422</v>
      </c>
      <c r="C2577" s="9" t="s">
        <v>3745</v>
      </c>
      <c r="D2577" s="9" t="str">
        <f>CONCATENATE(quota_commodities[[#This Row],[goods_nomenclature_item_id]], " - ", quota_commodities[[#This Row],[description]])</f>
        <v>0303841000 - European sea bass (Dicentrarchus labrax)</v>
      </c>
    </row>
    <row r="2578" spans="1:4" x14ac:dyDescent="0.25">
      <c r="A2578" s="9" t="s">
        <v>460</v>
      </c>
      <c r="B2578" s="9" t="s">
        <v>3949</v>
      </c>
      <c r="C2578" s="9" t="s">
        <v>3745</v>
      </c>
      <c r="D2578" s="9" t="str">
        <f>CONCATENATE(quota_commodities[[#This Row],[goods_nomenclature_item_id]], " - ", quota_commodities[[#This Row],[description]])</f>
        <v>0304499070 - European sea bass (Dicentrarchus labrax)</v>
      </c>
    </row>
    <row r="2579" spans="1:4" x14ac:dyDescent="0.25">
      <c r="A2579" s="9" t="s">
        <v>460</v>
      </c>
      <c r="B2579" s="9" t="s">
        <v>4423</v>
      </c>
      <c r="C2579" s="9" t="s">
        <v>3745</v>
      </c>
      <c r="D2579" s="9" t="str">
        <f>CONCATENATE(quota_commodities[[#This Row],[goods_nomenclature_item_id]], " - ", quota_commodities[[#This Row],[description]])</f>
        <v>0304599045 - European sea bass (Dicentrarchus labrax)</v>
      </c>
    </row>
    <row r="2580" spans="1:4" x14ac:dyDescent="0.25">
      <c r="A2580" s="9" t="s">
        <v>460</v>
      </c>
      <c r="B2580" s="9" t="s">
        <v>3807</v>
      </c>
      <c r="C2580" s="9" t="s">
        <v>3745</v>
      </c>
      <c r="D2580" s="9" t="str">
        <f>CONCATENATE(quota_commodities[[#This Row],[goods_nomenclature_item_id]], " - ", quota_commodities[[#This Row],[description]])</f>
        <v>0304899040 - European sea bass (Dicentrarchus labrax)</v>
      </c>
    </row>
    <row r="2581" spans="1:4" x14ac:dyDescent="0.25">
      <c r="A2581" s="9" t="s">
        <v>460</v>
      </c>
      <c r="B2581" s="9" t="s">
        <v>3744</v>
      </c>
      <c r="C2581" s="9" t="s">
        <v>3745</v>
      </c>
      <c r="D2581" s="9" t="str">
        <f>CONCATENATE(quota_commodities[[#This Row],[goods_nomenclature_item_id]], " - ", quota_commodities[[#This Row],[description]])</f>
        <v>0304999970 - European sea bass (Dicentrarchus labrax)</v>
      </c>
    </row>
    <row r="2582" spans="1:4" x14ac:dyDescent="0.25">
      <c r="A2582" s="9" t="s">
        <v>460</v>
      </c>
      <c r="B2582" s="9" t="s">
        <v>4424</v>
      </c>
      <c r="C2582" s="9" t="s">
        <v>4425</v>
      </c>
      <c r="D2582" s="9" t="str">
        <f>CONCATENATE(quota_commodities[[#This Row],[goods_nomenclature_item_id]], " - ", quota_commodities[[#This Row],[description]])</f>
        <v>0305100040 - Of sea bass (Dicentrarchus labrax)</v>
      </c>
    </row>
    <row r="2583" spans="1:4" x14ac:dyDescent="0.25">
      <c r="A2583" s="9" t="s">
        <v>460</v>
      </c>
      <c r="B2583" s="9" t="s">
        <v>4426</v>
      </c>
      <c r="C2583" s="9" t="s">
        <v>3745</v>
      </c>
      <c r="D2583" s="9" t="str">
        <f>CONCATENATE(quota_commodities[[#This Row],[goods_nomenclature_item_id]], " - ", quota_commodities[[#This Row],[description]])</f>
        <v>0305399080 - European sea bass (Dicentrarchus labrax)</v>
      </c>
    </row>
    <row r="2584" spans="1:4" x14ac:dyDescent="0.25">
      <c r="A2584" s="9" t="s">
        <v>460</v>
      </c>
      <c r="B2584" s="9" t="s">
        <v>4427</v>
      </c>
      <c r="C2584" s="9" t="s">
        <v>3745</v>
      </c>
      <c r="D2584" s="9" t="str">
        <f>CONCATENATE(quota_commodities[[#This Row],[goods_nomenclature_item_id]], " - ", quota_commodities[[#This Row],[description]])</f>
        <v>0305498050 - European sea bass (Dicentrarchus labrax)</v>
      </c>
    </row>
    <row r="2585" spans="1:4" x14ac:dyDescent="0.25">
      <c r="A2585" s="9" t="s">
        <v>460</v>
      </c>
      <c r="B2585" s="9" t="s">
        <v>4428</v>
      </c>
      <c r="C2585" s="9" t="s">
        <v>4429</v>
      </c>
      <c r="D2585" s="9" t="str">
        <f>CONCATENATE(quota_commodities[[#This Row],[goods_nomenclature_item_id]], " - ", quota_commodities[[#This Row],[description]])</f>
        <v>0305598567 - Sea bass (Dicentrarchus labrax)</v>
      </c>
    </row>
    <row r="2586" spans="1:4" x14ac:dyDescent="0.25">
      <c r="A2586" s="9" t="s">
        <v>460</v>
      </c>
      <c r="B2586" s="9" t="s">
        <v>3844</v>
      </c>
      <c r="C2586" s="9" t="s">
        <v>3745</v>
      </c>
      <c r="D2586" s="9" t="str">
        <f>CONCATENATE(quota_commodities[[#This Row],[goods_nomenclature_item_id]], " - ", quota_commodities[[#This Row],[description]])</f>
        <v>0305698067 - European sea bass (Dicentrarchus labrax)</v>
      </c>
    </row>
    <row r="2587" spans="1:4" x14ac:dyDescent="0.25">
      <c r="A2587" s="9" t="s">
        <v>461</v>
      </c>
      <c r="B2587" s="9" t="s">
        <v>4430</v>
      </c>
      <c r="C2587" s="9" t="s">
        <v>4431</v>
      </c>
      <c r="D2587" s="9" t="str">
        <f>CONCATENATE(quota_commodities[[#This Row],[goods_nomenclature_item_id]], " - ", quota_commodities[[#This Row],[description]])</f>
        <v>1604131100 - In olive oil</v>
      </c>
    </row>
    <row r="2588" spans="1:4" x14ac:dyDescent="0.25">
      <c r="A2588" s="9" t="s">
        <v>461</v>
      </c>
      <c r="B2588" s="9" t="s">
        <v>4432</v>
      </c>
      <c r="C2588" s="9" t="s">
        <v>2617</v>
      </c>
      <c r="D2588" s="9" t="str">
        <f>CONCATENATE(quota_commodities[[#This Row],[goods_nomenclature_item_id]], " - ", quota_commodities[[#This Row],[description]])</f>
        <v>1604131900 - Other</v>
      </c>
    </row>
    <row r="2589" spans="1:4" x14ac:dyDescent="0.25">
      <c r="A2589" s="9" t="s">
        <v>461</v>
      </c>
      <c r="B2589" s="9" t="s">
        <v>4227</v>
      </c>
      <c r="C2589" s="9" t="s">
        <v>4225</v>
      </c>
      <c r="D2589" s="9" t="str">
        <f>CONCATENATE(quota_commodities[[#This Row],[goods_nomenclature_item_id]], " - ", quota_commodities[[#This Row],[description]])</f>
        <v>1604205010 - Of the species Sardina pilchardus</v>
      </c>
    </row>
    <row r="2590" spans="1:4" x14ac:dyDescent="0.25">
      <c r="A2590" s="9" t="s">
        <v>461</v>
      </c>
      <c r="B2590" s="9" t="s">
        <v>4433</v>
      </c>
      <c r="C2590" s="9" t="s">
        <v>2617</v>
      </c>
      <c r="D2590" s="9" t="str">
        <f>CONCATENATE(quota_commodities[[#This Row],[goods_nomenclature_item_id]], " - ", quota_commodities[[#This Row],[description]])</f>
        <v>1604205019 - Other</v>
      </c>
    </row>
    <row r="2591" spans="1:4" x14ac:dyDescent="0.25">
      <c r="A2591" s="9" t="s">
        <v>462</v>
      </c>
      <c r="B2591" s="9" t="s">
        <v>4434</v>
      </c>
      <c r="C2591" s="9" t="s">
        <v>4435</v>
      </c>
      <c r="D2591" s="9" t="str">
        <f>CONCATENATE(quota_commodities[[#This Row],[goods_nomenclature_item_id]], " - ", quota_commodities[[#This Row],[description]])</f>
        <v>1604160000 - Anchovies</v>
      </c>
    </row>
    <row r="2592" spans="1:4" x14ac:dyDescent="0.25">
      <c r="A2592" s="9" t="s">
        <v>462</v>
      </c>
      <c r="B2592" s="9" t="s">
        <v>4436</v>
      </c>
      <c r="C2592" s="9" t="s">
        <v>4437</v>
      </c>
      <c r="D2592" s="9" t="str">
        <f>CONCATENATE(quota_commodities[[#This Row],[goods_nomenclature_item_id]], " - ", quota_commodities[[#This Row],[description]])</f>
        <v>1604204000 - Of anchovies</v>
      </c>
    </row>
    <row r="2593" spans="1:4" x14ac:dyDescent="0.25">
      <c r="A2593" s="9" t="s">
        <v>463</v>
      </c>
      <c r="B2593" s="9" t="s">
        <v>4439</v>
      </c>
      <c r="C2593" s="9" t="s">
        <v>4440</v>
      </c>
      <c r="D2593" s="9" t="str">
        <f>CONCATENATE(quota_commodities[[#This Row],[goods_nomenclature_item_id]], " - ", quota_commodities[[#This Row],[description]])</f>
        <v>1604144130 - Albacore tuna (Thunnus alalunga)</v>
      </c>
    </row>
    <row r="2594" spans="1:4" x14ac:dyDescent="0.25">
      <c r="A2594" s="9" t="s">
        <v>463</v>
      </c>
      <c r="B2594" s="9" t="s">
        <v>4441</v>
      </c>
      <c r="C2594" s="9" t="s">
        <v>4440</v>
      </c>
      <c r="D2594" s="9" t="str">
        <f>CONCATENATE(quota_commodities[[#This Row],[goods_nomenclature_item_id]], " - ", quota_commodities[[#This Row],[description]])</f>
        <v>1604144692 - Albacore tuna (Thunnus alalunga)</v>
      </c>
    </row>
    <row r="2595" spans="1:4" x14ac:dyDescent="0.25">
      <c r="A2595" s="9" t="s">
        <v>463</v>
      </c>
      <c r="B2595" s="9" t="s">
        <v>4442</v>
      </c>
      <c r="C2595" s="9" t="s">
        <v>4440</v>
      </c>
      <c r="D2595" s="9" t="str">
        <f>CONCATENATE(quota_commodities[[#This Row],[goods_nomenclature_item_id]], " - ", quota_commodities[[#This Row],[description]])</f>
        <v>1604144697 - Albacore tuna (Thunnus alalunga)</v>
      </c>
    </row>
    <row r="2596" spans="1:4" x14ac:dyDescent="0.25">
      <c r="A2596" s="9" t="s">
        <v>463</v>
      </c>
      <c r="B2596" s="9" t="s">
        <v>4443</v>
      </c>
      <c r="C2596" s="9" t="s">
        <v>4440</v>
      </c>
      <c r="D2596" s="9" t="str">
        <f>CONCATENATE(quota_commodities[[#This Row],[goods_nomenclature_item_id]], " - ", quota_commodities[[#This Row],[description]])</f>
        <v>1604144830 - Albacore tuna (Thunnus alalunga)</v>
      </c>
    </row>
    <row r="2597" spans="1:4" x14ac:dyDescent="0.25">
      <c r="A2597" s="9" t="s">
        <v>463</v>
      </c>
      <c r="B2597" s="9" t="s">
        <v>4444</v>
      </c>
      <c r="C2597" s="9" t="s">
        <v>4440</v>
      </c>
      <c r="D2597" s="9" t="str">
        <f>CONCATENATE(quota_commodities[[#This Row],[goods_nomenclature_item_id]], " - ", quota_commodities[[#This Row],[description]])</f>
        <v>1604207092 - Albacore tuna (Thunnus alalunga)</v>
      </c>
    </row>
    <row r="2598" spans="1:4" x14ac:dyDescent="0.25">
      <c r="A2598" s="9" t="s">
        <v>463</v>
      </c>
      <c r="B2598" s="9" t="s">
        <v>4445</v>
      </c>
      <c r="C2598" s="9" t="s">
        <v>4440</v>
      </c>
      <c r="D2598" s="9" t="str">
        <f>CONCATENATE(quota_commodities[[#This Row],[goods_nomenclature_item_id]], " - ", quota_commodities[[#This Row],[description]])</f>
        <v>1604207097 - Albacore tuna (Thunnus alalunga)</v>
      </c>
    </row>
    <row r="2599" spans="1:4" x14ac:dyDescent="0.25">
      <c r="A2599" s="9" t="s">
        <v>465</v>
      </c>
      <c r="B2599" s="9" t="s">
        <v>4446</v>
      </c>
      <c r="C2599" s="9" t="s">
        <v>4447</v>
      </c>
      <c r="D2599" s="9" t="str">
        <f>CONCATENATE(quota_commodities[[#This Row],[goods_nomenclature_item_id]], " - ", quota_commodities[[#This Row],[description]])</f>
        <v>1604142100 - In vegetable oil</v>
      </c>
    </row>
    <row r="2600" spans="1:4" x14ac:dyDescent="0.25">
      <c r="A2600" s="9" t="s">
        <v>465</v>
      </c>
      <c r="B2600" s="9" t="s">
        <v>4448</v>
      </c>
      <c r="C2600" s="9" t="s">
        <v>2617</v>
      </c>
      <c r="D2600" s="9" t="str">
        <f>CONCATENATE(quota_commodities[[#This Row],[goods_nomenclature_item_id]], " - ", quota_commodities[[#This Row],[description]])</f>
        <v>1604142800 - Other</v>
      </c>
    </row>
    <row r="2601" spans="1:4" x14ac:dyDescent="0.25">
      <c r="A2601" s="9" t="s">
        <v>465</v>
      </c>
      <c r="B2601" s="9" t="s">
        <v>4449</v>
      </c>
      <c r="C2601" s="9" t="s">
        <v>4447</v>
      </c>
      <c r="D2601" s="9" t="str">
        <f>CONCATENATE(quota_commodities[[#This Row],[goods_nomenclature_item_id]], " - ", quota_commodities[[#This Row],[description]])</f>
        <v>1604143100 - In vegetable oil</v>
      </c>
    </row>
    <row r="2602" spans="1:4" x14ac:dyDescent="0.25">
      <c r="A2602" s="9" t="s">
        <v>465</v>
      </c>
      <c r="B2602" s="9" t="s">
        <v>4450</v>
      </c>
      <c r="C2602" s="9" t="s">
        <v>2617</v>
      </c>
      <c r="D2602" s="9" t="str">
        <f>CONCATENATE(quota_commodities[[#This Row],[goods_nomenclature_item_id]], " - ", quota_commodities[[#This Row],[description]])</f>
        <v>1604143800 - Other</v>
      </c>
    </row>
    <row r="2603" spans="1:4" x14ac:dyDescent="0.25">
      <c r="A2603" s="9" t="s">
        <v>465</v>
      </c>
      <c r="B2603" s="9" t="s">
        <v>4451</v>
      </c>
      <c r="C2603" s="9" t="s">
        <v>4447</v>
      </c>
      <c r="D2603" s="9" t="str">
        <f>CONCATENATE(quota_commodities[[#This Row],[goods_nomenclature_item_id]], " - ", quota_commodities[[#This Row],[description]])</f>
        <v>1604144100 - In vegetable oil</v>
      </c>
    </row>
    <row r="2604" spans="1:4" x14ac:dyDescent="0.25">
      <c r="A2604" s="9" t="s">
        <v>465</v>
      </c>
      <c r="B2604" s="9" t="s">
        <v>4452</v>
      </c>
      <c r="C2604" s="9" t="s">
        <v>2617</v>
      </c>
      <c r="D2604" s="9" t="str">
        <f>CONCATENATE(quota_commodities[[#This Row],[goods_nomenclature_item_id]], " - ", quota_commodities[[#This Row],[description]])</f>
        <v>1604144800 - Other</v>
      </c>
    </row>
    <row r="2605" spans="1:4" x14ac:dyDescent="0.25">
      <c r="A2605" s="9" t="s">
        <v>465</v>
      </c>
      <c r="B2605" s="9" t="s">
        <v>4453</v>
      </c>
      <c r="C2605" s="9" t="s">
        <v>4454</v>
      </c>
      <c r="D2605" s="9" t="str">
        <f>CONCATENATE(quota_commodities[[#This Row],[goods_nomenclature_item_id]], " - ", quota_commodities[[#This Row],[description]])</f>
        <v>1604207030 - Preserved</v>
      </c>
    </row>
    <row r="2606" spans="1:4" x14ac:dyDescent="0.25">
      <c r="A2606" s="9" t="s">
        <v>465</v>
      </c>
      <c r="B2606" s="9" t="s">
        <v>4455</v>
      </c>
      <c r="C2606" s="9" t="s">
        <v>4454</v>
      </c>
      <c r="D2606" s="9" t="str">
        <f>CONCATENATE(quota_commodities[[#This Row],[goods_nomenclature_item_id]], " - ", quota_commodities[[#This Row],[description]])</f>
        <v>1604207040 - Preserved</v>
      </c>
    </row>
    <row r="2607" spans="1:4" x14ac:dyDescent="0.25">
      <c r="A2607" s="9" t="s">
        <v>465</v>
      </c>
      <c r="B2607" s="9" t="s">
        <v>4456</v>
      </c>
      <c r="C2607" s="9" t="s">
        <v>4454</v>
      </c>
      <c r="D2607" s="9" t="str">
        <f>CONCATENATE(quota_commodities[[#This Row],[goods_nomenclature_item_id]], " - ", quota_commodities[[#This Row],[description]])</f>
        <v>1604207050 - Preserved</v>
      </c>
    </row>
    <row r="2608" spans="1:4" x14ac:dyDescent="0.25">
      <c r="A2608" s="9" t="s">
        <v>465</v>
      </c>
      <c r="B2608" s="9" t="s">
        <v>4444</v>
      </c>
      <c r="C2608" s="9" t="s">
        <v>4440</v>
      </c>
      <c r="D2608" s="9" t="str">
        <f>CONCATENATE(quota_commodities[[#This Row],[goods_nomenclature_item_id]], " - ", quota_commodities[[#This Row],[description]])</f>
        <v>1604207092 - Albacore tuna (Thunnus alalunga)</v>
      </c>
    </row>
    <row r="2609" spans="1:4" x14ac:dyDescent="0.25">
      <c r="A2609" s="9" t="s">
        <v>465</v>
      </c>
      <c r="B2609" s="9" t="s">
        <v>4457</v>
      </c>
      <c r="C2609" s="9" t="s">
        <v>2617</v>
      </c>
      <c r="D2609" s="9" t="str">
        <f>CONCATENATE(quota_commodities[[#This Row],[goods_nomenclature_item_id]], " - ", quota_commodities[[#This Row],[description]])</f>
        <v>1604207094 - Other</v>
      </c>
    </row>
    <row r="2610" spans="1:4" x14ac:dyDescent="0.25">
      <c r="A2610" s="9" t="s">
        <v>467</v>
      </c>
      <c r="B2610" s="9" t="s">
        <v>4458</v>
      </c>
      <c r="C2610" s="9" t="s">
        <v>4459</v>
      </c>
      <c r="D2610" s="9" t="str">
        <f>CONCATENATE(quota_commodities[[#This Row],[goods_nomenclature_item_id]], " - ", quota_commodities[[#This Row],[description]])</f>
        <v>1604142600 - Fillets known as 'loins'</v>
      </c>
    </row>
    <row r="2611" spans="1:4" x14ac:dyDescent="0.25">
      <c r="A2611" s="9" t="s">
        <v>467</v>
      </c>
      <c r="B2611" s="9" t="s">
        <v>4460</v>
      </c>
      <c r="C2611" s="9" t="s">
        <v>4459</v>
      </c>
      <c r="D2611" s="9" t="str">
        <f>CONCATENATE(quota_commodities[[#This Row],[goods_nomenclature_item_id]], " - ", quota_commodities[[#This Row],[description]])</f>
        <v>1604143600 - Fillets known as 'loins'</v>
      </c>
    </row>
    <row r="2612" spans="1:4" x14ac:dyDescent="0.25">
      <c r="A2612" s="9" t="s">
        <v>467</v>
      </c>
      <c r="B2612" s="9" t="s">
        <v>4461</v>
      </c>
      <c r="C2612" s="9" t="s">
        <v>4459</v>
      </c>
      <c r="D2612" s="9" t="str">
        <f>CONCATENATE(quota_commodities[[#This Row],[goods_nomenclature_item_id]], " - ", quota_commodities[[#This Row],[description]])</f>
        <v>1604144600 - Fillets known as 'loins'</v>
      </c>
    </row>
    <row r="2613" spans="1:4" x14ac:dyDescent="0.25">
      <c r="A2613" s="9" t="s">
        <v>468</v>
      </c>
      <c r="B2613" s="9" t="s">
        <v>4462</v>
      </c>
      <c r="C2613" s="9" t="s">
        <v>4463</v>
      </c>
      <c r="D2613" s="9" t="str">
        <f>CONCATENATE(quota_commodities[[#This Row],[goods_nomenclature_item_id]], " - ", quota_commodities[[#This Row],[description]])</f>
        <v>0306121010 - Lobster (Homarus americanus), cooked</v>
      </c>
    </row>
    <row r="2614" spans="1:4" x14ac:dyDescent="0.25">
      <c r="A2614" s="9" t="s">
        <v>468</v>
      </c>
      <c r="B2614" s="9" t="s">
        <v>4464</v>
      </c>
      <c r="C2614" s="9" t="s">
        <v>4465</v>
      </c>
      <c r="D2614" s="9" t="str">
        <f>CONCATENATE(quota_commodities[[#This Row],[goods_nomenclature_item_id]], " - ", quota_commodities[[#This Row],[description]])</f>
        <v>0306129010 - Lobster (Homarus americanus), in pieces, cooked</v>
      </c>
    </row>
    <row r="2615" spans="1:4" x14ac:dyDescent="0.25">
      <c r="A2615" s="9" t="s">
        <v>468</v>
      </c>
      <c r="B2615" s="9" t="s">
        <v>4466</v>
      </c>
      <c r="C2615" s="9" t="s">
        <v>4467</v>
      </c>
      <c r="D2615" s="9" t="str">
        <f>CONCATENATE(quota_commodities[[#This Row],[goods_nomenclature_item_id]], " - ", quota_commodities[[#This Row],[description]])</f>
        <v>1605309010 - Frozen lobster (Homarus americanus), in pieces, cooked</v>
      </c>
    </row>
    <row r="2616" spans="1:4" x14ac:dyDescent="0.25">
      <c r="A2616" s="9" t="s">
        <v>468</v>
      </c>
      <c r="B2616" s="9" t="s">
        <v>4468</v>
      </c>
      <c r="C2616" s="9" t="s">
        <v>4469</v>
      </c>
      <c r="D2616" s="9" t="str">
        <f>CONCATENATE(quota_commodities[[#This Row],[goods_nomenclature_item_id]], " - ", quota_commodities[[#This Row],[description]])</f>
        <v>1605309020 - Frozen lobster meat (Homarus americanus), cooked</v>
      </c>
    </row>
    <row r="2617" spans="1:4" x14ac:dyDescent="0.25">
      <c r="A2617" s="9" t="s">
        <v>468</v>
      </c>
      <c r="B2617" s="9" t="s">
        <v>4470</v>
      </c>
      <c r="C2617" s="9" t="s">
        <v>4471</v>
      </c>
      <c r="D2617" s="9" t="str">
        <f>CONCATENATE(quota_commodities[[#This Row],[goods_nomenclature_item_id]], " - ", quota_commodities[[#This Row],[description]])</f>
        <v>1605309030 - Prepared meals of lobster meat (Homarus americanus), including meals ready for consumption</v>
      </c>
    </row>
    <row r="2618" spans="1:4" x14ac:dyDescent="0.25">
      <c r="A2618" s="9" t="s">
        <v>470</v>
      </c>
      <c r="B2618" s="9" t="s">
        <v>4472</v>
      </c>
      <c r="C2618" s="9" t="s">
        <v>4473</v>
      </c>
      <c r="D2618" s="9" t="str">
        <f>CONCATENATE(quota_commodities[[#This Row],[goods_nomenclature_item_id]], " - ", quota_commodities[[#This Row],[description]])</f>
        <v>0305420010 - Smoked fillets of herrings (Clupea harengus)</v>
      </c>
    </row>
    <row r="2619" spans="1:4" x14ac:dyDescent="0.25">
      <c r="A2619" s="9" t="s">
        <v>470</v>
      </c>
      <c r="B2619" s="9" t="s">
        <v>4474</v>
      </c>
      <c r="C2619" s="9" t="s">
        <v>4475</v>
      </c>
      <c r="D2619" s="9" t="str">
        <f>CONCATENATE(quota_commodities[[#This Row],[goods_nomenclature_item_id]], " - ", quota_commodities[[#This Row],[description]])</f>
        <v>0305493010 - Of the species Scomber scombrus</v>
      </c>
    </row>
    <row r="2620" spans="1:4" x14ac:dyDescent="0.25">
      <c r="A2620" s="9" t="s">
        <v>470</v>
      </c>
      <c r="B2620" s="9" t="s">
        <v>4476</v>
      </c>
      <c r="C2620" s="9" t="s">
        <v>4477</v>
      </c>
      <c r="D2620" s="9" t="str">
        <f>CONCATENATE(quota_commodities[[#This Row],[goods_nomenclature_item_id]], " - ", quota_commodities[[#This Row],[description]])</f>
        <v>1604121010 - Of the species Clupea harengus</v>
      </c>
    </row>
    <row r="2621" spans="1:4" x14ac:dyDescent="0.25">
      <c r="A2621" s="9" t="s">
        <v>470</v>
      </c>
      <c r="B2621" s="9" t="s">
        <v>3906</v>
      </c>
      <c r="C2621" s="9" t="s">
        <v>3907</v>
      </c>
      <c r="D2621" s="9" t="str">
        <f>CONCATENATE(quota_commodities[[#This Row],[goods_nomenclature_item_id]], " - ", quota_commodities[[#This Row],[description]])</f>
        <v>1604129111 - Spiced and/or vinegar-cured, in brine</v>
      </c>
    </row>
    <row r="2622" spans="1:4" x14ac:dyDescent="0.25">
      <c r="A2622" s="9" t="s">
        <v>470</v>
      </c>
      <c r="B2622" s="9" t="s">
        <v>4478</v>
      </c>
      <c r="C2622" s="9" t="s">
        <v>2617</v>
      </c>
      <c r="D2622" s="9" t="str">
        <f>CONCATENATE(quota_commodities[[#This Row],[goods_nomenclature_item_id]], " - ", quota_commodities[[#This Row],[description]])</f>
        <v>1604129119 - Other</v>
      </c>
    </row>
    <row r="2623" spans="1:4" x14ac:dyDescent="0.25">
      <c r="A2623" s="9" t="s">
        <v>470</v>
      </c>
      <c r="B2623" s="9" t="s">
        <v>4479</v>
      </c>
      <c r="C2623" s="9" t="s">
        <v>4477</v>
      </c>
      <c r="D2623" s="9" t="str">
        <f>CONCATENATE(quota_commodities[[#This Row],[goods_nomenclature_item_id]], " - ", quota_commodities[[#This Row],[description]])</f>
        <v>1604129920 - Of the species Clupea harengus</v>
      </c>
    </row>
    <row r="2624" spans="1:4" x14ac:dyDescent="0.25">
      <c r="A2624" s="9" t="s">
        <v>470</v>
      </c>
      <c r="B2624" s="9" t="s">
        <v>4480</v>
      </c>
      <c r="C2624" s="9" t="s">
        <v>4475</v>
      </c>
      <c r="D2624" s="9" t="str">
        <f>CONCATENATE(quota_commodities[[#This Row],[goods_nomenclature_item_id]], " - ", quota_commodities[[#This Row],[description]])</f>
        <v>1604151110 - Of the species Scomber scombrus</v>
      </c>
    </row>
    <row r="2625" spans="1:4" x14ac:dyDescent="0.25">
      <c r="A2625" s="9" t="s">
        <v>470</v>
      </c>
      <c r="B2625" s="9" t="s">
        <v>4481</v>
      </c>
      <c r="C2625" s="9" t="s">
        <v>4475</v>
      </c>
      <c r="D2625" s="9" t="str">
        <f>CONCATENATE(quota_commodities[[#This Row],[goods_nomenclature_item_id]], " - ", quota_commodities[[#This Row],[description]])</f>
        <v>1604151910 - Of the species Scomber scombrus</v>
      </c>
    </row>
    <row r="2626" spans="1:4" x14ac:dyDescent="0.25">
      <c r="A2626" s="9" t="s">
        <v>470</v>
      </c>
      <c r="B2626" s="9" t="s">
        <v>4482</v>
      </c>
      <c r="C2626" s="9" t="s">
        <v>4483</v>
      </c>
      <c r="D2626" s="9" t="str">
        <f>CONCATENATE(quota_commodities[[#This Row],[goods_nomenclature_item_id]], " - ", quota_commodities[[#This Row],[description]])</f>
        <v>1604205040 - Of mackerel of the species Scomber scombrus</v>
      </c>
    </row>
    <row r="2627" spans="1:4" x14ac:dyDescent="0.25">
      <c r="A2627" s="9" t="s">
        <v>470</v>
      </c>
      <c r="B2627" s="9" t="s">
        <v>4484</v>
      </c>
      <c r="C2627" s="9" t="s">
        <v>4477</v>
      </c>
      <c r="D2627" s="9" t="str">
        <f>CONCATENATE(quota_commodities[[#This Row],[goods_nomenclature_item_id]], " - ", quota_commodities[[#This Row],[description]])</f>
        <v>1604209011 - Of the species Clupea harengus</v>
      </c>
    </row>
    <row r="2628" spans="1:4" x14ac:dyDescent="0.25">
      <c r="A2628" s="9" t="s">
        <v>471</v>
      </c>
      <c r="B2628" s="9" t="s">
        <v>4485</v>
      </c>
      <c r="C2628" s="9" t="s">
        <v>4486</v>
      </c>
      <c r="D2628" s="9" t="str">
        <f>CONCATENATE(quota_commodities[[#This Row],[goods_nomenclature_item_id]], " - ", quota_commodities[[#This Row],[description]])</f>
        <v>1605531010 - Frozen mussels (Mytilus edulis), cooked, whether or not in shell</v>
      </c>
    </row>
    <row r="2629" spans="1:4" x14ac:dyDescent="0.25">
      <c r="A2629" s="9" t="s">
        <v>471</v>
      </c>
      <c r="B2629" s="9" t="s">
        <v>4487</v>
      </c>
      <c r="C2629" s="9" t="s">
        <v>4488</v>
      </c>
      <c r="D2629" s="9" t="str">
        <f>CONCATENATE(quota_commodities[[#This Row],[goods_nomenclature_item_id]], " - ", quota_commodities[[#This Row],[description]])</f>
        <v>1605531020 - Prepared or preserved mussels (Mytilus edulis), and meals containing mussels (Mytilus edulis), including meals ready for consumption</v>
      </c>
    </row>
    <row r="2630" spans="1:4" x14ac:dyDescent="0.25">
      <c r="A2630" s="9" t="s">
        <v>471</v>
      </c>
      <c r="B2630" s="9" t="s">
        <v>4489</v>
      </c>
      <c r="C2630" s="9" t="s">
        <v>4486</v>
      </c>
      <c r="D2630" s="9" t="str">
        <f>CONCATENATE(quota_commodities[[#This Row],[goods_nomenclature_item_id]], " - ", quota_commodities[[#This Row],[description]])</f>
        <v>1605539010 - Frozen mussels (Mytilus edulis), cooked, whether or not in shell</v>
      </c>
    </row>
    <row r="2631" spans="1:4" x14ac:dyDescent="0.25">
      <c r="A2631" s="9" t="s">
        <v>471</v>
      </c>
      <c r="B2631" s="9" t="s">
        <v>4490</v>
      </c>
      <c r="C2631" s="9" t="s">
        <v>4488</v>
      </c>
      <c r="D2631" s="9" t="str">
        <f>CONCATENATE(quota_commodities[[#This Row],[goods_nomenclature_item_id]], " - ", quota_commodities[[#This Row],[description]])</f>
        <v>1605539020 - Prepared or preserved mussels (Mytilus edulis), and meals containing mussels (Mytilus edulis), including meals ready for consumption</v>
      </c>
    </row>
    <row r="2632" spans="1:4" x14ac:dyDescent="0.25">
      <c r="A2632" s="9" t="s">
        <v>472</v>
      </c>
      <c r="B2632" s="9" t="s">
        <v>4491</v>
      </c>
      <c r="C2632" s="9" t="s">
        <v>3589</v>
      </c>
      <c r="D2632" s="9" t="str">
        <f>CONCATENATE(quota_commodities[[#This Row],[goods_nomenclature_item_id]], " - ", quota_commodities[[#This Row],[description]])</f>
        <v>0302211000 - Lesser or Greenland halibut (Reinhardtius hippoglossoides)</v>
      </c>
    </row>
    <row r="2633" spans="1:4" x14ac:dyDescent="0.25">
      <c r="A2633" s="9" t="s">
        <v>472</v>
      </c>
      <c r="B2633" s="9" t="s">
        <v>3588</v>
      </c>
      <c r="C2633" s="9" t="s">
        <v>3589</v>
      </c>
      <c r="D2633" s="9" t="str">
        <f>CONCATENATE(quota_commodities[[#This Row],[goods_nomenclature_item_id]], " - ", quota_commodities[[#This Row],[description]])</f>
        <v>0303311000 - Lesser or Greenland halibut (Reinhardtius hippoglossoides)</v>
      </c>
    </row>
    <row r="2634" spans="1:4" x14ac:dyDescent="0.25">
      <c r="A2634" s="9" t="s">
        <v>472</v>
      </c>
      <c r="B2634" s="9" t="s">
        <v>4492</v>
      </c>
      <c r="C2634" s="9" t="s">
        <v>3589</v>
      </c>
      <c r="D2634" s="9" t="str">
        <f>CONCATENATE(quota_commodities[[#This Row],[goods_nomenclature_item_id]], " - ", quota_commodities[[#This Row],[description]])</f>
        <v>0305491000 - Lesser or Greenland halibut (Reinhardtius hippoglossoides)</v>
      </c>
    </row>
    <row r="2635" spans="1:4" x14ac:dyDescent="0.25">
      <c r="A2635" s="9" t="s">
        <v>472</v>
      </c>
      <c r="B2635" s="9" t="s">
        <v>4493</v>
      </c>
      <c r="C2635" s="9" t="s">
        <v>4494</v>
      </c>
      <c r="D2635" s="9" t="str">
        <f>CONCATENATE(quota_commodities[[#This Row],[goods_nomenclature_item_id]], " - ", quota_commodities[[#This Row],[description]])</f>
        <v>0305720000 - Fish heads, tails and maws</v>
      </c>
    </row>
    <row r="2636" spans="1:4" x14ac:dyDescent="0.25">
      <c r="A2636" s="9" t="s">
        <v>472</v>
      </c>
      <c r="B2636" s="9" t="s">
        <v>4495</v>
      </c>
      <c r="C2636" s="9" t="s">
        <v>2617</v>
      </c>
      <c r="D2636" s="9" t="str">
        <f>CONCATENATE(quota_commodities[[#This Row],[goods_nomenclature_item_id]], " - ", quota_commodities[[#This Row],[description]])</f>
        <v>0305790000 - Other</v>
      </c>
    </row>
    <row r="2637" spans="1:4" x14ac:dyDescent="0.25">
      <c r="A2637" s="9" t="s">
        <v>472</v>
      </c>
      <c r="B2637" s="9" t="s">
        <v>4496</v>
      </c>
      <c r="C2637" s="9" t="s">
        <v>4497</v>
      </c>
      <c r="D2637" s="9" t="str">
        <f>CONCATENATE(quota_commodities[[#This Row],[goods_nomenclature_item_id]], " - ", quota_commodities[[#This Row],[description]])</f>
        <v>0306120000 - Lobsters (Homarus spp.)</v>
      </c>
    </row>
    <row r="2638" spans="1:4" x14ac:dyDescent="0.25">
      <c r="A2638" s="9" t="s">
        <v>472</v>
      </c>
      <c r="B2638" s="9" t="s">
        <v>4498</v>
      </c>
      <c r="C2638" s="9" t="s">
        <v>4499</v>
      </c>
      <c r="D2638" s="9" t="str">
        <f>CONCATENATE(quota_commodities[[#This Row],[goods_nomenclature_item_id]], " - ", quota_commodities[[#This Row],[description]])</f>
        <v>0306160000 - Cold-water shrimps and prawns (Pandalus spp., Crangon crangon)</v>
      </c>
    </row>
    <row r="2639" spans="1:4" x14ac:dyDescent="0.25">
      <c r="A2639" s="9" t="s">
        <v>472</v>
      </c>
      <c r="B2639" s="9" t="s">
        <v>4500</v>
      </c>
      <c r="C2639" s="9" t="s">
        <v>4501</v>
      </c>
      <c r="D2639" s="9" t="str">
        <f>CONCATENATE(quota_commodities[[#This Row],[goods_nomenclature_item_id]], " - ", quota_commodities[[#This Row],[description]])</f>
        <v>0306170000 - Other shrimps and prawns</v>
      </c>
    </row>
    <row r="2640" spans="1:4" x14ac:dyDescent="0.25">
      <c r="A2640" s="9" t="s">
        <v>472</v>
      </c>
      <c r="B2640" s="9" t="s">
        <v>4502</v>
      </c>
      <c r="C2640" s="9" t="s">
        <v>4503</v>
      </c>
      <c r="D2640" s="9" t="str">
        <f>CONCATENATE(quota_commodities[[#This Row],[goods_nomenclature_item_id]], " - ", quota_commodities[[#This Row],[description]])</f>
        <v>0306329100 - Whole</v>
      </c>
    </row>
    <row r="2641" spans="1:4" x14ac:dyDescent="0.25">
      <c r="A2641" s="9" t="s">
        <v>472</v>
      </c>
      <c r="B2641" s="9" t="s">
        <v>4504</v>
      </c>
      <c r="C2641" s="9" t="s">
        <v>2617</v>
      </c>
      <c r="D2641" s="9" t="str">
        <f>CONCATENATE(quota_commodities[[#This Row],[goods_nomenclature_item_id]], " - ", quota_commodities[[#This Row],[description]])</f>
        <v>0306329900 - Other</v>
      </c>
    </row>
    <row r="2642" spans="1:4" x14ac:dyDescent="0.25">
      <c r="A2642" s="9" t="s">
        <v>472</v>
      </c>
      <c r="B2642" s="9" t="s">
        <v>4505</v>
      </c>
      <c r="C2642" s="9" t="s">
        <v>4499</v>
      </c>
      <c r="D2642" s="9" t="str">
        <f>CONCATENATE(quota_commodities[[#This Row],[goods_nomenclature_item_id]], " - ", quota_commodities[[#This Row],[description]])</f>
        <v>0306350000 - Cold-water shrimps and prawns (Pandalus spp., Crangon crangon)</v>
      </c>
    </row>
    <row r="2643" spans="1:4" x14ac:dyDescent="0.25">
      <c r="A2643" s="9" t="s">
        <v>472</v>
      </c>
      <c r="B2643" s="9" t="s">
        <v>4506</v>
      </c>
      <c r="C2643" s="9" t="s">
        <v>4501</v>
      </c>
      <c r="D2643" s="9" t="str">
        <f>CONCATENATE(quota_commodities[[#This Row],[goods_nomenclature_item_id]], " - ", quota_commodities[[#This Row],[description]])</f>
        <v>0306360000 - Other shrimps and prawns</v>
      </c>
    </row>
    <row r="2644" spans="1:4" x14ac:dyDescent="0.25">
      <c r="A2644" s="9" t="s">
        <v>472</v>
      </c>
      <c r="B2644" s="9" t="s">
        <v>4507</v>
      </c>
      <c r="C2644" s="9" t="s">
        <v>4497</v>
      </c>
      <c r="D2644" s="9" t="str">
        <f>CONCATENATE(quota_commodities[[#This Row],[goods_nomenclature_item_id]], " - ", quota_commodities[[#This Row],[description]])</f>
        <v>0306920000 - Lobsters (Homarus spp.)</v>
      </c>
    </row>
    <row r="2645" spans="1:4" x14ac:dyDescent="0.25">
      <c r="A2645" s="9" t="s">
        <v>472</v>
      </c>
      <c r="B2645" s="9" t="s">
        <v>4508</v>
      </c>
      <c r="C2645" s="9" t="s">
        <v>4509</v>
      </c>
      <c r="D2645" s="9" t="str">
        <f>CONCATENATE(quota_commodities[[#This Row],[goods_nomenclature_item_id]], " - ", quota_commodities[[#This Row],[description]])</f>
        <v>0306950000 - Shrimps and prawns</v>
      </c>
    </row>
    <row r="2646" spans="1:4" x14ac:dyDescent="0.25">
      <c r="A2646" s="9" t="s">
        <v>473</v>
      </c>
      <c r="B2646" s="9" t="s">
        <v>3875</v>
      </c>
      <c r="C2646" s="9" t="s">
        <v>3876</v>
      </c>
      <c r="D2646" s="9" t="str">
        <f>CONCATENATE(quota_commodities[[#This Row],[goods_nomenclature_item_id]], " - ", quota_commodities[[#This Row],[description]])</f>
        <v>1604151100 - Fillets</v>
      </c>
    </row>
    <row r="2647" spans="1:4" x14ac:dyDescent="0.25">
      <c r="A2647" s="9" t="s">
        <v>473</v>
      </c>
      <c r="B2647" s="9" t="s">
        <v>4510</v>
      </c>
      <c r="C2647" s="9" t="s">
        <v>4511</v>
      </c>
      <c r="D2647" s="9" t="str">
        <f>CONCATENATE(quota_commodities[[#This Row],[goods_nomenclature_item_id]], " - ", quota_commodities[[#This Row],[description]])</f>
        <v>1604199730 - Mackerel (Scomber colias)</v>
      </c>
    </row>
    <row r="2648" spans="1:4" x14ac:dyDescent="0.25">
      <c r="A2648" s="9" t="s">
        <v>475</v>
      </c>
      <c r="B2648" s="9" t="s">
        <v>4512</v>
      </c>
      <c r="C2648" s="9" t="s">
        <v>4513</v>
      </c>
      <c r="D2648" s="9" t="str">
        <f>CONCATENATE(quota_commodities[[#This Row],[goods_nomenclature_item_id]], " - ", quota_commodities[[#This Row],[description]])</f>
        <v>1604199740 - Frigate tuna, Frigate mackerel (Auxis thazard, Auxis rochei)</v>
      </c>
    </row>
    <row r="2649" spans="1:4" x14ac:dyDescent="0.25">
      <c r="A2649" s="9" t="s">
        <v>478</v>
      </c>
      <c r="B2649" s="9" t="s">
        <v>2669</v>
      </c>
      <c r="C2649" s="9" t="s">
        <v>2670</v>
      </c>
      <c r="D2649" s="9" t="str">
        <f>CONCATENATE(quota_commodities[[#This Row],[goods_nomenclature_item_id]], " - ", quota_commodities[[#This Row],[description]])</f>
        <v>0707000500 - Cucumbers</v>
      </c>
    </row>
    <row r="2650" spans="1:4" x14ac:dyDescent="0.25">
      <c r="A2650" s="9" t="s">
        <v>479</v>
      </c>
      <c r="B2650" s="9" t="s">
        <v>4231</v>
      </c>
      <c r="C2650" s="9" t="s">
        <v>4232</v>
      </c>
      <c r="D2650" s="9" t="str">
        <f>CONCATENATE(quota_commodities[[#This Row],[goods_nomenclature_item_id]], " - ", quota_commodities[[#This Row],[description]])</f>
        <v>0805102200 - Navel oranges</v>
      </c>
    </row>
    <row r="2651" spans="1:4" x14ac:dyDescent="0.25">
      <c r="A2651" s="9" t="s">
        <v>479</v>
      </c>
      <c r="B2651" s="9" t="s">
        <v>4233</v>
      </c>
      <c r="C2651" s="9" t="s">
        <v>4234</v>
      </c>
      <c r="D2651" s="9" t="str">
        <f>CONCATENATE(quota_commodities[[#This Row],[goods_nomenclature_item_id]], " - ", quota_commodities[[#This Row],[description]])</f>
        <v>0805102400 - White oranges</v>
      </c>
    </row>
    <row r="2652" spans="1:4" x14ac:dyDescent="0.25">
      <c r="A2652" s="9" t="s">
        <v>479</v>
      </c>
      <c r="B2652" s="9" t="s">
        <v>4235</v>
      </c>
      <c r="C2652" s="9" t="s">
        <v>2617</v>
      </c>
      <c r="D2652" s="9" t="str">
        <f>CONCATENATE(quota_commodities[[#This Row],[goods_nomenclature_item_id]], " - ", quota_commodities[[#This Row],[description]])</f>
        <v>0805102800 - Other</v>
      </c>
    </row>
    <row r="2653" spans="1:4" x14ac:dyDescent="0.25">
      <c r="A2653" s="9" t="s">
        <v>480</v>
      </c>
      <c r="B2653" s="9" t="s">
        <v>2707</v>
      </c>
      <c r="C2653" s="9" t="s">
        <v>1458</v>
      </c>
      <c r="D2653" s="9" t="str">
        <f>CONCATENATE(quota_commodities[[#This Row],[goods_nomenclature_item_id]], " - ", quota_commodities[[#This Row],[description]])</f>
        <v>1702500000 - Chemically pure fructose</v>
      </c>
    </row>
    <row r="2654" spans="1:4" x14ac:dyDescent="0.25">
      <c r="A2654" s="9" t="s">
        <v>481</v>
      </c>
      <c r="B2654" s="9" t="s">
        <v>3408</v>
      </c>
      <c r="C2654" s="9" t="s">
        <v>3409</v>
      </c>
      <c r="D2654" s="9" t="str">
        <f>CONCATENATE(quota_commodities[[#This Row],[goods_nomenclature_item_id]], " - ", quota_commodities[[#This Row],[description]])</f>
        <v>1704909991 - Halva and Loukhum</v>
      </c>
    </row>
    <row r="2655" spans="1:4" x14ac:dyDescent="0.25">
      <c r="A2655" s="9" t="s">
        <v>481</v>
      </c>
      <c r="B2655" s="9" t="s">
        <v>4514</v>
      </c>
      <c r="C2655" s="9" t="s">
        <v>2617</v>
      </c>
      <c r="D2655" s="9" t="str">
        <f>CONCATENATE(quota_commodities[[#This Row],[goods_nomenclature_item_id]], " - ", quota_commodities[[#This Row],[description]])</f>
        <v>1704909999 - Other</v>
      </c>
    </row>
    <row r="2656" spans="1:4" x14ac:dyDescent="0.25">
      <c r="A2656" s="9" t="s">
        <v>482</v>
      </c>
      <c r="B2656" s="9" t="s">
        <v>4515</v>
      </c>
      <c r="C2656" s="9" t="s">
        <v>4516</v>
      </c>
      <c r="D2656" s="9" t="str">
        <f>CONCATENATE(quota_commodities[[#This Row],[goods_nomenclature_item_id]], " - ", quota_commodities[[#This Row],[description]])</f>
        <v>1806103010 - Containing 70|% or more by weight of sucrose (including invert sugar expressed as sucrose) or isoglucose expressed as sucrose</v>
      </c>
    </row>
    <row r="2657" spans="1:4" x14ac:dyDescent="0.25">
      <c r="A2657" s="9" t="s">
        <v>483</v>
      </c>
      <c r="B2657" s="9" t="s">
        <v>4339</v>
      </c>
      <c r="C2657" s="9" t="s">
        <v>4340</v>
      </c>
      <c r="D2657" s="9" t="str">
        <f>CONCATENATE(quota_commodities[[#This Row],[goods_nomenclature_item_id]], " - ", quota_commodities[[#This Row],[description]])</f>
        <v>1806109000 - Containing 80|% or more by weight of sucrose (including invert sugar expressed as sucrose) or isoglucose expressed as sucrose</v>
      </c>
    </row>
    <row r="2658" spans="1:4" x14ac:dyDescent="0.25">
      <c r="A2658" s="9" t="s">
        <v>485</v>
      </c>
      <c r="B2658" s="9" t="s">
        <v>4517</v>
      </c>
      <c r="C2658" s="9" t="s">
        <v>4518</v>
      </c>
      <c r="D2658" s="9" t="str">
        <f>CONCATENATE(quota_commodities[[#This Row],[goods_nomenclature_item_id]], " - ", quota_commodities[[#This Row],[description]])</f>
        <v>1806209592 - containing 70% or more by net weight of added cane or beet sugar of subheadings 1701??91 to 1701??99, for the preparation of chocolate beverages</v>
      </c>
    </row>
    <row r="2659" spans="1:4" x14ac:dyDescent="0.25">
      <c r="A2659" s="9" t="s">
        <v>485</v>
      </c>
      <c r="B2659" s="9" t="s">
        <v>4519</v>
      </c>
      <c r="C2659" s="9" t="s">
        <v>2617</v>
      </c>
      <c r="D2659" s="9" t="str">
        <f>CONCATENATE(quota_commodities[[#This Row],[goods_nomenclature_item_id]], " - ", quota_commodities[[#This Row],[description]])</f>
        <v>1806209599 - Other</v>
      </c>
    </row>
    <row r="2660" spans="1:4" x14ac:dyDescent="0.25">
      <c r="A2660" s="9" t="s">
        <v>486</v>
      </c>
      <c r="B2660" s="9" t="s">
        <v>4520</v>
      </c>
      <c r="C2660" s="9" t="s">
        <v>2617</v>
      </c>
      <c r="D2660" s="9" t="str">
        <f>CONCATENATE(quota_commodities[[#This Row],[goods_nomenclature_item_id]], " - ", quota_commodities[[#This Row],[description]])</f>
        <v>1901909936 - Other</v>
      </c>
    </row>
    <row r="2661" spans="1:4" x14ac:dyDescent="0.25">
      <c r="A2661" s="9" t="s">
        <v>487</v>
      </c>
      <c r="B2661" s="9" t="s">
        <v>4521</v>
      </c>
      <c r="C2661" s="9" t="s">
        <v>4516</v>
      </c>
      <c r="D2661" s="9" t="str">
        <f>CONCATENATE(quota_commodities[[#This Row],[goods_nomenclature_item_id]], " - ", quota_commodities[[#This Row],[description]])</f>
        <v>2101129892 - Containing 70|% or more by weight of sucrose (including invert sugar expressed as sucrose) or isoglucose expressed as sucrose</v>
      </c>
    </row>
    <row r="2662" spans="1:4" x14ac:dyDescent="0.25">
      <c r="A2662" s="9" t="s">
        <v>488</v>
      </c>
      <c r="B2662" s="9" t="s">
        <v>4522</v>
      </c>
      <c r="C2662" s="9" t="s">
        <v>4516</v>
      </c>
      <c r="D2662" s="9" t="str">
        <f>CONCATENATE(quota_commodities[[#This Row],[goods_nomenclature_item_id]], " - ", quota_commodities[[#This Row],[description]])</f>
        <v>2101209885 - Containing 70|% or more by weight of sucrose (including invert sugar expressed as sucrose) or isoglucose expressed as sucrose</v>
      </c>
    </row>
    <row r="2663" spans="1:4" x14ac:dyDescent="0.25">
      <c r="A2663" s="9" t="s">
        <v>489</v>
      </c>
      <c r="B2663" s="9" t="s">
        <v>4523</v>
      </c>
      <c r="C2663" s="9" t="s">
        <v>4516</v>
      </c>
      <c r="D2663" s="9" t="str">
        <f>CONCATENATE(quota_commodities[[#This Row],[goods_nomenclature_item_id]], " - ", quota_commodities[[#This Row],[description]])</f>
        <v>2106905910 - Containing 70|% or more by weight of sucrose (including invert sugar expressed as sucrose) or isoglucose expressed as sucrose</v>
      </c>
    </row>
    <row r="2664" spans="1:4" x14ac:dyDescent="0.25">
      <c r="A2664" s="9" t="s">
        <v>490</v>
      </c>
      <c r="B2664" s="9" t="s">
        <v>4524</v>
      </c>
      <c r="C2664" s="9" t="s">
        <v>4525</v>
      </c>
      <c r="D2664" s="9" t="str">
        <f>CONCATENATE(quota_commodities[[#This Row],[goods_nomenclature_item_id]], " - ", quota_commodities[[#This Row],[description]])</f>
        <v>2106909826 - Of a kind used in drink industries containing 70% or more by weight of sucrose/isosucrose</v>
      </c>
    </row>
    <row r="2665" spans="1:4" x14ac:dyDescent="0.25">
      <c r="A2665" s="9" t="s">
        <v>490</v>
      </c>
      <c r="B2665" s="9" t="s">
        <v>4526</v>
      </c>
      <c r="C2665" s="9" t="s">
        <v>4525</v>
      </c>
      <c r="D2665" s="9" t="str">
        <f>CONCATENATE(quota_commodities[[#This Row],[goods_nomenclature_item_id]], " - ", quota_commodities[[#This Row],[description]])</f>
        <v>2106909834 - Of a kind used in drink industries containing 70% or more by weight of sucrose/isosucrose</v>
      </c>
    </row>
    <row r="2666" spans="1:4" x14ac:dyDescent="0.25">
      <c r="A2666" s="9" t="s">
        <v>490</v>
      </c>
      <c r="B2666" s="9" t="s">
        <v>4527</v>
      </c>
      <c r="C2666" s="9" t="s">
        <v>4528</v>
      </c>
      <c r="D2666" s="9" t="str">
        <f>CONCATENATE(quota_commodities[[#This Row],[goods_nomenclature_item_id]], " - ", quota_commodities[[#This Row],[description]])</f>
        <v>2106909853 - Of a kind used in drink industries</v>
      </c>
    </row>
    <row r="2667" spans="1:4" x14ac:dyDescent="0.25">
      <c r="A2667" s="9" t="s">
        <v>491</v>
      </c>
      <c r="B2667" s="9" t="s">
        <v>4529</v>
      </c>
      <c r="C2667" s="9" t="s">
        <v>4516</v>
      </c>
      <c r="D2667" s="9" t="str">
        <f>CONCATENATE(quota_commodities[[#This Row],[goods_nomenclature_item_id]], " - ", quota_commodities[[#This Row],[description]])</f>
        <v>3302102910 - Containing 70|% or more by weight of sucrose (including invert sugar expressed as sucrose) or isoglucose expressed as sucrose</v>
      </c>
    </row>
    <row r="2668" spans="1:4" x14ac:dyDescent="0.25">
      <c r="A2668" s="9" t="s">
        <v>492</v>
      </c>
      <c r="B2668" s="9" t="s">
        <v>4530</v>
      </c>
      <c r="C2668" s="9" t="s">
        <v>1812</v>
      </c>
      <c r="D2668" s="9" t="str">
        <f>CONCATENATE(quota_commodities[[#This Row],[goods_nomenclature_item_id]], " - ", quota_commodities[[#This Row],[description]])</f>
        <v>1006200000 - Husked (brown) rice</v>
      </c>
    </row>
    <row r="2669" spans="1:4" x14ac:dyDescent="0.25">
      <c r="A2669" s="9" t="s">
        <v>493</v>
      </c>
      <c r="B2669" s="9" t="s">
        <v>4531</v>
      </c>
      <c r="C2669" s="9" t="s">
        <v>4532</v>
      </c>
      <c r="D2669" s="9" t="str">
        <f>CONCATENATE(quota_commodities[[#This Row],[goods_nomenclature_item_id]], " - ", quota_commodities[[#This Row],[description]])</f>
        <v>1006300000 - Semi-milled or wholly milled rice, whether or not polished or glazed</v>
      </c>
    </row>
    <row r="2670" spans="1:4" x14ac:dyDescent="0.25">
      <c r="A2670" s="9" t="s">
        <v>494</v>
      </c>
      <c r="B2670" s="9" t="s">
        <v>4533</v>
      </c>
      <c r="C2670" s="9" t="s">
        <v>1814</v>
      </c>
      <c r="D2670" s="9" t="str">
        <f>CONCATENATE(quota_commodities[[#This Row],[goods_nomenclature_item_id]], " - ", quota_commodities[[#This Row],[description]])</f>
        <v>1006400000 - Broken rice</v>
      </c>
    </row>
    <row r="2671" spans="1:4" x14ac:dyDescent="0.25">
      <c r="A2671" s="9" t="s">
        <v>495</v>
      </c>
      <c r="B2671" s="9" t="s">
        <v>4066</v>
      </c>
      <c r="C2671" s="9" t="s">
        <v>1838</v>
      </c>
      <c r="D2671" s="9" t="str">
        <f>CONCATENATE(quota_commodities[[#This Row],[goods_nomenclature_item_id]], " - ", quota_commodities[[#This Row],[description]])</f>
        <v>0810100000 - Strawberries</v>
      </c>
    </row>
    <row r="2672" spans="1:4" x14ac:dyDescent="0.25">
      <c r="A2672" s="9" t="s">
        <v>497</v>
      </c>
      <c r="B2672" s="9" t="s">
        <v>4534</v>
      </c>
      <c r="C2672" s="9" t="s">
        <v>4535</v>
      </c>
      <c r="D2672" s="9" t="str">
        <f>CONCATENATE(quota_commodities[[#This Row],[goods_nomenclature_item_id]], " - ", quota_commodities[[#This Row],[description]])</f>
        <v>0402100000 - In powder, granules or other solid forms, of a fat content, by weight, not exceeding 1,5|%</v>
      </c>
    </row>
    <row r="2673" spans="1:4" x14ac:dyDescent="0.25">
      <c r="A2673" s="9" t="s">
        <v>499</v>
      </c>
      <c r="B2673" s="9" t="s">
        <v>4536</v>
      </c>
      <c r="C2673" s="9" t="s">
        <v>1818</v>
      </c>
      <c r="D2673" s="9" t="str">
        <f>CONCATENATE(quota_commodities[[#This Row],[goods_nomenclature_item_id]], " - ", quota_commodities[[#This Row],[description]])</f>
        <v>0405100000 - Butter</v>
      </c>
    </row>
    <row r="2674" spans="1:4" x14ac:dyDescent="0.25">
      <c r="A2674" s="9" t="s">
        <v>500</v>
      </c>
      <c r="B2674" s="9" t="s">
        <v>4537</v>
      </c>
      <c r="C2674" s="9" t="s">
        <v>2617</v>
      </c>
      <c r="D2674" s="9" t="str">
        <f>CONCATENATE(quota_commodities[[#This Row],[goods_nomenclature_item_id]], " - ", quota_commodities[[#This Row],[description]])</f>
        <v>0811109000 - Other</v>
      </c>
    </row>
    <row r="2675" spans="1:4" x14ac:dyDescent="0.25">
      <c r="A2675" s="9" t="s">
        <v>501</v>
      </c>
      <c r="B2675" s="9" t="s">
        <v>4538</v>
      </c>
      <c r="C2675" s="9" t="s">
        <v>4539</v>
      </c>
      <c r="D2675" s="9" t="str">
        <f>CONCATENATE(quota_commodities[[#This Row],[goods_nomenclature_item_id]], " - ", quota_commodities[[#This Row],[description]])</f>
        <v>1701131000 - For refining</v>
      </c>
    </row>
    <row r="2676" spans="1:4" x14ac:dyDescent="0.25">
      <c r="A2676" s="9" t="s">
        <v>501</v>
      </c>
      <c r="B2676" s="9" t="s">
        <v>4540</v>
      </c>
      <c r="C2676" s="9" t="s">
        <v>4539</v>
      </c>
      <c r="D2676" s="9" t="str">
        <f>CONCATENATE(quota_commodities[[#This Row],[goods_nomenclature_item_id]], " - ", quota_commodities[[#This Row],[description]])</f>
        <v>1701141000 - For refining</v>
      </c>
    </row>
    <row r="2677" spans="1:4" x14ac:dyDescent="0.25">
      <c r="A2677" s="9" t="s">
        <v>501</v>
      </c>
      <c r="B2677" s="9" t="s">
        <v>4541</v>
      </c>
      <c r="C2677" s="9" t="s">
        <v>4542</v>
      </c>
      <c r="D2677" s="9" t="str">
        <f>CONCATENATE(quota_commodities[[#This Row],[goods_nomenclature_item_id]], " - ", quota_commodities[[#This Row],[description]])</f>
        <v>1701991000 - White sugar</v>
      </c>
    </row>
    <row r="2678" spans="1:4" x14ac:dyDescent="0.25">
      <c r="A2678" s="9" t="s">
        <v>502</v>
      </c>
      <c r="B2678" s="9" t="s">
        <v>4538</v>
      </c>
      <c r="C2678" s="9" t="s">
        <v>4539</v>
      </c>
      <c r="D2678" s="9" t="str">
        <f>CONCATENATE(quota_commodities[[#This Row],[goods_nomenclature_item_id]], " - ", quota_commodities[[#This Row],[description]])</f>
        <v>1701131000 - For refining</v>
      </c>
    </row>
    <row r="2679" spans="1:4" x14ac:dyDescent="0.25">
      <c r="A2679" s="9" t="s">
        <v>502</v>
      </c>
      <c r="B2679" s="9" t="s">
        <v>4540</v>
      </c>
      <c r="C2679" s="9" t="s">
        <v>4539</v>
      </c>
      <c r="D2679" s="9" t="str">
        <f>CONCATENATE(quota_commodities[[#This Row],[goods_nomenclature_item_id]], " - ", quota_commodities[[#This Row],[description]])</f>
        <v>1701141000 - For refining</v>
      </c>
    </row>
    <row r="2680" spans="1:4" x14ac:dyDescent="0.25">
      <c r="A2680" s="9" t="s">
        <v>503</v>
      </c>
      <c r="B2680" s="9" t="s">
        <v>4543</v>
      </c>
      <c r="C2680" s="9" t="s">
        <v>4544</v>
      </c>
      <c r="D2680" s="9" t="str">
        <f>CONCATENATE(quota_commodities[[#This Row],[goods_nomenclature_item_id]], " - ", quota_commodities[[#This Row],[description]])</f>
        <v>1702305000 - In the form of white crystalline powder, whether or not agglomerated</v>
      </c>
    </row>
    <row r="2681" spans="1:4" x14ac:dyDescent="0.25">
      <c r="A2681" s="9" t="s">
        <v>504</v>
      </c>
      <c r="B2681" s="9" t="s">
        <v>3304</v>
      </c>
      <c r="C2681" s="9" t="s">
        <v>3305</v>
      </c>
      <c r="D2681" s="9" t="str">
        <f>CONCATENATE(quota_commodities[[#This Row],[goods_nomenclature_item_id]], " - ", quota_commodities[[#This Row],[description]])</f>
        <v>2007913000 - With a sugar content exceeding 13|% but not exceeding 30|% by weight</v>
      </c>
    </row>
    <row r="2682" spans="1:4" x14ac:dyDescent="0.25">
      <c r="A2682" s="9" t="s">
        <v>505</v>
      </c>
      <c r="B2682" s="9" t="s">
        <v>4545</v>
      </c>
      <c r="C2682" s="9" t="s">
        <v>4546</v>
      </c>
      <c r="D2682" s="9" t="str">
        <f>CONCATENATE(quota_commodities[[#This Row],[goods_nomenclature_item_id]], " - ", quota_commodities[[#This Row],[description]])</f>
        <v>2007993916 - Containing less than 70??% by weight of sugar</v>
      </c>
    </row>
    <row r="2683" spans="1:4" x14ac:dyDescent="0.25">
      <c r="A2683" s="9" t="s">
        <v>505</v>
      </c>
      <c r="B2683" s="9" t="s">
        <v>4547</v>
      </c>
      <c r="C2683" s="9" t="s">
        <v>2617</v>
      </c>
      <c r="D2683" s="9" t="str">
        <f>CONCATENATE(quota_commodities[[#This Row],[goods_nomenclature_item_id]], " - ", quota_commodities[[#This Row],[description]])</f>
        <v>2007993917 - Other</v>
      </c>
    </row>
    <row r="2684" spans="1:4" x14ac:dyDescent="0.25">
      <c r="A2684" s="9" t="s">
        <v>505</v>
      </c>
      <c r="B2684" s="9" t="s">
        <v>4548</v>
      </c>
      <c r="C2684" s="9" t="s">
        <v>4546</v>
      </c>
      <c r="D2684" s="9" t="str">
        <f>CONCATENATE(quota_commodities[[#This Row],[goods_nomenclature_item_id]], " - ", quota_commodities[[#This Row],[description]])</f>
        <v>2007993918 - Containing less than 70??% by weight of sugar</v>
      </c>
    </row>
    <row r="2685" spans="1:4" x14ac:dyDescent="0.25">
      <c r="A2685" s="9" t="s">
        <v>505</v>
      </c>
      <c r="B2685" s="9" t="s">
        <v>4549</v>
      </c>
      <c r="C2685" s="9" t="s">
        <v>2617</v>
      </c>
      <c r="D2685" s="9" t="str">
        <f>CONCATENATE(quota_commodities[[#This Row],[goods_nomenclature_item_id]], " - ", quota_commodities[[#This Row],[description]])</f>
        <v>2007993919 - Other</v>
      </c>
    </row>
    <row r="2686" spans="1:4" x14ac:dyDescent="0.25">
      <c r="A2686" s="9" t="s">
        <v>505</v>
      </c>
      <c r="B2686" s="9" t="s">
        <v>4550</v>
      </c>
      <c r="C2686" s="9" t="s">
        <v>4546</v>
      </c>
      <c r="D2686" s="9" t="str">
        <f>CONCATENATE(quota_commodities[[#This Row],[goods_nomenclature_item_id]], " - ", quota_commodities[[#This Row],[description]])</f>
        <v>2007993922 - Containing less than 70??% by weight of sugar</v>
      </c>
    </row>
    <row r="2687" spans="1:4" x14ac:dyDescent="0.25">
      <c r="A2687" s="9" t="s">
        <v>505</v>
      </c>
      <c r="B2687" s="9" t="s">
        <v>4551</v>
      </c>
      <c r="C2687" s="9" t="s">
        <v>2617</v>
      </c>
      <c r="D2687" s="9" t="str">
        <f>CONCATENATE(quota_commodities[[#This Row],[goods_nomenclature_item_id]], " - ", quota_commodities[[#This Row],[description]])</f>
        <v>2007993924 - Other</v>
      </c>
    </row>
    <row r="2688" spans="1:4" x14ac:dyDescent="0.25">
      <c r="A2688" s="9" t="s">
        <v>505</v>
      </c>
      <c r="B2688" s="9" t="s">
        <v>4552</v>
      </c>
      <c r="C2688" s="9" t="s">
        <v>4546</v>
      </c>
      <c r="D2688" s="9" t="str">
        <f>CONCATENATE(quota_commodities[[#This Row],[goods_nomenclature_item_id]], " - ", quota_commodities[[#This Row],[description]])</f>
        <v>2007993926 - Containing less than 70??% by weight of sugar</v>
      </c>
    </row>
    <row r="2689" spans="1:4" x14ac:dyDescent="0.25">
      <c r="A2689" s="9" t="s">
        <v>505</v>
      </c>
      <c r="B2689" s="9" t="s">
        <v>4553</v>
      </c>
      <c r="C2689" s="9" t="s">
        <v>2617</v>
      </c>
      <c r="D2689" s="9" t="str">
        <f>CONCATENATE(quota_commodities[[#This Row],[goods_nomenclature_item_id]], " - ", quota_commodities[[#This Row],[description]])</f>
        <v>2007993927 - Other</v>
      </c>
    </row>
    <row r="2690" spans="1:4" x14ac:dyDescent="0.25">
      <c r="A2690" s="9" t="s">
        <v>505</v>
      </c>
      <c r="B2690" s="9" t="s">
        <v>4554</v>
      </c>
      <c r="C2690" s="9" t="s">
        <v>4546</v>
      </c>
      <c r="D2690" s="9" t="str">
        <f>CONCATENATE(quota_commodities[[#This Row],[goods_nomenclature_item_id]], " - ", quota_commodities[[#This Row],[description]])</f>
        <v>2007993929 - Containing less than 70??% by weight of sugar</v>
      </c>
    </row>
    <row r="2691" spans="1:4" x14ac:dyDescent="0.25">
      <c r="A2691" s="9" t="s">
        <v>505</v>
      </c>
      <c r="B2691" s="9" t="s">
        <v>4555</v>
      </c>
      <c r="C2691" s="9" t="s">
        <v>2617</v>
      </c>
      <c r="D2691" s="9" t="str">
        <f>CONCATENATE(quota_commodities[[#This Row],[goods_nomenclature_item_id]], " - ", quota_commodities[[#This Row],[description]])</f>
        <v>2007993930 - Other</v>
      </c>
    </row>
    <row r="2692" spans="1:4" x14ac:dyDescent="0.25">
      <c r="A2692" s="9" t="s">
        <v>505</v>
      </c>
      <c r="B2692" s="9" t="s">
        <v>4556</v>
      </c>
      <c r="C2692" s="9" t="s">
        <v>4546</v>
      </c>
      <c r="D2692" s="9" t="str">
        <f>CONCATENATE(quota_commodities[[#This Row],[goods_nomenclature_item_id]], " - ", quota_commodities[[#This Row],[description]])</f>
        <v>2007993932 - Containing less than 70??% by weight of sugar</v>
      </c>
    </row>
    <row r="2693" spans="1:4" x14ac:dyDescent="0.25">
      <c r="A2693" s="9" t="s">
        <v>505</v>
      </c>
      <c r="B2693" s="9" t="s">
        <v>4557</v>
      </c>
      <c r="C2693" s="9" t="s">
        <v>2617</v>
      </c>
      <c r="D2693" s="9" t="str">
        <f>CONCATENATE(quota_commodities[[#This Row],[goods_nomenclature_item_id]], " - ", quota_commodities[[#This Row],[description]])</f>
        <v>2007993934 - Other</v>
      </c>
    </row>
    <row r="2694" spans="1:4" x14ac:dyDescent="0.25">
      <c r="A2694" s="9" t="s">
        <v>505</v>
      </c>
      <c r="B2694" s="9" t="s">
        <v>4558</v>
      </c>
      <c r="C2694" s="9" t="s">
        <v>4546</v>
      </c>
      <c r="D2694" s="9" t="str">
        <f>CONCATENATE(quota_commodities[[#This Row],[goods_nomenclature_item_id]], " - ", quota_commodities[[#This Row],[description]])</f>
        <v>2007993939 - Containing less than 70??% by weight of sugar</v>
      </c>
    </row>
    <row r="2695" spans="1:4" x14ac:dyDescent="0.25">
      <c r="A2695" s="9" t="s">
        <v>505</v>
      </c>
      <c r="B2695" s="9" t="s">
        <v>4559</v>
      </c>
      <c r="C2695" s="9" t="s">
        <v>2617</v>
      </c>
      <c r="D2695" s="9" t="str">
        <f>CONCATENATE(quota_commodities[[#This Row],[goods_nomenclature_item_id]], " - ", quota_commodities[[#This Row],[description]])</f>
        <v>2007993940 - Other</v>
      </c>
    </row>
    <row r="2696" spans="1:4" x14ac:dyDescent="0.25">
      <c r="A2696" s="9" t="s">
        <v>505</v>
      </c>
      <c r="B2696" s="9" t="s">
        <v>4560</v>
      </c>
      <c r="C2696" s="9" t="s">
        <v>4546</v>
      </c>
      <c r="D2696" s="9" t="str">
        <f>CONCATENATE(quota_commodities[[#This Row],[goods_nomenclature_item_id]], " - ", quota_commodities[[#This Row],[description]])</f>
        <v>2007993946 - Containing less than 70??% by weight of sugar</v>
      </c>
    </row>
    <row r="2697" spans="1:4" x14ac:dyDescent="0.25">
      <c r="A2697" s="9" t="s">
        <v>505</v>
      </c>
      <c r="B2697" s="9" t="s">
        <v>4561</v>
      </c>
      <c r="C2697" s="9" t="s">
        <v>2617</v>
      </c>
      <c r="D2697" s="9" t="str">
        <f>CONCATENATE(quota_commodities[[#This Row],[goods_nomenclature_item_id]], " - ", quota_commodities[[#This Row],[description]])</f>
        <v>2007993947 - Other</v>
      </c>
    </row>
    <row r="2698" spans="1:4" x14ac:dyDescent="0.25">
      <c r="A2698" s="9" t="s">
        <v>505</v>
      </c>
      <c r="B2698" s="9" t="s">
        <v>4562</v>
      </c>
      <c r="C2698" s="9" t="s">
        <v>4546</v>
      </c>
      <c r="D2698" s="9" t="str">
        <f>CONCATENATE(quota_commodities[[#This Row],[goods_nomenclature_item_id]], " - ", quota_commodities[[#This Row],[description]])</f>
        <v>2007993954 - Containing less than 70??% by weight of sugar</v>
      </c>
    </row>
    <row r="2699" spans="1:4" x14ac:dyDescent="0.25">
      <c r="A2699" s="9" t="s">
        <v>505</v>
      </c>
      <c r="B2699" s="9" t="s">
        <v>4563</v>
      </c>
      <c r="C2699" s="9" t="s">
        <v>2617</v>
      </c>
      <c r="D2699" s="9" t="str">
        <f>CONCATENATE(quota_commodities[[#This Row],[goods_nomenclature_item_id]], " - ", quota_commodities[[#This Row],[description]])</f>
        <v>2007993956 - Other</v>
      </c>
    </row>
    <row r="2700" spans="1:4" x14ac:dyDescent="0.25">
      <c r="A2700" s="9" t="s">
        <v>505</v>
      </c>
      <c r="B2700" s="9" t="s">
        <v>4564</v>
      </c>
      <c r="C2700" s="9" t="s">
        <v>4565</v>
      </c>
      <c r="D2700" s="9" t="str">
        <f>CONCATENATE(quota_commodities[[#This Row],[goods_nomenclature_item_id]], " - ", quota_commodities[[#This Row],[description]])</f>
        <v>2007995041 - Containing added sugar, in immediate packings of a net content exceeding 1|kg</v>
      </c>
    </row>
    <row r="2701" spans="1:4" x14ac:dyDescent="0.25">
      <c r="A2701" s="9" t="s">
        <v>505</v>
      </c>
      <c r="B2701" s="9" t="s">
        <v>4566</v>
      </c>
      <c r="C2701" s="9" t="s">
        <v>2762</v>
      </c>
      <c r="D2701" s="9" t="str">
        <f>CONCATENATE(quota_commodities[[#This Row],[goods_nomenclature_item_id]], " - ", quota_commodities[[#This Row],[description]])</f>
        <v>2007995042 - With a sugar content exceeding 15|% by weight</v>
      </c>
    </row>
    <row r="2702" spans="1:4" x14ac:dyDescent="0.25">
      <c r="A2702" s="9" t="s">
        <v>505</v>
      </c>
      <c r="B2702" s="9" t="s">
        <v>4567</v>
      </c>
      <c r="C2702" s="9" t="s">
        <v>2617</v>
      </c>
      <c r="D2702" s="9" t="str">
        <f>CONCATENATE(quota_commodities[[#This Row],[goods_nomenclature_item_id]], " - ", quota_commodities[[#This Row],[description]])</f>
        <v>2007995043 - Other</v>
      </c>
    </row>
    <row r="2703" spans="1:4" x14ac:dyDescent="0.25">
      <c r="A2703" s="9" t="s">
        <v>505</v>
      </c>
      <c r="B2703" s="9" t="s">
        <v>4568</v>
      </c>
      <c r="C2703" s="9" t="s">
        <v>4565</v>
      </c>
      <c r="D2703" s="9" t="str">
        <f>CONCATENATE(quota_commodities[[#This Row],[goods_nomenclature_item_id]], " - ", quota_commodities[[#This Row],[description]])</f>
        <v>2007995045 - Containing added sugar, in immediate packings of a net content exceeding 1|kg</v>
      </c>
    </row>
    <row r="2704" spans="1:4" x14ac:dyDescent="0.25">
      <c r="A2704" s="9" t="s">
        <v>505</v>
      </c>
      <c r="B2704" s="9" t="s">
        <v>4569</v>
      </c>
      <c r="C2704" s="9" t="s">
        <v>2762</v>
      </c>
      <c r="D2704" s="9" t="str">
        <f>CONCATENATE(quota_commodities[[#This Row],[goods_nomenclature_item_id]], " - ", quota_commodities[[#This Row],[description]])</f>
        <v>2007995047 - With a sugar content exceeding 15|% by weight</v>
      </c>
    </row>
    <row r="2705" spans="1:4" x14ac:dyDescent="0.25">
      <c r="A2705" s="9" t="s">
        <v>505</v>
      </c>
      <c r="B2705" s="9" t="s">
        <v>4570</v>
      </c>
      <c r="C2705" s="9" t="s">
        <v>2617</v>
      </c>
      <c r="D2705" s="9" t="str">
        <f>CONCATENATE(quota_commodities[[#This Row],[goods_nomenclature_item_id]], " - ", quota_commodities[[#This Row],[description]])</f>
        <v>2007995049 - Other</v>
      </c>
    </row>
    <row r="2706" spans="1:4" x14ac:dyDescent="0.25">
      <c r="A2706" s="9" t="s">
        <v>505</v>
      </c>
      <c r="B2706" s="9" t="s">
        <v>4571</v>
      </c>
      <c r="C2706" s="9" t="s">
        <v>4565</v>
      </c>
      <c r="D2706" s="9" t="str">
        <f>CONCATENATE(quota_commodities[[#This Row],[goods_nomenclature_item_id]], " - ", quota_commodities[[#This Row],[description]])</f>
        <v>2007995051 - Containing added sugar, in immediate packings of a net content exceeding 1|kg</v>
      </c>
    </row>
    <row r="2707" spans="1:4" x14ac:dyDescent="0.25">
      <c r="A2707" s="9" t="s">
        <v>505</v>
      </c>
      <c r="B2707" s="9" t="s">
        <v>4572</v>
      </c>
      <c r="C2707" s="9" t="s">
        <v>2762</v>
      </c>
      <c r="D2707" s="9" t="str">
        <f>CONCATENATE(quota_commodities[[#This Row],[goods_nomenclature_item_id]], " - ", quota_commodities[[#This Row],[description]])</f>
        <v>2007995052 - With a sugar content exceeding 15|% by weight</v>
      </c>
    </row>
    <row r="2708" spans="1:4" x14ac:dyDescent="0.25">
      <c r="A2708" s="9" t="s">
        <v>505</v>
      </c>
      <c r="B2708" s="9" t="s">
        <v>4573</v>
      </c>
      <c r="C2708" s="9" t="s">
        <v>2617</v>
      </c>
      <c r="D2708" s="9" t="str">
        <f>CONCATENATE(quota_commodities[[#This Row],[goods_nomenclature_item_id]], " - ", quota_commodities[[#This Row],[description]])</f>
        <v>2007995053 - Other</v>
      </c>
    </row>
    <row r="2709" spans="1:4" x14ac:dyDescent="0.25">
      <c r="A2709" s="9" t="s">
        <v>505</v>
      </c>
      <c r="B2709" s="9" t="s">
        <v>4574</v>
      </c>
      <c r="C2709" s="9" t="s">
        <v>2617</v>
      </c>
      <c r="D2709" s="9" t="str">
        <f>CONCATENATE(quota_commodities[[#This Row],[goods_nomenclature_item_id]], " - ", quota_commodities[[#This Row],[description]])</f>
        <v>2007995062 - Other</v>
      </c>
    </row>
    <row r="2710" spans="1:4" x14ac:dyDescent="0.25">
      <c r="A2710" s="9" t="s">
        <v>505</v>
      </c>
      <c r="B2710" s="9" t="s">
        <v>4575</v>
      </c>
      <c r="C2710" s="9" t="s">
        <v>2617</v>
      </c>
      <c r="D2710" s="9" t="str">
        <f>CONCATENATE(quota_commodities[[#This Row],[goods_nomenclature_item_id]], " - ", quota_commodities[[#This Row],[description]])</f>
        <v>2007995064 - Other</v>
      </c>
    </row>
    <row r="2711" spans="1:4" x14ac:dyDescent="0.25">
      <c r="A2711" s="9" t="s">
        <v>505</v>
      </c>
      <c r="B2711" s="9" t="s">
        <v>4576</v>
      </c>
      <c r="C2711" s="9" t="s">
        <v>2617</v>
      </c>
      <c r="D2711" s="9" t="str">
        <f>CONCATENATE(quota_commodities[[#This Row],[goods_nomenclature_item_id]], " - ", quota_commodities[[#This Row],[description]])</f>
        <v>2007995067 - Other</v>
      </c>
    </row>
    <row r="2712" spans="1:4" x14ac:dyDescent="0.25">
      <c r="A2712" s="9" t="s">
        <v>505</v>
      </c>
      <c r="B2712" s="9" t="s">
        <v>4577</v>
      </c>
      <c r="C2712" s="9" t="s">
        <v>4565</v>
      </c>
      <c r="D2712" s="9" t="str">
        <f>CONCATENATE(quota_commodities[[#This Row],[goods_nomenclature_item_id]], " - ", quota_commodities[[#This Row],[description]])</f>
        <v>2007999732 - Containing added sugar, in immediate packings of a net content exceeding 1|kg</v>
      </c>
    </row>
    <row r="2713" spans="1:4" x14ac:dyDescent="0.25">
      <c r="A2713" s="9" t="s">
        <v>505</v>
      </c>
      <c r="B2713" s="9" t="s">
        <v>4578</v>
      </c>
      <c r="C2713" s="9" t="s">
        <v>2788</v>
      </c>
      <c r="D2713" s="9" t="str">
        <f>CONCATENATE(quota_commodities[[#This Row],[goods_nomenclature_item_id]], " - ", quota_commodities[[#This Row],[description]])</f>
        <v>2007999733 - Containing added sugar, in immediate packings of a net content not exceeding 1|kg</v>
      </c>
    </row>
    <row r="2714" spans="1:4" x14ac:dyDescent="0.25">
      <c r="A2714" s="9" t="s">
        <v>505</v>
      </c>
      <c r="B2714" s="9" t="s">
        <v>4579</v>
      </c>
      <c r="C2714" s="9" t="s">
        <v>4580</v>
      </c>
      <c r="D2714" s="9" t="str">
        <f>CONCATENATE(quota_commodities[[#This Row],[goods_nomenclature_item_id]], " - ", quota_commodities[[#This Row],[description]])</f>
        <v>2007999735 - Not containing added sugar</v>
      </c>
    </row>
    <row r="2715" spans="1:4" x14ac:dyDescent="0.25">
      <c r="A2715" s="9" t="s">
        <v>505</v>
      </c>
      <c r="B2715" s="9" t="s">
        <v>4581</v>
      </c>
      <c r="C2715" s="9" t="s">
        <v>4565</v>
      </c>
      <c r="D2715" s="9" t="str">
        <f>CONCATENATE(quota_commodities[[#This Row],[goods_nomenclature_item_id]], " - ", quota_commodities[[#This Row],[description]])</f>
        <v>2007999737 - Containing added sugar, in immediate packings of a net content exceeding 1|kg</v>
      </c>
    </row>
    <row r="2716" spans="1:4" x14ac:dyDescent="0.25">
      <c r="A2716" s="9" t="s">
        <v>505</v>
      </c>
      <c r="B2716" s="9" t="s">
        <v>4582</v>
      </c>
      <c r="C2716" s="9" t="s">
        <v>2788</v>
      </c>
      <c r="D2716" s="9" t="str">
        <f>CONCATENATE(quota_commodities[[#This Row],[goods_nomenclature_item_id]], " - ", quota_commodities[[#This Row],[description]])</f>
        <v>2007999738 - Containing added sugar, in immediate packings of a net content not exceeding 1|kg</v>
      </c>
    </row>
    <row r="2717" spans="1:4" x14ac:dyDescent="0.25">
      <c r="A2717" s="9" t="s">
        <v>505</v>
      </c>
      <c r="B2717" s="9" t="s">
        <v>4583</v>
      </c>
      <c r="C2717" s="9" t="s">
        <v>3320</v>
      </c>
      <c r="D2717" s="9" t="str">
        <f>CONCATENATE(quota_commodities[[#This Row],[goods_nomenclature_item_id]], " - ", quota_commodities[[#This Row],[description]])</f>
        <v>2007999739 - Of 5|kg or more</v>
      </c>
    </row>
    <row r="2718" spans="1:4" x14ac:dyDescent="0.25">
      <c r="A2718" s="9" t="s">
        <v>505</v>
      </c>
      <c r="B2718" s="9" t="s">
        <v>4584</v>
      </c>
      <c r="C2718" s="9" t="s">
        <v>4585</v>
      </c>
      <c r="D2718" s="9" t="str">
        <f>CONCATENATE(quota_commodities[[#This Row],[goods_nomenclature_item_id]], " - ", quota_commodities[[#This Row],[description]])</f>
        <v>2007999740 - Of 4,5|kg or more</v>
      </c>
    </row>
    <row r="2719" spans="1:4" x14ac:dyDescent="0.25">
      <c r="A2719" s="9" t="s">
        <v>505</v>
      </c>
      <c r="B2719" s="9" t="s">
        <v>4586</v>
      </c>
      <c r="C2719" s="9" t="s">
        <v>4587</v>
      </c>
      <c r="D2719" s="9" t="str">
        <f>CONCATENATE(quota_commodities[[#This Row],[goods_nomenclature_item_id]], " - ", quota_commodities[[#This Row],[description]])</f>
        <v>2007999741 - Of less than 4,5|kg</v>
      </c>
    </row>
    <row r="2720" spans="1:4" x14ac:dyDescent="0.25">
      <c r="A2720" s="9" t="s">
        <v>505</v>
      </c>
      <c r="B2720" s="9" t="s">
        <v>4588</v>
      </c>
      <c r="C2720" s="9" t="s">
        <v>4589</v>
      </c>
      <c r="D2720" s="9" t="str">
        <f>CONCATENATE(quota_commodities[[#This Row],[goods_nomenclature_item_id]], " - ", quota_commodities[[#This Row],[description]])</f>
        <v>2007999742 - Containing added sugar</v>
      </c>
    </row>
    <row r="2721" spans="1:4" x14ac:dyDescent="0.25">
      <c r="A2721" s="9" t="s">
        <v>505</v>
      </c>
      <c r="B2721" s="9" t="s">
        <v>4590</v>
      </c>
      <c r="C2721" s="9" t="s">
        <v>3320</v>
      </c>
      <c r="D2721" s="9" t="str">
        <f>CONCATENATE(quota_commodities[[#This Row],[goods_nomenclature_item_id]], " - ", quota_commodities[[#This Row],[description]])</f>
        <v>2007999744 - Of 5|kg or more</v>
      </c>
    </row>
    <row r="2722" spans="1:4" x14ac:dyDescent="0.25">
      <c r="A2722" s="9" t="s">
        <v>505</v>
      </c>
      <c r="B2722" s="9" t="s">
        <v>4591</v>
      </c>
      <c r="C2722" s="9" t="s">
        <v>4585</v>
      </c>
      <c r="D2722" s="9" t="str">
        <f>CONCATENATE(quota_commodities[[#This Row],[goods_nomenclature_item_id]], " - ", quota_commodities[[#This Row],[description]])</f>
        <v>2007999746 - Of 4,5|kg or more</v>
      </c>
    </row>
    <row r="2723" spans="1:4" x14ac:dyDescent="0.25">
      <c r="A2723" s="9" t="s">
        <v>505</v>
      </c>
      <c r="B2723" s="9" t="s">
        <v>4592</v>
      </c>
      <c r="C2723" s="9" t="s">
        <v>4587</v>
      </c>
      <c r="D2723" s="9" t="str">
        <f>CONCATENATE(quota_commodities[[#This Row],[goods_nomenclature_item_id]], " - ", quota_commodities[[#This Row],[description]])</f>
        <v>2007999748 - Of less than 4,5|kg</v>
      </c>
    </row>
    <row r="2724" spans="1:4" x14ac:dyDescent="0.25">
      <c r="A2724" s="9" t="s">
        <v>505</v>
      </c>
      <c r="B2724" s="9" t="s">
        <v>4593</v>
      </c>
      <c r="C2724" s="9" t="s">
        <v>2617</v>
      </c>
      <c r="D2724" s="9" t="str">
        <f>CONCATENATE(quota_commodities[[#This Row],[goods_nomenclature_item_id]], " - ", quota_commodities[[#This Row],[description]])</f>
        <v>2007999752 - Other</v>
      </c>
    </row>
    <row r="2725" spans="1:4" x14ac:dyDescent="0.25">
      <c r="A2725" s="9" t="s">
        <v>505</v>
      </c>
      <c r="B2725" s="9" t="s">
        <v>4594</v>
      </c>
      <c r="C2725" s="9" t="s">
        <v>2617</v>
      </c>
      <c r="D2725" s="9" t="str">
        <f>CONCATENATE(quota_commodities[[#This Row],[goods_nomenclature_item_id]], " - ", quota_commodities[[#This Row],[description]])</f>
        <v>2007999757 - Other</v>
      </c>
    </row>
    <row r="2726" spans="1:4" x14ac:dyDescent="0.25">
      <c r="A2726" s="9" t="s">
        <v>505</v>
      </c>
      <c r="B2726" s="9" t="s">
        <v>4595</v>
      </c>
      <c r="C2726" s="9" t="s">
        <v>2617</v>
      </c>
      <c r="D2726" s="9" t="str">
        <f>CONCATENATE(quota_commodities[[#This Row],[goods_nomenclature_item_id]], " - ", quota_commodities[[#This Row],[description]])</f>
        <v>2007999762 - Other</v>
      </c>
    </row>
    <row r="2727" spans="1:4" x14ac:dyDescent="0.25">
      <c r="A2727" s="9" t="s">
        <v>505</v>
      </c>
      <c r="B2727" s="9" t="s">
        <v>4596</v>
      </c>
      <c r="C2727" s="9" t="s">
        <v>3301</v>
      </c>
      <c r="D2727" s="9" t="str">
        <f>CONCATENATE(quota_commodities[[#This Row],[goods_nomenclature_item_id]], " - ", quota_commodities[[#This Row],[description]])</f>
        <v>2008405100 - With a sugar content exceeding 13|% by weight</v>
      </c>
    </row>
    <row r="2728" spans="1:4" x14ac:dyDescent="0.25">
      <c r="A2728" s="9" t="s">
        <v>505</v>
      </c>
      <c r="B2728" s="9" t="s">
        <v>4597</v>
      </c>
      <c r="C2728" s="9" t="s">
        <v>2617</v>
      </c>
      <c r="D2728" s="9" t="str">
        <f>CONCATENATE(quota_commodities[[#This Row],[goods_nomenclature_item_id]], " - ", quota_commodities[[#This Row],[description]])</f>
        <v>2008405900 - Other</v>
      </c>
    </row>
    <row r="2729" spans="1:4" x14ac:dyDescent="0.25">
      <c r="A2729" s="9" t="s">
        <v>505</v>
      </c>
      <c r="B2729" s="9" t="s">
        <v>4598</v>
      </c>
      <c r="C2729" s="9" t="s">
        <v>2762</v>
      </c>
      <c r="D2729" s="9" t="str">
        <f>CONCATENATE(quota_commodities[[#This Row],[goods_nomenclature_item_id]], " - ", quota_commodities[[#This Row],[description]])</f>
        <v>2008407100 - With a sugar content exceeding 15|% by weight</v>
      </c>
    </row>
    <row r="2730" spans="1:4" x14ac:dyDescent="0.25">
      <c r="A2730" s="9" t="s">
        <v>505</v>
      </c>
      <c r="B2730" s="9" t="s">
        <v>4599</v>
      </c>
      <c r="C2730" s="9" t="s">
        <v>2617</v>
      </c>
      <c r="D2730" s="9" t="str">
        <f>CONCATENATE(quota_commodities[[#This Row],[goods_nomenclature_item_id]], " - ", quota_commodities[[#This Row],[description]])</f>
        <v>2008407900 - Other</v>
      </c>
    </row>
    <row r="2731" spans="1:4" x14ac:dyDescent="0.25">
      <c r="A2731" s="9" t="s">
        <v>505</v>
      </c>
      <c r="B2731" s="9" t="s">
        <v>4600</v>
      </c>
      <c r="C2731" s="9" t="s">
        <v>4580</v>
      </c>
      <c r="D2731" s="9" t="str">
        <f>CONCATENATE(quota_commodities[[#This Row],[goods_nomenclature_item_id]], " - ", quota_commodities[[#This Row],[description]])</f>
        <v>2008409000 - Not containing added sugar</v>
      </c>
    </row>
    <row r="2732" spans="1:4" x14ac:dyDescent="0.25">
      <c r="A2732" s="9" t="s">
        <v>505</v>
      </c>
      <c r="B2732" s="9" t="s">
        <v>4601</v>
      </c>
      <c r="C2732" s="9" t="s">
        <v>3301</v>
      </c>
      <c r="D2732" s="9" t="str">
        <f>CONCATENATE(quota_commodities[[#This Row],[goods_nomenclature_item_id]], " - ", quota_commodities[[#This Row],[description]])</f>
        <v>2008506100 - With a sugar content exceeding 13|% by weight</v>
      </c>
    </row>
    <row r="2733" spans="1:4" x14ac:dyDescent="0.25">
      <c r="A2733" s="9" t="s">
        <v>505</v>
      </c>
      <c r="B2733" s="9" t="s">
        <v>4602</v>
      </c>
      <c r="C2733" s="9" t="s">
        <v>2617</v>
      </c>
      <c r="D2733" s="9" t="str">
        <f>CONCATENATE(quota_commodities[[#This Row],[goods_nomenclature_item_id]], " - ", quota_commodities[[#This Row],[description]])</f>
        <v>2008506900 - Other</v>
      </c>
    </row>
    <row r="2734" spans="1:4" x14ac:dyDescent="0.25">
      <c r="A2734" s="9" t="s">
        <v>505</v>
      </c>
      <c r="B2734" s="9" t="s">
        <v>2770</v>
      </c>
      <c r="C2734" s="9" t="s">
        <v>2762</v>
      </c>
      <c r="D2734" s="9" t="str">
        <f>CONCATENATE(quota_commodities[[#This Row],[goods_nomenclature_item_id]], " - ", quota_commodities[[#This Row],[description]])</f>
        <v>2008507100 - With a sugar content exceeding 15|% by weight</v>
      </c>
    </row>
    <row r="2735" spans="1:4" x14ac:dyDescent="0.25">
      <c r="A2735" s="9" t="s">
        <v>505</v>
      </c>
      <c r="B2735" s="9" t="s">
        <v>4603</v>
      </c>
      <c r="C2735" s="9" t="s">
        <v>2617</v>
      </c>
      <c r="D2735" s="9" t="str">
        <f>CONCATENATE(quota_commodities[[#This Row],[goods_nomenclature_item_id]], " - ", quota_commodities[[#This Row],[description]])</f>
        <v>2008507900 - Other</v>
      </c>
    </row>
    <row r="2736" spans="1:4" x14ac:dyDescent="0.25">
      <c r="A2736" s="9" t="s">
        <v>505</v>
      </c>
      <c r="B2736" s="9" t="s">
        <v>3319</v>
      </c>
      <c r="C2736" s="9" t="s">
        <v>3320</v>
      </c>
      <c r="D2736" s="9" t="str">
        <f>CONCATENATE(quota_commodities[[#This Row],[goods_nomenclature_item_id]], " - ", quota_commodities[[#This Row],[description]])</f>
        <v>2008509200 - Of 5|kg or more</v>
      </c>
    </row>
    <row r="2737" spans="1:4" x14ac:dyDescent="0.25">
      <c r="A2737" s="9" t="s">
        <v>505</v>
      </c>
      <c r="B2737" s="9" t="s">
        <v>3321</v>
      </c>
      <c r="C2737" s="9" t="s">
        <v>3322</v>
      </c>
      <c r="D2737" s="9" t="str">
        <f>CONCATENATE(quota_commodities[[#This Row],[goods_nomenclature_item_id]], " - ", quota_commodities[[#This Row],[description]])</f>
        <v>2008509811 - Apricot halves</v>
      </c>
    </row>
    <row r="2738" spans="1:4" x14ac:dyDescent="0.25">
      <c r="A2738" s="9" t="s">
        <v>505</v>
      </c>
      <c r="B2738" s="9" t="s">
        <v>3323</v>
      </c>
      <c r="C2738" s="9" t="s">
        <v>3324</v>
      </c>
      <c r="D2738" s="9" t="str">
        <f>CONCATENATE(quota_commodities[[#This Row],[goods_nomenclature_item_id]], " - ", quota_commodities[[#This Row],[description]])</f>
        <v>2008509813 - Apricot pulp</v>
      </c>
    </row>
    <row r="2739" spans="1:4" x14ac:dyDescent="0.25">
      <c r="A2739" s="9" t="s">
        <v>505</v>
      </c>
      <c r="B2739" s="9" t="s">
        <v>3325</v>
      </c>
      <c r="C2739" s="9" t="s">
        <v>3326</v>
      </c>
      <c r="D2739" s="9" t="str">
        <f>CONCATENATE(quota_commodities[[#This Row],[goods_nomenclature_item_id]], " - ", quota_commodities[[#This Row],[description]])</f>
        <v>2008509815 - Flaked or powdered, whether or not containing starch</v>
      </c>
    </row>
    <row r="2740" spans="1:4" x14ac:dyDescent="0.25">
      <c r="A2740" s="9" t="s">
        <v>505</v>
      </c>
      <c r="B2740" s="9" t="s">
        <v>3327</v>
      </c>
      <c r="C2740" s="9" t="s">
        <v>2617</v>
      </c>
      <c r="D2740" s="9" t="str">
        <f>CONCATENATE(quota_commodities[[#This Row],[goods_nomenclature_item_id]], " - ", quota_commodities[[#This Row],[description]])</f>
        <v>2008509819 - Other</v>
      </c>
    </row>
    <row r="2741" spans="1:4" x14ac:dyDescent="0.25">
      <c r="A2741" s="9" t="s">
        <v>505</v>
      </c>
      <c r="B2741" s="9" t="s">
        <v>4604</v>
      </c>
      <c r="C2741" s="9" t="s">
        <v>3322</v>
      </c>
      <c r="D2741" s="9" t="str">
        <f>CONCATENATE(quota_commodities[[#This Row],[goods_nomenclature_item_id]], " - ", quota_commodities[[#This Row],[description]])</f>
        <v>2008509891 - Apricot halves</v>
      </c>
    </row>
    <row r="2742" spans="1:4" x14ac:dyDescent="0.25">
      <c r="A2742" s="9" t="s">
        <v>505</v>
      </c>
      <c r="B2742" s="9" t="s">
        <v>4605</v>
      </c>
      <c r="C2742" s="9" t="s">
        <v>3326</v>
      </c>
      <c r="D2742" s="9" t="str">
        <f>CONCATENATE(quota_commodities[[#This Row],[goods_nomenclature_item_id]], " - ", quota_commodities[[#This Row],[description]])</f>
        <v>2008509893 - Flaked or powdered, whether or not containing starch</v>
      </c>
    </row>
    <row r="2743" spans="1:4" x14ac:dyDescent="0.25">
      <c r="A2743" s="9" t="s">
        <v>505</v>
      </c>
      <c r="B2743" s="9" t="s">
        <v>4606</v>
      </c>
      <c r="C2743" s="9" t="s">
        <v>2617</v>
      </c>
      <c r="D2743" s="9" t="str">
        <f>CONCATENATE(quota_commodities[[#This Row],[goods_nomenclature_item_id]], " - ", quota_commodities[[#This Row],[description]])</f>
        <v>2008509899 - Other</v>
      </c>
    </row>
    <row r="2744" spans="1:4" x14ac:dyDescent="0.25">
      <c r="A2744" s="9" t="s">
        <v>505</v>
      </c>
      <c r="B2744" s="9" t="s">
        <v>4607</v>
      </c>
      <c r="C2744" s="9" t="s">
        <v>3301</v>
      </c>
      <c r="D2744" s="9" t="str">
        <f>CONCATENATE(quota_commodities[[#This Row],[goods_nomenclature_item_id]], " - ", quota_commodities[[#This Row],[description]])</f>
        <v>2008706100 - With a sugar content exceeding 13|% by weight</v>
      </c>
    </row>
    <row r="2745" spans="1:4" x14ac:dyDescent="0.25">
      <c r="A2745" s="9" t="s">
        <v>505</v>
      </c>
      <c r="B2745" s="9" t="s">
        <v>4608</v>
      </c>
      <c r="C2745" s="9" t="s">
        <v>2617</v>
      </c>
      <c r="D2745" s="9" t="str">
        <f>CONCATENATE(quota_commodities[[#This Row],[goods_nomenclature_item_id]], " - ", quota_commodities[[#This Row],[description]])</f>
        <v>2008706900 - Other</v>
      </c>
    </row>
    <row r="2746" spans="1:4" x14ac:dyDescent="0.25">
      <c r="A2746" s="9" t="s">
        <v>505</v>
      </c>
      <c r="B2746" s="9" t="s">
        <v>4609</v>
      </c>
      <c r="C2746" s="9" t="s">
        <v>2762</v>
      </c>
      <c r="D2746" s="9" t="str">
        <f>CONCATENATE(quota_commodities[[#This Row],[goods_nomenclature_item_id]], " - ", quota_commodities[[#This Row],[description]])</f>
        <v>2008707100 - With a sugar content exceeding 15|% by weight</v>
      </c>
    </row>
    <row r="2747" spans="1:4" x14ac:dyDescent="0.25">
      <c r="A2747" s="9" t="s">
        <v>505</v>
      </c>
      <c r="B2747" s="9" t="s">
        <v>4610</v>
      </c>
      <c r="C2747" s="9" t="s">
        <v>2617</v>
      </c>
      <c r="D2747" s="9" t="str">
        <f>CONCATENATE(quota_commodities[[#This Row],[goods_nomenclature_item_id]], " - ", quota_commodities[[#This Row],[description]])</f>
        <v>2008707900 - Other</v>
      </c>
    </row>
    <row r="2748" spans="1:4" x14ac:dyDescent="0.25">
      <c r="A2748" s="9" t="s">
        <v>505</v>
      </c>
      <c r="B2748" s="9" t="s">
        <v>4611</v>
      </c>
      <c r="C2748" s="9" t="s">
        <v>3320</v>
      </c>
      <c r="D2748" s="9" t="str">
        <f>CONCATENATE(quota_commodities[[#This Row],[goods_nomenclature_item_id]], " - ", quota_commodities[[#This Row],[description]])</f>
        <v>2008709200 - Of 5|kg or more</v>
      </c>
    </row>
    <row r="2749" spans="1:4" x14ac:dyDescent="0.25">
      <c r="A2749" s="9" t="s">
        <v>505</v>
      </c>
      <c r="B2749" s="9" t="s">
        <v>4612</v>
      </c>
      <c r="C2749" s="9" t="s">
        <v>4613</v>
      </c>
      <c r="D2749" s="9" t="str">
        <f>CONCATENATE(quota_commodities[[#This Row],[goods_nomenclature_item_id]], " - ", quota_commodities[[#This Row],[description]])</f>
        <v>2008709800 - Of less than 5|kg</v>
      </c>
    </row>
    <row r="2750" spans="1:4" x14ac:dyDescent="0.25">
      <c r="A2750" s="9" t="s">
        <v>505</v>
      </c>
      <c r="B2750" s="9" t="s">
        <v>4269</v>
      </c>
      <c r="C2750" s="9" t="s">
        <v>2617</v>
      </c>
      <c r="D2750" s="9" t="str">
        <f>CONCATENATE(quota_commodities[[#This Row],[goods_nomenclature_item_id]], " - ", quota_commodities[[#This Row],[description]])</f>
        <v>2008975900 - Other</v>
      </c>
    </row>
    <row r="2751" spans="1:4" x14ac:dyDescent="0.25">
      <c r="A2751" s="9" t="s">
        <v>505</v>
      </c>
      <c r="B2751" s="9" t="s">
        <v>4271</v>
      </c>
      <c r="C2751" s="9" t="s">
        <v>2617</v>
      </c>
      <c r="D2751" s="9" t="str">
        <f>CONCATENATE(quota_commodities[[#This Row],[goods_nomenclature_item_id]], " - ", quota_commodities[[#This Row],[description]])</f>
        <v>2008977400 - Other</v>
      </c>
    </row>
    <row r="2752" spans="1:4" x14ac:dyDescent="0.25">
      <c r="A2752" s="9" t="s">
        <v>505</v>
      </c>
      <c r="B2752" s="9" t="s">
        <v>4273</v>
      </c>
      <c r="C2752" s="9" t="s">
        <v>2617</v>
      </c>
      <c r="D2752" s="9" t="str">
        <f>CONCATENATE(quota_commodities[[#This Row],[goods_nomenclature_item_id]], " - ", quota_commodities[[#This Row],[description]])</f>
        <v>2008977800 - Other</v>
      </c>
    </row>
    <row r="2753" spans="1:4" x14ac:dyDescent="0.25">
      <c r="A2753" s="9" t="s">
        <v>505</v>
      </c>
      <c r="B2753" s="9" t="s">
        <v>4614</v>
      </c>
      <c r="C2753" s="9" t="s">
        <v>2617</v>
      </c>
      <c r="D2753" s="9" t="str">
        <f>CONCATENATE(quota_commodities[[#This Row],[goods_nomenclature_item_id]], " - ", quota_commodities[[#This Row],[description]])</f>
        <v>2008979800 - Other</v>
      </c>
    </row>
    <row r="2754" spans="1:4" x14ac:dyDescent="0.25">
      <c r="A2754" s="9" t="s">
        <v>506</v>
      </c>
      <c r="B2754" s="9" t="s">
        <v>4615</v>
      </c>
      <c r="C2754" s="9" t="s">
        <v>4546</v>
      </c>
      <c r="D2754" s="9" t="str">
        <f>CONCATENATE(quota_commodities[[#This Row],[goods_nomenclature_item_id]], " - ", quota_commodities[[#This Row],[description]])</f>
        <v>2007993943 - Containing less than 70??% by weight of sugar</v>
      </c>
    </row>
    <row r="2755" spans="1:4" x14ac:dyDescent="0.25">
      <c r="A2755" s="9" t="s">
        <v>506</v>
      </c>
      <c r="B2755" s="9" t="s">
        <v>4616</v>
      </c>
      <c r="C2755" s="9" t="s">
        <v>2617</v>
      </c>
      <c r="D2755" s="9" t="str">
        <f>CONCATENATE(quota_commodities[[#This Row],[goods_nomenclature_item_id]], " - ", quota_commodities[[#This Row],[description]])</f>
        <v>2007993944 - Other</v>
      </c>
    </row>
    <row r="2756" spans="1:4" x14ac:dyDescent="0.25">
      <c r="A2756" s="9" t="s">
        <v>506</v>
      </c>
      <c r="B2756" s="9" t="s">
        <v>4270</v>
      </c>
      <c r="C2756" s="9" t="s">
        <v>4268</v>
      </c>
      <c r="D2756" s="9" t="str">
        <f>CONCATENATE(quota_commodities[[#This Row],[goods_nomenclature_item_id]], " - ", quota_commodities[[#This Row],[description]])</f>
        <v>2008977200 - Of tropical fruit (including mixtures containing by weight 50|% or more of tropical nuts and tropical fruit)</v>
      </c>
    </row>
    <row r="2757" spans="1:4" x14ac:dyDescent="0.25">
      <c r="A2757" s="9" t="s">
        <v>507</v>
      </c>
      <c r="B2757" s="9" t="s">
        <v>4617</v>
      </c>
      <c r="C2757" s="9" t="s">
        <v>2617</v>
      </c>
      <c r="D2757" s="9" t="str">
        <f>CONCATENATE(quota_commodities[[#This Row],[goods_nomenclature_item_id]], " - ", quota_commodities[[#This Row],[description]])</f>
        <v>2009119900 - Other</v>
      </c>
    </row>
    <row r="2758" spans="1:4" x14ac:dyDescent="0.25">
      <c r="A2758" s="9" t="s">
        <v>508</v>
      </c>
      <c r="B2758" s="9" t="s">
        <v>4618</v>
      </c>
      <c r="C2758" s="9" t="s">
        <v>4619</v>
      </c>
      <c r="D2758" s="9" t="str">
        <f>CONCATENATE(quota_commodities[[#This Row],[goods_nomenclature_item_id]], " - ", quota_commodities[[#This Row],[description]])</f>
        <v>2009710000 - Of a Brix value not exceeding 20</v>
      </c>
    </row>
    <row r="2759" spans="1:4" x14ac:dyDescent="0.25">
      <c r="A2759" s="9" t="s">
        <v>508</v>
      </c>
      <c r="B2759" s="9" t="s">
        <v>2800</v>
      </c>
      <c r="C2759" s="9" t="s">
        <v>2801</v>
      </c>
      <c r="D2759" s="9" t="str">
        <f>CONCATENATE(quota_commodities[[#This Row],[goods_nomenclature_item_id]], " - ", quota_commodities[[#This Row],[description]])</f>
        <v>2009791100 - Of a value not exceeding ???|22|per 100|kg net weight</v>
      </c>
    </row>
    <row r="2760" spans="1:4" x14ac:dyDescent="0.25">
      <c r="A2760" s="9" t="s">
        <v>508</v>
      </c>
      <c r="B2760" s="9" t="s">
        <v>2802</v>
      </c>
      <c r="C2760" s="9" t="s">
        <v>2617</v>
      </c>
      <c r="D2760" s="9" t="str">
        <f>CONCATENATE(quota_commodities[[#This Row],[goods_nomenclature_item_id]], " - ", quota_commodities[[#This Row],[description]])</f>
        <v>2009791900 - Other</v>
      </c>
    </row>
    <row r="2761" spans="1:4" x14ac:dyDescent="0.25">
      <c r="A2761" s="9" t="s">
        <v>508</v>
      </c>
      <c r="B2761" s="9" t="s">
        <v>4620</v>
      </c>
      <c r="C2761" s="9" t="s">
        <v>4621</v>
      </c>
      <c r="D2761" s="9" t="str">
        <f>CONCATENATE(quota_commodities[[#This Row],[goods_nomenclature_item_id]], " - ", quota_commodities[[#This Row],[description]])</f>
        <v>2009793000 - Of a value exceeding ???|18|per 100|kg net weight, containing added sugar</v>
      </c>
    </row>
    <row r="2762" spans="1:4" x14ac:dyDescent="0.25">
      <c r="A2762" s="9" t="s">
        <v>508</v>
      </c>
      <c r="B2762" s="9" t="s">
        <v>4622</v>
      </c>
      <c r="C2762" s="9" t="s">
        <v>3335</v>
      </c>
      <c r="D2762" s="9" t="str">
        <f>CONCATENATE(quota_commodities[[#This Row],[goods_nomenclature_item_id]], " - ", quota_commodities[[#This Row],[description]])</f>
        <v>2009799100 - With an added sugar content exceeding 30|% by weight</v>
      </c>
    </row>
    <row r="2763" spans="1:4" x14ac:dyDescent="0.25">
      <c r="A2763" s="9" t="s">
        <v>508</v>
      </c>
      <c r="B2763" s="9" t="s">
        <v>4623</v>
      </c>
      <c r="C2763" s="9" t="s">
        <v>2617</v>
      </c>
      <c r="D2763" s="9" t="str">
        <f>CONCATENATE(quota_commodities[[#This Row],[goods_nomenclature_item_id]], " - ", quota_commodities[[#This Row],[description]])</f>
        <v>2009799800 - Other</v>
      </c>
    </row>
    <row r="2764" spans="1:4" x14ac:dyDescent="0.25">
      <c r="A2764" s="9" t="s">
        <v>509</v>
      </c>
      <c r="B2764" s="9" t="s">
        <v>4624</v>
      </c>
      <c r="C2764" s="9" t="s">
        <v>2617</v>
      </c>
      <c r="D2764" s="9" t="str">
        <f>CONCATENATE(quota_commodities[[#This Row],[goods_nomenclature_item_id]], " - ", quota_commodities[[#This Row],[description]])</f>
        <v>2102109000 - Other</v>
      </c>
    </row>
    <row r="2765" spans="1:4" x14ac:dyDescent="0.25">
      <c r="A2765" s="9" t="s">
        <v>510</v>
      </c>
      <c r="B2765" s="9" t="s">
        <v>4625</v>
      </c>
      <c r="C2765" s="9" t="s">
        <v>4626</v>
      </c>
      <c r="D2765" s="9" t="str">
        <f>CONCATENATE(quota_commodities[[#This Row],[goods_nomenclature_item_id]], " - ", quota_commodities[[#This Row],[description]])</f>
        <v>0407110000 - Of fowls of the species Gallus domesticus</v>
      </c>
    </row>
    <row r="2766" spans="1:4" x14ac:dyDescent="0.25">
      <c r="A2766" s="9" t="s">
        <v>510</v>
      </c>
      <c r="B2766" s="9" t="s">
        <v>4627</v>
      </c>
      <c r="C2766" s="9" t="s">
        <v>2617</v>
      </c>
      <c r="D2766" s="9" t="str">
        <f>CONCATENATE(quota_commodities[[#This Row],[goods_nomenclature_item_id]], " - ", quota_commodities[[#This Row],[description]])</f>
        <v>0407191900 - Other</v>
      </c>
    </row>
    <row r="2767" spans="1:4" x14ac:dyDescent="0.25">
      <c r="A2767" s="9" t="s">
        <v>512</v>
      </c>
      <c r="B2767" s="9" t="s">
        <v>4071</v>
      </c>
      <c r="C2767" s="9" t="s">
        <v>1714</v>
      </c>
      <c r="D2767" s="9" t="str">
        <f>CONCATENATE(quota_commodities[[#This Row],[goods_nomenclature_item_id]], " - ", quota_commodities[[#This Row],[description]])</f>
        <v>0409000000 - Natural honey</v>
      </c>
    </row>
    <row r="2768" spans="1:4" x14ac:dyDescent="0.25">
      <c r="A2768" s="9" t="s">
        <v>513</v>
      </c>
      <c r="B2768" s="9" t="s">
        <v>4628</v>
      </c>
      <c r="C2768" s="9" t="s">
        <v>4237</v>
      </c>
      <c r="D2768" s="9" t="str">
        <f>CONCATENATE(quota_commodities[[#This Row],[goods_nomenclature_item_id]], " - ", quota_commodities[[#This Row],[description]])</f>
        <v>0803901000 - Fresh</v>
      </c>
    </row>
    <row r="2769" spans="1:4" x14ac:dyDescent="0.25">
      <c r="A2769" s="9" t="s">
        <v>515</v>
      </c>
      <c r="B2769" s="9" t="s">
        <v>4195</v>
      </c>
      <c r="C2769" s="9" t="s">
        <v>4196</v>
      </c>
      <c r="D2769" s="9" t="str">
        <f>CONCATENATE(quota_commodities[[#This Row],[goods_nomenclature_item_id]], " - ", quota_commodities[[#This Row],[description]])</f>
        <v>0603110000 - Roses</v>
      </c>
    </row>
    <row r="2770" spans="1:4" x14ac:dyDescent="0.25">
      <c r="A2770" s="9" t="s">
        <v>515</v>
      </c>
      <c r="B2770" s="9" t="s">
        <v>4197</v>
      </c>
      <c r="C2770" s="9" t="s">
        <v>4198</v>
      </c>
      <c r="D2770" s="9" t="str">
        <f>CONCATENATE(quota_commodities[[#This Row],[goods_nomenclature_item_id]], " - ", quota_commodities[[#This Row],[description]])</f>
        <v>0603120000 - Carnations</v>
      </c>
    </row>
    <row r="2771" spans="1:4" x14ac:dyDescent="0.25">
      <c r="A2771" s="9" t="s">
        <v>515</v>
      </c>
      <c r="B2771" s="9" t="s">
        <v>4199</v>
      </c>
      <c r="C2771" s="9" t="s">
        <v>4200</v>
      </c>
      <c r="D2771" s="9" t="str">
        <f>CONCATENATE(quota_commodities[[#This Row],[goods_nomenclature_item_id]], " - ", quota_commodities[[#This Row],[description]])</f>
        <v>0603130000 - Orchids</v>
      </c>
    </row>
    <row r="2772" spans="1:4" x14ac:dyDescent="0.25">
      <c r="A2772" s="9" t="s">
        <v>515</v>
      </c>
      <c r="B2772" s="9" t="s">
        <v>4201</v>
      </c>
      <c r="C2772" s="9" t="s">
        <v>4202</v>
      </c>
      <c r="D2772" s="9" t="str">
        <f>CONCATENATE(quota_commodities[[#This Row],[goods_nomenclature_item_id]], " - ", quota_commodities[[#This Row],[description]])</f>
        <v>0603140000 - Chrysanthemums</v>
      </c>
    </row>
    <row r="2773" spans="1:4" x14ac:dyDescent="0.25">
      <c r="A2773" s="9" t="s">
        <v>515</v>
      </c>
      <c r="B2773" s="9" t="s">
        <v>4262</v>
      </c>
      <c r="C2773" s="9" t="s">
        <v>4263</v>
      </c>
      <c r="D2773" s="9" t="str">
        <f>CONCATENATE(quota_commodities[[#This Row],[goods_nomenclature_item_id]], " - ", quota_commodities[[#This Row],[description]])</f>
        <v>0603191000 - Gladioli</v>
      </c>
    </row>
    <row r="2774" spans="1:4" x14ac:dyDescent="0.25">
      <c r="A2774" s="9" t="s">
        <v>516</v>
      </c>
      <c r="B2774" s="9" t="s">
        <v>4203</v>
      </c>
      <c r="C2774" s="9" t="s">
        <v>4204</v>
      </c>
      <c r="D2774" s="9" t="str">
        <f>CONCATENATE(quota_commodities[[#This Row],[goods_nomenclature_item_id]], " - ", quota_commodities[[#This Row],[description]])</f>
        <v>0603150000 - Lilies (Lilium spp.)</v>
      </c>
    </row>
    <row r="2775" spans="1:4" x14ac:dyDescent="0.25">
      <c r="A2775" s="9" t="s">
        <v>516</v>
      </c>
      <c r="B2775" s="9" t="s">
        <v>4264</v>
      </c>
      <c r="C2775" s="9" t="s">
        <v>4265</v>
      </c>
      <c r="D2775" s="9" t="str">
        <f>CONCATENATE(quota_commodities[[#This Row],[goods_nomenclature_item_id]], " - ", quota_commodities[[#This Row],[description]])</f>
        <v>0603192000 - Ranunculi</v>
      </c>
    </row>
    <row r="2776" spans="1:4" x14ac:dyDescent="0.25">
      <c r="A2776" s="9" t="s">
        <v>516</v>
      </c>
      <c r="B2776" s="9" t="s">
        <v>4266</v>
      </c>
      <c r="C2776" s="9" t="s">
        <v>2617</v>
      </c>
      <c r="D2776" s="9" t="str">
        <f>CONCATENATE(quota_commodities[[#This Row],[goods_nomenclature_item_id]], " - ", quota_commodities[[#This Row],[description]])</f>
        <v>0603197000 - Other</v>
      </c>
    </row>
    <row r="2777" spans="1:4" x14ac:dyDescent="0.25">
      <c r="A2777" s="9" t="s">
        <v>517</v>
      </c>
      <c r="B2777" s="9" t="s">
        <v>4195</v>
      </c>
      <c r="C2777" s="9" t="s">
        <v>4196</v>
      </c>
      <c r="D2777" s="9" t="str">
        <f>CONCATENATE(quota_commodities[[#This Row],[goods_nomenclature_item_id]], " - ", quota_commodities[[#This Row],[description]])</f>
        <v>0603110000 - Roses</v>
      </c>
    </row>
    <row r="2778" spans="1:4" x14ac:dyDescent="0.25">
      <c r="A2778" s="9" t="s">
        <v>517</v>
      </c>
      <c r="B2778" s="9" t="s">
        <v>4197</v>
      </c>
      <c r="C2778" s="9" t="s">
        <v>4198</v>
      </c>
      <c r="D2778" s="9" t="str">
        <f>CONCATENATE(quota_commodities[[#This Row],[goods_nomenclature_item_id]], " - ", quota_commodities[[#This Row],[description]])</f>
        <v>0603120000 - Carnations</v>
      </c>
    </row>
    <row r="2779" spans="1:4" x14ac:dyDescent="0.25">
      <c r="A2779" s="9" t="s">
        <v>517</v>
      </c>
      <c r="B2779" s="9" t="s">
        <v>4199</v>
      </c>
      <c r="C2779" s="9" t="s">
        <v>4200</v>
      </c>
      <c r="D2779" s="9" t="str">
        <f>CONCATENATE(quota_commodities[[#This Row],[goods_nomenclature_item_id]], " - ", quota_commodities[[#This Row],[description]])</f>
        <v>0603130000 - Orchids</v>
      </c>
    </row>
    <row r="2780" spans="1:4" x14ac:dyDescent="0.25">
      <c r="A2780" s="9" t="s">
        <v>517</v>
      </c>
      <c r="B2780" s="9" t="s">
        <v>4201</v>
      </c>
      <c r="C2780" s="9" t="s">
        <v>4202</v>
      </c>
      <c r="D2780" s="9" t="str">
        <f>CONCATENATE(quota_commodities[[#This Row],[goods_nomenclature_item_id]], " - ", quota_commodities[[#This Row],[description]])</f>
        <v>0603140000 - Chrysanthemums</v>
      </c>
    </row>
    <row r="2781" spans="1:4" x14ac:dyDescent="0.25">
      <c r="A2781" s="9" t="s">
        <v>517</v>
      </c>
      <c r="B2781" s="9" t="s">
        <v>4262</v>
      </c>
      <c r="C2781" s="9" t="s">
        <v>4263</v>
      </c>
      <c r="D2781" s="9" t="str">
        <f>CONCATENATE(quota_commodities[[#This Row],[goods_nomenclature_item_id]], " - ", quota_commodities[[#This Row],[description]])</f>
        <v>0603191000 - Gladioli</v>
      </c>
    </row>
    <row r="2782" spans="1:4" x14ac:dyDescent="0.25">
      <c r="A2782" s="9" t="s">
        <v>518</v>
      </c>
      <c r="B2782" s="9" t="s">
        <v>4203</v>
      </c>
      <c r="C2782" s="9" t="s">
        <v>4204</v>
      </c>
      <c r="D2782" s="9" t="str">
        <f>CONCATENATE(quota_commodities[[#This Row],[goods_nomenclature_item_id]], " - ", quota_commodities[[#This Row],[description]])</f>
        <v>0603150000 - Lilies (Lilium spp.)</v>
      </c>
    </row>
    <row r="2783" spans="1:4" x14ac:dyDescent="0.25">
      <c r="A2783" s="9" t="s">
        <v>518</v>
      </c>
      <c r="B2783" s="9" t="s">
        <v>4264</v>
      </c>
      <c r="C2783" s="9" t="s">
        <v>4265</v>
      </c>
      <c r="D2783" s="9" t="str">
        <f>CONCATENATE(quota_commodities[[#This Row],[goods_nomenclature_item_id]], " - ", quota_commodities[[#This Row],[description]])</f>
        <v>0603192000 - Ranunculi</v>
      </c>
    </row>
    <row r="2784" spans="1:4" x14ac:dyDescent="0.25">
      <c r="A2784" s="9" t="s">
        <v>518</v>
      </c>
      <c r="B2784" s="9" t="s">
        <v>4266</v>
      </c>
      <c r="C2784" s="9" t="s">
        <v>2617</v>
      </c>
      <c r="D2784" s="9" t="str">
        <f>CONCATENATE(quota_commodities[[#This Row],[goods_nomenclature_item_id]], " - ", quota_commodities[[#This Row],[description]])</f>
        <v>0603197000 - Other</v>
      </c>
    </row>
    <row r="2785" spans="1:4" x14ac:dyDescent="0.25">
      <c r="A2785" s="9" t="s">
        <v>519</v>
      </c>
      <c r="B2785" s="9" t="s">
        <v>4629</v>
      </c>
      <c r="C2785" s="9" t="s">
        <v>4630</v>
      </c>
      <c r="D2785" s="9" t="str">
        <f>CONCATENATE(quota_commodities[[#This Row],[goods_nomenclature_item_id]], " - ", quota_commodities[[#This Row],[description]])</f>
        <v>0709200000 - Asparagus</v>
      </c>
    </row>
    <row r="2786" spans="1:4" x14ac:dyDescent="0.25">
      <c r="A2786" s="9" t="s">
        <v>520</v>
      </c>
      <c r="B2786" s="9" t="s">
        <v>4631</v>
      </c>
      <c r="C2786" s="9" t="s">
        <v>4632</v>
      </c>
      <c r="D2786" s="9" t="str">
        <f>CONCATENATE(quota_commodities[[#This Row],[goods_nomenclature_item_id]], " - ", quota_commodities[[#This Row],[description]])</f>
        <v>0710210000 - Peas (Pisum sativum)</v>
      </c>
    </row>
    <row r="2787" spans="1:4" x14ac:dyDescent="0.25">
      <c r="A2787" s="9" t="s">
        <v>521</v>
      </c>
      <c r="B2787" s="9" t="s">
        <v>4380</v>
      </c>
      <c r="C2787" s="9" t="s">
        <v>2617</v>
      </c>
      <c r="D2787" s="9" t="str">
        <f>CONCATENATE(quota_commodities[[#This Row],[goods_nomenclature_item_id]], " - ", quota_commodities[[#This Row],[description]])</f>
        <v>0807190000 - Other</v>
      </c>
    </row>
    <row r="2788" spans="1:4" x14ac:dyDescent="0.25">
      <c r="A2788" s="9" t="s">
        <v>522</v>
      </c>
      <c r="B2788" s="9" t="s">
        <v>4537</v>
      </c>
      <c r="C2788" s="9" t="s">
        <v>2617</v>
      </c>
      <c r="D2788" s="9" t="str">
        <f>CONCATENATE(quota_commodities[[#This Row],[goods_nomenclature_item_id]], " - ", quota_commodities[[#This Row],[description]])</f>
        <v>0811109000 - Other</v>
      </c>
    </row>
    <row r="2789" spans="1:4" x14ac:dyDescent="0.25">
      <c r="A2789" s="9" t="s">
        <v>523</v>
      </c>
      <c r="B2789" s="9" t="s">
        <v>4446</v>
      </c>
      <c r="C2789" s="9" t="s">
        <v>4447</v>
      </c>
      <c r="D2789" s="9" t="str">
        <f>CONCATENATE(quota_commodities[[#This Row],[goods_nomenclature_item_id]], " - ", quota_commodities[[#This Row],[description]])</f>
        <v>1604142100 - In vegetable oil</v>
      </c>
    </row>
    <row r="2790" spans="1:4" x14ac:dyDescent="0.25">
      <c r="A2790" s="9" t="s">
        <v>523</v>
      </c>
      <c r="B2790" s="9" t="s">
        <v>4448</v>
      </c>
      <c r="C2790" s="9" t="s">
        <v>2617</v>
      </c>
      <c r="D2790" s="9" t="str">
        <f>CONCATENATE(quota_commodities[[#This Row],[goods_nomenclature_item_id]], " - ", quota_commodities[[#This Row],[description]])</f>
        <v>1604142800 - Other</v>
      </c>
    </row>
    <row r="2791" spans="1:4" x14ac:dyDescent="0.25">
      <c r="A2791" s="9" t="s">
        <v>523</v>
      </c>
      <c r="B2791" s="9" t="s">
        <v>4449</v>
      </c>
      <c r="C2791" s="9" t="s">
        <v>4447</v>
      </c>
      <c r="D2791" s="9" t="str">
        <f>CONCATENATE(quota_commodities[[#This Row],[goods_nomenclature_item_id]], " - ", quota_commodities[[#This Row],[description]])</f>
        <v>1604143100 - In vegetable oil</v>
      </c>
    </row>
    <row r="2792" spans="1:4" x14ac:dyDescent="0.25">
      <c r="A2792" s="9" t="s">
        <v>523</v>
      </c>
      <c r="B2792" s="9" t="s">
        <v>4450</v>
      </c>
      <c r="C2792" s="9" t="s">
        <v>2617</v>
      </c>
      <c r="D2792" s="9" t="str">
        <f>CONCATENATE(quota_commodities[[#This Row],[goods_nomenclature_item_id]], " - ", quota_commodities[[#This Row],[description]])</f>
        <v>1604143800 - Other</v>
      </c>
    </row>
    <row r="2793" spans="1:4" x14ac:dyDescent="0.25">
      <c r="A2793" s="9" t="s">
        <v>523</v>
      </c>
      <c r="B2793" s="9" t="s">
        <v>4451</v>
      </c>
      <c r="C2793" s="9" t="s">
        <v>4447</v>
      </c>
      <c r="D2793" s="9" t="str">
        <f>CONCATENATE(quota_commodities[[#This Row],[goods_nomenclature_item_id]], " - ", quota_commodities[[#This Row],[description]])</f>
        <v>1604144100 - In vegetable oil</v>
      </c>
    </row>
    <row r="2794" spans="1:4" x14ac:dyDescent="0.25">
      <c r="A2794" s="9" t="s">
        <v>523</v>
      </c>
      <c r="B2794" s="9" t="s">
        <v>4452</v>
      </c>
      <c r="C2794" s="9" t="s">
        <v>2617</v>
      </c>
      <c r="D2794" s="9" t="str">
        <f>CONCATENATE(quota_commodities[[#This Row],[goods_nomenclature_item_id]], " - ", quota_commodities[[#This Row],[description]])</f>
        <v>1604144800 - Other</v>
      </c>
    </row>
    <row r="2795" spans="1:4" x14ac:dyDescent="0.25">
      <c r="A2795" s="9" t="s">
        <v>523</v>
      </c>
      <c r="B2795" s="9" t="s">
        <v>4633</v>
      </c>
      <c r="C2795" s="9" t="s">
        <v>4634</v>
      </c>
      <c r="D2795" s="9" t="str">
        <f>CONCATENATE(quota_commodities[[#This Row],[goods_nomenclature_item_id]], " - ", quota_commodities[[#This Row],[description]])</f>
        <v>1604149000 - Bonito (Sarda spp.)</v>
      </c>
    </row>
    <row r="2796" spans="1:4" x14ac:dyDescent="0.25">
      <c r="A2796" s="9" t="s">
        <v>523</v>
      </c>
      <c r="B2796" s="9" t="s">
        <v>4635</v>
      </c>
      <c r="C2796" s="9" t="s">
        <v>2617</v>
      </c>
      <c r="D2796" s="9" t="str">
        <f>CONCATENATE(quota_commodities[[#This Row],[goods_nomenclature_item_id]], " - ", quota_commodities[[#This Row],[description]])</f>
        <v>1604193900 - Other</v>
      </c>
    </row>
    <row r="2797" spans="1:4" x14ac:dyDescent="0.25">
      <c r="A2797" s="9" t="s">
        <v>523</v>
      </c>
      <c r="B2797" s="9" t="s">
        <v>3602</v>
      </c>
      <c r="C2797" s="9" t="s">
        <v>3603</v>
      </c>
      <c r="D2797" s="9" t="str">
        <f>CONCATENATE(quota_commodities[[#This Row],[goods_nomenclature_item_id]], " - ", quota_commodities[[#This Row],[description]])</f>
        <v>1604207000 - Of tuna, skipjack or other fish of the genus Euthynnus</v>
      </c>
    </row>
    <row r="2798" spans="1:4" x14ac:dyDescent="0.25">
      <c r="A2798" s="9" t="s">
        <v>524</v>
      </c>
      <c r="B2798" s="9" t="s">
        <v>4458</v>
      </c>
      <c r="C2798" s="9" t="s">
        <v>4459</v>
      </c>
      <c r="D2798" s="9" t="str">
        <f>CONCATENATE(quota_commodities[[#This Row],[goods_nomenclature_item_id]], " - ", quota_commodities[[#This Row],[description]])</f>
        <v>1604142600 - Fillets known as 'loins'</v>
      </c>
    </row>
    <row r="2799" spans="1:4" x14ac:dyDescent="0.25">
      <c r="A2799" s="9" t="s">
        <v>524</v>
      </c>
      <c r="B2799" s="9" t="s">
        <v>4460</v>
      </c>
      <c r="C2799" s="9" t="s">
        <v>4459</v>
      </c>
      <c r="D2799" s="9" t="str">
        <f>CONCATENATE(quota_commodities[[#This Row],[goods_nomenclature_item_id]], " - ", quota_commodities[[#This Row],[description]])</f>
        <v>1604143600 - Fillets known as 'loins'</v>
      </c>
    </row>
    <row r="2800" spans="1:4" x14ac:dyDescent="0.25">
      <c r="A2800" s="9" t="s">
        <v>524</v>
      </c>
      <c r="B2800" s="9" t="s">
        <v>4461</v>
      </c>
      <c r="C2800" s="9" t="s">
        <v>4459</v>
      </c>
      <c r="D2800" s="9" t="str">
        <f>CONCATENATE(quota_commodities[[#This Row],[goods_nomenclature_item_id]], " - ", quota_commodities[[#This Row],[description]])</f>
        <v>1604144600 - Fillets known as 'loins'</v>
      </c>
    </row>
    <row r="2801" spans="1:4" x14ac:dyDescent="0.25">
      <c r="A2801" s="9" t="s">
        <v>526</v>
      </c>
      <c r="B2801" s="9" t="s">
        <v>4636</v>
      </c>
      <c r="C2801" s="9" t="s">
        <v>1841</v>
      </c>
      <c r="D2801" s="9" t="str">
        <f>CONCATENATE(quota_commodities[[#This Row],[goods_nomenclature_item_id]], " - ", quota_commodities[[#This Row],[description]])</f>
        <v>1703100000 - Cane molasses</v>
      </c>
    </row>
    <row r="2802" spans="1:4" x14ac:dyDescent="0.25">
      <c r="A2802" s="9" t="s">
        <v>527</v>
      </c>
      <c r="B2802" s="9" t="s">
        <v>3387</v>
      </c>
      <c r="C2802" s="9" t="s">
        <v>3388</v>
      </c>
      <c r="D2802" s="9" t="str">
        <f>CONCATENATE(quota_commodities[[#This Row],[goods_nomenclature_item_id]], " - ", quota_commodities[[#This Row],[description]])</f>
        <v>1704100000 - Chewing gum, whether or not sugar-coated</v>
      </c>
    </row>
    <row r="2803" spans="1:4" x14ac:dyDescent="0.25">
      <c r="A2803" s="9" t="s">
        <v>528</v>
      </c>
      <c r="B2803" s="9" t="s">
        <v>4637</v>
      </c>
      <c r="C2803" s="9" t="s">
        <v>4630</v>
      </c>
      <c r="D2803" s="9" t="str">
        <f>CONCATENATE(quota_commodities[[#This Row],[goods_nomenclature_item_id]], " - ", quota_commodities[[#This Row],[description]])</f>
        <v>2005600000 - Asparagus</v>
      </c>
    </row>
    <row r="2804" spans="1:4" x14ac:dyDescent="0.25">
      <c r="A2804" s="9" t="s">
        <v>529</v>
      </c>
      <c r="B2804" s="9" t="s">
        <v>4267</v>
      </c>
      <c r="C2804" s="9" t="s">
        <v>4268</v>
      </c>
      <c r="D2804" s="9" t="str">
        <f>CONCATENATE(quota_commodities[[#This Row],[goods_nomenclature_item_id]], " - ", quota_commodities[[#This Row],[description]])</f>
        <v>2008975100 - Of tropical fruit (including mixtures containing by weight 50|% or more of tropical nuts and tropical fruit)</v>
      </c>
    </row>
    <row r="2805" spans="1:4" x14ac:dyDescent="0.25">
      <c r="A2805" s="9" t="s">
        <v>529</v>
      </c>
      <c r="B2805" s="9" t="s">
        <v>4271</v>
      </c>
      <c r="C2805" s="9" t="s">
        <v>2617</v>
      </c>
      <c r="D2805" s="9" t="str">
        <f>CONCATENATE(quota_commodities[[#This Row],[goods_nomenclature_item_id]], " - ", quota_commodities[[#This Row],[description]])</f>
        <v>2008977400 - Other</v>
      </c>
    </row>
    <row r="2806" spans="1:4" x14ac:dyDescent="0.25">
      <c r="A2806" s="9" t="s">
        <v>529</v>
      </c>
      <c r="B2806" s="9" t="s">
        <v>4638</v>
      </c>
      <c r="C2806" s="9" t="s">
        <v>4268</v>
      </c>
      <c r="D2806" s="9" t="str">
        <f>CONCATENATE(quota_commodities[[#This Row],[goods_nomenclature_item_id]], " - ", quota_commodities[[#This Row],[description]])</f>
        <v>2008979200 - Of tropical fruit (including mixtures containing by weight 50|% or more of tropical nuts and tropical fruit)</v>
      </c>
    </row>
    <row r="2807" spans="1:4" x14ac:dyDescent="0.25">
      <c r="A2807" s="9" t="s">
        <v>529</v>
      </c>
      <c r="B2807" s="9" t="s">
        <v>4639</v>
      </c>
      <c r="C2807" s="9" t="s">
        <v>2617</v>
      </c>
      <c r="D2807" s="9" t="str">
        <f>CONCATENATE(quota_commodities[[#This Row],[goods_nomenclature_item_id]], " - ", quota_commodities[[#This Row],[description]])</f>
        <v>2008979300 - Other</v>
      </c>
    </row>
    <row r="2808" spans="1:4" x14ac:dyDescent="0.25">
      <c r="A2808" s="9" t="s">
        <v>529</v>
      </c>
      <c r="B2808" s="9" t="s">
        <v>4640</v>
      </c>
      <c r="C2808" s="9" t="s">
        <v>4268</v>
      </c>
      <c r="D2808" s="9" t="str">
        <f>CONCATENATE(quota_commodities[[#This Row],[goods_nomenclature_item_id]], " - ", quota_commodities[[#This Row],[description]])</f>
        <v>2008979400 - Of tropical fruit (including mixtures containing by weight 50|% or more of tropical nuts and tropical fruit)</v>
      </c>
    </row>
    <row r="2809" spans="1:4" x14ac:dyDescent="0.25">
      <c r="A2809" s="9" t="s">
        <v>529</v>
      </c>
      <c r="B2809" s="9" t="s">
        <v>4641</v>
      </c>
      <c r="C2809" s="9" t="s">
        <v>2617</v>
      </c>
      <c r="D2809" s="9" t="str">
        <f>CONCATENATE(quota_commodities[[#This Row],[goods_nomenclature_item_id]], " - ", quota_commodities[[#This Row],[description]])</f>
        <v>2008979600 - Other</v>
      </c>
    </row>
    <row r="2810" spans="1:4" x14ac:dyDescent="0.25">
      <c r="A2810" s="9" t="s">
        <v>529</v>
      </c>
      <c r="B2810" s="9" t="s">
        <v>4642</v>
      </c>
      <c r="C2810" s="9" t="s">
        <v>4268</v>
      </c>
      <c r="D2810" s="9" t="str">
        <f>CONCATENATE(quota_commodities[[#This Row],[goods_nomenclature_item_id]], " - ", quota_commodities[[#This Row],[description]])</f>
        <v>2008979700 - Of tropical fruit (including mixtures containing by weight 50|% or more of tropical nuts and tropical fruit)</v>
      </c>
    </row>
    <row r="2811" spans="1:4" x14ac:dyDescent="0.25">
      <c r="A2811" s="9" t="s">
        <v>529</v>
      </c>
      <c r="B2811" s="9" t="s">
        <v>4614</v>
      </c>
      <c r="C2811" s="9" t="s">
        <v>2617</v>
      </c>
      <c r="D2811" s="9" t="str">
        <f>CONCATENATE(quota_commodities[[#This Row],[goods_nomenclature_item_id]], " - ", quota_commodities[[#This Row],[description]])</f>
        <v>2008979800 - Other</v>
      </c>
    </row>
    <row r="2812" spans="1:4" x14ac:dyDescent="0.25">
      <c r="A2812" s="9" t="s">
        <v>530</v>
      </c>
      <c r="B2812" s="9" t="s">
        <v>2789</v>
      </c>
      <c r="C2812" s="9" t="s">
        <v>2790</v>
      </c>
      <c r="D2812" s="9" t="str">
        <f>CONCATENATE(quota_commodities[[#This Row],[goods_nomenclature_item_id]], " - ", quota_commodities[[#This Row],[description]])</f>
        <v>2009111100 - Of a value not exceeding ???|30|per 100|kg net weight</v>
      </c>
    </row>
    <row r="2813" spans="1:4" x14ac:dyDescent="0.25">
      <c r="A2813" s="9" t="s">
        <v>530</v>
      </c>
      <c r="B2813" s="9" t="s">
        <v>2791</v>
      </c>
      <c r="C2813" s="9" t="s">
        <v>2617</v>
      </c>
      <c r="D2813" s="9" t="str">
        <f>CONCATENATE(quota_commodities[[#This Row],[goods_nomenclature_item_id]], " - ", quota_commodities[[#This Row],[description]])</f>
        <v>2009111900 - Other</v>
      </c>
    </row>
    <row r="2814" spans="1:4" x14ac:dyDescent="0.25">
      <c r="A2814" s="9" t="s">
        <v>530</v>
      </c>
      <c r="B2814" s="9" t="s">
        <v>3330</v>
      </c>
      <c r="C2814" s="9" t="s">
        <v>3331</v>
      </c>
      <c r="D2814" s="9" t="str">
        <f>CONCATENATE(quota_commodities[[#This Row],[goods_nomenclature_item_id]], " - ", quota_commodities[[#This Row],[description]])</f>
        <v>2009119100 - Of a value not exceeding ???|30|per 100|kg net weight and with an added sugar content exceeding 30|% by weight</v>
      </c>
    </row>
    <row r="2815" spans="1:4" x14ac:dyDescent="0.25">
      <c r="A2815" s="9" t="s">
        <v>530</v>
      </c>
      <c r="B2815" s="9" t="s">
        <v>4643</v>
      </c>
      <c r="C2815" s="9" t="s">
        <v>4644</v>
      </c>
      <c r="D2815" s="9" t="str">
        <f>CONCATENATE(quota_commodities[[#This Row],[goods_nomenclature_item_id]], " - ", quota_commodities[[#This Row],[description]])</f>
        <v>2009120000 - Not frozen, of a Brix value not exceeding 20</v>
      </c>
    </row>
    <row r="2816" spans="1:4" x14ac:dyDescent="0.25">
      <c r="A2816" s="9" t="s">
        <v>530</v>
      </c>
      <c r="B2816" s="9" t="s">
        <v>2792</v>
      </c>
      <c r="C2816" s="9" t="s">
        <v>2790</v>
      </c>
      <c r="D2816" s="9" t="str">
        <f>CONCATENATE(quota_commodities[[#This Row],[goods_nomenclature_item_id]], " - ", quota_commodities[[#This Row],[description]])</f>
        <v>2009191100 - Of a value not exceeding ???|30|per 100|kg net weight</v>
      </c>
    </row>
    <row r="2817" spans="1:4" x14ac:dyDescent="0.25">
      <c r="A2817" s="9" t="s">
        <v>530</v>
      </c>
      <c r="B2817" s="9" t="s">
        <v>2793</v>
      </c>
      <c r="C2817" s="9" t="s">
        <v>2617</v>
      </c>
      <c r="D2817" s="9" t="str">
        <f>CONCATENATE(quota_commodities[[#This Row],[goods_nomenclature_item_id]], " - ", quota_commodities[[#This Row],[description]])</f>
        <v>2009191900 - Other</v>
      </c>
    </row>
    <row r="2818" spans="1:4" x14ac:dyDescent="0.25">
      <c r="A2818" s="9" t="s">
        <v>530</v>
      </c>
      <c r="B2818" s="9" t="s">
        <v>3332</v>
      </c>
      <c r="C2818" s="9" t="s">
        <v>3331</v>
      </c>
      <c r="D2818" s="9" t="str">
        <f>CONCATENATE(quota_commodities[[#This Row],[goods_nomenclature_item_id]], " - ", quota_commodities[[#This Row],[description]])</f>
        <v>2009199100 - Of a value not exceeding ???|30|per 100|kg net weight and with an added sugar content exceeding 30|% by weight</v>
      </c>
    </row>
    <row r="2819" spans="1:4" x14ac:dyDescent="0.25">
      <c r="A2819" s="9" t="s">
        <v>530</v>
      </c>
      <c r="B2819" s="9" t="s">
        <v>4645</v>
      </c>
      <c r="C2819" s="9" t="s">
        <v>2617</v>
      </c>
      <c r="D2819" s="9" t="str">
        <f>CONCATENATE(quota_commodities[[#This Row],[goods_nomenclature_item_id]], " - ", quota_commodities[[#This Row],[description]])</f>
        <v>2009199800 - Other</v>
      </c>
    </row>
    <row r="2820" spans="1:4" x14ac:dyDescent="0.25">
      <c r="A2820" s="9" t="s">
        <v>531</v>
      </c>
      <c r="B2820" s="9" t="s">
        <v>2631</v>
      </c>
      <c r="C2820" s="9" t="s">
        <v>2632</v>
      </c>
      <c r="D2820" s="9" t="str">
        <f>CONCATENATE(quota_commodities[[#This Row],[goods_nomenclature_item_id]], " - ", quota_commodities[[#This Row],[description]])</f>
        <v>2009119911 - with a degree of concentration higher than 20!o! brix</v>
      </c>
    </row>
    <row r="2821" spans="1:4" x14ac:dyDescent="0.25">
      <c r="A2821" s="9" t="s">
        <v>531</v>
      </c>
      <c r="B2821" s="9" t="s">
        <v>4302</v>
      </c>
      <c r="C2821" s="9" t="s">
        <v>2632</v>
      </c>
      <c r="D2821" s="9" t="str">
        <f>CONCATENATE(quota_commodities[[#This Row],[goods_nomenclature_item_id]], " - ", quota_commodities[[#This Row],[description]])</f>
        <v>2009119992 - with a degree of concentration higher than 20!o! brix</v>
      </c>
    </row>
    <row r="2822" spans="1:4" x14ac:dyDescent="0.25">
      <c r="A2822" s="9" t="s">
        <v>531</v>
      </c>
      <c r="B2822" s="9" t="s">
        <v>4284</v>
      </c>
      <c r="C2822" s="9" t="s">
        <v>2632</v>
      </c>
      <c r="D2822" s="9" t="str">
        <f>CONCATENATE(quota_commodities[[#This Row],[goods_nomenclature_item_id]], " - ", quota_commodities[[#This Row],[description]])</f>
        <v>2009119996 - with a degree of concentration higher than 20!o! brix</v>
      </c>
    </row>
    <row r="2823" spans="1:4" x14ac:dyDescent="0.25">
      <c r="A2823" s="9" t="s">
        <v>532</v>
      </c>
      <c r="B2823" s="9" t="s">
        <v>4646</v>
      </c>
      <c r="C2823" s="9" t="s">
        <v>4166</v>
      </c>
      <c r="D2823" s="9" t="str">
        <f>CONCATENATE(quota_commodities[[#This Row],[goods_nomenclature_item_id]], " - ", quota_commodities[[#This Row],[description]])</f>
        <v>2009419210 - powdered</v>
      </c>
    </row>
    <row r="2824" spans="1:4" x14ac:dyDescent="0.25">
      <c r="A2824" s="9" t="s">
        <v>532</v>
      </c>
      <c r="B2824" s="9" t="s">
        <v>4647</v>
      </c>
      <c r="C2824" s="9" t="s">
        <v>4648</v>
      </c>
      <c r="D2824" s="9" t="str">
        <f>CONCATENATE(quota_commodities[[#This Row],[goods_nomenclature_item_id]], " - ", quota_commodities[[#This Row],[description]])</f>
        <v>2009419220 - Pineapple juice: ??? not from concentrate, ??? of the genus Ananas, ??? of a Brix value of 11 or more but not more than 16, used in the manufacture of products of drink industry</v>
      </c>
    </row>
    <row r="2825" spans="1:4" x14ac:dyDescent="0.25">
      <c r="A2825" s="9" t="s">
        <v>532</v>
      </c>
      <c r="B2825" s="9" t="s">
        <v>4649</v>
      </c>
      <c r="C2825" s="9" t="s">
        <v>2617</v>
      </c>
      <c r="D2825" s="9" t="str">
        <f>CONCATENATE(quota_commodities[[#This Row],[goods_nomenclature_item_id]], " - ", quota_commodities[[#This Row],[description]])</f>
        <v>2009419230 - Other</v>
      </c>
    </row>
    <row r="2826" spans="1:4" x14ac:dyDescent="0.25">
      <c r="A2826" s="9" t="s">
        <v>532</v>
      </c>
      <c r="B2826" s="9" t="s">
        <v>4650</v>
      </c>
      <c r="C2826" s="9" t="s">
        <v>4580</v>
      </c>
      <c r="D2826" s="9" t="str">
        <f>CONCATENATE(quota_commodities[[#This Row],[goods_nomenclature_item_id]], " - ", quota_commodities[[#This Row],[description]])</f>
        <v>2009419900 - Not containing added sugar</v>
      </c>
    </row>
    <row r="2827" spans="1:4" x14ac:dyDescent="0.25">
      <c r="A2827" s="9" t="s">
        <v>532</v>
      </c>
      <c r="B2827" s="9" t="s">
        <v>2798</v>
      </c>
      <c r="C2827" s="9" t="s">
        <v>2790</v>
      </c>
      <c r="D2827" s="9" t="str">
        <f>CONCATENATE(quota_commodities[[#This Row],[goods_nomenclature_item_id]], " - ", quota_commodities[[#This Row],[description]])</f>
        <v>2009491100 - Of a value not exceeding ???|30|per 100|kg net weight</v>
      </c>
    </row>
    <row r="2828" spans="1:4" x14ac:dyDescent="0.25">
      <c r="A2828" s="9" t="s">
        <v>532</v>
      </c>
      <c r="B2828" s="9" t="s">
        <v>2799</v>
      </c>
      <c r="C2828" s="9" t="s">
        <v>2617</v>
      </c>
      <c r="D2828" s="9" t="str">
        <f>CONCATENATE(quota_commodities[[#This Row],[goods_nomenclature_item_id]], " - ", quota_commodities[[#This Row],[description]])</f>
        <v>2009491900 - Other</v>
      </c>
    </row>
    <row r="2829" spans="1:4" x14ac:dyDescent="0.25">
      <c r="A2829" s="9" t="s">
        <v>532</v>
      </c>
      <c r="B2829" s="9" t="s">
        <v>4651</v>
      </c>
      <c r="C2829" s="9" t="s">
        <v>4652</v>
      </c>
      <c r="D2829" s="9" t="str">
        <f>CONCATENATE(quota_commodities[[#This Row],[goods_nomenclature_item_id]], " - ", quota_commodities[[#This Row],[description]])</f>
        <v>2009493000 - Of a value exceeding ???|30|per 100|kg net weight, containing added sugar</v>
      </c>
    </row>
    <row r="2830" spans="1:4" x14ac:dyDescent="0.25">
      <c r="A2830" s="9" t="s">
        <v>532</v>
      </c>
      <c r="B2830" s="9" t="s">
        <v>4653</v>
      </c>
      <c r="C2830" s="9" t="s">
        <v>3335</v>
      </c>
      <c r="D2830" s="9" t="str">
        <f>CONCATENATE(quota_commodities[[#This Row],[goods_nomenclature_item_id]], " - ", quota_commodities[[#This Row],[description]])</f>
        <v>2009499100 - With an added sugar content exceeding 30|% by weight</v>
      </c>
    </row>
    <row r="2831" spans="1:4" x14ac:dyDescent="0.25">
      <c r="A2831" s="9" t="s">
        <v>532</v>
      </c>
      <c r="B2831" s="9" t="s">
        <v>4654</v>
      </c>
      <c r="C2831" s="9" t="s">
        <v>4580</v>
      </c>
      <c r="D2831" s="9" t="str">
        <f>CONCATENATE(quota_commodities[[#This Row],[goods_nomenclature_item_id]], " - ", quota_commodities[[#This Row],[description]])</f>
        <v>2009499900 - Not containing added sugar</v>
      </c>
    </row>
    <row r="2832" spans="1:4" x14ac:dyDescent="0.25">
      <c r="A2832" s="9" t="s">
        <v>533</v>
      </c>
      <c r="B2832" s="9" t="s">
        <v>4655</v>
      </c>
      <c r="C2832" s="9" t="s">
        <v>2617</v>
      </c>
      <c r="D2832" s="9" t="str">
        <f>CONCATENATE(quota_commodities[[#This Row],[goods_nomenclature_item_id]], " - ", quota_commodities[[#This Row],[description]])</f>
        <v>0408118000 - Other</v>
      </c>
    </row>
    <row r="2833" spans="1:4" x14ac:dyDescent="0.25">
      <c r="A2833" s="9" t="s">
        <v>535</v>
      </c>
      <c r="B2833" s="9" t="s">
        <v>4656</v>
      </c>
      <c r="C2833" s="9" t="s">
        <v>4657</v>
      </c>
      <c r="D2833" s="9" t="str">
        <f>CONCATENATE(quota_commodities[[#This Row],[goods_nomenclature_item_id]], " - ", quota_commodities[[#This Row],[description]])</f>
        <v>0408198100 - Liquid</v>
      </c>
    </row>
    <row r="2834" spans="1:4" x14ac:dyDescent="0.25">
      <c r="A2834" s="9" t="s">
        <v>535</v>
      </c>
      <c r="B2834" s="9" t="s">
        <v>4658</v>
      </c>
      <c r="C2834" s="9" t="s">
        <v>4659</v>
      </c>
      <c r="D2834" s="9" t="str">
        <f>CONCATENATE(quota_commodities[[#This Row],[goods_nomenclature_item_id]], " - ", quota_commodities[[#This Row],[description]])</f>
        <v>0408198900 - Other, including frozen</v>
      </c>
    </row>
    <row r="2835" spans="1:4" x14ac:dyDescent="0.25">
      <c r="A2835" s="9" t="s">
        <v>536</v>
      </c>
      <c r="B2835" s="9" t="s">
        <v>4660</v>
      </c>
      <c r="C2835" s="9" t="s">
        <v>2617</v>
      </c>
      <c r="D2835" s="9" t="str">
        <f>CONCATENATE(quota_commodities[[#This Row],[goods_nomenclature_item_id]], " - ", quota_commodities[[#This Row],[description]])</f>
        <v>0408918000 - Other</v>
      </c>
    </row>
    <row r="2836" spans="1:4" x14ac:dyDescent="0.25">
      <c r="A2836" s="9" t="s">
        <v>537</v>
      </c>
      <c r="B2836" s="9" t="s">
        <v>4661</v>
      </c>
      <c r="C2836" s="9" t="s">
        <v>2617</v>
      </c>
      <c r="D2836" s="9" t="str">
        <f>CONCATENATE(quota_commodities[[#This Row],[goods_nomenclature_item_id]], " - ", quota_commodities[[#This Row],[description]])</f>
        <v>0408998000 - Other</v>
      </c>
    </row>
    <row r="2837" spans="1:4" x14ac:dyDescent="0.25">
      <c r="A2837" s="9" t="s">
        <v>538</v>
      </c>
      <c r="B2837" s="9" t="s">
        <v>4662</v>
      </c>
      <c r="C2837" s="9" t="s">
        <v>4663</v>
      </c>
      <c r="D2837" s="9" t="str">
        <f>CONCATENATE(quota_commodities[[#This Row],[goods_nomenclature_item_id]], " - ", quota_commodities[[#This Row],[description]])</f>
        <v>3502119010 - crystals</v>
      </c>
    </row>
    <row r="2838" spans="1:4" x14ac:dyDescent="0.25">
      <c r="A2838" s="9" t="s">
        <v>540</v>
      </c>
      <c r="B2838" s="9" t="s">
        <v>4664</v>
      </c>
      <c r="C2838" s="9" t="s">
        <v>2617</v>
      </c>
      <c r="D2838" s="9" t="str">
        <f>CONCATENATE(quota_commodities[[#This Row],[goods_nomenclature_item_id]], " - ", quota_commodities[[#This Row],[description]])</f>
        <v>3502119090 - Other</v>
      </c>
    </row>
    <row r="2839" spans="1:4" x14ac:dyDescent="0.25">
      <c r="A2839" s="9" t="s">
        <v>541</v>
      </c>
      <c r="B2839" s="9" t="s">
        <v>4665</v>
      </c>
      <c r="C2839" s="9" t="s">
        <v>2617</v>
      </c>
      <c r="D2839" s="9" t="str">
        <f>CONCATENATE(quota_commodities[[#This Row],[goods_nomenclature_item_id]], " - ", quota_commodities[[#This Row],[description]])</f>
        <v>3502199000 - Other</v>
      </c>
    </row>
    <row r="2840" spans="1:4" x14ac:dyDescent="0.25">
      <c r="A2840" s="9" t="s">
        <v>542</v>
      </c>
      <c r="B2840" s="9" t="s">
        <v>2841</v>
      </c>
      <c r="C2840" s="9" t="s">
        <v>2617</v>
      </c>
      <c r="D2840" s="9" t="str">
        <f>CONCATENATE(quota_commodities[[#This Row],[goods_nomenclature_item_id]], " - ", quota_commodities[[#This Row],[description]])</f>
        <v>2204219319 - Other</v>
      </c>
    </row>
    <row r="2841" spans="1:4" x14ac:dyDescent="0.25">
      <c r="A2841" s="9" t="s">
        <v>542</v>
      </c>
      <c r="B2841" s="9" t="s">
        <v>4083</v>
      </c>
      <c r="C2841" s="9" t="s">
        <v>2617</v>
      </c>
      <c r="D2841" s="9" t="str">
        <f>CONCATENATE(quota_commodities[[#This Row],[goods_nomenclature_item_id]], " - ", quota_commodities[[#This Row],[description]])</f>
        <v>2204219329 - Other</v>
      </c>
    </row>
    <row r="2842" spans="1:4" x14ac:dyDescent="0.25">
      <c r="A2842" s="9" t="s">
        <v>542</v>
      </c>
      <c r="B2842" s="9" t="s">
        <v>4084</v>
      </c>
      <c r="C2842" s="9" t="s">
        <v>4085</v>
      </c>
      <c r="D2842" s="9" t="str">
        <f>CONCATENATE(quota_commodities[[#This Row],[goods_nomenclature_item_id]], " - ", quota_commodities[[#This Row],[description]])</f>
        <v>2204219331 - Of an actual alcoholic strength by volume exceeding 15|% vol but not exceeding 18|% vol</v>
      </c>
    </row>
    <row r="2843" spans="1:4" x14ac:dyDescent="0.25">
      <c r="A2843" s="9" t="s">
        <v>542</v>
      </c>
      <c r="B2843" s="9" t="s">
        <v>2846</v>
      </c>
      <c r="C2843" s="9" t="s">
        <v>2617</v>
      </c>
      <c r="D2843" s="9" t="str">
        <f>CONCATENATE(quota_commodities[[#This Row],[goods_nomenclature_item_id]], " - ", quota_commodities[[#This Row],[description]])</f>
        <v>2204219419 - Other</v>
      </c>
    </row>
    <row r="2844" spans="1:4" x14ac:dyDescent="0.25">
      <c r="A2844" s="9" t="s">
        <v>542</v>
      </c>
      <c r="B2844" s="9" t="s">
        <v>4090</v>
      </c>
      <c r="C2844" s="9" t="s">
        <v>2617</v>
      </c>
      <c r="D2844" s="9" t="str">
        <f>CONCATENATE(quota_commodities[[#This Row],[goods_nomenclature_item_id]], " - ", quota_commodities[[#This Row],[description]])</f>
        <v>2204219429 - Other</v>
      </c>
    </row>
    <row r="2845" spans="1:4" x14ac:dyDescent="0.25">
      <c r="A2845" s="9" t="s">
        <v>542</v>
      </c>
      <c r="B2845" s="9" t="s">
        <v>4091</v>
      </c>
      <c r="C2845" s="9" t="s">
        <v>4085</v>
      </c>
      <c r="D2845" s="9" t="str">
        <f>CONCATENATE(quota_commodities[[#This Row],[goods_nomenclature_item_id]], " - ", quota_commodities[[#This Row],[description]])</f>
        <v>2204219431 - Of an actual alcoholic strength by volume exceeding 15|% vol but not exceeding 18|% vol</v>
      </c>
    </row>
    <row r="2846" spans="1:4" x14ac:dyDescent="0.25">
      <c r="A2846" s="9" t="s">
        <v>542</v>
      </c>
      <c r="B2846" s="9" t="s">
        <v>2847</v>
      </c>
      <c r="C2846" s="9" t="s">
        <v>2817</v>
      </c>
      <c r="D2846" s="9" t="str">
        <f>CONCATENATE(quota_commodities[[#This Row],[goods_nomenclature_item_id]], " - ", quota_commodities[[#This Row],[description]])</f>
        <v>2204219461 - Of an actual alcoholic strength by volume not exceeding 13|% vol</v>
      </c>
    </row>
    <row r="2847" spans="1:4" x14ac:dyDescent="0.25">
      <c r="A2847" s="9" t="s">
        <v>542</v>
      </c>
      <c r="B2847" s="9" t="s">
        <v>4666</v>
      </c>
      <c r="C2847" s="9" t="s">
        <v>4095</v>
      </c>
      <c r="D2847" s="9" t="str">
        <f>CONCATENATE(quota_commodities[[#This Row],[goods_nomenclature_item_id]], " - ", quota_commodities[[#This Row],[description]])</f>
        <v>2204219471 - Of an actual alcoholic strength by volume exceeding 13|% vol but not exceeding 15|% vol</v>
      </c>
    </row>
    <row r="2848" spans="1:4" x14ac:dyDescent="0.25">
      <c r="A2848" s="9" t="s">
        <v>542</v>
      </c>
      <c r="B2848" s="9" t="s">
        <v>4667</v>
      </c>
      <c r="C2848" s="9" t="s">
        <v>4085</v>
      </c>
      <c r="D2848" s="9" t="str">
        <f>CONCATENATE(quota_commodities[[#This Row],[goods_nomenclature_item_id]], " - ", quota_commodities[[#This Row],[description]])</f>
        <v>2204219481 - Of an actual alcoholic strength by volume exceeding 15|% vol but not exceeding 18|% vol</v>
      </c>
    </row>
    <row r="2849" spans="1:4" x14ac:dyDescent="0.25">
      <c r="A2849" s="9" t="s">
        <v>542</v>
      </c>
      <c r="B2849" s="9" t="s">
        <v>2848</v>
      </c>
      <c r="C2849" s="9" t="s">
        <v>2817</v>
      </c>
      <c r="D2849" s="9" t="str">
        <f>CONCATENATE(quota_commodities[[#This Row],[goods_nomenclature_item_id]], " - ", quota_commodities[[#This Row],[description]])</f>
        <v>2204219511 - Of an actual alcoholic strength by volume not exceeding 13|% vol</v>
      </c>
    </row>
    <row r="2850" spans="1:4" x14ac:dyDescent="0.25">
      <c r="A2850" s="9" t="s">
        <v>542</v>
      </c>
      <c r="B2850" s="9" t="s">
        <v>4094</v>
      </c>
      <c r="C2850" s="9" t="s">
        <v>4095</v>
      </c>
      <c r="D2850" s="9" t="str">
        <f>CONCATENATE(quota_commodities[[#This Row],[goods_nomenclature_item_id]], " - ", quota_commodities[[#This Row],[description]])</f>
        <v>2204219521 - Of an actual alcoholic strength by volume exceeding 13|% vol but not exceeding 15|% vol</v>
      </c>
    </row>
    <row r="2851" spans="1:4" x14ac:dyDescent="0.25">
      <c r="A2851" s="9" t="s">
        <v>542</v>
      </c>
      <c r="B2851" s="9" t="s">
        <v>4096</v>
      </c>
      <c r="C2851" s="9" t="s">
        <v>4085</v>
      </c>
      <c r="D2851" s="9" t="str">
        <f>CONCATENATE(quota_commodities[[#This Row],[goods_nomenclature_item_id]], " - ", quota_commodities[[#This Row],[description]])</f>
        <v>2204219531 - Of an actual alcoholic strength by volume exceeding 15|% vol but not exceeding 18|% vol</v>
      </c>
    </row>
    <row r="2852" spans="1:4" x14ac:dyDescent="0.25">
      <c r="A2852" s="9" t="s">
        <v>542</v>
      </c>
      <c r="B2852" s="9" t="s">
        <v>2849</v>
      </c>
      <c r="C2852" s="9" t="s">
        <v>2817</v>
      </c>
      <c r="D2852" s="9" t="str">
        <f>CONCATENATE(quota_commodities[[#This Row],[goods_nomenclature_item_id]], " - ", quota_commodities[[#This Row],[description]])</f>
        <v>2204219611 - Of an actual alcoholic strength by volume not exceeding 13|% vol</v>
      </c>
    </row>
    <row r="2853" spans="1:4" x14ac:dyDescent="0.25">
      <c r="A2853" s="9" t="s">
        <v>542</v>
      </c>
      <c r="B2853" s="9" t="s">
        <v>4099</v>
      </c>
      <c r="C2853" s="9" t="s">
        <v>4095</v>
      </c>
      <c r="D2853" s="9" t="str">
        <f>CONCATENATE(quota_commodities[[#This Row],[goods_nomenclature_item_id]], " - ", quota_commodities[[#This Row],[description]])</f>
        <v>2204219621 - Of an actual alcoholic strength by volume exceeding 13|% vol but not exceeding 15|% vol</v>
      </c>
    </row>
    <row r="2854" spans="1:4" x14ac:dyDescent="0.25">
      <c r="A2854" s="9" t="s">
        <v>542</v>
      </c>
      <c r="B2854" s="9" t="s">
        <v>4100</v>
      </c>
      <c r="C2854" s="9" t="s">
        <v>4085</v>
      </c>
      <c r="D2854" s="9" t="str">
        <f>CONCATENATE(quota_commodities[[#This Row],[goods_nomenclature_item_id]], " - ", quota_commodities[[#This Row],[description]])</f>
        <v>2204219631 - Of an actual alcoholic strength by volume exceeding 15|% vol but not exceeding 18|% vol</v>
      </c>
    </row>
    <row r="2855" spans="1:4" x14ac:dyDescent="0.25">
      <c r="A2855" s="9" t="s">
        <v>542</v>
      </c>
      <c r="B2855" s="9" t="s">
        <v>2850</v>
      </c>
      <c r="C2855" s="9" t="s">
        <v>2817</v>
      </c>
      <c r="D2855" s="9" t="str">
        <f>CONCATENATE(quota_commodities[[#This Row],[goods_nomenclature_item_id]], " - ", quota_commodities[[#This Row],[description]])</f>
        <v>2204219661 - Of an actual alcoholic strength by volume not exceeding 13|% vol</v>
      </c>
    </row>
    <row r="2856" spans="1:4" x14ac:dyDescent="0.25">
      <c r="A2856" s="9" t="s">
        <v>542</v>
      </c>
      <c r="B2856" s="9" t="s">
        <v>4668</v>
      </c>
      <c r="C2856" s="9" t="s">
        <v>4095</v>
      </c>
      <c r="D2856" s="9" t="str">
        <f>CONCATENATE(quota_commodities[[#This Row],[goods_nomenclature_item_id]], " - ", quota_commodities[[#This Row],[description]])</f>
        <v>2204219671 - Of an actual alcoholic strength by volume exceeding 13|% vol but not exceeding 15|% vol</v>
      </c>
    </row>
    <row r="2857" spans="1:4" x14ac:dyDescent="0.25">
      <c r="A2857" s="9" t="s">
        <v>542</v>
      </c>
      <c r="B2857" s="9" t="s">
        <v>4669</v>
      </c>
      <c r="C2857" s="9" t="s">
        <v>4085</v>
      </c>
      <c r="D2857" s="9" t="str">
        <f>CONCATENATE(quota_commodities[[#This Row],[goods_nomenclature_item_id]], " - ", quota_commodities[[#This Row],[description]])</f>
        <v>2204219681 - Of an actual alcoholic strength by volume exceeding 15|% vol but not exceeding 18|% vol</v>
      </c>
    </row>
    <row r="2858" spans="1:4" x14ac:dyDescent="0.25">
      <c r="A2858" s="9" t="s">
        <v>542</v>
      </c>
      <c r="B2858" s="9" t="s">
        <v>2851</v>
      </c>
      <c r="C2858" s="9" t="s">
        <v>2817</v>
      </c>
      <c r="D2858" s="9" t="str">
        <f>CONCATENATE(quota_commodities[[#This Row],[goods_nomenclature_item_id]], " - ", quota_commodities[[#This Row],[description]])</f>
        <v>2204219711 - Of an actual alcoholic strength by volume not exceeding 13|% vol</v>
      </c>
    </row>
    <row r="2859" spans="1:4" x14ac:dyDescent="0.25">
      <c r="A2859" s="9" t="s">
        <v>542</v>
      </c>
      <c r="B2859" s="9" t="s">
        <v>4103</v>
      </c>
      <c r="C2859" s="9" t="s">
        <v>4095</v>
      </c>
      <c r="D2859" s="9" t="str">
        <f>CONCATENATE(quota_commodities[[#This Row],[goods_nomenclature_item_id]], " - ", quota_commodities[[#This Row],[description]])</f>
        <v>2204219721 - Of an actual alcoholic strength by volume exceeding 13|% vol but not exceeding 15|% vol</v>
      </c>
    </row>
    <row r="2860" spans="1:4" x14ac:dyDescent="0.25">
      <c r="A2860" s="9" t="s">
        <v>542</v>
      </c>
      <c r="B2860" s="9" t="s">
        <v>4104</v>
      </c>
      <c r="C2860" s="9" t="s">
        <v>4085</v>
      </c>
      <c r="D2860" s="9" t="str">
        <f>CONCATENATE(quota_commodities[[#This Row],[goods_nomenclature_item_id]], " - ", quota_commodities[[#This Row],[description]])</f>
        <v>2204219731 - Of an actual alcoholic strength by volume exceeding 15|% vol but not exceeding 18|% vol</v>
      </c>
    </row>
    <row r="2861" spans="1:4" x14ac:dyDescent="0.25">
      <c r="A2861" s="9" t="s">
        <v>542</v>
      </c>
      <c r="B2861" s="9" t="s">
        <v>2852</v>
      </c>
      <c r="C2861" s="9" t="s">
        <v>2817</v>
      </c>
      <c r="D2861" s="9" t="str">
        <f>CONCATENATE(quota_commodities[[#This Row],[goods_nomenclature_item_id]], " - ", quota_commodities[[#This Row],[description]])</f>
        <v>2204219811 - Of an actual alcoholic strength by volume not exceeding 13|% vol</v>
      </c>
    </row>
    <row r="2862" spans="1:4" x14ac:dyDescent="0.25">
      <c r="A2862" s="9" t="s">
        <v>542</v>
      </c>
      <c r="B2862" s="9" t="s">
        <v>4107</v>
      </c>
      <c r="C2862" s="9" t="s">
        <v>4095</v>
      </c>
      <c r="D2862" s="9" t="str">
        <f>CONCATENATE(quota_commodities[[#This Row],[goods_nomenclature_item_id]], " - ", quota_commodities[[#This Row],[description]])</f>
        <v>2204219821 - Of an actual alcoholic strength by volume exceeding 13|% vol but not exceeding 15|% vol</v>
      </c>
    </row>
    <row r="2863" spans="1:4" x14ac:dyDescent="0.25">
      <c r="A2863" s="9" t="s">
        <v>542</v>
      </c>
      <c r="B2863" s="9" t="s">
        <v>4108</v>
      </c>
      <c r="C2863" s="9" t="s">
        <v>4085</v>
      </c>
      <c r="D2863" s="9" t="str">
        <f>CONCATENATE(quota_commodities[[#This Row],[goods_nomenclature_item_id]], " - ", quota_commodities[[#This Row],[description]])</f>
        <v>2204219831 - Of an actual alcoholic strength by volume exceeding 15|% vol but not exceeding 18|% vol</v>
      </c>
    </row>
    <row r="2864" spans="1:4" x14ac:dyDescent="0.25">
      <c r="A2864" s="9" t="s">
        <v>542</v>
      </c>
      <c r="B2864" s="9" t="s">
        <v>2853</v>
      </c>
      <c r="C2864" s="9" t="s">
        <v>2817</v>
      </c>
      <c r="D2864" s="9" t="str">
        <f>CONCATENATE(quota_commodities[[#This Row],[goods_nomenclature_item_id]], " - ", quota_commodities[[#This Row],[description]])</f>
        <v>2204219861 - Of an actual alcoholic strength by volume not exceeding 13|% vol</v>
      </c>
    </row>
    <row r="2865" spans="1:4" x14ac:dyDescent="0.25">
      <c r="A2865" s="9" t="s">
        <v>542</v>
      </c>
      <c r="B2865" s="9" t="s">
        <v>4670</v>
      </c>
      <c r="C2865" s="9" t="s">
        <v>4095</v>
      </c>
      <c r="D2865" s="9" t="str">
        <f>CONCATENATE(quota_commodities[[#This Row],[goods_nomenclature_item_id]], " - ", quota_commodities[[#This Row],[description]])</f>
        <v>2204219871 - Of an actual alcoholic strength by volume exceeding 13|% vol but not exceeding 15|% vol</v>
      </c>
    </row>
    <row r="2866" spans="1:4" x14ac:dyDescent="0.25">
      <c r="A2866" s="9" t="s">
        <v>542</v>
      </c>
      <c r="B2866" s="9" t="s">
        <v>4671</v>
      </c>
      <c r="C2866" s="9" t="s">
        <v>4085</v>
      </c>
      <c r="D2866" s="9" t="str">
        <f>CONCATENATE(quota_commodities[[#This Row],[goods_nomenclature_item_id]], " - ", quota_commodities[[#This Row],[description]])</f>
        <v>2204219881 - Of an actual alcoholic strength by volume exceeding 15|% vol but not exceeding 18|% vol</v>
      </c>
    </row>
    <row r="2867" spans="1:4" x14ac:dyDescent="0.25">
      <c r="A2867" s="9" t="s">
        <v>542</v>
      </c>
      <c r="B2867" s="9" t="s">
        <v>2816</v>
      </c>
      <c r="C2867" s="9" t="s">
        <v>2817</v>
      </c>
      <c r="D2867" s="9" t="str">
        <f>CONCATENATE(quota_commodities[[#This Row],[goods_nomenclature_item_id]], " - ", quota_commodities[[#This Row],[description]])</f>
        <v>2204229310 - Of an actual alcoholic strength by volume not exceeding 13|% vol</v>
      </c>
    </row>
    <row r="2868" spans="1:4" x14ac:dyDescent="0.25">
      <c r="A2868" s="9" t="s">
        <v>542</v>
      </c>
      <c r="B2868" s="9" t="s">
        <v>4238</v>
      </c>
      <c r="C2868" s="9" t="s">
        <v>4095</v>
      </c>
      <c r="D2868" s="9" t="str">
        <f>CONCATENATE(quota_commodities[[#This Row],[goods_nomenclature_item_id]], " - ", quota_commodities[[#This Row],[description]])</f>
        <v>2204229320 - Of an actual alcoholic strength by volume exceeding 13|% vol but not exceeding 15|% vol</v>
      </c>
    </row>
    <row r="2869" spans="1:4" x14ac:dyDescent="0.25">
      <c r="A2869" s="9" t="s">
        <v>542</v>
      </c>
      <c r="B2869" s="9" t="s">
        <v>4239</v>
      </c>
      <c r="C2869" s="9" t="s">
        <v>4085</v>
      </c>
      <c r="D2869" s="9" t="str">
        <f>CONCATENATE(quota_commodities[[#This Row],[goods_nomenclature_item_id]], " - ", quota_commodities[[#This Row],[description]])</f>
        <v>2204229330 - Of an actual alcoholic strength by volume exceeding 15|% vol but not exceeding 18|% vol</v>
      </c>
    </row>
    <row r="2870" spans="1:4" x14ac:dyDescent="0.25">
      <c r="A2870" s="9" t="s">
        <v>542</v>
      </c>
      <c r="B2870" s="9" t="s">
        <v>2818</v>
      </c>
      <c r="C2870" s="9" t="s">
        <v>2817</v>
      </c>
      <c r="D2870" s="9" t="str">
        <f>CONCATENATE(quota_commodities[[#This Row],[goods_nomenclature_item_id]], " - ", quota_commodities[[#This Row],[description]])</f>
        <v>2204229411 - Of an actual alcoholic strength by volume not exceeding 13|% vol</v>
      </c>
    </row>
    <row r="2871" spans="1:4" x14ac:dyDescent="0.25">
      <c r="A2871" s="9" t="s">
        <v>542</v>
      </c>
      <c r="B2871" s="9" t="s">
        <v>4115</v>
      </c>
      <c r="C2871" s="9" t="s">
        <v>4095</v>
      </c>
      <c r="D2871" s="9" t="str">
        <f>CONCATENATE(quota_commodities[[#This Row],[goods_nomenclature_item_id]], " - ", quota_commodities[[#This Row],[description]])</f>
        <v>2204229421 - Of an actual alcoholic strength by volume exceeding 13|% vol but not exceeding 15|% vol</v>
      </c>
    </row>
    <row r="2872" spans="1:4" x14ac:dyDescent="0.25">
      <c r="A2872" s="9" t="s">
        <v>542</v>
      </c>
      <c r="B2872" s="9" t="s">
        <v>4116</v>
      </c>
      <c r="C2872" s="9" t="s">
        <v>4085</v>
      </c>
      <c r="D2872" s="9" t="str">
        <f>CONCATENATE(quota_commodities[[#This Row],[goods_nomenclature_item_id]], " - ", quota_commodities[[#This Row],[description]])</f>
        <v>2204229431 - Of an actual alcoholic strength by volume exceeding 15|% vol but not exceeding 18|% vol</v>
      </c>
    </row>
    <row r="2873" spans="1:4" x14ac:dyDescent="0.25">
      <c r="A2873" s="9" t="s">
        <v>542</v>
      </c>
      <c r="B2873" s="9" t="s">
        <v>2819</v>
      </c>
      <c r="C2873" s="9" t="s">
        <v>2817</v>
      </c>
      <c r="D2873" s="9" t="str">
        <f>CONCATENATE(quota_commodities[[#This Row],[goods_nomenclature_item_id]], " - ", quota_commodities[[#This Row],[description]])</f>
        <v>2204229461 - Of an actual alcoholic strength by volume not exceeding 13|% vol</v>
      </c>
    </row>
    <row r="2874" spans="1:4" x14ac:dyDescent="0.25">
      <c r="A2874" s="9" t="s">
        <v>542</v>
      </c>
      <c r="B2874" s="9" t="s">
        <v>4672</v>
      </c>
      <c r="C2874" s="9" t="s">
        <v>4095</v>
      </c>
      <c r="D2874" s="9" t="str">
        <f>CONCATENATE(quota_commodities[[#This Row],[goods_nomenclature_item_id]], " - ", quota_commodities[[#This Row],[description]])</f>
        <v>2204229471 - Of an actual alcoholic strength by volume exceeding 13|% vol but not exceeding 15|% vol</v>
      </c>
    </row>
    <row r="2875" spans="1:4" x14ac:dyDescent="0.25">
      <c r="A2875" s="9" t="s">
        <v>542</v>
      </c>
      <c r="B2875" s="9" t="s">
        <v>4673</v>
      </c>
      <c r="C2875" s="9" t="s">
        <v>4085</v>
      </c>
      <c r="D2875" s="9" t="str">
        <f>CONCATENATE(quota_commodities[[#This Row],[goods_nomenclature_item_id]], " - ", quota_commodities[[#This Row],[description]])</f>
        <v>2204229481 - Of an actual alcoholic strength by volume exceeding 15|% vol but not exceeding 18|% vol</v>
      </c>
    </row>
    <row r="2876" spans="1:4" x14ac:dyDescent="0.25">
      <c r="A2876" s="9" t="s">
        <v>542</v>
      </c>
      <c r="B2876" s="9" t="s">
        <v>2820</v>
      </c>
      <c r="C2876" s="9" t="s">
        <v>2817</v>
      </c>
      <c r="D2876" s="9" t="str">
        <f>CONCATENATE(quota_commodities[[#This Row],[goods_nomenclature_item_id]], " - ", quota_commodities[[#This Row],[description]])</f>
        <v>2204229510 - Of an actual alcoholic strength by volume not exceeding 13|% vol</v>
      </c>
    </row>
    <row r="2877" spans="1:4" x14ac:dyDescent="0.25">
      <c r="A2877" s="9" t="s">
        <v>542</v>
      </c>
      <c r="B2877" s="9" t="s">
        <v>4242</v>
      </c>
      <c r="C2877" s="9" t="s">
        <v>4095</v>
      </c>
      <c r="D2877" s="9" t="str">
        <f>CONCATENATE(quota_commodities[[#This Row],[goods_nomenclature_item_id]], " - ", quota_commodities[[#This Row],[description]])</f>
        <v>2204229520 - Of an actual alcoholic strength by volume exceeding 13|% vol but not exceeding 15|% vol</v>
      </c>
    </row>
    <row r="2878" spans="1:4" x14ac:dyDescent="0.25">
      <c r="A2878" s="9" t="s">
        <v>542</v>
      </c>
      <c r="B2878" s="9" t="s">
        <v>4243</v>
      </c>
      <c r="C2878" s="9" t="s">
        <v>4085</v>
      </c>
      <c r="D2878" s="9" t="str">
        <f>CONCATENATE(quota_commodities[[#This Row],[goods_nomenclature_item_id]], " - ", quota_commodities[[#This Row],[description]])</f>
        <v>2204229530 - Of an actual alcoholic strength by volume exceeding 15|% vol but not exceeding 18|% vol</v>
      </c>
    </row>
    <row r="2879" spans="1:4" x14ac:dyDescent="0.25">
      <c r="A2879" s="9" t="s">
        <v>542</v>
      </c>
      <c r="B2879" s="9" t="s">
        <v>2821</v>
      </c>
      <c r="C2879" s="9" t="s">
        <v>2817</v>
      </c>
      <c r="D2879" s="9" t="str">
        <f>CONCATENATE(quota_commodities[[#This Row],[goods_nomenclature_item_id]], " - ", quota_commodities[[#This Row],[description]])</f>
        <v>2204229611 - Of an actual alcoholic strength by volume not exceeding 13|% vol</v>
      </c>
    </row>
    <row r="2880" spans="1:4" x14ac:dyDescent="0.25">
      <c r="A2880" s="9" t="s">
        <v>542</v>
      </c>
      <c r="B2880" s="9" t="s">
        <v>4120</v>
      </c>
      <c r="C2880" s="9" t="s">
        <v>4095</v>
      </c>
      <c r="D2880" s="9" t="str">
        <f>CONCATENATE(quota_commodities[[#This Row],[goods_nomenclature_item_id]], " - ", quota_commodities[[#This Row],[description]])</f>
        <v>2204229621 - Of an actual alcoholic strength by volume exceeding 13|% vol but not exceeding 15|% vol</v>
      </c>
    </row>
    <row r="2881" spans="1:4" x14ac:dyDescent="0.25">
      <c r="A2881" s="9" t="s">
        <v>542</v>
      </c>
      <c r="B2881" s="9" t="s">
        <v>4121</v>
      </c>
      <c r="C2881" s="9" t="s">
        <v>4085</v>
      </c>
      <c r="D2881" s="9" t="str">
        <f>CONCATENATE(quota_commodities[[#This Row],[goods_nomenclature_item_id]], " - ", quota_commodities[[#This Row],[description]])</f>
        <v>2204229631 - Of an actual alcoholic strength by volume exceeding 15|% vol but not exceeding 18|% vol</v>
      </c>
    </row>
    <row r="2882" spans="1:4" x14ac:dyDescent="0.25">
      <c r="A2882" s="9" t="s">
        <v>542</v>
      </c>
      <c r="B2882" s="9" t="s">
        <v>2822</v>
      </c>
      <c r="C2882" s="9" t="s">
        <v>2817</v>
      </c>
      <c r="D2882" s="9" t="str">
        <f>CONCATENATE(quota_commodities[[#This Row],[goods_nomenclature_item_id]], " - ", quota_commodities[[#This Row],[description]])</f>
        <v>2204229661 - Of an actual alcoholic strength by volume not exceeding 13|% vol</v>
      </c>
    </row>
    <row r="2883" spans="1:4" x14ac:dyDescent="0.25">
      <c r="A2883" s="9" t="s">
        <v>542</v>
      </c>
      <c r="B2883" s="9" t="s">
        <v>4674</v>
      </c>
      <c r="C2883" s="9" t="s">
        <v>4095</v>
      </c>
      <c r="D2883" s="9" t="str">
        <f>CONCATENATE(quota_commodities[[#This Row],[goods_nomenclature_item_id]], " - ", quota_commodities[[#This Row],[description]])</f>
        <v>2204229671 - Of an actual alcoholic strength by volume exceeding 13|% vol but not exceeding 15|% vol</v>
      </c>
    </row>
    <row r="2884" spans="1:4" x14ac:dyDescent="0.25">
      <c r="A2884" s="9" t="s">
        <v>542</v>
      </c>
      <c r="B2884" s="9" t="s">
        <v>4675</v>
      </c>
      <c r="C2884" s="9" t="s">
        <v>4085</v>
      </c>
      <c r="D2884" s="9" t="str">
        <f>CONCATENATE(quota_commodities[[#This Row],[goods_nomenclature_item_id]], " - ", quota_commodities[[#This Row],[description]])</f>
        <v>2204229681 - Of an actual alcoholic strength by volume exceeding 15|% vol but not exceeding 18|% vol</v>
      </c>
    </row>
    <row r="2885" spans="1:4" x14ac:dyDescent="0.25">
      <c r="A2885" s="9" t="s">
        <v>542</v>
      </c>
      <c r="B2885" s="9" t="s">
        <v>2823</v>
      </c>
      <c r="C2885" s="9" t="s">
        <v>2817</v>
      </c>
      <c r="D2885" s="9" t="str">
        <f>CONCATENATE(quota_commodities[[#This Row],[goods_nomenclature_item_id]], " - ", quota_commodities[[#This Row],[description]])</f>
        <v>2204229710 - Of an actual alcoholic strength by volume not exceeding 13|% vol</v>
      </c>
    </row>
    <row r="2886" spans="1:4" x14ac:dyDescent="0.25">
      <c r="A2886" s="9" t="s">
        <v>542</v>
      </c>
      <c r="B2886" s="9" t="s">
        <v>4246</v>
      </c>
      <c r="C2886" s="9" t="s">
        <v>4095</v>
      </c>
      <c r="D2886" s="9" t="str">
        <f>CONCATENATE(quota_commodities[[#This Row],[goods_nomenclature_item_id]], " - ", quota_commodities[[#This Row],[description]])</f>
        <v>2204229720 - Of an actual alcoholic strength by volume exceeding 13|% vol but not exceeding 15|% vol</v>
      </c>
    </row>
    <row r="2887" spans="1:4" x14ac:dyDescent="0.25">
      <c r="A2887" s="9" t="s">
        <v>542</v>
      </c>
      <c r="B2887" s="9" t="s">
        <v>4247</v>
      </c>
      <c r="C2887" s="9" t="s">
        <v>4085</v>
      </c>
      <c r="D2887" s="9" t="str">
        <f>CONCATENATE(quota_commodities[[#This Row],[goods_nomenclature_item_id]], " - ", quota_commodities[[#This Row],[description]])</f>
        <v>2204229730 - Of an actual alcoholic strength by volume exceeding 15|% vol but not exceeding 18|% vol</v>
      </c>
    </row>
    <row r="2888" spans="1:4" x14ac:dyDescent="0.25">
      <c r="A2888" s="9" t="s">
        <v>542</v>
      </c>
      <c r="B2888" s="9" t="s">
        <v>2824</v>
      </c>
      <c r="C2888" s="9" t="s">
        <v>2817</v>
      </c>
      <c r="D2888" s="9" t="str">
        <f>CONCATENATE(quota_commodities[[#This Row],[goods_nomenclature_item_id]], " - ", quota_commodities[[#This Row],[description]])</f>
        <v>2204229811 - Of an actual alcoholic strength by volume not exceeding 13|% vol</v>
      </c>
    </row>
    <row r="2889" spans="1:4" x14ac:dyDescent="0.25">
      <c r="A2889" s="9" t="s">
        <v>542</v>
      </c>
      <c r="B2889" s="9" t="s">
        <v>4124</v>
      </c>
      <c r="C2889" s="9" t="s">
        <v>4095</v>
      </c>
      <c r="D2889" s="9" t="str">
        <f>CONCATENATE(quota_commodities[[#This Row],[goods_nomenclature_item_id]], " - ", quota_commodities[[#This Row],[description]])</f>
        <v>2204229821 - Of an actual alcoholic strength by volume exceeding 13|% vol but not exceeding 15|% vol</v>
      </c>
    </row>
    <row r="2890" spans="1:4" x14ac:dyDescent="0.25">
      <c r="A2890" s="9" t="s">
        <v>542</v>
      </c>
      <c r="B2890" s="9" t="s">
        <v>4125</v>
      </c>
      <c r="C2890" s="9" t="s">
        <v>4085</v>
      </c>
      <c r="D2890" s="9" t="str">
        <f>CONCATENATE(quota_commodities[[#This Row],[goods_nomenclature_item_id]], " - ", quota_commodities[[#This Row],[description]])</f>
        <v>2204229831 - Of an actual alcoholic strength by volume exceeding 15|% vol but not exceeding 18|% vol</v>
      </c>
    </row>
    <row r="2891" spans="1:4" x14ac:dyDescent="0.25">
      <c r="A2891" s="9" t="s">
        <v>542</v>
      </c>
      <c r="B2891" s="9" t="s">
        <v>2825</v>
      </c>
      <c r="C2891" s="9" t="s">
        <v>2817</v>
      </c>
      <c r="D2891" s="9" t="str">
        <f>CONCATENATE(quota_commodities[[#This Row],[goods_nomenclature_item_id]], " - ", quota_commodities[[#This Row],[description]])</f>
        <v>2204229861 - Of an actual alcoholic strength by volume not exceeding 13|% vol</v>
      </c>
    </row>
    <row r="2892" spans="1:4" x14ac:dyDescent="0.25">
      <c r="A2892" s="9" t="s">
        <v>542</v>
      </c>
      <c r="B2892" s="9" t="s">
        <v>4676</v>
      </c>
      <c r="C2892" s="9" t="s">
        <v>4095</v>
      </c>
      <c r="D2892" s="9" t="str">
        <f>CONCATENATE(quota_commodities[[#This Row],[goods_nomenclature_item_id]], " - ", quota_commodities[[#This Row],[description]])</f>
        <v>2204229871 - Of an actual alcoholic strength by volume exceeding 13|% vol but not exceeding 15|% vol</v>
      </c>
    </row>
    <row r="2893" spans="1:4" x14ac:dyDescent="0.25">
      <c r="A2893" s="9" t="s">
        <v>542</v>
      </c>
      <c r="B2893" s="9" t="s">
        <v>4677</v>
      </c>
      <c r="C2893" s="9" t="s">
        <v>4085</v>
      </c>
      <c r="D2893" s="9" t="str">
        <f>CONCATENATE(quota_commodities[[#This Row],[goods_nomenclature_item_id]], " - ", quota_commodities[[#This Row],[description]])</f>
        <v>2204229881 - Of an actual alcoholic strength by volume exceeding 15|% vol but not exceeding 18|% vol</v>
      </c>
    </row>
    <row r="2894" spans="1:4" x14ac:dyDescent="0.25">
      <c r="A2894" s="9" t="s">
        <v>542</v>
      </c>
      <c r="B2894" s="9" t="s">
        <v>2826</v>
      </c>
      <c r="C2894" s="9" t="s">
        <v>2817</v>
      </c>
      <c r="D2894" s="9" t="str">
        <f>CONCATENATE(quota_commodities[[#This Row],[goods_nomenclature_item_id]], " - ", quota_commodities[[#This Row],[description]])</f>
        <v>2204299310 - Of an actual alcoholic strength by volume not exceeding 13|% vol</v>
      </c>
    </row>
    <row r="2895" spans="1:4" x14ac:dyDescent="0.25">
      <c r="A2895" s="9" t="s">
        <v>542</v>
      </c>
      <c r="B2895" s="9" t="s">
        <v>4250</v>
      </c>
      <c r="C2895" s="9" t="s">
        <v>4095</v>
      </c>
      <c r="D2895" s="9" t="str">
        <f>CONCATENATE(quota_commodities[[#This Row],[goods_nomenclature_item_id]], " - ", quota_commodities[[#This Row],[description]])</f>
        <v>2204299320 - Of an actual alcoholic strength by volume exceeding 13|% vol but not exceeding 15|% vol</v>
      </c>
    </row>
    <row r="2896" spans="1:4" x14ac:dyDescent="0.25">
      <c r="A2896" s="9" t="s">
        <v>542</v>
      </c>
      <c r="B2896" s="9" t="s">
        <v>4251</v>
      </c>
      <c r="C2896" s="9" t="s">
        <v>4085</v>
      </c>
      <c r="D2896" s="9" t="str">
        <f>CONCATENATE(quota_commodities[[#This Row],[goods_nomenclature_item_id]], " - ", quota_commodities[[#This Row],[description]])</f>
        <v>2204299330 - Of an actual alcoholic strength by volume exceeding 15|% vol but not exceeding 18|% vol</v>
      </c>
    </row>
    <row r="2897" spans="1:4" x14ac:dyDescent="0.25">
      <c r="A2897" s="9" t="s">
        <v>542</v>
      </c>
      <c r="B2897" s="9" t="s">
        <v>4130</v>
      </c>
      <c r="C2897" s="9" t="s">
        <v>4095</v>
      </c>
      <c r="D2897" s="9" t="str">
        <f>CONCATENATE(quota_commodities[[#This Row],[goods_nomenclature_item_id]], " - ", quota_commodities[[#This Row],[description]])</f>
        <v>2204299421 - Of an actual alcoholic strength by volume exceeding 13|% vol but not exceeding 15|% vol</v>
      </c>
    </row>
    <row r="2898" spans="1:4" x14ac:dyDescent="0.25">
      <c r="A2898" s="9" t="s">
        <v>542</v>
      </c>
      <c r="B2898" s="9" t="s">
        <v>4131</v>
      </c>
      <c r="C2898" s="9" t="s">
        <v>4085</v>
      </c>
      <c r="D2898" s="9" t="str">
        <f>CONCATENATE(quota_commodities[[#This Row],[goods_nomenclature_item_id]], " - ", quota_commodities[[#This Row],[description]])</f>
        <v>2204299431 - Of an actual alcoholic strength by volume exceeding 15|% vol but not exceeding 18|% vol</v>
      </c>
    </row>
    <row r="2899" spans="1:4" x14ac:dyDescent="0.25">
      <c r="A2899" s="9" t="s">
        <v>542</v>
      </c>
      <c r="B2899" s="9" t="s">
        <v>4678</v>
      </c>
      <c r="C2899" s="9" t="s">
        <v>4095</v>
      </c>
      <c r="D2899" s="9" t="str">
        <f>CONCATENATE(quota_commodities[[#This Row],[goods_nomenclature_item_id]], " - ", quota_commodities[[#This Row],[description]])</f>
        <v>2204299471 - Of an actual alcoholic strength by volume exceeding 13|% vol but not exceeding 15|% vol</v>
      </c>
    </row>
    <row r="2900" spans="1:4" x14ac:dyDescent="0.25">
      <c r="A2900" s="9" t="s">
        <v>542</v>
      </c>
      <c r="B2900" s="9" t="s">
        <v>4679</v>
      </c>
      <c r="C2900" s="9" t="s">
        <v>4085</v>
      </c>
      <c r="D2900" s="9" t="str">
        <f>CONCATENATE(quota_commodities[[#This Row],[goods_nomenclature_item_id]], " - ", quota_commodities[[#This Row],[description]])</f>
        <v>2204299481 - Of an actual alcoholic strength by volume exceeding 15|% vol but not exceeding 18|% vol</v>
      </c>
    </row>
    <row r="2901" spans="1:4" x14ac:dyDescent="0.25">
      <c r="A2901" s="9" t="s">
        <v>542</v>
      </c>
      <c r="B2901" s="9" t="s">
        <v>2829</v>
      </c>
      <c r="C2901" s="9" t="s">
        <v>2817</v>
      </c>
      <c r="D2901" s="9" t="str">
        <f>CONCATENATE(quota_commodities[[#This Row],[goods_nomenclature_item_id]], " - ", quota_commodities[[#This Row],[description]])</f>
        <v>2204299510 - Of an actual alcoholic strength by volume not exceeding 13|% vol</v>
      </c>
    </row>
    <row r="2902" spans="1:4" x14ac:dyDescent="0.25">
      <c r="A2902" s="9" t="s">
        <v>542</v>
      </c>
      <c r="B2902" s="9" t="s">
        <v>4254</v>
      </c>
      <c r="C2902" s="9" t="s">
        <v>4095</v>
      </c>
      <c r="D2902" s="9" t="str">
        <f>CONCATENATE(quota_commodities[[#This Row],[goods_nomenclature_item_id]], " - ", quota_commodities[[#This Row],[description]])</f>
        <v>2204299520 - Of an actual alcoholic strength by volume exceeding 13|% vol but not exceeding 15|% vol</v>
      </c>
    </row>
    <row r="2903" spans="1:4" x14ac:dyDescent="0.25">
      <c r="A2903" s="9" t="s">
        <v>542</v>
      </c>
      <c r="B2903" s="9" t="s">
        <v>4255</v>
      </c>
      <c r="C2903" s="9" t="s">
        <v>4085</v>
      </c>
      <c r="D2903" s="9" t="str">
        <f>CONCATENATE(quota_commodities[[#This Row],[goods_nomenclature_item_id]], " - ", quota_commodities[[#This Row],[description]])</f>
        <v>2204299530 - Of an actual alcoholic strength by volume exceeding 15|% vol but not exceeding 18|% vol</v>
      </c>
    </row>
    <row r="2904" spans="1:4" x14ac:dyDescent="0.25">
      <c r="A2904" s="9" t="s">
        <v>542</v>
      </c>
      <c r="B2904" s="9" t="s">
        <v>4135</v>
      </c>
      <c r="C2904" s="9" t="s">
        <v>4095</v>
      </c>
      <c r="D2904" s="9" t="str">
        <f>CONCATENATE(quota_commodities[[#This Row],[goods_nomenclature_item_id]], " - ", quota_commodities[[#This Row],[description]])</f>
        <v>2204299621 - Of an actual alcoholic strength by volume exceeding 13|% vol but not exceeding 15|% vol</v>
      </c>
    </row>
    <row r="2905" spans="1:4" x14ac:dyDescent="0.25">
      <c r="A2905" s="9" t="s">
        <v>542</v>
      </c>
      <c r="B2905" s="9" t="s">
        <v>4136</v>
      </c>
      <c r="C2905" s="9" t="s">
        <v>4085</v>
      </c>
      <c r="D2905" s="9" t="str">
        <f>CONCATENATE(quota_commodities[[#This Row],[goods_nomenclature_item_id]], " - ", quota_commodities[[#This Row],[description]])</f>
        <v>2204299631 - Of an actual alcoholic strength by volume exceeding 15|% vol but not exceeding 18|% vol</v>
      </c>
    </row>
    <row r="2906" spans="1:4" x14ac:dyDescent="0.25">
      <c r="A2906" s="9" t="s">
        <v>542</v>
      </c>
      <c r="B2906" s="9" t="s">
        <v>4680</v>
      </c>
      <c r="C2906" s="9" t="s">
        <v>4095</v>
      </c>
      <c r="D2906" s="9" t="str">
        <f>CONCATENATE(quota_commodities[[#This Row],[goods_nomenclature_item_id]], " - ", quota_commodities[[#This Row],[description]])</f>
        <v>2204299671 - Of an actual alcoholic strength by volume exceeding 13|% vol but not exceeding 15|% vol</v>
      </c>
    </row>
    <row r="2907" spans="1:4" x14ac:dyDescent="0.25">
      <c r="A2907" s="9" t="s">
        <v>542</v>
      </c>
      <c r="B2907" s="9" t="s">
        <v>4681</v>
      </c>
      <c r="C2907" s="9" t="s">
        <v>4085</v>
      </c>
      <c r="D2907" s="9" t="str">
        <f>CONCATENATE(quota_commodities[[#This Row],[goods_nomenclature_item_id]], " - ", quota_commodities[[#This Row],[description]])</f>
        <v>2204299681 - Of an actual alcoholic strength by volume exceeding 15|% vol but not exceeding 18|% vol</v>
      </c>
    </row>
    <row r="2908" spans="1:4" x14ac:dyDescent="0.25">
      <c r="A2908" s="9" t="s">
        <v>542</v>
      </c>
      <c r="B2908" s="9" t="s">
        <v>2832</v>
      </c>
      <c r="C2908" s="9" t="s">
        <v>2817</v>
      </c>
      <c r="D2908" s="9" t="str">
        <f>CONCATENATE(quota_commodities[[#This Row],[goods_nomenclature_item_id]], " - ", quota_commodities[[#This Row],[description]])</f>
        <v>2204299710 - Of an actual alcoholic strength by volume not exceeding 13|% vol</v>
      </c>
    </row>
    <row r="2909" spans="1:4" x14ac:dyDescent="0.25">
      <c r="A2909" s="9" t="s">
        <v>542</v>
      </c>
      <c r="B2909" s="9" t="s">
        <v>4258</v>
      </c>
      <c r="C2909" s="9" t="s">
        <v>4095</v>
      </c>
      <c r="D2909" s="9" t="str">
        <f>CONCATENATE(quota_commodities[[#This Row],[goods_nomenclature_item_id]], " - ", quota_commodities[[#This Row],[description]])</f>
        <v>2204299720 - Of an actual alcoholic strength by volume exceeding 13|% vol but not exceeding 15|% vol</v>
      </c>
    </row>
    <row r="2910" spans="1:4" x14ac:dyDescent="0.25">
      <c r="A2910" s="9" t="s">
        <v>542</v>
      </c>
      <c r="B2910" s="9" t="s">
        <v>4259</v>
      </c>
      <c r="C2910" s="9" t="s">
        <v>4085</v>
      </c>
      <c r="D2910" s="9" t="str">
        <f>CONCATENATE(quota_commodities[[#This Row],[goods_nomenclature_item_id]], " - ", quota_commodities[[#This Row],[description]])</f>
        <v>2204299730 - Of an actual alcoholic strength by volume exceeding 15|% vol but not exceeding 18|% vol</v>
      </c>
    </row>
    <row r="2911" spans="1:4" x14ac:dyDescent="0.25">
      <c r="A2911" s="9" t="s">
        <v>542</v>
      </c>
      <c r="B2911" s="9" t="s">
        <v>4140</v>
      </c>
      <c r="C2911" s="9" t="s">
        <v>4095</v>
      </c>
      <c r="D2911" s="9" t="str">
        <f>CONCATENATE(quota_commodities[[#This Row],[goods_nomenclature_item_id]], " - ", quota_commodities[[#This Row],[description]])</f>
        <v>2204299821 - Of an actual alcoholic strength by volume exceeding 13|% vol but not exceeding 15|% vol</v>
      </c>
    </row>
    <row r="2912" spans="1:4" x14ac:dyDescent="0.25">
      <c r="A2912" s="9" t="s">
        <v>542</v>
      </c>
      <c r="B2912" s="9" t="s">
        <v>4141</v>
      </c>
      <c r="C2912" s="9" t="s">
        <v>4085</v>
      </c>
      <c r="D2912" s="9" t="str">
        <f>CONCATENATE(quota_commodities[[#This Row],[goods_nomenclature_item_id]], " - ", quota_commodities[[#This Row],[description]])</f>
        <v>2204299831 - Of an actual alcoholic strength by volume exceeding 15|% vol but not exceeding 18|% vol</v>
      </c>
    </row>
    <row r="2913" spans="1:4" x14ac:dyDescent="0.25">
      <c r="A2913" s="9" t="s">
        <v>542</v>
      </c>
      <c r="B2913" s="9" t="s">
        <v>4682</v>
      </c>
      <c r="C2913" s="9" t="s">
        <v>4095</v>
      </c>
      <c r="D2913" s="9" t="str">
        <f>CONCATENATE(quota_commodities[[#This Row],[goods_nomenclature_item_id]], " - ", quota_commodities[[#This Row],[description]])</f>
        <v>2204299871 - Of an actual alcoholic strength by volume exceeding 13|% vol but not exceeding 15|% vol</v>
      </c>
    </row>
    <row r="2914" spans="1:4" x14ac:dyDescent="0.25">
      <c r="A2914" s="9" t="s">
        <v>542</v>
      </c>
      <c r="B2914" s="9" t="s">
        <v>4683</v>
      </c>
      <c r="C2914" s="9" t="s">
        <v>4085</v>
      </c>
      <c r="D2914" s="9" t="str">
        <f>CONCATENATE(quota_commodities[[#This Row],[goods_nomenclature_item_id]], " - ", quota_commodities[[#This Row],[description]])</f>
        <v>2204299881 - Of an actual alcoholic strength by volume exceeding 15|% vol but not exceeding 18|% vol</v>
      </c>
    </row>
    <row r="2915" spans="1:4" x14ac:dyDescent="0.25">
      <c r="A2915" s="9" t="s">
        <v>543</v>
      </c>
      <c r="B2915" s="9" t="s">
        <v>2841</v>
      </c>
      <c r="C2915" s="9" t="s">
        <v>2617</v>
      </c>
      <c r="D2915" s="9" t="str">
        <f>CONCATENATE(quota_commodities[[#This Row],[goods_nomenclature_item_id]], " - ", quota_commodities[[#This Row],[description]])</f>
        <v>2204219319 - Other</v>
      </c>
    </row>
    <row r="2916" spans="1:4" x14ac:dyDescent="0.25">
      <c r="A2916" s="9" t="s">
        <v>543</v>
      </c>
      <c r="B2916" s="9" t="s">
        <v>4083</v>
      </c>
      <c r="C2916" s="9" t="s">
        <v>2617</v>
      </c>
      <c r="D2916" s="9" t="str">
        <f>CONCATENATE(quota_commodities[[#This Row],[goods_nomenclature_item_id]], " - ", quota_commodities[[#This Row],[description]])</f>
        <v>2204219329 - Other</v>
      </c>
    </row>
    <row r="2917" spans="1:4" x14ac:dyDescent="0.25">
      <c r="A2917" s="9" t="s">
        <v>543</v>
      </c>
      <c r="B2917" s="9" t="s">
        <v>4084</v>
      </c>
      <c r="C2917" s="9" t="s">
        <v>4085</v>
      </c>
      <c r="D2917" s="9" t="str">
        <f>CONCATENATE(quota_commodities[[#This Row],[goods_nomenclature_item_id]], " - ", quota_commodities[[#This Row],[description]])</f>
        <v>2204219331 - Of an actual alcoholic strength by volume exceeding 15|% vol but not exceeding 18|% vol</v>
      </c>
    </row>
    <row r="2918" spans="1:4" x14ac:dyDescent="0.25">
      <c r="A2918" s="9" t="s">
        <v>543</v>
      </c>
      <c r="B2918" s="9" t="s">
        <v>2846</v>
      </c>
      <c r="C2918" s="9" t="s">
        <v>2617</v>
      </c>
      <c r="D2918" s="9" t="str">
        <f>CONCATENATE(quota_commodities[[#This Row],[goods_nomenclature_item_id]], " - ", quota_commodities[[#This Row],[description]])</f>
        <v>2204219419 - Other</v>
      </c>
    </row>
    <row r="2919" spans="1:4" x14ac:dyDescent="0.25">
      <c r="A2919" s="9" t="s">
        <v>543</v>
      </c>
      <c r="B2919" s="9" t="s">
        <v>4090</v>
      </c>
      <c r="C2919" s="9" t="s">
        <v>2617</v>
      </c>
      <c r="D2919" s="9" t="str">
        <f>CONCATENATE(quota_commodities[[#This Row],[goods_nomenclature_item_id]], " - ", quota_commodities[[#This Row],[description]])</f>
        <v>2204219429 - Other</v>
      </c>
    </row>
    <row r="2920" spans="1:4" x14ac:dyDescent="0.25">
      <c r="A2920" s="9" t="s">
        <v>543</v>
      </c>
      <c r="B2920" s="9" t="s">
        <v>4091</v>
      </c>
      <c r="C2920" s="9" t="s">
        <v>4085</v>
      </c>
      <c r="D2920" s="9" t="str">
        <f>CONCATENATE(quota_commodities[[#This Row],[goods_nomenclature_item_id]], " - ", quota_commodities[[#This Row],[description]])</f>
        <v>2204219431 - Of an actual alcoholic strength by volume exceeding 15|% vol but not exceeding 18|% vol</v>
      </c>
    </row>
    <row r="2921" spans="1:4" x14ac:dyDescent="0.25">
      <c r="A2921" s="9" t="s">
        <v>543</v>
      </c>
      <c r="B2921" s="9" t="s">
        <v>2847</v>
      </c>
      <c r="C2921" s="9" t="s">
        <v>2817</v>
      </c>
      <c r="D2921" s="9" t="str">
        <f>CONCATENATE(quota_commodities[[#This Row],[goods_nomenclature_item_id]], " - ", quota_commodities[[#This Row],[description]])</f>
        <v>2204219461 - Of an actual alcoholic strength by volume not exceeding 13|% vol</v>
      </c>
    </row>
    <row r="2922" spans="1:4" x14ac:dyDescent="0.25">
      <c r="A2922" s="9" t="s">
        <v>543</v>
      </c>
      <c r="B2922" s="9" t="s">
        <v>4666</v>
      </c>
      <c r="C2922" s="9" t="s">
        <v>4095</v>
      </c>
      <c r="D2922" s="9" t="str">
        <f>CONCATENATE(quota_commodities[[#This Row],[goods_nomenclature_item_id]], " - ", quota_commodities[[#This Row],[description]])</f>
        <v>2204219471 - Of an actual alcoholic strength by volume exceeding 13|% vol but not exceeding 15|% vol</v>
      </c>
    </row>
    <row r="2923" spans="1:4" x14ac:dyDescent="0.25">
      <c r="A2923" s="9" t="s">
        <v>543</v>
      </c>
      <c r="B2923" s="9" t="s">
        <v>4667</v>
      </c>
      <c r="C2923" s="9" t="s">
        <v>4085</v>
      </c>
      <c r="D2923" s="9" t="str">
        <f>CONCATENATE(quota_commodities[[#This Row],[goods_nomenclature_item_id]], " - ", quota_commodities[[#This Row],[description]])</f>
        <v>2204219481 - Of an actual alcoholic strength by volume exceeding 15|% vol but not exceeding 18|% vol</v>
      </c>
    </row>
    <row r="2924" spans="1:4" x14ac:dyDescent="0.25">
      <c r="A2924" s="9" t="s">
        <v>543</v>
      </c>
      <c r="B2924" s="9" t="s">
        <v>2848</v>
      </c>
      <c r="C2924" s="9" t="s">
        <v>2817</v>
      </c>
      <c r="D2924" s="9" t="str">
        <f>CONCATENATE(quota_commodities[[#This Row],[goods_nomenclature_item_id]], " - ", quota_commodities[[#This Row],[description]])</f>
        <v>2204219511 - Of an actual alcoholic strength by volume not exceeding 13|% vol</v>
      </c>
    </row>
    <row r="2925" spans="1:4" x14ac:dyDescent="0.25">
      <c r="A2925" s="9" t="s">
        <v>543</v>
      </c>
      <c r="B2925" s="9" t="s">
        <v>4094</v>
      </c>
      <c r="C2925" s="9" t="s">
        <v>4095</v>
      </c>
      <c r="D2925" s="9" t="str">
        <f>CONCATENATE(quota_commodities[[#This Row],[goods_nomenclature_item_id]], " - ", quota_commodities[[#This Row],[description]])</f>
        <v>2204219521 - Of an actual alcoholic strength by volume exceeding 13|% vol but not exceeding 15|% vol</v>
      </c>
    </row>
    <row r="2926" spans="1:4" x14ac:dyDescent="0.25">
      <c r="A2926" s="9" t="s">
        <v>543</v>
      </c>
      <c r="B2926" s="9" t="s">
        <v>4096</v>
      </c>
      <c r="C2926" s="9" t="s">
        <v>4085</v>
      </c>
      <c r="D2926" s="9" t="str">
        <f>CONCATENATE(quota_commodities[[#This Row],[goods_nomenclature_item_id]], " - ", quota_commodities[[#This Row],[description]])</f>
        <v>2204219531 - Of an actual alcoholic strength by volume exceeding 15|% vol but not exceeding 18|% vol</v>
      </c>
    </row>
    <row r="2927" spans="1:4" x14ac:dyDescent="0.25">
      <c r="A2927" s="9" t="s">
        <v>543</v>
      </c>
      <c r="B2927" s="9" t="s">
        <v>2849</v>
      </c>
      <c r="C2927" s="9" t="s">
        <v>2817</v>
      </c>
      <c r="D2927" s="9" t="str">
        <f>CONCATENATE(quota_commodities[[#This Row],[goods_nomenclature_item_id]], " - ", quota_commodities[[#This Row],[description]])</f>
        <v>2204219611 - Of an actual alcoholic strength by volume not exceeding 13|% vol</v>
      </c>
    </row>
    <row r="2928" spans="1:4" x14ac:dyDescent="0.25">
      <c r="A2928" s="9" t="s">
        <v>543</v>
      </c>
      <c r="B2928" s="9" t="s">
        <v>4099</v>
      </c>
      <c r="C2928" s="9" t="s">
        <v>4095</v>
      </c>
      <c r="D2928" s="9" t="str">
        <f>CONCATENATE(quota_commodities[[#This Row],[goods_nomenclature_item_id]], " - ", quota_commodities[[#This Row],[description]])</f>
        <v>2204219621 - Of an actual alcoholic strength by volume exceeding 13|% vol but not exceeding 15|% vol</v>
      </c>
    </row>
    <row r="2929" spans="1:4" x14ac:dyDescent="0.25">
      <c r="A2929" s="9" t="s">
        <v>543</v>
      </c>
      <c r="B2929" s="9" t="s">
        <v>4100</v>
      </c>
      <c r="C2929" s="9" t="s">
        <v>4085</v>
      </c>
      <c r="D2929" s="9" t="str">
        <f>CONCATENATE(quota_commodities[[#This Row],[goods_nomenclature_item_id]], " - ", quota_commodities[[#This Row],[description]])</f>
        <v>2204219631 - Of an actual alcoholic strength by volume exceeding 15|% vol but not exceeding 18|% vol</v>
      </c>
    </row>
    <row r="2930" spans="1:4" x14ac:dyDescent="0.25">
      <c r="A2930" s="9" t="s">
        <v>543</v>
      </c>
      <c r="B2930" s="9" t="s">
        <v>2850</v>
      </c>
      <c r="C2930" s="9" t="s">
        <v>2817</v>
      </c>
      <c r="D2930" s="9" t="str">
        <f>CONCATENATE(quota_commodities[[#This Row],[goods_nomenclature_item_id]], " - ", quota_commodities[[#This Row],[description]])</f>
        <v>2204219661 - Of an actual alcoholic strength by volume not exceeding 13|% vol</v>
      </c>
    </row>
    <row r="2931" spans="1:4" x14ac:dyDescent="0.25">
      <c r="A2931" s="9" t="s">
        <v>543</v>
      </c>
      <c r="B2931" s="9" t="s">
        <v>4668</v>
      </c>
      <c r="C2931" s="9" t="s">
        <v>4095</v>
      </c>
      <c r="D2931" s="9" t="str">
        <f>CONCATENATE(quota_commodities[[#This Row],[goods_nomenclature_item_id]], " - ", quota_commodities[[#This Row],[description]])</f>
        <v>2204219671 - Of an actual alcoholic strength by volume exceeding 13|% vol but not exceeding 15|% vol</v>
      </c>
    </row>
    <row r="2932" spans="1:4" x14ac:dyDescent="0.25">
      <c r="A2932" s="9" t="s">
        <v>543</v>
      </c>
      <c r="B2932" s="9" t="s">
        <v>4669</v>
      </c>
      <c r="C2932" s="9" t="s">
        <v>4085</v>
      </c>
      <c r="D2932" s="9" t="str">
        <f>CONCATENATE(quota_commodities[[#This Row],[goods_nomenclature_item_id]], " - ", quota_commodities[[#This Row],[description]])</f>
        <v>2204219681 - Of an actual alcoholic strength by volume exceeding 15|% vol but not exceeding 18|% vol</v>
      </c>
    </row>
    <row r="2933" spans="1:4" x14ac:dyDescent="0.25">
      <c r="A2933" s="9" t="s">
        <v>543</v>
      </c>
      <c r="B2933" s="9" t="s">
        <v>2851</v>
      </c>
      <c r="C2933" s="9" t="s">
        <v>2817</v>
      </c>
      <c r="D2933" s="9" t="str">
        <f>CONCATENATE(quota_commodities[[#This Row],[goods_nomenclature_item_id]], " - ", quota_commodities[[#This Row],[description]])</f>
        <v>2204219711 - Of an actual alcoholic strength by volume not exceeding 13|% vol</v>
      </c>
    </row>
    <row r="2934" spans="1:4" x14ac:dyDescent="0.25">
      <c r="A2934" s="9" t="s">
        <v>543</v>
      </c>
      <c r="B2934" s="9" t="s">
        <v>4103</v>
      </c>
      <c r="C2934" s="9" t="s">
        <v>4095</v>
      </c>
      <c r="D2934" s="9" t="str">
        <f>CONCATENATE(quota_commodities[[#This Row],[goods_nomenclature_item_id]], " - ", quota_commodities[[#This Row],[description]])</f>
        <v>2204219721 - Of an actual alcoholic strength by volume exceeding 13|% vol but not exceeding 15|% vol</v>
      </c>
    </row>
    <row r="2935" spans="1:4" x14ac:dyDescent="0.25">
      <c r="A2935" s="9" t="s">
        <v>543</v>
      </c>
      <c r="B2935" s="9" t="s">
        <v>4104</v>
      </c>
      <c r="C2935" s="9" t="s">
        <v>4085</v>
      </c>
      <c r="D2935" s="9" t="str">
        <f>CONCATENATE(quota_commodities[[#This Row],[goods_nomenclature_item_id]], " - ", quota_commodities[[#This Row],[description]])</f>
        <v>2204219731 - Of an actual alcoholic strength by volume exceeding 15|% vol but not exceeding 18|% vol</v>
      </c>
    </row>
    <row r="2936" spans="1:4" x14ac:dyDescent="0.25">
      <c r="A2936" s="9" t="s">
        <v>543</v>
      </c>
      <c r="B2936" s="9" t="s">
        <v>2852</v>
      </c>
      <c r="C2936" s="9" t="s">
        <v>2817</v>
      </c>
      <c r="D2936" s="9" t="str">
        <f>CONCATENATE(quota_commodities[[#This Row],[goods_nomenclature_item_id]], " - ", quota_commodities[[#This Row],[description]])</f>
        <v>2204219811 - Of an actual alcoholic strength by volume not exceeding 13|% vol</v>
      </c>
    </row>
    <row r="2937" spans="1:4" x14ac:dyDescent="0.25">
      <c r="A2937" s="9" t="s">
        <v>543</v>
      </c>
      <c r="B2937" s="9" t="s">
        <v>4107</v>
      </c>
      <c r="C2937" s="9" t="s">
        <v>4095</v>
      </c>
      <c r="D2937" s="9" t="str">
        <f>CONCATENATE(quota_commodities[[#This Row],[goods_nomenclature_item_id]], " - ", quota_commodities[[#This Row],[description]])</f>
        <v>2204219821 - Of an actual alcoholic strength by volume exceeding 13|% vol but not exceeding 15|% vol</v>
      </c>
    </row>
    <row r="2938" spans="1:4" x14ac:dyDescent="0.25">
      <c r="A2938" s="9" t="s">
        <v>543</v>
      </c>
      <c r="B2938" s="9" t="s">
        <v>4108</v>
      </c>
      <c r="C2938" s="9" t="s">
        <v>4085</v>
      </c>
      <c r="D2938" s="9" t="str">
        <f>CONCATENATE(quota_commodities[[#This Row],[goods_nomenclature_item_id]], " - ", quota_commodities[[#This Row],[description]])</f>
        <v>2204219831 - Of an actual alcoholic strength by volume exceeding 15|% vol but not exceeding 18|% vol</v>
      </c>
    </row>
    <row r="2939" spans="1:4" x14ac:dyDescent="0.25">
      <c r="A2939" s="9" t="s">
        <v>543</v>
      </c>
      <c r="B2939" s="9" t="s">
        <v>2853</v>
      </c>
      <c r="C2939" s="9" t="s">
        <v>2817</v>
      </c>
      <c r="D2939" s="9" t="str">
        <f>CONCATENATE(quota_commodities[[#This Row],[goods_nomenclature_item_id]], " - ", quota_commodities[[#This Row],[description]])</f>
        <v>2204219861 - Of an actual alcoholic strength by volume not exceeding 13|% vol</v>
      </c>
    </row>
    <row r="2940" spans="1:4" x14ac:dyDescent="0.25">
      <c r="A2940" s="9" t="s">
        <v>543</v>
      </c>
      <c r="B2940" s="9" t="s">
        <v>4670</v>
      </c>
      <c r="C2940" s="9" t="s">
        <v>4095</v>
      </c>
      <c r="D2940" s="9" t="str">
        <f>CONCATENATE(quota_commodities[[#This Row],[goods_nomenclature_item_id]], " - ", quota_commodities[[#This Row],[description]])</f>
        <v>2204219871 - Of an actual alcoholic strength by volume exceeding 13|% vol but not exceeding 15|% vol</v>
      </c>
    </row>
    <row r="2941" spans="1:4" x14ac:dyDescent="0.25">
      <c r="A2941" s="9" t="s">
        <v>543</v>
      </c>
      <c r="B2941" s="9" t="s">
        <v>4671</v>
      </c>
      <c r="C2941" s="9" t="s">
        <v>4085</v>
      </c>
      <c r="D2941" s="9" t="str">
        <f>CONCATENATE(quota_commodities[[#This Row],[goods_nomenclature_item_id]], " - ", quota_commodities[[#This Row],[description]])</f>
        <v>2204219881 - Of an actual alcoholic strength by volume exceeding 15|% vol but not exceeding 18|% vol</v>
      </c>
    </row>
    <row r="2942" spans="1:4" x14ac:dyDescent="0.25">
      <c r="A2942" s="9" t="s">
        <v>543</v>
      </c>
      <c r="B2942" s="9" t="s">
        <v>2816</v>
      </c>
      <c r="C2942" s="9" t="s">
        <v>2817</v>
      </c>
      <c r="D2942" s="9" t="str">
        <f>CONCATENATE(quota_commodities[[#This Row],[goods_nomenclature_item_id]], " - ", quota_commodities[[#This Row],[description]])</f>
        <v>2204229310 - Of an actual alcoholic strength by volume not exceeding 13|% vol</v>
      </c>
    </row>
    <row r="2943" spans="1:4" x14ac:dyDescent="0.25">
      <c r="A2943" s="9" t="s">
        <v>543</v>
      </c>
      <c r="B2943" s="9" t="s">
        <v>4238</v>
      </c>
      <c r="C2943" s="9" t="s">
        <v>4095</v>
      </c>
      <c r="D2943" s="9" t="str">
        <f>CONCATENATE(quota_commodities[[#This Row],[goods_nomenclature_item_id]], " - ", quota_commodities[[#This Row],[description]])</f>
        <v>2204229320 - Of an actual alcoholic strength by volume exceeding 13|% vol but not exceeding 15|% vol</v>
      </c>
    </row>
    <row r="2944" spans="1:4" x14ac:dyDescent="0.25">
      <c r="A2944" s="9" t="s">
        <v>543</v>
      </c>
      <c r="B2944" s="9" t="s">
        <v>4239</v>
      </c>
      <c r="C2944" s="9" t="s">
        <v>4085</v>
      </c>
      <c r="D2944" s="9" t="str">
        <f>CONCATENATE(quota_commodities[[#This Row],[goods_nomenclature_item_id]], " - ", quota_commodities[[#This Row],[description]])</f>
        <v>2204229330 - Of an actual alcoholic strength by volume exceeding 15|% vol but not exceeding 18|% vol</v>
      </c>
    </row>
    <row r="2945" spans="1:4" x14ac:dyDescent="0.25">
      <c r="A2945" s="9" t="s">
        <v>543</v>
      </c>
      <c r="B2945" s="9" t="s">
        <v>2818</v>
      </c>
      <c r="C2945" s="9" t="s">
        <v>2817</v>
      </c>
      <c r="D2945" s="9" t="str">
        <f>CONCATENATE(quota_commodities[[#This Row],[goods_nomenclature_item_id]], " - ", quota_commodities[[#This Row],[description]])</f>
        <v>2204229411 - Of an actual alcoholic strength by volume not exceeding 13|% vol</v>
      </c>
    </row>
    <row r="2946" spans="1:4" x14ac:dyDescent="0.25">
      <c r="A2946" s="9" t="s">
        <v>543</v>
      </c>
      <c r="B2946" s="9" t="s">
        <v>4115</v>
      </c>
      <c r="C2946" s="9" t="s">
        <v>4095</v>
      </c>
      <c r="D2946" s="9" t="str">
        <f>CONCATENATE(quota_commodities[[#This Row],[goods_nomenclature_item_id]], " - ", quota_commodities[[#This Row],[description]])</f>
        <v>2204229421 - Of an actual alcoholic strength by volume exceeding 13|% vol but not exceeding 15|% vol</v>
      </c>
    </row>
    <row r="2947" spans="1:4" x14ac:dyDescent="0.25">
      <c r="A2947" s="9" t="s">
        <v>543</v>
      </c>
      <c r="B2947" s="9" t="s">
        <v>4116</v>
      </c>
      <c r="C2947" s="9" t="s">
        <v>4085</v>
      </c>
      <c r="D2947" s="9" t="str">
        <f>CONCATENATE(quota_commodities[[#This Row],[goods_nomenclature_item_id]], " - ", quota_commodities[[#This Row],[description]])</f>
        <v>2204229431 - Of an actual alcoholic strength by volume exceeding 15|% vol but not exceeding 18|% vol</v>
      </c>
    </row>
    <row r="2948" spans="1:4" x14ac:dyDescent="0.25">
      <c r="A2948" s="9" t="s">
        <v>543</v>
      </c>
      <c r="B2948" s="9" t="s">
        <v>2819</v>
      </c>
      <c r="C2948" s="9" t="s">
        <v>2817</v>
      </c>
      <c r="D2948" s="9" t="str">
        <f>CONCATENATE(quota_commodities[[#This Row],[goods_nomenclature_item_id]], " - ", quota_commodities[[#This Row],[description]])</f>
        <v>2204229461 - Of an actual alcoholic strength by volume not exceeding 13|% vol</v>
      </c>
    </row>
    <row r="2949" spans="1:4" x14ac:dyDescent="0.25">
      <c r="A2949" s="9" t="s">
        <v>543</v>
      </c>
      <c r="B2949" s="9" t="s">
        <v>4672</v>
      </c>
      <c r="C2949" s="9" t="s">
        <v>4095</v>
      </c>
      <c r="D2949" s="9" t="str">
        <f>CONCATENATE(quota_commodities[[#This Row],[goods_nomenclature_item_id]], " - ", quota_commodities[[#This Row],[description]])</f>
        <v>2204229471 - Of an actual alcoholic strength by volume exceeding 13|% vol but not exceeding 15|% vol</v>
      </c>
    </row>
    <row r="2950" spans="1:4" x14ac:dyDescent="0.25">
      <c r="A2950" s="9" t="s">
        <v>543</v>
      </c>
      <c r="B2950" s="9" t="s">
        <v>4673</v>
      </c>
      <c r="C2950" s="9" t="s">
        <v>4085</v>
      </c>
      <c r="D2950" s="9" t="str">
        <f>CONCATENATE(quota_commodities[[#This Row],[goods_nomenclature_item_id]], " - ", quota_commodities[[#This Row],[description]])</f>
        <v>2204229481 - Of an actual alcoholic strength by volume exceeding 15|% vol but not exceeding 18|% vol</v>
      </c>
    </row>
    <row r="2951" spans="1:4" x14ac:dyDescent="0.25">
      <c r="A2951" s="9" t="s">
        <v>543</v>
      </c>
      <c r="B2951" s="9" t="s">
        <v>2820</v>
      </c>
      <c r="C2951" s="9" t="s">
        <v>2817</v>
      </c>
      <c r="D2951" s="9" t="str">
        <f>CONCATENATE(quota_commodities[[#This Row],[goods_nomenclature_item_id]], " - ", quota_commodities[[#This Row],[description]])</f>
        <v>2204229510 - Of an actual alcoholic strength by volume not exceeding 13|% vol</v>
      </c>
    </row>
    <row r="2952" spans="1:4" x14ac:dyDescent="0.25">
      <c r="A2952" s="9" t="s">
        <v>543</v>
      </c>
      <c r="B2952" s="9" t="s">
        <v>4242</v>
      </c>
      <c r="C2952" s="9" t="s">
        <v>4095</v>
      </c>
      <c r="D2952" s="9" t="str">
        <f>CONCATENATE(quota_commodities[[#This Row],[goods_nomenclature_item_id]], " - ", quota_commodities[[#This Row],[description]])</f>
        <v>2204229520 - Of an actual alcoholic strength by volume exceeding 13|% vol but not exceeding 15|% vol</v>
      </c>
    </row>
    <row r="2953" spans="1:4" x14ac:dyDescent="0.25">
      <c r="A2953" s="9" t="s">
        <v>543</v>
      </c>
      <c r="B2953" s="9" t="s">
        <v>4243</v>
      </c>
      <c r="C2953" s="9" t="s">
        <v>4085</v>
      </c>
      <c r="D2953" s="9" t="str">
        <f>CONCATENATE(quota_commodities[[#This Row],[goods_nomenclature_item_id]], " - ", quota_commodities[[#This Row],[description]])</f>
        <v>2204229530 - Of an actual alcoholic strength by volume exceeding 15|% vol but not exceeding 18|% vol</v>
      </c>
    </row>
    <row r="2954" spans="1:4" x14ac:dyDescent="0.25">
      <c r="A2954" s="9" t="s">
        <v>543</v>
      </c>
      <c r="B2954" s="9" t="s">
        <v>2821</v>
      </c>
      <c r="C2954" s="9" t="s">
        <v>2817</v>
      </c>
      <c r="D2954" s="9" t="str">
        <f>CONCATENATE(quota_commodities[[#This Row],[goods_nomenclature_item_id]], " - ", quota_commodities[[#This Row],[description]])</f>
        <v>2204229611 - Of an actual alcoholic strength by volume not exceeding 13|% vol</v>
      </c>
    </row>
    <row r="2955" spans="1:4" x14ac:dyDescent="0.25">
      <c r="A2955" s="9" t="s">
        <v>543</v>
      </c>
      <c r="B2955" s="9" t="s">
        <v>4120</v>
      </c>
      <c r="C2955" s="9" t="s">
        <v>4095</v>
      </c>
      <c r="D2955" s="9" t="str">
        <f>CONCATENATE(quota_commodities[[#This Row],[goods_nomenclature_item_id]], " - ", quota_commodities[[#This Row],[description]])</f>
        <v>2204229621 - Of an actual alcoholic strength by volume exceeding 13|% vol but not exceeding 15|% vol</v>
      </c>
    </row>
    <row r="2956" spans="1:4" x14ac:dyDescent="0.25">
      <c r="A2956" s="9" t="s">
        <v>543</v>
      </c>
      <c r="B2956" s="9" t="s">
        <v>4121</v>
      </c>
      <c r="C2956" s="9" t="s">
        <v>4085</v>
      </c>
      <c r="D2956" s="9" t="str">
        <f>CONCATENATE(quota_commodities[[#This Row],[goods_nomenclature_item_id]], " - ", quota_commodities[[#This Row],[description]])</f>
        <v>2204229631 - Of an actual alcoholic strength by volume exceeding 15|% vol but not exceeding 18|% vol</v>
      </c>
    </row>
    <row r="2957" spans="1:4" x14ac:dyDescent="0.25">
      <c r="A2957" s="9" t="s">
        <v>543</v>
      </c>
      <c r="B2957" s="9" t="s">
        <v>2822</v>
      </c>
      <c r="C2957" s="9" t="s">
        <v>2817</v>
      </c>
      <c r="D2957" s="9" t="str">
        <f>CONCATENATE(quota_commodities[[#This Row],[goods_nomenclature_item_id]], " - ", quota_commodities[[#This Row],[description]])</f>
        <v>2204229661 - Of an actual alcoholic strength by volume not exceeding 13|% vol</v>
      </c>
    </row>
    <row r="2958" spans="1:4" x14ac:dyDescent="0.25">
      <c r="A2958" s="9" t="s">
        <v>543</v>
      </c>
      <c r="B2958" s="9" t="s">
        <v>4674</v>
      </c>
      <c r="C2958" s="9" t="s">
        <v>4095</v>
      </c>
      <c r="D2958" s="9" t="str">
        <f>CONCATENATE(quota_commodities[[#This Row],[goods_nomenclature_item_id]], " - ", quota_commodities[[#This Row],[description]])</f>
        <v>2204229671 - Of an actual alcoholic strength by volume exceeding 13|% vol but not exceeding 15|% vol</v>
      </c>
    </row>
    <row r="2959" spans="1:4" x14ac:dyDescent="0.25">
      <c r="A2959" s="9" t="s">
        <v>543</v>
      </c>
      <c r="B2959" s="9" t="s">
        <v>4675</v>
      </c>
      <c r="C2959" s="9" t="s">
        <v>4085</v>
      </c>
      <c r="D2959" s="9" t="str">
        <f>CONCATENATE(quota_commodities[[#This Row],[goods_nomenclature_item_id]], " - ", quota_commodities[[#This Row],[description]])</f>
        <v>2204229681 - Of an actual alcoholic strength by volume exceeding 15|% vol but not exceeding 18|% vol</v>
      </c>
    </row>
    <row r="2960" spans="1:4" x14ac:dyDescent="0.25">
      <c r="A2960" s="9" t="s">
        <v>543</v>
      </c>
      <c r="B2960" s="9" t="s">
        <v>2823</v>
      </c>
      <c r="C2960" s="9" t="s">
        <v>2817</v>
      </c>
      <c r="D2960" s="9" t="str">
        <f>CONCATENATE(quota_commodities[[#This Row],[goods_nomenclature_item_id]], " - ", quota_commodities[[#This Row],[description]])</f>
        <v>2204229710 - Of an actual alcoholic strength by volume not exceeding 13|% vol</v>
      </c>
    </row>
    <row r="2961" spans="1:4" x14ac:dyDescent="0.25">
      <c r="A2961" s="9" t="s">
        <v>543</v>
      </c>
      <c r="B2961" s="9" t="s">
        <v>4246</v>
      </c>
      <c r="C2961" s="9" t="s">
        <v>4095</v>
      </c>
      <c r="D2961" s="9" t="str">
        <f>CONCATENATE(quota_commodities[[#This Row],[goods_nomenclature_item_id]], " - ", quota_commodities[[#This Row],[description]])</f>
        <v>2204229720 - Of an actual alcoholic strength by volume exceeding 13|% vol but not exceeding 15|% vol</v>
      </c>
    </row>
    <row r="2962" spans="1:4" x14ac:dyDescent="0.25">
      <c r="A2962" s="9" t="s">
        <v>543</v>
      </c>
      <c r="B2962" s="9" t="s">
        <v>4247</v>
      </c>
      <c r="C2962" s="9" t="s">
        <v>4085</v>
      </c>
      <c r="D2962" s="9" t="str">
        <f>CONCATENATE(quota_commodities[[#This Row],[goods_nomenclature_item_id]], " - ", quota_commodities[[#This Row],[description]])</f>
        <v>2204229730 - Of an actual alcoholic strength by volume exceeding 15|% vol but not exceeding 18|% vol</v>
      </c>
    </row>
    <row r="2963" spans="1:4" x14ac:dyDescent="0.25">
      <c r="A2963" s="9" t="s">
        <v>543</v>
      </c>
      <c r="B2963" s="9" t="s">
        <v>2824</v>
      </c>
      <c r="C2963" s="9" t="s">
        <v>2817</v>
      </c>
      <c r="D2963" s="9" t="str">
        <f>CONCATENATE(quota_commodities[[#This Row],[goods_nomenclature_item_id]], " - ", quota_commodities[[#This Row],[description]])</f>
        <v>2204229811 - Of an actual alcoholic strength by volume not exceeding 13|% vol</v>
      </c>
    </row>
    <row r="2964" spans="1:4" x14ac:dyDescent="0.25">
      <c r="A2964" s="9" t="s">
        <v>543</v>
      </c>
      <c r="B2964" s="9" t="s">
        <v>4124</v>
      </c>
      <c r="C2964" s="9" t="s">
        <v>4095</v>
      </c>
      <c r="D2964" s="9" t="str">
        <f>CONCATENATE(quota_commodities[[#This Row],[goods_nomenclature_item_id]], " - ", quota_commodities[[#This Row],[description]])</f>
        <v>2204229821 - Of an actual alcoholic strength by volume exceeding 13|% vol but not exceeding 15|% vol</v>
      </c>
    </row>
    <row r="2965" spans="1:4" x14ac:dyDescent="0.25">
      <c r="A2965" s="9" t="s">
        <v>543</v>
      </c>
      <c r="B2965" s="9" t="s">
        <v>4125</v>
      </c>
      <c r="C2965" s="9" t="s">
        <v>4085</v>
      </c>
      <c r="D2965" s="9" t="str">
        <f>CONCATENATE(quota_commodities[[#This Row],[goods_nomenclature_item_id]], " - ", quota_commodities[[#This Row],[description]])</f>
        <v>2204229831 - Of an actual alcoholic strength by volume exceeding 15|% vol but not exceeding 18|% vol</v>
      </c>
    </row>
    <row r="2966" spans="1:4" x14ac:dyDescent="0.25">
      <c r="A2966" s="9" t="s">
        <v>543</v>
      </c>
      <c r="B2966" s="9" t="s">
        <v>2825</v>
      </c>
      <c r="C2966" s="9" t="s">
        <v>2817</v>
      </c>
      <c r="D2966" s="9" t="str">
        <f>CONCATENATE(quota_commodities[[#This Row],[goods_nomenclature_item_id]], " - ", quota_commodities[[#This Row],[description]])</f>
        <v>2204229861 - Of an actual alcoholic strength by volume not exceeding 13|% vol</v>
      </c>
    </row>
    <row r="2967" spans="1:4" x14ac:dyDescent="0.25">
      <c r="A2967" s="9" t="s">
        <v>543</v>
      </c>
      <c r="B2967" s="9" t="s">
        <v>4676</v>
      </c>
      <c r="C2967" s="9" t="s">
        <v>4095</v>
      </c>
      <c r="D2967" s="9" t="str">
        <f>CONCATENATE(quota_commodities[[#This Row],[goods_nomenclature_item_id]], " - ", quota_commodities[[#This Row],[description]])</f>
        <v>2204229871 - Of an actual alcoholic strength by volume exceeding 13|% vol but not exceeding 15|% vol</v>
      </c>
    </row>
    <row r="2968" spans="1:4" x14ac:dyDescent="0.25">
      <c r="A2968" s="9" t="s">
        <v>543</v>
      </c>
      <c r="B2968" s="9" t="s">
        <v>4677</v>
      </c>
      <c r="C2968" s="9" t="s">
        <v>4085</v>
      </c>
      <c r="D2968" s="9" t="str">
        <f>CONCATENATE(quota_commodities[[#This Row],[goods_nomenclature_item_id]], " - ", quota_commodities[[#This Row],[description]])</f>
        <v>2204229881 - Of an actual alcoholic strength by volume exceeding 15|% vol but not exceeding 18|% vol</v>
      </c>
    </row>
    <row r="2969" spans="1:4" x14ac:dyDescent="0.25">
      <c r="A2969" s="9" t="s">
        <v>543</v>
      </c>
      <c r="B2969" s="9" t="s">
        <v>2826</v>
      </c>
      <c r="C2969" s="9" t="s">
        <v>2817</v>
      </c>
      <c r="D2969" s="9" t="str">
        <f>CONCATENATE(quota_commodities[[#This Row],[goods_nomenclature_item_id]], " - ", quota_commodities[[#This Row],[description]])</f>
        <v>2204299310 - Of an actual alcoholic strength by volume not exceeding 13|% vol</v>
      </c>
    </row>
    <row r="2970" spans="1:4" x14ac:dyDescent="0.25">
      <c r="A2970" s="9" t="s">
        <v>543</v>
      </c>
      <c r="B2970" s="9" t="s">
        <v>4250</v>
      </c>
      <c r="C2970" s="9" t="s">
        <v>4095</v>
      </c>
      <c r="D2970" s="9" t="str">
        <f>CONCATENATE(quota_commodities[[#This Row],[goods_nomenclature_item_id]], " - ", quota_commodities[[#This Row],[description]])</f>
        <v>2204299320 - Of an actual alcoholic strength by volume exceeding 13|% vol but not exceeding 15|% vol</v>
      </c>
    </row>
    <row r="2971" spans="1:4" x14ac:dyDescent="0.25">
      <c r="A2971" s="9" t="s">
        <v>543</v>
      </c>
      <c r="B2971" s="9" t="s">
        <v>4251</v>
      </c>
      <c r="C2971" s="9" t="s">
        <v>4085</v>
      </c>
      <c r="D2971" s="9" t="str">
        <f>CONCATENATE(quota_commodities[[#This Row],[goods_nomenclature_item_id]], " - ", quota_commodities[[#This Row],[description]])</f>
        <v>2204299330 - Of an actual alcoholic strength by volume exceeding 15|% vol but not exceeding 18|% vol</v>
      </c>
    </row>
    <row r="2972" spans="1:4" x14ac:dyDescent="0.25">
      <c r="A2972" s="9" t="s">
        <v>543</v>
      </c>
      <c r="B2972" s="9" t="s">
        <v>4130</v>
      </c>
      <c r="C2972" s="9" t="s">
        <v>4095</v>
      </c>
      <c r="D2972" s="9" t="str">
        <f>CONCATENATE(quota_commodities[[#This Row],[goods_nomenclature_item_id]], " - ", quota_commodities[[#This Row],[description]])</f>
        <v>2204299421 - Of an actual alcoholic strength by volume exceeding 13|% vol but not exceeding 15|% vol</v>
      </c>
    </row>
    <row r="2973" spans="1:4" x14ac:dyDescent="0.25">
      <c r="A2973" s="9" t="s">
        <v>543</v>
      </c>
      <c r="B2973" s="9" t="s">
        <v>4131</v>
      </c>
      <c r="C2973" s="9" t="s">
        <v>4085</v>
      </c>
      <c r="D2973" s="9" t="str">
        <f>CONCATENATE(quota_commodities[[#This Row],[goods_nomenclature_item_id]], " - ", quota_commodities[[#This Row],[description]])</f>
        <v>2204299431 - Of an actual alcoholic strength by volume exceeding 15|% vol but not exceeding 18|% vol</v>
      </c>
    </row>
    <row r="2974" spans="1:4" x14ac:dyDescent="0.25">
      <c r="A2974" s="9" t="s">
        <v>543</v>
      </c>
      <c r="B2974" s="9" t="s">
        <v>4678</v>
      </c>
      <c r="C2974" s="9" t="s">
        <v>4095</v>
      </c>
      <c r="D2974" s="9" t="str">
        <f>CONCATENATE(quota_commodities[[#This Row],[goods_nomenclature_item_id]], " - ", quota_commodities[[#This Row],[description]])</f>
        <v>2204299471 - Of an actual alcoholic strength by volume exceeding 13|% vol but not exceeding 15|% vol</v>
      </c>
    </row>
    <row r="2975" spans="1:4" x14ac:dyDescent="0.25">
      <c r="A2975" s="9" t="s">
        <v>543</v>
      </c>
      <c r="B2975" s="9" t="s">
        <v>4679</v>
      </c>
      <c r="C2975" s="9" t="s">
        <v>4085</v>
      </c>
      <c r="D2975" s="9" t="str">
        <f>CONCATENATE(quota_commodities[[#This Row],[goods_nomenclature_item_id]], " - ", quota_commodities[[#This Row],[description]])</f>
        <v>2204299481 - Of an actual alcoholic strength by volume exceeding 15|% vol but not exceeding 18|% vol</v>
      </c>
    </row>
    <row r="2976" spans="1:4" x14ac:dyDescent="0.25">
      <c r="A2976" s="9" t="s">
        <v>543</v>
      </c>
      <c r="B2976" s="9" t="s">
        <v>2829</v>
      </c>
      <c r="C2976" s="9" t="s">
        <v>2817</v>
      </c>
      <c r="D2976" s="9" t="str">
        <f>CONCATENATE(quota_commodities[[#This Row],[goods_nomenclature_item_id]], " - ", quota_commodities[[#This Row],[description]])</f>
        <v>2204299510 - Of an actual alcoholic strength by volume not exceeding 13|% vol</v>
      </c>
    </row>
    <row r="2977" spans="1:4" x14ac:dyDescent="0.25">
      <c r="A2977" s="9" t="s">
        <v>543</v>
      </c>
      <c r="B2977" s="9" t="s">
        <v>4254</v>
      </c>
      <c r="C2977" s="9" t="s">
        <v>4095</v>
      </c>
      <c r="D2977" s="9" t="str">
        <f>CONCATENATE(quota_commodities[[#This Row],[goods_nomenclature_item_id]], " - ", quota_commodities[[#This Row],[description]])</f>
        <v>2204299520 - Of an actual alcoholic strength by volume exceeding 13|% vol but not exceeding 15|% vol</v>
      </c>
    </row>
    <row r="2978" spans="1:4" x14ac:dyDescent="0.25">
      <c r="A2978" s="9" t="s">
        <v>543</v>
      </c>
      <c r="B2978" s="9" t="s">
        <v>4255</v>
      </c>
      <c r="C2978" s="9" t="s">
        <v>4085</v>
      </c>
      <c r="D2978" s="9" t="str">
        <f>CONCATENATE(quota_commodities[[#This Row],[goods_nomenclature_item_id]], " - ", quota_commodities[[#This Row],[description]])</f>
        <v>2204299530 - Of an actual alcoholic strength by volume exceeding 15|% vol but not exceeding 18|% vol</v>
      </c>
    </row>
    <row r="2979" spans="1:4" x14ac:dyDescent="0.25">
      <c r="A2979" s="9" t="s">
        <v>543</v>
      </c>
      <c r="B2979" s="9" t="s">
        <v>4135</v>
      </c>
      <c r="C2979" s="9" t="s">
        <v>4095</v>
      </c>
      <c r="D2979" s="9" t="str">
        <f>CONCATENATE(quota_commodities[[#This Row],[goods_nomenclature_item_id]], " - ", quota_commodities[[#This Row],[description]])</f>
        <v>2204299621 - Of an actual alcoholic strength by volume exceeding 13|% vol but not exceeding 15|% vol</v>
      </c>
    </row>
    <row r="2980" spans="1:4" x14ac:dyDescent="0.25">
      <c r="A2980" s="9" t="s">
        <v>543</v>
      </c>
      <c r="B2980" s="9" t="s">
        <v>4136</v>
      </c>
      <c r="C2980" s="9" t="s">
        <v>4085</v>
      </c>
      <c r="D2980" s="9" t="str">
        <f>CONCATENATE(quota_commodities[[#This Row],[goods_nomenclature_item_id]], " - ", quota_commodities[[#This Row],[description]])</f>
        <v>2204299631 - Of an actual alcoholic strength by volume exceeding 15|% vol but not exceeding 18|% vol</v>
      </c>
    </row>
    <row r="2981" spans="1:4" x14ac:dyDescent="0.25">
      <c r="A2981" s="9" t="s">
        <v>543</v>
      </c>
      <c r="B2981" s="9" t="s">
        <v>4680</v>
      </c>
      <c r="C2981" s="9" t="s">
        <v>4095</v>
      </c>
      <c r="D2981" s="9" t="str">
        <f>CONCATENATE(quota_commodities[[#This Row],[goods_nomenclature_item_id]], " - ", quota_commodities[[#This Row],[description]])</f>
        <v>2204299671 - Of an actual alcoholic strength by volume exceeding 13|% vol but not exceeding 15|% vol</v>
      </c>
    </row>
    <row r="2982" spans="1:4" x14ac:dyDescent="0.25">
      <c r="A2982" s="9" t="s">
        <v>543</v>
      </c>
      <c r="B2982" s="9" t="s">
        <v>4681</v>
      </c>
      <c r="C2982" s="9" t="s">
        <v>4085</v>
      </c>
      <c r="D2982" s="9" t="str">
        <f>CONCATENATE(quota_commodities[[#This Row],[goods_nomenclature_item_id]], " - ", quota_commodities[[#This Row],[description]])</f>
        <v>2204299681 - Of an actual alcoholic strength by volume exceeding 15|% vol but not exceeding 18|% vol</v>
      </c>
    </row>
    <row r="2983" spans="1:4" x14ac:dyDescent="0.25">
      <c r="A2983" s="9" t="s">
        <v>543</v>
      </c>
      <c r="B2983" s="9" t="s">
        <v>2832</v>
      </c>
      <c r="C2983" s="9" t="s">
        <v>2817</v>
      </c>
      <c r="D2983" s="9" t="str">
        <f>CONCATENATE(quota_commodities[[#This Row],[goods_nomenclature_item_id]], " - ", quota_commodities[[#This Row],[description]])</f>
        <v>2204299710 - Of an actual alcoholic strength by volume not exceeding 13|% vol</v>
      </c>
    </row>
    <row r="2984" spans="1:4" x14ac:dyDescent="0.25">
      <c r="A2984" s="9" t="s">
        <v>543</v>
      </c>
      <c r="B2984" s="9" t="s">
        <v>4258</v>
      </c>
      <c r="C2984" s="9" t="s">
        <v>4095</v>
      </c>
      <c r="D2984" s="9" t="str">
        <f>CONCATENATE(quota_commodities[[#This Row],[goods_nomenclature_item_id]], " - ", quota_commodities[[#This Row],[description]])</f>
        <v>2204299720 - Of an actual alcoholic strength by volume exceeding 13|% vol but not exceeding 15|% vol</v>
      </c>
    </row>
    <row r="2985" spans="1:4" x14ac:dyDescent="0.25">
      <c r="A2985" s="9" t="s">
        <v>543</v>
      </c>
      <c r="B2985" s="9" t="s">
        <v>4259</v>
      </c>
      <c r="C2985" s="9" t="s">
        <v>4085</v>
      </c>
      <c r="D2985" s="9" t="str">
        <f>CONCATENATE(quota_commodities[[#This Row],[goods_nomenclature_item_id]], " - ", quota_commodities[[#This Row],[description]])</f>
        <v>2204299730 - Of an actual alcoholic strength by volume exceeding 15|% vol but not exceeding 18|% vol</v>
      </c>
    </row>
    <row r="2986" spans="1:4" x14ac:dyDescent="0.25">
      <c r="A2986" s="9" t="s">
        <v>543</v>
      </c>
      <c r="B2986" s="9" t="s">
        <v>4140</v>
      </c>
      <c r="C2986" s="9" t="s">
        <v>4095</v>
      </c>
      <c r="D2986" s="9" t="str">
        <f>CONCATENATE(quota_commodities[[#This Row],[goods_nomenclature_item_id]], " - ", quota_commodities[[#This Row],[description]])</f>
        <v>2204299821 - Of an actual alcoholic strength by volume exceeding 13|% vol but not exceeding 15|% vol</v>
      </c>
    </row>
    <row r="2987" spans="1:4" x14ac:dyDescent="0.25">
      <c r="A2987" s="9" t="s">
        <v>543</v>
      </c>
      <c r="B2987" s="9" t="s">
        <v>4141</v>
      </c>
      <c r="C2987" s="9" t="s">
        <v>4085</v>
      </c>
      <c r="D2987" s="9" t="str">
        <f>CONCATENATE(quota_commodities[[#This Row],[goods_nomenclature_item_id]], " - ", quota_commodities[[#This Row],[description]])</f>
        <v>2204299831 - Of an actual alcoholic strength by volume exceeding 15|% vol but not exceeding 18|% vol</v>
      </c>
    </row>
    <row r="2988" spans="1:4" x14ac:dyDescent="0.25">
      <c r="A2988" s="9" t="s">
        <v>543</v>
      </c>
      <c r="B2988" s="9" t="s">
        <v>4682</v>
      </c>
      <c r="C2988" s="9" t="s">
        <v>4095</v>
      </c>
      <c r="D2988" s="9" t="str">
        <f>CONCATENATE(quota_commodities[[#This Row],[goods_nomenclature_item_id]], " - ", quota_commodities[[#This Row],[description]])</f>
        <v>2204299871 - Of an actual alcoholic strength by volume exceeding 13|% vol but not exceeding 15|% vol</v>
      </c>
    </row>
    <row r="2989" spans="1:4" x14ac:dyDescent="0.25">
      <c r="A2989" s="9" t="s">
        <v>543</v>
      </c>
      <c r="B2989" s="9" t="s">
        <v>4683</v>
      </c>
      <c r="C2989" s="9" t="s">
        <v>4085</v>
      </c>
      <c r="D2989" s="9" t="str">
        <f>CONCATENATE(quota_commodities[[#This Row],[goods_nomenclature_item_id]], " - ", quota_commodities[[#This Row],[description]])</f>
        <v>2204299881 - Of an actual alcoholic strength by volume exceeding 15|% vol but not exceeding 18|% vol</v>
      </c>
    </row>
    <row r="2990" spans="1:4" x14ac:dyDescent="0.25">
      <c r="A2990" s="9" t="s">
        <v>544</v>
      </c>
      <c r="B2990" s="9" t="s">
        <v>4684</v>
      </c>
      <c r="C2990" s="9" t="s">
        <v>4685</v>
      </c>
      <c r="D2990" s="9" t="str">
        <f>CONCATENATE(quota_commodities[[#This Row],[goods_nomenclature_item_id]], " - ", quota_commodities[[#This Row],[description]])</f>
        <v>2207000000 - Undenatured ethyl alcohol of an alcoholic strength by volume of 80|%|vol or higher; ethyl alcohol and other spirits, denatured, of any strength</v>
      </c>
    </row>
    <row r="2991" spans="1:4" x14ac:dyDescent="0.25">
      <c r="A2991" s="9" t="s">
        <v>545</v>
      </c>
      <c r="B2991" s="9" t="s">
        <v>3253</v>
      </c>
      <c r="C2991" s="9" t="s">
        <v>3240</v>
      </c>
      <c r="D2991" s="9" t="str">
        <f>CONCATENATE(quota_commodities[[#This Row],[goods_nomenclature_item_id]], " - ", quota_commodities[[#This Row],[description]])</f>
        <v>0203111000 - Of domestic swine</v>
      </c>
    </row>
    <row r="2992" spans="1:4" x14ac:dyDescent="0.25">
      <c r="A2992" s="9" t="s">
        <v>545</v>
      </c>
      <c r="B2992" s="9" t="s">
        <v>3255</v>
      </c>
      <c r="C2992" s="9" t="s">
        <v>3256</v>
      </c>
      <c r="D2992" s="9" t="str">
        <f>CONCATENATE(quota_commodities[[#This Row],[goods_nomenclature_item_id]], " - ", quota_commodities[[#This Row],[description]])</f>
        <v>0203121100 - Hams and cuts thereof</v>
      </c>
    </row>
    <row r="2993" spans="1:4" x14ac:dyDescent="0.25">
      <c r="A2993" s="9" t="s">
        <v>545</v>
      </c>
      <c r="B2993" s="9" t="s">
        <v>3257</v>
      </c>
      <c r="C2993" s="9" t="s">
        <v>3258</v>
      </c>
      <c r="D2993" s="9" t="str">
        <f>CONCATENATE(quota_commodities[[#This Row],[goods_nomenclature_item_id]], " - ", quota_commodities[[#This Row],[description]])</f>
        <v>0203121900 - Shoulders and cuts thereof</v>
      </c>
    </row>
    <row r="2994" spans="1:4" x14ac:dyDescent="0.25">
      <c r="A2994" s="9" t="s">
        <v>545</v>
      </c>
      <c r="B2994" s="9" t="s">
        <v>3259</v>
      </c>
      <c r="C2994" s="9" t="s">
        <v>3260</v>
      </c>
      <c r="D2994" s="9" t="str">
        <f>CONCATENATE(quota_commodities[[#This Row],[goods_nomenclature_item_id]], " - ", quota_commodities[[#This Row],[description]])</f>
        <v>0203191100 - Fore-ends and cuts thereof</v>
      </c>
    </row>
    <row r="2995" spans="1:4" x14ac:dyDescent="0.25">
      <c r="A2995" s="9" t="s">
        <v>545</v>
      </c>
      <c r="B2995" s="9" t="s">
        <v>3232</v>
      </c>
      <c r="C2995" s="9" t="s">
        <v>3233</v>
      </c>
      <c r="D2995" s="9" t="str">
        <f>CONCATENATE(quota_commodities[[#This Row],[goods_nomenclature_item_id]], " - ", quota_commodities[[#This Row],[description]])</f>
        <v>0203191300 - Loins and cuts thereof, with bone in</v>
      </c>
    </row>
    <row r="2996" spans="1:4" x14ac:dyDescent="0.25">
      <c r="A2996" s="9" t="s">
        <v>545</v>
      </c>
      <c r="B2996" s="9" t="s">
        <v>3261</v>
      </c>
      <c r="C2996" s="9" t="s">
        <v>3235</v>
      </c>
      <c r="D2996" s="9" t="str">
        <f>CONCATENATE(quota_commodities[[#This Row],[goods_nomenclature_item_id]], " - ", quota_commodities[[#This Row],[description]])</f>
        <v>0203191500 - Bellies (streaky) and cuts thereof</v>
      </c>
    </row>
    <row r="2997" spans="1:4" x14ac:dyDescent="0.25">
      <c r="A2997" s="9" t="s">
        <v>545</v>
      </c>
      <c r="B2997" s="9" t="s">
        <v>4686</v>
      </c>
      <c r="C2997" s="9" t="s">
        <v>4006</v>
      </c>
      <c r="D2997" s="9" t="str">
        <f>CONCATENATE(quota_commodities[[#This Row],[goods_nomenclature_item_id]], " - ", quota_commodities[[#This Row],[description]])</f>
        <v>0203195500 - Boneless</v>
      </c>
    </row>
    <row r="2998" spans="1:4" x14ac:dyDescent="0.25">
      <c r="A2998" s="9" t="s">
        <v>545</v>
      </c>
      <c r="B2998" s="9" t="s">
        <v>3269</v>
      </c>
      <c r="C2998" s="9" t="s">
        <v>2617</v>
      </c>
      <c r="D2998" s="9" t="str">
        <f>CONCATENATE(quota_commodities[[#This Row],[goods_nomenclature_item_id]], " - ", quota_commodities[[#This Row],[description]])</f>
        <v>0203195900 - Other</v>
      </c>
    </row>
    <row r="2999" spans="1:4" x14ac:dyDescent="0.25">
      <c r="A2999" s="9" t="s">
        <v>545</v>
      </c>
      <c r="B2999" s="9" t="s">
        <v>3254</v>
      </c>
      <c r="C2999" s="9" t="s">
        <v>3240</v>
      </c>
      <c r="D2999" s="9" t="str">
        <f>CONCATENATE(quota_commodities[[#This Row],[goods_nomenclature_item_id]], " - ", quota_commodities[[#This Row],[description]])</f>
        <v>0203211000 - Of domestic swine</v>
      </c>
    </row>
    <row r="3000" spans="1:4" x14ac:dyDescent="0.25">
      <c r="A3000" s="9" t="s">
        <v>545</v>
      </c>
      <c r="B3000" s="9" t="s">
        <v>3270</v>
      </c>
      <c r="C3000" s="9" t="s">
        <v>3256</v>
      </c>
      <c r="D3000" s="9" t="str">
        <f>CONCATENATE(quota_commodities[[#This Row],[goods_nomenclature_item_id]], " - ", quota_commodities[[#This Row],[description]])</f>
        <v>0203221100 - Hams and cuts thereof</v>
      </c>
    </row>
    <row r="3001" spans="1:4" x14ac:dyDescent="0.25">
      <c r="A3001" s="9" t="s">
        <v>545</v>
      </c>
      <c r="B3001" s="9" t="s">
        <v>3271</v>
      </c>
      <c r="C3001" s="9" t="s">
        <v>3258</v>
      </c>
      <c r="D3001" s="9" t="str">
        <f>CONCATENATE(quota_commodities[[#This Row],[goods_nomenclature_item_id]], " - ", quota_commodities[[#This Row],[description]])</f>
        <v>0203221900 - Shoulders and cuts thereof</v>
      </c>
    </row>
    <row r="3002" spans="1:4" x14ac:dyDescent="0.25">
      <c r="A3002" s="9" t="s">
        <v>545</v>
      </c>
      <c r="B3002" s="9" t="s">
        <v>3272</v>
      </c>
      <c r="C3002" s="9" t="s">
        <v>3260</v>
      </c>
      <c r="D3002" s="9" t="str">
        <f>CONCATENATE(quota_commodities[[#This Row],[goods_nomenclature_item_id]], " - ", quota_commodities[[#This Row],[description]])</f>
        <v>0203291100 - Fore-ends and cuts thereof</v>
      </c>
    </row>
    <row r="3003" spans="1:4" x14ac:dyDescent="0.25">
      <c r="A3003" s="9" t="s">
        <v>545</v>
      </c>
      <c r="B3003" s="9" t="s">
        <v>3273</v>
      </c>
      <c r="C3003" s="9" t="s">
        <v>3233</v>
      </c>
      <c r="D3003" s="9" t="str">
        <f>CONCATENATE(quota_commodities[[#This Row],[goods_nomenclature_item_id]], " - ", quota_commodities[[#This Row],[description]])</f>
        <v>0203291300 - Loins and cuts thereof, with bone in</v>
      </c>
    </row>
    <row r="3004" spans="1:4" x14ac:dyDescent="0.25">
      <c r="A3004" s="9" t="s">
        <v>545</v>
      </c>
      <c r="B3004" s="9" t="s">
        <v>3234</v>
      </c>
      <c r="C3004" s="9" t="s">
        <v>3235</v>
      </c>
      <c r="D3004" s="9" t="str">
        <f>CONCATENATE(quota_commodities[[#This Row],[goods_nomenclature_item_id]], " - ", quota_commodities[[#This Row],[description]])</f>
        <v>0203291500 - Bellies (streaky) and cuts thereof</v>
      </c>
    </row>
    <row r="3005" spans="1:4" x14ac:dyDescent="0.25">
      <c r="A3005" s="9" t="s">
        <v>545</v>
      </c>
      <c r="B3005" s="9" t="s">
        <v>4687</v>
      </c>
      <c r="C3005" s="9" t="s">
        <v>4006</v>
      </c>
      <c r="D3005" s="9" t="str">
        <f>CONCATENATE(quota_commodities[[#This Row],[goods_nomenclature_item_id]], " - ", quota_commodities[[#This Row],[description]])</f>
        <v>0203295500 - Boneless</v>
      </c>
    </row>
    <row r="3006" spans="1:4" x14ac:dyDescent="0.25">
      <c r="A3006" s="9" t="s">
        <v>545</v>
      </c>
      <c r="B3006" s="9" t="s">
        <v>3278</v>
      </c>
      <c r="C3006" s="9" t="s">
        <v>2617</v>
      </c>
      <c r="D3006" s="9" t="str">
        <f>CONCATENATE(quota_commodities[[#This Row],[goods_nomenclature_item_id]], " - ", quota_commodities[[#This Row],[description]])</f>
        <v>0203295900 - Other</v>
      </c>
    </row>
    <row r="3007" spans="1:4" x14ac:dyDescent="0.25">
      <c r="A3007" s="9" t="s">
        <v>545</v>
      </c>
      <c r="B3007" s="9" t="s">
        <v>3928</v>
      </c>
      <c r="C3007" s="9" t="s">
        <v>3929</v>
      </c>
      <c r="D3007" s="9" t="str">
        <f>CONCATENATE(quota_commodities[[#This Row],[goods_nomenclature_item_id]], " - ", quota_commodities[[#This Row],[description]])</f>
        <v>1601000000 - Sausages and similar products, of meat, meat offal or blood; food preparations based on these products</v>
      </c>
    </row>
    <row r="3008" spans="1:4" x14ac:dyDescent="0.25">
      <c r="A3008" s="9" t="s">
        <v>545</v>
      </c>
      <c r="B3008" s="9" t="s">
        <v>4688</v>
      </c>
      <c r="C3008" s="9" t="s">
        <v>3256</v>
      </c>
      <c r="D3008" s="9" t="str">
        <f>CONCATENATE(quota_commodities[[#This Row],[goods_nomenclature_item_id]], " - ", quota_commodities[[#This Row],[description]])</f>
        <v>1602410000 - Hams and cuts thereof</v>
      </c>
    </row>
    <row r="3009" spans="1:4" x14ac:dyDescent="0.25">
      <c r="A3009" s="9" t="s">
        <v>545</v>
      </c>
      <c r="B3009" s="9" t="s">
        <v>4689</v>
      </c>
      <c r="C3009" s="9" t="s">
        <v>3258</v>
      </c>
      <c r="D3009" s="9" t="str">
        <f>CONCATENATE(quota_commodities[[#This Row],[goods_nomenclature_item_id]], " - ", quota_commodities[[#This Row],[description]])</f>
        <v>1602420000 - Shoulders and cuts thereof</v>
      </c>
    </row>
    <row r="3010" spans="1:4" x14ac:dyDescent="0.25">
      <c r="A3010" s="9" t="s">
        <v>545</v>
      </c>
      <c r="B3010" s="9" t="s">
        <v>4690</v>
      </c>
      <c r="C3010" s="9" t="s">
        <v>4691</v>
      </c>
      <c r="D3010" s="9" t="str">
        <f>CONCATENATE(quota_commodities[[#This Row],[goods_nomenclature_item_id]], " - ", quota_commodities[[#This Row],[description]])</f>
        <v>1602490000 - Other, including mixtures</v>
      </c>
    </row>
    <row r="3011" spans="1:4" x14ac:dyDescent="0.25">
      <c r="A3011" s="9" t="s">
        <v>547</v>
      </c>
      <c r="B3011" s="9" t="s">
        <v>3363</v>
      </c>
      <c r="C3011" s="9" t="s">
        <v>3364</v>
      </c>
      <c r="D3011" s="9" t="str">
        <f>CONCATENATE(quota_commodities[[#This Row],[goods_nomenclature_item_id]], " - ", quota_commodities[[#This Row],[description]])</f>
        <v>0204100000 - Carcases and half-carcases of lamb, fresh or chilled</v>
      </c>
    </row>
    <row r="3012" spans="1:4" x14ac:dyDescent="0.25">
      <c r="A3012" s="9" t="s">
        <v>547</v>
      </c>
      <c r="B3012" s="9" t="s">
        <v>3365</v>
      </c>
      <c r="C3012" s="9" t="s">
        <v>3366</v>
      </c>
      <c r="D3012" s="9" t="str">
        <f>CONCATENATE(quota_commodities[[#This Row],[goods_nomenclature_item_id]], " - ", quota_commodities[[#This Row],[description]])</f>
        <v>0204210000 - Carcases and half-carcases</v>
      </c>
    </row>
    <row r="3013" spans="1:4" x14ac:dyDescent="0.25">
      <c r="A3013" s="9" t="s">
        <v>547</v>
      </c>
      <c r="B3013" s="9" t="s">
        <v>3367</v>
      </c>
      <c r="C3013" s="9" t="s">
        <v>3368</v>
      </c>
      <c r="D3013" s="9" t="str">
        <f>CONCATENATE(quota_commodities[[#This Row],[goods_nomenclature_item_id]], " - ", quota_commodities[[#This Row],[description]])</f>
        <v>0204220000 - Other cuts with bone in</v>
      </c>
    </row>
    <row r="3014" spans="1:4" x14ac:dyDescent="0.25">
      <c r="A3014" s="9" t="s">
        <v>547</v>
      </c>
      <c r="B3014" s="9" t="s">
        <v>3369</v>
      </c>
      <c r="C3014" s="9" t="s">
        <v>3370</v>
      </c>
      <c r="D3014" s="9" t="str">
        <f>CONCATENATE(quota_commodities[[#This Row],[goods_nomenclature_item_id]], " - ", quota_commodities[[#This Row],[description]])</f>
        <v>0204300000 - Carcases and half-carcases of lamb, frozen</v>
      </c>
    </row>
    <row r="3015" spans="1:4" x14ac:dyDescent="0.25">
      <c r="A3015" s="9" t="s">
        <v>547</v>
      </c>
      <c r="B3015" s="9" t="s">
        <v>3371</v>
      </c>
      <c r="C3015" s="9" t="s">
        <v>3366</v>
      </c>
      <c r="D3015" s="9" t="str">
        <f>CONCATENATE(quota_commodities[[#This Row],[goods_nomenclature_item_id]], " - ", quota_commodities[[#This Row],[description]])</f>
        <v>0204410000 - Carcases and half-carcases</v>
      </c>
    </row>
    <row r="3016" spans="1:4" x14ac:dyDescent="0.25">
      <c r="A3016" s="9" t="s">
        <v>547</v>
      </c>
      <c r="B3016" s="9" t="s">
        <v>3372</v>
      </c>
      <c r="C3016" s="9" t="s">
        <v>3368</v>
      </c>
      <c r="D3016" s="9" t="str">
        <f>CONCATENATE(quota_commodities[[#This Row],[goods_nomenclature_item_id]], " - ", quota_commodities[[#This Row],[description]])</f>
        <v>0204420000 - Other cuts with bone in</v>
      </c>
    </row>
    <row r="3017" spans="1:4" x14ac:dyDescent="0.25">
      <c r="A3017" s="9" t="s">
        <v>547</v>
      </c>
      <c r="B3017" s="9" t="s">
        <v>3373</v>
      </c>
      <c r="C3017" s="9" t="s">
        <v>3366</v>
      </c>
      <c r="D3017" s="9" t="str">
        <f>CONCATENATE(quota_commodities[[#This Row],[goods_nomenclature_item_id]], " - ", quota_commodities[[#This Row],[description]])</f>
        <v>0204501100 - Carcases and half-carcases</v>
      </c>
    </row>
    <row r="3018" spans="1:4" x14ac:dyDescent="0.25">
      <c r="A3018" s="9" t="s">
        <v>547</v>
      </c>
      <c r="B3018" s="9" t="s">
        <v>3374</v>
      </c>
      <c r="C3018" s="9" t="s">
        <v>3375</v>
      </c>
      <c r="D3018" s="9" t="str">
        <f>CONCATENATE(quota_commodities[[#This Row],[goods_nomenclature_item_id]], " - ", quota_commodities[[#This Row],[description]])</f>
        <v>0204501300 - Short forequarters</v>
      </c>
    </row>
    <row r="3019" spans="1:4" x14ac:dyDescent="0.25">
      <c r="A3019" s="9" t="s">
        <v>547</v>
      </c>
      <c r="B3019" s="9" t="s">
        <v>3376</v>
      </c>
      <c r="C3019" s="9" t="s">
        <v>3377</v>
      </c>
      <c r="D3019" s="9" t="str">
        <f>CONCATENATE(quota_commodities[[#This Row],[goods_nomenclature_item_id]], " - ", quota_commodities[[#This Row],[description]])</f>
        <v>0204501500 - Chines and/or best ends</v>
      </c>
    </row>
    <row r="3020" spans="1:4" x14ac:dyDescent="0.25">
      <c r="A3020" s="9" t="s">
        <v>547</v>
      </c>
      <c r="B3020" s="9" t="s">
        <v>3378</v>
      </c>
      <c r="C3020" s="9" t="s">
        <v>3379</v>
      </c>
      <c r="D3020" s="9" t="str">
        <f>CONCATENATE(quota_commodities[[#This Row],[goods_nomenclature_item_id]], " - ", quota_commodities[[#This Row],[description]])</f>
        <v>0204501900 - Legs</v>
      </c>
    </row>
    <row r="3021" spans="1:4" x14ac:dyDescent="0.25">
      <c r="A3021" s="9" t="s">
        <v>547</v>
      </c>
      <c r="B3021" s="9" t="s">
        <v>3380</v>
      </c>
      <c r="C3021" s="9" t="s">
        <v>3381</v>
      </c>
      <c r="D3021" s="9" t="str">
        <f>CONCATENATE(quota_commodities[[#This Row],[goods_nomenclature_item_id]], " - ", quota_commodities[[#This Row],[description]])</f>
        <v>0204503100 - Cuts with bone in</v>
      </c>
    </row>
    <row r="3022" spans="1:4" x14ac:dyDescent="0.25">
      <c r="A3022" s="9" t="s">
        <v>547</v>
      </c>
      <c r="B3022" s="9" t="s">
        <v>3382</v>
      </c>
      <c r="C3022" s="9" t="s">
        <v>3366</v>
      </c>
      <c r="D3022" s="9" t="str">
        <f>CONCATENATE(quota_commodities[[#This Row],[goods_nomenclature_item_id]], " - ", quota_commodities[[#This Row],[description]])</f>
        <v>0204505100 - Carcases and half-carcases</v>
      </c>
    </row>
    <row r="3023" spans="1:4" x14ac:dyDescent="0.25">
      <c r="A3023" s="9" t="s">
        <v>547</v>
      </c>
      <c r="B3023" s="9" t="s">
        <v>3383</v>
      </c>
      <c r="C3023" s="9" t="s">
        <v>3375</v>
      </c>
      <c r="D3023" s="9" t="str">
        <f>CONCATENATE(quota_commodities[[#This Row],[goods_nomenclature_item_id]], " - ", quota_commodities[[#This Row],[description]])</f>
        <v>0204505300 - Short forequarters</v>
      </c>
    </row>
    <row r="3024" spans="1:4" x14ac:dyDescent="0.25">
      <c r="A3024" s="9" t="s">
        <v>547</v>
      </c>
      <c r="B3024" s="9" t="s">
        <v>3384</v>
      </c>
      <c r="C3024" s="9" t="s">
        <v>3377</v>
      </c>
      <c r="D3024" s="9" t="str">
        <f>CONCATENATE(quota_commodities[[#This Row],[goods_nomenclature_item_id]], " - ", quota_commodities[[#This Row],[description]])</f>
        <v>0204505500 - Chines and/or best ends</v>
      </c>
    </row>
    <row r="3025" spans="1:4" x14ac:dyDescent="0.25">
      <c r="A3025" s="9" t="s">
        <v>547</v>
      </c>
      <c r="B3025" s="9" t="s">
        <v>3385</v>
      </c>
      <c r="C3025" s="9" t="s">
        <v>3379</v>
      </c>
      <c r="D3025" s="9" t="str">
        <f>CONCATENATE(quota_commodities[[#This Row],[goods_nomenclature_item_id]], " - ", quota_commodities[[#This Row],[description]])</f>
        <v>0204505900 - Legs</v>
      </c>
    </row>
    <row r="3026" spans="1:4" x14ac:dyDescent="0.25">
      <c r="A3026" s="9" t="s">
        <v>547</v>
      </c>
      <c r="B3026" s="9" t="s">
        <v>3386</v>
      </c>
      <c r="C3026" s="9" t="s">
        <v>3381</v>
      </c>
      <c r="D3026" s="9" t="str">
        <f>CONCATENATE(quota_commodities[[#This Row],[goods_nomenclature_item_id]], " - ", quota_commodities[[#This Row],[description]])</f>
        <v>0204507100 - Cuts with bone in</v>
      </c>
    </row>
    <row r="3027" spans="1:4" x14ac:dyDescent="0.25">
      <c r="A3027" s="9" t="s">
        <v>548</v>
      </c>
      <c r="B3027" s="9" t="s">
        <v>4692</v>
      </c>
      <c r="C3027" s="9" t="s">
        <v>4693</v>
      </c>
      <c r="D3027" s="9" t="str">
        <f>CONCATENATE(quota_commodities[[#This Row],[goods_nomenclature_item_id]], " - ", quota_commodities[[#This Row],[description]])</f>
        <v>0207110000 - Not cut in pieces, fresh or chilled</v>
      </c>
    </row>
    <row r="3028" spans="1:4" x14ac:dyDescent="0.25">
      <c r="A3028" s="9" t="s">
        <v>548</v>
      </c>
      <c r="B3028" s="9" t="s">
        <v>4694</v>
      </c>
      <c r="C3028" s="9" t="s">
        <v>4695</v>
      </c>
      <c r="D3028" s="9" t="str">
        <f>CONCATENATE(quota_commodities[[#This Row],[goods_nomenclature_item_id]], " - ", quota_commodities[[#This Row],[description]])</f>
        <v>0207120000 - Not cut in pieces, frozen</v>
      </c>
    </row>
    <row r="3029" spans="1:4" x14ac:dyDescent="0.25">
      <c r="A3029" s="9" t="s">
        <v>548</v>
      </c>
      <c r="B3029" s="9" t="s">
        <v>4696</v>
      </c>
      <c r="C3029" s="9" t="s">
        <v>4006</v>
      </c>
      <c r="D3029" s="9" t="str">
        <f>CONCATENATE(quota_commodities[[#This Row],[goods_nomenclature_item_id]], " - ", quota_commodities[[#This Row],[description]])</f>
        <v>0207131000 - Boneless</v>
      </c>
    </row>
    <row r="3030" spans="1:4" x14ac:dyDescent="0.25">
      <c r="A3030" s="9" t="s">
        <v>548</v>
      </c>
      <c r="B3030" s="9" t="s">
        <v>4697</v>
      </c>
      <c r="C3030" s="9" t="s">
        <v>4698</v>
      </c>
      <c r="D3030" s="9" t="str">
        <f>CONCATENATE(quota_commodities[[#This Row],[goods_nomenclature_item_id]], " - ", quota_commodities[[#This Row],[description]])</f>
        <v>0207132000 - Halves or quarters</v>
      </c>
    </row>
    <row r="3031" spans="1:4" x14ac:dyDescent="0.25">
      <c r="A3031" s="9" t="s">
        <v>548</v>
      </c>
      <c r="B3031" s="9" t="s">
        <v>4699</v>
      </c>
      <c r="C3031" s="9" t="s">
        <v>3474</v>
      </c>
      <c r="D3031" s="9" t="str">
        <f>CONCATENATE(quota_commodities[[#This Row],[goods_nomenclature_item_id]], " - ", quota_commodities[[#This Row],[description]])</f>
        <v>0207133000 - Whole wings, with or without tips</v>
      </c>
    </row>
    <row r="3032" spans="1:4" x14ac:dyDescent="0.25">
      <c r="A3032" s="9" t="s">
        <v>548</v>
      </c>
      <c r="B3032" s="9" t="s">
        <v>4700</v>
      </c>
      <c r="C3032" s="9" t="s">
        <v>3476</v>
      </c>
      <c r="D3032" s="9" t="str">
        <f>CONCATENATE(quota_commodities[[#This Row],[goods_nomenclature_item_id]], " - ", quota_commodities[[#This Row],[description]])</f>
        <v>0207134000 - Backs, necks, backs with necks attached, rumps and wing-tips</v>
      </c>
    </row>
    <row r="3033" spans="1:4" x14ac:dyDescent="0.25">
      <c r="A3033" s="9" t="s">
        <v>548</v>
      </c>
      <c r="B3033" s="9" t="s">
        <v>4701</v>
      </c>
      <c r="C3033" s="9" t="s">
        <v>3478</v>
      </c>
      <c r="D3033" s="9" t="str">
        <f>CONCATENATE(quota_commodities[[#This Row],[goods_nomenclature_item_id]], " - ", quota_commodities[[#This Row],[description]])</f>
        <v>0207135000 - Breasts and cuts thereof</v>
      </c>
    </row>
    <row r="3034" spans="1:4" x14ac:dyDescent="0.25">
      <c r="A3034" s="9" t="s">
        <v>548</v>
      </c>
      <c r="B3034" s="9" t="s">
        <v>4702</v>
      </c>
      <c r="C3034" s="9" t="s">
        <v>4703</v>
      </c>
      <c r="D3034" s="9" t="str">
        <f>CONCATENATE(quota_commodities[[#This Row],[goods_nomenclature_item_id]], " - ", quota_commodities[[#This Row],[description]])</f>
        <v>0207136000 - Legs and cuts thereof</v>
      </c>
    </row>
    <row r="3035" spans="1:4" x14ac:dyDescent="0.25">
      <c r="A3035" s="9" t="s">
        <v>548</v>
      </c>
      <c r="B3035" s="9" t="s">
        <v>4704</v>
      </c>
      <c r="C3035" s="9" t="s">
        <v>2617</v>
      </c>
      <c r="D3035" s="9" t="str">
        <f>CONCATENATE(quota_commodities[[#This Row],[goods_nomenclature_item_id]], " - ", quota_commodities[[#This Row],[description]])</f>
        <v>0207137000 - Other</v>
      </c>
    </row>
    <row r="3036" spans="1:4" x14ac:dyDescent="0.25">
      <c r="A3036" s="9" t="s">
        <v>548</v>
      </c>
      <c r="B3036" s="9" t="s">
        <v>4705</v>
      </c>
      <c r="C3036" s="9" t="s">
        <v>2617</v>
      </c>
      <c r="D3036" s="9" t="str">
        <f>CONCATENATE(quota_commodities[[#This Row],[goods_nomenclature_item_id]], " - ", quota_commodities[[#This Row],[description]])</f>
        <v>0207139900 - Other</v>
      </c>
    </row>
    <row r="3037" spans="1:4" x14ac:dyDescent="0.25">
      <c r="A3037" s="9" t="s">
        <v>548</v>
      </c>
      <c r="B3037" s="9" t="s">
        <v>4706</v>
      </c>
      <c r="C3037" s="9" t="s">
        <v>4006</v>
      </c>
      <c r="D3037" s="9" t="str">
        <f>CONCATENATE(quota_commodities[[#This Row],[goods_nomenclature_item_id]], " - ", quota_commodities[[#This Row],[description]])</f>
        <v>0207141000 - Boneless</v>
      </c>
    </row>
    <row r="3038" spans="1:4" x14ac:dyDescent="0.25">
      <c r="A3038" s="9" t="s">
        <v>548</v>
      </c>
      <c r="B3038" s="9" t="s">
        <v>4707</v>
      </c>
      <c r="C3038" s="9" t="s">
        <v>4698</v>
      </c>
      <c r="D3038" s="9" t="str">
        <f>CONCATENATE(quota_commodities[[#This Row],[goods_nomenclature_item_id]], " - ", quota_commodities[[#This Row],[description]])</f>
        <v>0207142000 - Halves or quarters</v>
      </c>
    </row>
    <row r="3039" spans="1:4" x14ac:dyDescent="0.25">
      <c r="A3039" s="9" t="s">
        <v>548</v>
      </c>
      <c r="B3039" s="9" t="s">
        <v>4708</v>
      </c>
      <c r="C3039" s="9" t="s">
        <v>3474</v>
      </c>
      <c r="D3039" s="9" t="str">
        <f>CONCATENATE(quota_commodities[[#This Row],[goods_nomenclature_item_id]], " - ", quota_commodities[[#This Row],[description]])</f>
        <v>0207143000 - Whole wings, with or without tips</v>
      </c>
    </row>
    <row r="3040" spans="1:4" x14ac:dyDescent="0.25">
      <c r="A3040" s="9" t="s">
        <v>548</v>
      </c>
      <c r="B3040" s="9" t="s">
        <v>4709</v>
      </c>
      <c r="C3040" s="9" t="s">
        <v>3476</v>
      </c>
      <c r="D3040" s="9" t="str">
        <f>CONCATENATE(quota_commodities[[#This Row],[goods_nomenclature_item_id]], " - ", quota_commodities[[#This Row],[description]])</f>
        <v>0207144000 - Backs, necks, backs with necks attached, rumps and wing-tips</v>
      </c>
    </row>
    <row r="3041" spans="1:4" x14ac:dyDescent="0.25">
      <c r="A3041" s="9" t="s">
        <v>548</v>
      </c>
      <c r="B3041" s="9" t="s">
        <v>4710</v>
      </c>
      <c r="C3041" s="9" t="s">
        <v>3478</v>
      </c>
      <c r="D3041" s="9" t="str">
        <f>CONCATENATE(quota_commodities[[#This Row],[goods_nomenclature_item_id]], " - ", quota_commodities[[#This Row],[description]])</f>
        <v>0207145000 - Breasts and cuts thereof</v>
      </c>
    </row>
    <row r="3042" spans="1:4" x14ac:dyDescent="0.25">
      <c r="A3042" s="9" t="s">
        <v>548</v>
      </c>
      <c r="B3042" s="9" t="s">
        <v>4711</v>
      </c>
      <c r="C3042" s="9" t="s">
        <v>4703</v>
      </c>
      <c r="D3042" s="9" t="str">
        <f>CONCATENATE(quota_commodities[[#This Row],[goods_nomenclature_item_id]], " - ", quota_commodities[[#This Row],[description]])</f>
        <v>0207146000 - Legs and cuts thereof</v>
      </c>
    </row>
    <row r="3043" spans="1:4" x14ac:dyDescent="0.25">
      <c r="A3043" s="9" t="s">
        <v>548</v>
      </c>
      <c r="B3043" s="9" t="s">
        <v>4712</v>
      </c>
      <c r="C3043" s="9" t="s">
        <v>2617</v>
      </c>
      <c r="D3043" s="9" t="str">
        <f>CONCATENATE(quota_commodities[[#This Row],[goods_nomenclature_item_id]], " - ", quota_commodities[[#This Row],[description]])</f>
        <v>0207147000 - Other</v>
      </c>
    </row>
    <row r="3044" spans="1:4" x14ac:dyDescent="0.25">
      <c r="A3044" s="9" t="s">
        <v>548</v>
      </c>
      <c r="B3044" s="9" t="s">
        <v>4713</v>
      </c>
      <c r="C3044" s="9" t="s">
        <v>2617</v>
      </c>
      <c r="D3044" s="9" t="str">
        <f>CONCATENATE(quota_commodities[[#This Row],[goods_nomenclature_item_id]], " - ", quota_commodities[[#This Row],[description]])</f>
        <v>0207149900 - Other</v>
      </c>
    </row>
    <row r="3045" spans="1:4" x14ac:dyDescent="0.25">
      <c r="A3045" s="9" t="s">
        <v>548</v>
      </c>
      <c r="B3045" s="9" t="s">
        <v>4714</v>
      </c>
      <c r="C3045" s="9" t="s">
        <v>4693</v>
      </c>
      <c r="D3045" s="9" t="str">
        <f>CONCATENATE(quota_commodities[[#This Row],[goods_nomenclature_item_id]], " - ", quota_commodities[[#This Row],[description]])</f>
        <v>0207240000 - Not cut in pieces, fresh or chilled</v>
      </c>
    </row>
    <row r="3046" spans="1:4" x14ac:dyDescent="0.25">
      <c r="A3046" s="9" t="s">
        <v>548</v>
      </c>
      <c r="B3046" s="9" t="s">
        <v>4715</v>
      </c>
      <c r="C3046" s="9" t="s">
        <v>4695</v>
      </c>
      <c r="D3046" s="9" t="str">
        <f>CONCATENATE(quota_commodities[[#This Row],[goods_nomenclature_item_id]], " - ", quota_commodities[[#This Row],[description]])</f>
        <v>0207250000 - Not cut in pieces, frozen</v>
      </c>
    </row>
    <row r="3047" spans="1:4" x14ac:dyDescent="0.25">
      <c r="A3047" s="9" t="s">
        <v>548</v>
      </c>
      <c r="B3047" s="9" t="s">
        <v>4716</v>
      </c>
      <c r="C3047" s="9" t="s">
        <v>4006</v>
      </c>
      <c r="D3047" s="9" t="str">
        <f>CONCATENATE(quota_commodities[[#This Row],[goods_nomenclature_item_id]], " - ", quota_commodities[[#This Row],[description]])</f>
        <v>0207261000 - Boneless</v>
      </c>
    </row>
    <row r="3048" spans="1:4" x14ac:dyDescent="0.25">
      <c r="A3048" s="9" t="s">
        <v>548</v>
      </c>
      <c r="B3048" s="9" t="s">
        <v>4717</v>
      </c>
      <c r="C3048" s="9" t="s">
        <v>4698</v>
      </c>
      <c r="D3048" s="9" t="str">
        <f>CONCATENATE(quota_commodities[[#This Row],[goods_nomenclature_item_id]], " - ", quota_commodities[[#This Row],[description]])</f>
        <v>0207262000 - Halves or quarters</v>
      </c>
    </row>
    <row r="3049" spans="1:4" x14ac:dyDescent="0.25">
      <c r="A3049" s="9" t="s">
        <v>548</v>
      </c>
      <c r="B3049" s="9" t="s">
        <v>4718</v>
      </c>
      <c r="C3049" s="9" t="s">
        <v>3474</v>
      </c>
      <c r="D3049" s="9" t="str">
        <f>CONCATENATE(quota_commodities[[#This Row],[goods_nomenclature_item_id]], " - ", quota_commodities[[#This Row],[description]])</f>
        <v>0207263000 - Whole wings, with or without tips</v>
      </c>
    </row>
    <row r="3050" spans="1:4" x14ac:dyDescent="0.25">
      <c r="A3050" s="9" t="s">
        <v>548</v>
      </c>
      <c r="B3050" s="9" t="s">
        <v>4719</v>
      </c>
      <c r="C3050" s="9" t="s">
        <v>3476</v>
      </c>
      <c r="D3050" s="9" t="str">
        <f>CONCATENATE(quota_commodities[[#This Row],[goods_nomenclature_item_id]], " - ", quota_commodities[[#This Row],[description]])</f>
        <v>0207264000 - Backs, necks, backs with necks attached, rumps and wing-tips</v>
      </c>
    </row>
    <row r="3051" spans="1:4" x14ac:dyDescent="0.25">
      <c r="A3051" s="9" t="s">
        <v>548</v>
      </c>
      <c r="B3051" s="9" t="s">
        <v>4720</v>
      </c>
      <c r="C3051" s="9" t="s">
        <v>3478</v>
      </c>
      <c r="D3051" s="9" t="str">
        <f>CONCATENATE(quota_commodities[[#This Row],[goods_nomenclature_item_id]], " - ", quota_commodities[[#This Row],[description]])</f>
        <v>0207265000 - Breasts and cuts thereof</v>
      </c>
    </row>
    <row r="3052" spans="1:4" x14ac:dyDescent="0.25">
      <c r="A3052" s="9" t="s">
        <v>548</v>
      </c>
      <c r="B3052" s="9" t="s">
        <v>4721</v>
      </c>
      <c r="C3052" s="9" t="s">
        <v>4722</v>
      </c>
      <c r="D3052" s="9" t="str">
        <f>CONCATENATE(quota_commodities[[#This Row],[goods_nomenclature_item_id]], " - ", quota_commodities[[#This Row],[description]])</f>
        <v>0207266000 - Drumsticks and cuts of drumsticks</v>
      </c>
    </row>
    <row r="3053" spans="1:4" x14ac:dyDescent="0.25">
      <c r="A3053" s="9" t="s">
        <v>548</v>
      </c>
      <c r="B3053" s="9" t="s">
        <v>4723</v>
      </c>
      <c r="C3053" s="9" t="s">
        <v>2617</v>
      </c>
      <c r="D3053" s="9" t="str">
        <f>CONCATENATE(quota_commodities[[#This Row],[goods_nomenclature_item_id]], " - ", quota_commodities[[#This Row],[description]])</f>
        <v>0207267000 - Other</v>
      </c>
    </row>
    <row r="3054" spans="1:4" x14ac:dyDescent="0.25">
      <c r="A3054" s="9" t="s">
        <v>548</v>
      </c>
      <c r="B3054" s="9" t="s">
        <v>4724</v>
      </c>
      <c r="C3054" s="9" t="s">
        <v>2617</v>
      </c>
      <c r="D3054" s="9" t="str">
        <f>CONCATENATE(quota_commodities[[#This Row],[goods_nomenclature_item_id]], " - ", quota_commodities[[#This Row],[description]])</f>
        <v>0207268000 - Other</v>
      </c>
    </row>
    <row r="3055" spans="1:4" x14ac:dyDescent="0.25">
      <c r="A3055" s="9" t="s">
        <v>548</v>
      </c>
      <c r="B3055" s="9" t="s">
        <v>4725</v>
      </c>
      <c r="C3055" s="9" t="s">
        <v>2617</v>
      </c>
      <c r="D3055" s="9" t="str">
        <f>CONCATENATE(quota_commodities[[#This Row],[goods_nomenclature_item_id]], " - ", quota_commodities[[#This Row],[description]])</f>
        <v>0207269900 - Other</v>
      </c>
    </row>
    <row r="3056" spans="1:4" x14ac:dyDescent="0.25">
      <c r="A3056" s="9" t="s">
        <v>548</v>
      </c>
      <c r="B3056" s="9" t="s">
        <v>4726</v>
      </c>
      <c r="C3056" s="9" t="s">
        <v>4006</v>
      </c>
      <c r="D3056" s="9" t="str">
        <f>CONCATENATE(quota_commodities[[#This Row],[goods_nomenclature_item_id]], " - ", quota_commodities[[#This Row],[description]])</f>
        <v>0207271000 - Boneless</v>
      </c>
    </row>
    <row r="3057" spans="1:4" x14ac:dyDescent="0.25">
      <c r="A3057" s="9" t="s">
        <v>548</v>
      </c>
      <c r="B3057" s="9" t="s">
        <v>4727</v>
      </c>
      <c r="C3057" s="9" t="s">
        <v>4698</v>
      </c>
      <c r="D3057" s="9" t="str">
        <f>CONCATENATE(quota_commodities[[#This Row],[goods_nomenclature_item_id]], " - ", quota_commodities[[#This Row],[description]])</f>
        <v>0207272000 - Halves or quarters</v>
      </c>
    </row>
    <row r="3058" spans="1:4" x14ac:dyDescent="0.25">
      <c r="A3058" s="9" t="s">
        <v>548</v>
      </c>
      <c r="B3058" s="9" t="s">
        <v>3473</v>
      </c>
      <c r="C3058" s="9" t="s">
        <v>3474</v>
      </c>
      <c r="D3058" s="9" t="str">
        <f>CONCATENATE(quota_commodities[[#This Row],[goods_nomenclature_item_id]], " - ", quota_commodities[[#This Row],[description]])</f>
        <v>0207273000 - Whole wings, with or without tips</v>
      </c>
    </row>
    <row r="3059" spans="1:4" x14ac:dyDescent="0.25">
      <c r="A3059" s="9" t="s">
        <v>548</v>
      </c>
      <c r="B3059" s="9" t="s">
        <v>3475</v>
      </c>
      <c r="C3059" s="9" t="s">
        <v>3476</v>
      </c>
      <c r="D3059" s="9" t="str">
        <f>CONCATENATE(quota_commodities[[#This Row],[goods_nomenclature_item_id]], " - ", quota_commodities[[#This Row],[description]])</f>
        <v>0207274000 - Backs, necks, backs with necks attached, rumps and wing-tips</v>
      </c>
    </row>
    <row r="3060" spans="1:4" x14ac:dyDescent="0.25">
      <c r="A3060" s="9" t="s">
        <v>548</v>
      </c>
      <c r="B3060" s="9" t="s">
        <v>3477</v>
      </c>
      <c r="C3060" s="9" t="s">
        <v>3478</v>
      </c>
      <c r="D3060" s="9" t="str">
        <f>CONCATENATE(quota_commodities[[#This Row],[goods_nomenclature_item_id]], " - ", quota_commodities[[#This Row],[description]])</f>
        <v>0207275000 - Breasts and cuts thereof</v>
      </c>
    </row>
    <row r="3061" spans="1:4" x14ac:dyDescent="0.25">
      <c r="A3061" s="9" t="s">
        <v>548</v>
      </c>
      <c r="B3061" s="9" t="s">
        <v>3479</v>
      </c>
      <c r="C3061" s="9" t="s">
        <v>3480</v>
      </c>
      <c r="D3061" s="9" t="str">
        <f>CONCATENATE(quota_commodities[[#This Row],[goods_nomenclature_item_id]], " - ", quota_commodities[[#This Row],[description]])</f>
        <v>0207276000 - Drumsticks and cuts thereof</v>
      </c>
    </row>
    <row r="3062" spans="1:4" x14ac:dyDescent="0.25">
      <c r="A3062" s="9" t="s">
        <v>548</v>
      </c>
      <c r="B3062" s="9" t="s">
        <v>3481</v>
      </c>
      <c r="C3062" s="9" t="s">
        <v>2617</v>
      </c>
      <c r="D3062" s="9" t="str">
        <f>CONCATENATE(quota_commodities[[#This Row],[goods_nomenclature_item_id]], " - ", quota_commodities[[#This Row],[description]])</f>
        <v>0207277000 - Other</v>
      </c>
    </row>
    <row r="3063" spans="1:4" x14ac:dyDescent="0.25">
      <c r="A3063" s="9" t="s">
        <v>548</v>
      </c>
      <c r="B3063" s="9" t="s">
        <v>4728</v>
      </c>
      <c r="C3063" s="9" t="s">
        <v>2617</v>
      </c>
      <c r="D3063" s="9" t="str">
        <f>CONCATENATE(quota_commodities[[#This Row],[goods_nomenclature_item_id]], " - ", quota_commodities[[#This Row],[description]])</f>
        <v>0207278000 - Other</v>
      </c>
    </row>
    <row r="3064" spans="1:4" x14ac:dyDescent="0.25">
      <c r="A3064" s="9" t="s">
        <v>548</v>
      </c>
      <c r="B3064" s="9" t="s">
        <v>4729</v>
      </c>
      <c r="C3064" s="9" t="s">
        <v>2617</v>
      </c>
      <c r="D3064" s="9" t="str">
        <f>CONCATENATE(quota_commodities[[#This Row],[goods_nomenclature_item_id]], " - ", quota_commodities[[#This Row],[description]])</f>
        <v>0207279900 - Other</v>
      </c>
    </row>
    <row r="3065" spans="1:4" x14ac:dyDescent="0.25">
      <c r="A3065" s="9" t="s">
        <v>548</v>
      </c>
      <c r="B3065" s="9" t="s">
        <v>4730</v>
      </c>
      <c r="C3065" s="9" t="s">
        <v>4731</v>
      </c>
      <c r="D3065" s="9" t="str">
        <f>CONCATENATE(quota_commodities[[#This Row],[goods_nomenclature_item_id]], " - ", quota_commodities[[#This Row],[description]])</f>
        <v>0207412000 - Plucked, bled, gutted but not drawn, with heads and feet, known as '85|%|ducks'</v>
      </c>
    </row>
    <row r="3066" spans="1:4" x14ac:dyDescent="0.25">
      <c r="A3066" s="9" t="s">
        <v>548</v>
      </c>
      <c r="B3066" s="9" t="s">
        <v>4732</v>
      </c>
      <c r="C3066" s="9" t="s">
        <v>4733</v>
      </c>
      <c r="D3066" s="9" t="str">
        <f>CONCATENATE(quota_commodities[[#This Row],[goods_nomenclature_item_id]], " - ", quota_commodities[[#This Row],[description]])</f>
        <v>0207413000 - Plucked and drawn, without heads and feet but with necks, hearts, livers and gizzards, known as '70|%|ducks'</v>
      </c>
    </row>
    <row r="3067" spans="1:4" x14ac:dyDescent="0.25">
      <c r="A3067" s="9" t="s">
        <v>548</v>
      </c>
      <c r="B3067" s="9" t="s">
        <v>4734</v>
      </c>
      <c r="C3067" s="9" t="s">
        <v>4735</v>
      </c>
      <c r="D3067" s="9" t="str">
        <f>CONCATENATE(quota_commodities[[#This Row],[goods_nomenclature_item_id]], " - ", quota_commodities[[#This Row],[description]])</f>
        <v>0207418000 - Plucked and drawn, without heads and feet and without necks, hearts, livers and gizzards, known as '63|%|ducks', or otherwise presented</v>
      </c>
    </row>
    <row r="3068" spans="1:4" x14ac:dyDescent="0.25">
      <c r="A3068" s="9" t="s">
        <v>548</v>
      </c>
      <c r="B3068" s="9" t="s">
        <v>4736</v>
      </c>
      <c r="C3068" s="9" t="s">
        <v>4733</v>
      </c>
      <c r="D3068" s="9" t="str">
        <f>CONCATENATE(quota_commodities[[#This Row],[goods_nomenclature_item_id]], " - ", quota_commodities[[#This Row],[description]])</f>
        <v>0207423000 - Plucked and drawn, without heads and feet but with necks, hearts, livers and gizzards, known as '70|%|ducks'</v>
      </c>
    </row>
    <row r="3069" spans="1:4" x14ac:dyDescent="0.25">
      <c r="A3069" s="9" t="s">
        <v>548</v>
      </c>
      <c r="B3069" s="9" t="s">
        <v>4737</v>
      </c>
      <c r="C3069" s="9" t="s">
        <v>4735</v>
      </c>
      <c r="D3069" s="9" t="str">
        <f>CONCATENATE(quota_commodities[[#This Row],[goods_nomenclature_item_id]], " - ", quota_commodities[[#This Row],[description]])</f>
        <v>0207428000 - Plucked and drawn, without heads and feet and without necks, hearts, livers and gizzards, known as '63|%|ducks', or otherwise presented</v>
      </c>
    </row>
    <row r="3070" spans="1:4" x14ac:dyDescent="0.25">
      <c r="A3070" s="9" t="s">
        <v>548</v>
      </c>
      <c r="B3070" s="9" t="s">
        <v>4738</v>
      </c>
      <c r="C3070" s="9" t="s">
        <v>4006</v>
      </c>
      <c r="D3070" s="9" t="str">
        <f>CONCATENATE(quota_commodities[[#This Row],[goods_nomenclature_item_id]], " - ", quota_commodities[[#This Row],[description]])</f>
        <v>0207441000 - Boneless</v>
      </c>
    </row>
    <row r="3071" spans="1:4" x14ac:dyDescent="0.25">
      <c r="A3071" s="9" t="s">
        <v>548</v>
      </c>
      <c r="B3071" s="9" t="s">
        <v>4739</v>
      </c>
      <c r="C3071" s="9" t="s">
        <v>4698</v>
      </c>
      <c r="D3071" s="9" t="str">
        <f>CONCATENATE(quota_commodities[[#This Row],[goods_nomenclature_item_id]], " - ", quota_commodities[[#This Row],[description]])</f>
        <v>0207442100 - Halves or quarters</v>
      </c>
    </row>
    <row r="3072" spans="1:4" x14ac:dyDescent="0.25">
      <c r="A3072" s="9" t="s">
        <v>548</v>
      </c>
      <c r="B3072" s="9" t="s">
        <v>4740</v>
      </c>
      <c r="C3072" s="9" t="s">
        <v>3478</v>
      </c>
      <c r="D3072" s="9" t="str">
        <f>CONCATENATE(quota_commodities[[#This Row],[goods_nomenclature_item_id]], " - ", quota_commodities[[#This Row],[description]])</f>
        <v>0207445100 - Breasts and cuts thereof</v>
      </c>
    </row>
    <row r="3073" spans="1:4" x14ac:dyDescent="0.25">
      <c r="A3073" s="9" t="s">
        <v>548</v>
      </c>
      <c r="B3073" s="9" t="s">
        <v>4741</v>
      </c>
      <c r="C3073" s="9" t="s">
        <v>4703</v>
      </c>
      <c r="D3073" s="9" t="str">
        <f>CONCATENATE(quota_commodities[[#This Row],[goods_nomenclature_item_id]], " - ", quota_commodities[[#This Row],[description]])</f>
        <v>0207446100 - Legs and cuts thereof</v>
      </c>
    </row>
    <row r="3074" spans="1:4" x14ac:dyDescent="0.25">
      <c r="A3074" s="9" t="s">
        <v>548</v>
      </c>
      <c r="B3074" s="9" t="s">
        <v>4742</v>
      </c>
      <c r="C3074" s="9" t="s">
        <v>4743</v>
      </c>
      <c r="D3074" s="9" t="str">
        <f>CONCATENATE(quota_commodities[[#This Row],[goods_nomenclature_item_id]], " - ", quota_commodities[[#This Row],[description]])</f>
        <v>0207447100 - Paletots</v>
      </c>
    </row>
    <row r="3075" spans="1:4" x14ac:dyDescent="0.25">
      <c r="A3075" s="9" t="s">
        <v>548</v>
      </c>
      <c r="B3075" s="9" t="s">
        <v>4744</v>
      </c>
      <c r="C3075" s="9" t="s">
        <v>4006</v>
      </c>
      <c r="D3075" s="9" t="str">
        <f>CONCATENATE(quota_commodities[[#This Row],[goods_nomenclature_item_id]], " - ", quota_commodities[[#This Row],[description]])</f>
        <v>0207451000 - Boneless</v>
      </c>
    </row>
    <row r="3076" spans="1:4" x14ac:dyDescent="0.25">
      <c r="A3076" s="9" t="s">
        <v>548</v>
      </c>
      <c r="B3076" s="9" t="s">
        <v>4745</v>
      </c>
      <c r="C3076" s="9" t="s">
        <v>4698</v>
      </c>
      <c r="D3076" s="9" t="str">
        <f>CONCATENATE(quota_commodities[[#This Row],[goods_nomenclature_item_id]], " - ", quota_commodities[[#This Row],[description]])</f>
        <v>0207452100 - Halves or quarters</v>
      </c>
    </row>
    <row r="3077" spans="1:4" x14ac:dyDescent="0.25">
      <c r="A3077" s="9" t="s">
        <v>548</v>
      </c>
      <c r="B3077" s="9" t="s">
        <v>4746</v>
      </c>
      <c r="C3077" s="9" t="s">
        <v>3478</v>
      </c>
      <c r="D3077" s="9" t="str">
        <f>CONCATENATE(quota_commodities[[#This Row],[goods_nomenclature_item_id]], " - ", quota_commodities[[#This Row],[description]])</f>
        <v>0207455100 - Breasts and cuts thereof</v>
      </c>
    </row>
    <row r="3078" spans="1:4" x14ac:dyDescent="0.25">
      <c r="A3078" s="9" t="s">
        <v>548</v>
      </c>
      <c r="B3078" s="9" t="s">
        <v>4747</v>
      </c>
      <c r="C3078" s="9" t="s">
        <v>4703</v>
      </c>
      <c r="D3078" s="9" t="str">
        <f>CONCATENATE(quota_commodities[[#This Row],[goods_nomenclature_item_id]], " - ", quota_commodities[[#This Row],[description]])</f>
        <v>0207456100 - Legs and cuts thereof</v>
      </c>
    </row>
    <row r="3079" spans="1:4" x14ac:dyDescent="0.25">
      <c r="A3079" s="9" t="s">
        <v>548</v>
      </c>
      <c r="B3079" s="9" t="s">
        <v>4748</v>
      </c>
      <c r="C3079" s="9" t="s">
        <v>4743</v>
      </c>
      <c r="D3079" s="9" t="str">
        <f>CONCATENATE(quota_commodities[[#This Row],[goods_nomenclature_item_id]], " - ", quota_commodities[[#This Row],[description]])</f>
        <v>0207457100 - Paletots</v>
      </c>
    </row>
    <row r="3080" spans="1:4" x14ac:dyDescent="0.25">
      <c r="A3080" s="9" t="s">
        <v>548</v>
      </c>
      <c r="B3080" s="9" t="s">
        <v>4749</v>
      </c>
      <c r="C3080" s="9" t="s">
        <v>4743</v>
      </c>
      <c r="D3080" s="9" t="str">
        <f>CONCATENATE(quota_commodities[[#This Row],[goods_nomenclature_item_id]], " - ", quota_commodities[[#This Row],[description]])</f>
        <v>0207547100 - Paletots</v>
      </c>
    </row>
    <row r="3081" spans="1:4" x14ac:dyDescent="0.25">
      <c r="A3081" s="9" t="s">
        <v>548</v>
      </c>
      <c r="B3081" s="9" t="s">
        <v>4750</v>
      </c>
      <c r="C3081" s="9" t="s">
        <v>4743</v>
      </c>
      <c r="D3081" s="9" t="str">
        <f>CONCATENATE(quota_commodities[[#This Row],[goods_nomenclature_item_id]], " - ", quota_commodities[[#This Row],[description]])</f>
        <v>0207557100 - Paletots</v>
      </c>
    </row>
    <row r="3082" spans="1:4" x14ac:dyDescent="0.25">
      <c r="A3082" s="9" t="s">
        <v>548</v>
      </c>
      <c r="B3082" s="9" t="s">
        <v>4751</v>
      </c>
      <c r="C3082" s="9" t="s">
        <v>4006</v>
      </c>
      <c r="D3082" s="9" t="str">
        <f>CONCATENATE(quota_commodities[[#This Row],[goods_nomenclature_item_id]], " - ", quota_commodities[[#This Row],[description]])</f>
        <v>0207601000 - Boneless</v>
      </c>
    </row>
    <row r="3083" spans="1:4" x14ac:dyDescent="0.25">
      <c r="A3083" s="9" t="s">
        <v>548</v>
      </c>
      <c r="B3083" s="9" t="s">
        <v>4752</v>
      </c>
      <c r="C3083" s="9" t="s">
        <v>3478</v>
      </c>
      <c r="D3083" s="9" t="str">
        <f>CONCATENATE(quota_commodities[[#This Row],[goods_nomenclature_item_id]], " - ", quota_commodities[[#This Row],[description]])</f>
        <v>0207605100 - Breasts and cuts thereof</v>
      </c>
    </row>
    <row r="3084" spans="1:4" x14ac:dyDescent="0.25">
      <c r="A3084" s="9" t="s">
        <v>548</v>
      </c>
      <c r="B3084" s="9" t="s">
        <v>4753</v>
      </c>
      <c r="C3084" s="9" t="s">
        <v>4703</v>
      </c>
      <c r="D3084" s="9" t="str">
        <f>CONCATENATE(quota_commodities[[#This Row],[goods_nomenclature_item_id]], " - ", quota_commodities[[#This Row],[description]])</f>
        <v>0207606100 - Legs and cuts thereof</v>
      </c>
    </row>
    <row r="3085" spans="1:4" x14ac:dyDescent="0.25">
      <c r="A3085" s="9" t="s">
        <v>548</v>
      </c>
      <c r="B3085" s="9" t="s">
        <v>4754</v>
      </c>
      <c r="C3085" s="9" t="s">
        <v>4626</v>
      </c>
      <c r="D3085" s="9" t="str">
        <f>CONCATENATE(quota_commodities[[#This Row],[goods_nomenclature_item_id]], " - ", quota_commodities[[#This Row],[description]])</f>
        <v>1602320000 - Of fowls of the species Gallus domesticus</v>
      </c>
    </row>
    <row r="3086" spans="1:4" x14ac:dyDescent="0.25">
      <c r="A3086" s="9" t="s">
        <v>549</v>
      </c>
      <c r="B3086" s="9" t="s">
        <v>4755</v>
      </c>
      <c r="C3086" s="9" t="s">
        <v>4756</v>
      </c>
      <c r="D3086" s="9" t="str">
        <f>CONCATENATE(quota_commodities[[#This Row],[goods_nomenclature_item_id]], " - ", quota_commodities[[#This Row],[description]])</f>
        <v>0406100000 - Fresh (unripened or uncured) cheese, including whey cheese, and curd</v>
      </c>
    </row>
    <row r="3087" spans="1:4" x14ac:dyDescent="0.25">
      <c r="A3087" s="9" t="s">
        <v>549</v>
      </c>
      <c r="B3087" s="9" t="s">
        <v>4757</v>
      </c>
      <c r="C3087" s="9" t="s">
        <v>4758</v>
      </c>
      <c r="D3087" s="9" t="str">
        <f>CONCATENATE(quota_commodities[[#This Row],[goods_nomenclature_item_id]], " - ", quota_commodities[[#This Row],[description]])</f>
        <v>0406200000 - Grated or powdered cheese, of all kinds</v>
      </c>
    </row>
    <row r="3088" spans="1:4" x14ac:dyDescent="0.25">
      <c r="A3088" s="9" t="s">
        <v>549</v>
      </c>
      <c r="B3088" s="9" t="s">
        <v>4759</v>
      </c>
      <c r="C3088" s="9" t="s">
        <v>4760</v>
      </c>
      <c r="D3088" s="9" t="str">
        <f>CONCATENATE(quota_commodities[[#This Row],[goods_nomenclature_item_id]], " - ", quota_commodities[[#This Row],[description]])</f>
        <v>0406300000 - Processed cheese, not grated or powdered</v>
      </c>
    </row>
    <row r="3089" spans="1:4" x14ac:dyDescent="0.25">
      <c r="A3089" s="9" t="s">
        <v>549</v>
      </c>
      <c r="B3089" s="9" t="s">
        <v>4761</v>
      </c>
      <c r="C3089" s="9" t="s">
        <v>4762</v>
      </c>
      <c r="D3089" s="9" t="str">
        <f>CONCATENATE(quota_commodities[[#This Row],[goods_nomenclature_item_id]], " - ", quota_commodities[[#This Row],[description]])</f>
        <v>0406400000 - Blue-veined cheese and other cheese containing veins produced by Penicillium roqueforti</v>
      </c>
    </row>
    <row r="3090" spans="1:4" x14ac:dyDescent="0.25">
      <c r="A3090" s="9" t="s">
        <v>549</v>
      </c>
      <c r="B3090" s="9" t="s">
        <v>4763</v>
      </c>
      <c r="C3090" s="9" t="s">
        <v>2615</v>
      </c>
      <c r="D3090" s="9" t="str">
        <f>CONCATENATE(quota_commodities[[#This Row],[goods_nomenclature_item_id]], " - ", quota_commodities[[#This Row],[description]])</f>
        <v>0406900100 - For processing</v>
      </c>
    </row>
    <row r="3091" spans="1:4" x14ac:dyDescent="0.25">
      <c r="A3091" s="9" t="s">
        <v>549</v>
      </c>
      <c r="B3091" s="9" t="s">
        <v>4764</v>
      </c>
      <c r="C3091" s="9" t="s">
        <v>4765</v>
      </c>
      <c r="D3091" s="9" t="str">
        <f>CONCATENATE(quota_commodities[[#This Row],[goods_nomenclature_item_id]], " - ", quota_commodities[[#This Row],[description]])</f>
        <v>0406901300 - Emmentaler</v>
      </c>
    </row>
    <row r="3092" spans="1:4" x14ac:dyDescent="0.25">
      <c r="A3092" s="9" t="s">
        <v>549</v>
      </c>
      <c r="B3092" s="9" t="s">
        <v>4766</v>
      </c>
      <c r="C3092" s="9" t="s">
        <v>4767</v>
      </c>
      <c r="D3092" s="9" t="str">
        <f>CONCATENATE(quota_commodities[[#This Row],[goods_nomenclature_item_id]], " - ", quota_commodities[[#This Row],[description]])</f>
        <v>0406901500 - Gruy??re, Sbrinz</v>
      </c>
    </row>
    <row r="3093" spans="1:4" x14ac:dyDescent="0.25">
      <c r="A3093" s="9" t="s">
        <v>549</v>
      </c>
      <c r="B3093" s="9" t="s">
        <v>4768</v>
      </c>
      <c r="C3093" s="9" t="s">
        <v>4769</v>
      </c>
      <c r="D3093" s="9" t="str">
        <f>CONCATENATE(quota_commodities[[#This Row],[goods_nomenclature_item_id]], " - ", quota_commodities[[#This Row],[description]])</f>
        <v>0406901700 - Bergk??se, Appenzell</v>
      </c>
    </row>
    <row r="3094" spans="1:4" x14ac:dyDescent="0.25">
      <c r="A3094" s="9" t="s">
        <v>549</v>
      </c>
      <c r="B3094" s="9" t="s">
        <v>4770</v>
      </c>
      <c r="C3094" s="9" t="s">
        <v>4771</v>
      </c>
      <c r="D3094" s="9" t="str">
        <f>CONCATENATE(quota_commodities[[#This Row],[goods_nomenclature_item_id]], " - ", quota_commodities[[#This Row],[description]])</f>
        <v>0406901800 - Fromage fribourgeois, Vacherin Mont d'Or and T??te de Moine</v>
      </c>
    </row>
    <row r="3095" spans="1:4" x14ac:dyDescent="0.25">
      <c r="A3095" s="9" t="s">
        <v>549</v>
      </c>
      <c r="B3095" s="9" t="s">
        <v>4772</v>
      </c>
      <c r="C3095" s="9" t="s">
        <v>4773</v>
      </c>
      <c r="D3095" s="9" t="str">
        <f>CONCATENATE(quota_commodities[[#This Row],[goods_nomenclature_item_id]], " - ", quota_commodities[[#This Row],[description]])</f>
        <v>0406902100 - Cheddar</v>
      </c>
    </row>
    <row r="3096" spans="1:4" x14ac:dyDescent="0.25">
      <c r="A3096" s="9" t="s">
        <v>549</v>
      </c>
      <c r="B3096" s="9" t="s">
        <v>4774</v>
      </c>
      <c r="C3096" s="9" t="s">
        <v>4775</v>
      </c>
      <c r="D3096" s="9" t="str">
        <f>CONCATENATE(quota_commodities[[#This Row],[goods_nomenclature_item_id]], " - ", quota_commodities[[#This Row],[description]])</f>
        <v>0406902300 - Edam</v>
      </c>
    </row>
    <row r="3097" spans="1:4" x14ac:dyDescent="0.25">
      <c r="A3097" s="9" t="s">
        <v>549</v>
      </c>
      <c r="B3097" s="9" t="s">
        <v>4776</v>
      </c>
      <c r="C3097" s="9" t="s">
        <v>4777</v>
      </c>
      <c r="D3097" s="9" t="str">
        <f>CONCATENATE(quota_commodities[[#This Row],[goods_nomenclature_item_id]], " - ", quota_commodities[[#This Row],[description]])</f>
        <v>0406902500 - Tilsit</v>
      </c>
    </row>
    <row r="3098" spans="1:4" x14ac:dyDescent="0.25">
      <c r="A3098" s="9" t="s">
        <v>549</v>
      </c>
      <c r="B3098" s="9" t="s">
        <v>3461</v>
      </c>
      <c r="C3098" s="9" t="s">
        <v>3462</v>
      </c>
      <c r="D3098" s="9" t="str">
        <f>CONCATENATE(quota_commodities[[#This Row],[goods_nomenclature_item_id]], " - ", quota_commodities[[#This Row],[description]])</f>
        <v>0406902900 - Kashkaval</v>
      </c>
    </row>
    <row r="3099" spans="1:4" x14ac:dyDescent="0.25">
      <c r="A3099" s="9" t="s">
        <v>549</v>
      </c>
      <c r="B3099" s="9" t="s">
        <v>4778</v>
      </c>
      <c r="C3099" s="9" t="s">
        <v>4779</v>
      </c>
      <c r="D3099" s="9" t="str">
        <f>CONCATENATE(quota_commodities[[#This Row],[goods_nomenclature_item_id]], " - ", quota_commodities[[#This Row],[description]])</f>
        <v>0406903200 - Feta</v>
      </c>
    </row>
    <row r="3100" spans="1:4" x14ac:dyDescent="0.25">
      <c r="A3100" s="9" t="s">
        <v>549</v>
      </c>
      <c r="B3100" s="9" t="s">
        <v>4780</v>
      </c>
      <c r="C3100" s="9" t="s">
        <v>4781</v>
      </c>
      <c r="D3100" s="9" t="str">
        <f>CONCATENATE(quota_commodities[[#This Row],[goods_nomenclature_item_id]], " - ", quota_commodities[[#This Row],[description]])</f>
        <v>0406903500 - Kefalo-Tyri</v>
      </c>
    </row>
    <row r="3101" spans="1:4" x14ac:dyDescent="0.25">
      <c r="A3101" s="9" t="s">
        <v>549</v>
      </c>
      <c r="B3101" s="9" t="s">
        <v>4782</v>
      </c>
      <c r="C3101" s="9" t="s">
        <v>4783</v>
      </c>
      <c r="D3101" s="9" t="str">
        <f>CONCATENATE(quota_commodities[[#This Row],[goods_nomenclature_item_id]], " - ", quota_commodities[[#This Row],[description]])</f>
        <v>0406903700 - Finlandia</v>
      </c>
    </row>
    <row r="3102" spans="1:4" x14ac:dyDescent="0.25">
      <c r="A3102" s="9" t="s">
        <v>549</v>
      </c>
      <c r="B3102" s="9" t="s">
        <v>4784</v>
      </c>
      <c r="C3102" s="9" t="s">
        <v>4785</v>
      </c>
      <c r="D3102" s="9" t="str">
        <f>CONCATENATE(quota_commodities[[#This Row],[goods_nomenclature_item_id]], " - ", quota_commodities[[#This Row],[description]])</f>
        <v>0406903900 - Jarlsberg</v>
      </c>
    </row>
    <row r="3103" spans="1:4" x14ac:dyDescent="0.25">
      <c r="A3103" s="9" t="s">
        <v>549</v>
      </c>
      <c r="B3103" s="9" t="s">
        <v>3463</v>
      </c>
      <c r="C3103" s="9" t="s">
        <v>3464</v>
      </c>
      <c r="D3103" s="9" t="str">
        <f>CONCATENATE(quota_commodities[[#This Row],[goods_nomenclature_item_id]], " - ", quota_commodities[[#This Row],[description]])</f>
        <v>0406905000 - Cheese of sheep's milk or buffalo milk in containers containing brine, or in sheepskin or goatskin bottles</v>
      </c>
    </row>
    <row r="3104" spans="1:4" x14ac:dyDescent="0.25">
      <c r="A3104" s="9" t="s">
        <v>549</v>
      </c>
      <c r="B3104" s="9" t="s">
        <v>4786</v>
      </c>
      <c r="C3104" s="9" t="s">
        <v>4787</v>
      </c>
      <c r="D3104" s="9" t="str">
        <f>CONCATENATE(quota_commodities[[#This Row],[goods_nomenclature_item_id]], " - ", quota_commodities[[#This Row],[description]])</f>
        <v>0406906100 - Grana Padano, Parmigiano Reggiano</v>
      </c>
    </row>
    <row r="3105" spans="1:4" x14ac:dyDescent="0.25">
      <c r="A3105" s="9" t="s">
        <v>549</v>
      </c>
      <c r="B3105" s="9" t="s">
        <v>4788</v>
      </c>
      <c r="C3105" s="9" t="s">
        <v>4789</v>
      </c>
      <c r="D3105" s="9" t="str">
        <f>CONCATENATE(quota_commodities[[#This Row],[goods_nomenclature_item_id]], " - ", quota_commodities[[#This Row],[description]])</f>
        <v>0406906300 - Fiore Sardo, Pecorino</v>
      </c>
    </row>
    <row r="3106" spans="1:4" x14ac:dyDescent="0.25">
      <c r="A3106" s="9" t="s">
        <v>549</v>
      </c>
      <c r="B3106" s="9" t="s">
        <v>4790</v>
      </c>
      <c r="C3106" s="9" t="s">
        <v>2617</v>
      </c>
      <c r="D3106" s="9" t="str">
        <f>CONCATENATE(quota_commodities[[#This Row],[goods_nomenclature_item_id]], " - ", quota_commodities[[#This Row],[description]])</f>
        <v>0406906900 - Other</v>
      </c>
    </row>
    <row r="3107" spans="1:4" x14ac:dyDescent="0.25">
      <c r="A3107" s="9" t="s">
        <v>549</v>
      </c>
      <c r="B3107" s="9" t="s">
        <v>4791</v>
      </c>
      <c r="C3107" s="9" t="s">
        <v>4792</v>
      </c>
      <c r="D3107" s="9" t="str">
        <f>CONCATENATE(quota_commodities[[#This Row],[goods_nomenclature_item_id]], " - ", quota_commodities[[#This Row],[description]])</f>
        <v>0406907300 - Provolone</v>
      </c>
    </row>
    <row r="3108" spans="1:4" x14ac:dyDescent="0.25">
      <c r="A3108" s="9" t="s">
        <v>549</v>
      </c>
      <c r="B3108" s="9" t="s">
        <v>4793</v>
      </c>
      <c r="C3108" s="9" t="s">
        <v>4794</v>
      </c>
      <c r="D3108" s="9" t="str">
        <f>CONCATENATE(quota_commodities[[#This Row],[goods_nomenclature_item_id]], " - ", quota_commodities[[#This Row],[description]])</f>
        <v>0406907400 - Maasdam</v>
      </c>
    </row>
    <row r="3109" spans="1:4" x14ac:dyDescent="0.25">
      <c r="A3109" s="9" t="s">
        <v>549</v>
      </c>
      <c r="B3109" s="9" t="s">
        <v>4795</v>
      </c>
      <c r="C3109" s="9" t="s">
        <v>4796</v>
      </c>
      <c r="D3109" s="9" t="str">
        <f>CONCATENATE(quota_commodities[[#This Row],[goods_nomenclature_item_id]], " - ", quota_commodities[[#This Row],[description]])</f>
        <v>0406907500 - Asiago, Caciocavallo, Montasio, Ragusano</v>
      </c>
    </row>
    <row r="3110" spans="1:4" x14ac:dyDescent="0.25">
      <c r="A3110" s="9" t="s">
        <v>549</v>
      </c>
      <c r="B3110" s="9" t="s">
        <v>4797</v>
      </c>
      <c r="C3110" s="9" t="s">
        <v>4798</v>
      </c>
      <c r="D3110" s="9" t="str">
        <f>CONCATENATE(quota_commodities[[#This Row],[goods_nomenclature_item_id]], " - ", quota_commodities[[#This Row],[description]])</f>
        <v>0406907600 - Danbo, Fontal, Fontina, Fynbo, Havarti, Maribo, Sams??</v>
      </c>
    </row>
    <row r="3111" spans="1:4" x14ac:dyDescent="0.25">
      <c r="A3111" s="9" t="s">
        <v>549</v>
      </c>
      <c r="B3111" s="9" t="s">
        <v>4799</v>
      </c>
      <c r="C3111" s="9" t="s">
        <v>4800</v>
      </c>
      <c r="D3111" s="9" t="str">
        <f>CONCATENATE(quota_commodities[[#This Row],[goods_nomenclature_item_id]], " - ", quota_commodities[[#This Row],[description]])</f>
        <v>0406907800 - Gouda</v>
      </c>
    </row>
    <row r="3112" spans="1:4" x14ac:dyDescent="0.25">
      <c r="A3112" s="9" t="s">
        <v>549</v>
      </c>
      <c r="B3112" s="9" t="s">
        <v>4801</v>
      </c>
      <c r="C3112" s="9" t="s">
        <v>4802</v>
      </c>
      <c r="D3112" s="9" t="str">
        <f>CONCATENATE(quota_commodities[[#This Row],[goods_nomenclature_item_id]], " - ", quota_commodities[[#This Row],[description]])</f>
        <v>0406907900 - Esrom, Italico, Kernhem, Saint-Nectaire, Saint-Paulin, Taleggio</v>
      </c>
    </row>
    <row r="3113" spans="1:4" x14ac:dyDescent="0.25">
      <c r="A3113" s="9" t="s">
        <v>549</v>
      </c>
      <c r="B3113" s="9" t="s">
        <v>4803</v>
      </c>
      <c r="C3113" s="9" t="s">
        <v>4804</v>
      </c>
      <c r="D3113" s="9" t="str">
        <f>CONCATENATE(quota_commodities[[#This Row],[goods_nomenclature_item_id]], " - ", quota_commodities[[#This Row],[description]])</f>
        <v>0406908100 - Cantal, Cheshire, Wensleydale, Lancashire, Double Gloucester, Blarney, Colby, Monterey</v>
      </c>
    </row>
    <row r="3114" spans="1:4" x14ac:dyDescent="0.25">
      <c r="A3114" s="9" t="s">
        <v>549</v>
      </c>
      <c r="B3114" s="9" t="s">
        <v>4805</v>
      </c>
      <c r="C3114" s="9" t="s">
        <v>4806</v>
      </c>
      <c r="D3114" s="9" t="str">
        <f>CONCATENATE(quota_commodities[[#This Row],[goods_nomenclature_item_id]], " - ", quota_commodities[[#This Row],[description]])</f>
        <v>0406908200 - Camembert</v>
      </c>
    </row>
    <row r="3115" spans="1:4" x14ac:dyDescent="0.25">
      <c r="A3115" s="9" t="s">
        <v>549</v>
      </c>
      <c r="B3115" s="9" t="s">
        <v>4807</v>
      </c>
      <c r="C3115" s="9" t="s">
        <v>4808</v>
      </c>
      <c r="D3115" s="9" t="str">
        <f>CONCATENATE(quota_commodities[[#This Row],[goods_nomenclature_item_id]], " - ", quota_commodities[[#This Row],[description]])</f>
        <v>0406908400 - Brie</v>
      </c>
    </row>
    <row r="3116" spans="1:4" x14ac:dyDescent="0.25">
      <c r="A3116" s="9" t="s">
        <v>549</v>
      </c>
      <c r="B3116" s="9" t="s">
        <v>4809</v>
      </c>
      <c r="C3116" s="9" t="s">
        <v>4810</v>
      </c>
      <c r="D3116" s="9" t="str">
        <f>CONCATENATE(quota_commodities[[#This Row],[goods_nomenclature_item_id]], " - ", quota_commodities[[#This Row],[description]])</f>
        <v>0406908500 - Kefalograviera, Kasseri</v>
      </c>
    </row>
    <row r="3117" spans="1:4" x14ac:dyDescent="0.25">
      <c r="A3117" s="9" t="s">
        <v>549</v>
      </c>
      <c r="B3117" s="9" t="s">
        <v>4811</v>
      </c>
      <c r="C3117" s="9" t="s">
        <v>4812</v>
      </c>
      <c r="D3117" s="9" t="str">
        <f>CONCATENATE(quota_commodities[[#This Row],[goods_nomenclature_item_id]], " - ", quota_commodities[[#This Row],[description]])</f>
        <v>0406908600 - Exceeding 47|% but not exceeding 52|%</v>
      </c>
    </row>
    <row r="3118" spans="1:4" x14ac:dyDescent="0.25">
      <c r="A3118" s="9" t="s">
        <v>549</v>
      </c>
      <c r="B3118" s="9" t="s">
        <v>4813</v>
      </c>
      <c r="C3118" s="9" t="s">
        <v>4814</v>
      </c>
      <c r="D3118" s="9" t="str">
        <f>CONCATENATE(quota_commodities[[#This Row],[goods_nomenclature_item_id]], " - ", quota_commodities[[#This Row],[description]])</f>
        <v>0406908900 - Exceeding 52|% but not exceeding 62|%</v>
      </c>
    </row>
    <row r="3119" spans="1:4" x14ac:dyDescent="0.25">
      <c r="A3119" s="9" t="s">
        <v>549</v>
      </c>
      <c r="B3119" s="9" t="s">
        <v>4815</v>
      </c>
      <c r="C3119" s="9" t="s">
        <v>4816</v>
      </c>
      <c r="D3119" s="9" t="str">
        <f>CONCATENATE(quota_commodities[[#This Row],[goods_nomenclature_item_id]], " - ", quota_commodities[[#This Row],[description]])</f>
        <v>0406909200 - Exceeding 62|% but not exceeding 72|%</v>
      </c>
    </row>
    <row r="3120" spans="1:4" x14ac:dyDescent="0.25">
      <c r="A3120" s="9" t="s">
        <v>549</v>
      </c>
      <c r="B3120" s="9" t="s">
        <v>4817</v>
      </c>
      <c r="C3120" s="9" t="s">
        <v>4818</v>
      </c>
      <c r="D3120" s="9" t="str">
        <f>CONCATENATE(quota_commodities[[#This Row],[goods_nomenclature_item_id]], " - ", quota_commodities[[#This Row],[description]])</f>
        <v>0406909300 - Exceeding 72|%</v>
      </c>
    </row>
    <row r="3121" spans="1:4" x14ac:dyDescent="0.25">
      <c r="A3121" s="9" t="s">
        <v>549</v>
      </c>
      <c r="B3121" s="9" t="s">
        <v>4819</v>
      </c>
      <c r="C3121" s="9" t="s">
        <v>2617</v>
      </c>
      <c r="D3121" s="9" t="str">
        <f>CONCATENATE(quota_commodities[[#This Row],[goods_nomenclature_item_id]], " - ", quota_commodities[[#This Row],[description]])</f>
        <v>0406909900 - Other</v>
      </c>
    </row>
    <row r="3122" spans="1:4" x14ac:dyDescent="0.25">
      <c r="A3122" s="9" t="s">
        <v>550</v>
      </c>
      <c r="B3122" s="9" t="s">
        <v>4194</v>
      </c>
      <c r="C3122" s="9" t="s">
        <v>1865</v>
      </c>
      <c r="D3122" s="9" t="str">
        <f>CONCATENATE(quota_commodities[[#This Row],[goods_nomenclature_item_id]], " - ", quota_commodities[[#This Row],[description]])</f>
        <v>0703200000 - Garlic</v>
      </c>
    </row>
    <row r="3123" spans="1:4" x14ac:dyDescent="0.25">
      <c r="A3123" s="9" t="s">
        <v>551</v>
      </c>
      <c r="B3123" s="9" t="s">
        <v>4820</v>
      </c>
      <c r="C3123" s="9" t="s">
        <v>4821</v>
      </c>
      <c r="D3123" s="9" t="str">
        <f>CONCATENATE(quota_commodities[[#This Row],[goods_nomenclature_item_id]], " - ", quota_commodities[[#This Row],[description]])</f>
        <v>1104000000 - Cereal grains otherwise worked (for example, hulled, rolled, flaked, pearled, sliced or kibbled), except rice of heading|1006; germ of cereals, whole, rolled, flaked or ground</v>
      </c>
    </row>
    <row r="3124" spans="1:4" x14ac:dyDescent="0.25">
      <c r="A3124" s="9" t="s">
        <v>552</v>
      </c>
      <c r="B3124" s="9" t="s">
        <v>4822</v>
      </c>
      <c r="C3124" s="9" t="s">
        <v>4823</v>
      </c>
      <c r="D3124" s="9" t="str">
        <f>CONCATENATE(quota_commodities[[#This Row],[goods_nomenclature_item_id]], " - ", quota_commodities[[#This Row],[description]])</f>
        <v>2003102000 - Provisionally preserved, completely cooked</v>
      </c>
    </row>
    <row r="3125" spans="1:4" x14ac:dyDescent="0.25">
      <c r="A3125" s="9" t="s">
        <v>552</v>
      </c>
      <c r="B3125" s="9" t="s">
        <v>4824</v>
      </c>
      <c r="C3125" s="9" t="s">
        <v>2617</v>
      </c>
      <c r="D3125" s="9" t="str">
        <f>CONCATENATE(quota_commodities[[#This Row],[goods_nomenclature_item_id]], " - ", quota_commodities[[#This Row],[description]])</f>
        <v>2003103000 - Other</v>
      </c>
    </row>
    <row r="3126" spans="1:4" x14ac:dyDescent="0.25">
      <c r="A3126" s="9" t="s">
        <v>553</v>
      </c>
      <c r="B3126" s="9" t="s">
        <v>2772</v>
      </c>
      <c r="C3126" s="9" t="s">
        <v>2617</v>
      </c>
      <c r="D3126" s="9" t="str">
        <f>CONCATENATE(quota_commodities[[#This Row],[goods_nomenclature_item_id]], " - ", quota_commodities[[#This Row],[description]])</f>
        <v>2008601900 - Other</v>
      </c>
    </row>
    <row r="3127" spans="1:4" x14ac:dyDescent="0.25">
      <c r="A3127" s="9" t="s">
        <v>554</v>
      </c>
      <c r="B3127" s="9" t="s">
        <v>2662</v>
      </c>
      <c r="C3127" s="9" t="s">
        <v>1429</v>
      </c>
      <c r="D3127" s="9" t="str">
        <f>CONCATENATE(quota_commodities[[#This Row],[goods_nomenclature_item_id]], " - ", quota_commodities[[#This Row],[description]])</f>
        <v>1704000000 - Sugar confectionery (including white chocolate), not containing cocoa</v>
      </c>
    </row>
    <row r="3128" spans="1:4" x14ac:dyDescent="0.25">
      <c r="A3128" s="9" t="s">
        <v>555</v>
      </c>
      <c r="B3128" s="9" t="s">
        <v>2655</v>
      </c>
      <c r="C3128" s="9" t="s">
        <v>2656</v>
      </c>
      <c r="D3128" s="9" t="str">
        <f>CONCATENATE(quota_commodities[[#This Row],[goods_nomenclature_item_id]], " - ", quota_commodities[[#This Row],[description]])</f>
        <v>1806200000 - Other preparations in blocks, slabs or bars weighing more than 2|kg or in liquid, paste, powder, granular or other bulk form in containers or immediate packings, of a content exceeding 2|kg</v>
      </c>
    </row>
    <row r="3129" spans="1:4" x14ac:dyDescent="0.25">
      <c r="A3129" s="9" t="s">
        <v>555</v>
      </c>
      <c r="B3129" s="9" t="s">
        <v>2657</v>
      </c>
      <c r="C3129" s="9" t="s">
        <v>2658</v>
      </c>
      <c r="D3129" s="9" t="str">
        <f>CONCATENATE(quota_commodities[[#This Row],[goods_nomenclature_item_id]], " - ", quota_commodities[[#This Row],[description]])</f>
        <v>1806310000 - Filled</v>
      </c>
    </row>
    <row r="3130" spans="1:4" x14ac:dyDescent="0.25">
      <c r="A3130" s="9" t="s">
        <v>555</v>
      </c>
      <c r="B3130" s="9" t="s">
        <v>2659</v>
      </c>
      <c r="C3130" s="9" t="s">
        <v>2660</v>
      </c>
      <c r="D3130" s="9" t="str">
        <f>CONCATENATE(quota_commodities[[#This Row],[goods_nomenclature_item_id]], " - ", quota_commodities[[#This Row],[description]])</f>
        <v>1806320000 - Not filled</v>
      </c>
    </row>
    <row r="3131" spans="1:4" x14ac:dyDescent="0.25">
      <c r="A3131" s="9" t="s">
        <v>555</v>
      </c>
      <c r="B3131" s="9" t="s">
        <v>2661</v>
      </c>
      <c r="C3131" s="9" t="s">
        <v>2617</v>
      </c>
      <c r="D3131" s="9" t="str">
        <f>CONCATENATE(quota_commodities[[#This Row],[goods_nomenclature_item_id]], " - ", quota_commodities[[#This Row],[description]])</f>
        <v>1806900000 - Other</v>
      </c>
    </row>
    <row r="3132" spans="1:4" x14ac:dyDescent="0.25">
      <c r="A3132" s="9" t="s">
        <v>556</v>
      </c>
      <c r="B3132" s="9" t="s">
        <v>3446</v>
      </c>
      <c r="C3132" s="9" t="s">
        <v>3447</v>
      </c>
      <c r="D3132" s="9" t="str">
        <f>CONCATENATE(quota_commodities[[#This Row],[goods_nomenclature_item_id]], " - ", quota_commodities[[#This Row],[description]])</f>
        <v>1905310000 - Sweet biscuits</v>
      </c>
    </row>
    <row r="3133" spans="1:4" x14ac:dyDescent="0.25">
      <c r="A3133" s="9" t="s">
        <v>556</v>
      </c>
      <c r="B3133" s="9" t="s">
        <v>3448</v>
      </c>
      <c r="C3133" s="9" t="s">
        <v>1528</v>
      </c>
      <c r="D3133" s="9" t="str">
        <f>CONCATENATE(quota_commodities[[#This Row],[goods_nomenclature_item_id]], " - ", quota_commodities[[#This Row],[description]])</f>
        <v>1905320000 - Waffles and wafers</v>
      </c>
    </row>
    <row r="3134" spans="1:4" x14ac:dyDescent="0.25">
      <c r="A3134" s="9" t="s">
        <v>556</v>
      </c>
      <c r="B3134" s="9" t="s">
        <v>3455</v>
      </c>
      <c r="C3134" s="9" t="s">
        <v>1904</v>
      </c>
      <c r="D3134" s="9" t="str">
        <f>CONCATENATE(quota_commodities[[#This Row],[goods_nomenclature_item_id]], " - ", quota_commodities[[#This Row],[description]])</f>
        <v>1905904500 - Biscuits</v>
      </c>
    </row>
    <row r="3135" spans="1:4" x14ac:dyDescent="0.25">
      <c r="A3135" s="9" t="s">
        <v>557</v>
      </c>
      <c r="B3135" s="9" t="s">
        <v>4825</v>
      </c>
      <c r="C3135" s="9" t="s">
        <v>4826</v>
      </c>
      <c r="D3135" s="9" t="str">
        <f>CONCATENATE(quota_commodities[[#This Row],[goods_nomenclature_item_id]], " - ", quota_commodities[[#This Row],[description]])</f>
        <v>0302541100 - Cape hake (shallow-water hake) (Merluccius capensis) and deepwater hake (deepwater Cape hake) (Merluccius paradoxus)</v>
      </c>
    </row>
    <row r="3136" spans="1:4" x14ac:dyDescent="0.25">
      <c r="A3136" s="9" t="s">
        <v>557</v>
      </c>
      <c r="B3136" s="9" t="s">
        <v>4827</v>
      </c>
      <c r="C3136" s="9" t="s">
        <v>4828</v>
      </c>
      <c r="D3136" s="9" t="str">
        <f>CONCATENATE(quota_commodities[[#This Row],[goods_nomenclature_item_id]], " - ", quota_commodities[[#This Row],[description]])</f>
        <v>0302541500 - Southern hake (Merluccius australis)</v>
      </c>
    </row>
    <row r="3137" spans="1:4" x14ac:dyDescent="0.25">
      <c r="A3137" s="9" t="s">
        <v>557</v>
      </c>
      <c r="B3137" s="9" t="s">
        <v>4829</v>
      </c>
      <c r="C3137" s="9" t="s">
        <v>2617</v>
      </c>
      <c r="D3137" s="9" t="str">
        <f>CONCATENATE(quota_commodities[[#This Row],[goods_nomenclature_item_id]], " - ", quota_commodities[[#This Row],[description]])</f>
        <v>0302541900 - Other</v>
      </c>
    </row>
    <row r="3138" spans="1:4" x14ac:dyDescent="0.25">
      <c r="A3138" s="9" t="s">
        <v>557</v>
      </c>
      <c r="B3138" s="9" t="s">
        <v>4830</v>
      </c>
      <c r="C3138" s="9" t="s">
        <v>4831</v>
      </c>
      <c r="D3138" s="9" t="str">
        <f>CONCATENATE(quota_commodities[[#This Row],[goods_nomenclature_item_id]], " - ", quota_commodities[[#This Row],[description]])</f>
        <v>0302549000 - Hake of the genus Urophycis</v>
      </c>
    </row>
    <row r="3139" spans="1:4" x14ac:dyDescent="0.25">
      <c r="A3139" s="9" t="s">
        <v>557</v>
      </c>
      <c r="B3139" s="9" t="s">
        <v>3701</v>
      </c>
      <c r="C3139" s="9" t="s">
        <v>3553</v>
      </c>
      <c r="D3139" s="9" t="str">
        <f>CONCATENATE(quota_commodities[[#This Row],[goods_nomenclature_item_id]], " - ", quota_commodities[[#This Row],[description]])</f>
        <v>0302990060 - Hake (Merluccius spp., Urophycis spp.)</v>
      </c>
    </row>
    <row r="3140" spans="1:4" x14ac:dyDescent="0.25">
      <c r="A3140" s="9" t="s">
        <v>558</v>
      </c>
      <c r="B3140" s="9" t="s">
        <v>4832</v>
      </c>
      <c r="C3140" s="9" t="s">
        <v>4833</v>
      </c>
      <c r="D3140" s="9" t="str">
        <f>CONCATENATE(quota_commodities[[#This Row],[goods_nomenclature_item_id]], " - ", quota_commodities[[#This Row],[description]])</f>
        <v>0305391000 - Pacific salmon (Oncorhynchus nerka, Oncorhynchus gorbuscha, Oncorhynchus keta, Oncorhynchus tschawytscha, Oncorhynchus kisutch, Oncorhynchus masou and Oncorhynchus rhodurus), Atlantic salmon (Salmo salar), and Danube salmon (Hucho hucho), salted or in brine</v>
      </c>
    </row>
    <row r="3141" spans="1:4" x14ac:dyDescent="0.25">
      <c r="A3141" s="9" t="s">
        <v>558</v>
      </c>
      <c r="B3141" s="9" t="s">
        <v>3826</v>
      </c>
      <c r="C3141" s="9" t="s">
        <v>1625</v>
      </c>
      <c r="D3141" s="9" t="str">
        <f>CONCATENATE(quota_commodities[[#This Row],[goods_nomenclature_item_id]], " - ", quota_commodities[[#This Row],[description]])</f>
        <v>0305410000 - Pacific salmon (Oncorhynchus nerka, Oncorhynchus gorbuscha, Oncorhynchus keta, Oncorhynchus tschawytscha, Oncorhynchus kisutch, Oncorhynchus masou and Oncorhynchus rhodurus), Atlantic salmon (Salmo salar) and Danube salmon (Hucho hucho)</v>
      </c>
    </row>
    <row r="3142" spans="1:4" x14ac:dyDescent="0.25">
      <c r="A3142" s="9" t="s">
        <v>559</v>
      </c>
      <c r="B3142" s="9" t="s">
        <v>4446</v>
      </c>
      <c r="C3142" s="9" t="s">
        <v>4447</v>
      </c>
      <c r="D3142" s="9" t="str">
        <f>CONCATENATE(quota_commodities[[#This Row],[goods_nomenclature_item_id]], " - ", quota_commodities[[#This Row],[description]])</f>
        <v>1604142100 - In vegetable oil</v>
      </c>
    </row>
    <row r="3143" spans="1:4" x14ac:dyDescent="0.25">
      <c r="A3143" s="9" t="s">
        <v>559</v>
      </c>
      <c r="B3143" s="9" t="s">
        <v>4448</v>
      </c>
      <c r="C3143" s="9" t="s">
        <v>2617</v>
      </c>
      <c r="D3143" s="9" t="str">
        <f>CONCATENATE(quota_commodities[[#This Row],[goods_nomenclature_item_id]], " - ", quota_commodities[[#This Row],[description]])</f>
        <v>1604142800 - Other</v>
      </c>
    </row>
    <row r="3144" spans="1:4" x14ac:dyDescent="0.25">
      <c r="A3144" s="9" t="s">
        <v>559</v>
      </c>
      <c r="B3144" s="9" t="s">
        <v>4449</v>
      </c>
      <c r="C3144" s="9" t="s">
        <v>4447</v>
      </c>
      <c r="D3144" s="9" t="str">
        <f>CONCATENATE(quota_commodities[[#This Row],[goods_nomenclature_item_id]], " - ", quota_commodities[[#This Row],[description]])</f>
        <v>1604143100 - In vegetable oil</v>
      </c>
    </row>
    <row r="3145" spans="1:4" x14ac:dyDescent="0.25">
      <c r="A3145" s="9" t="s">
        <v>559</v>
      </c>
      <c r="B3145" s="9" t="s">
        <v>4450</v>
      </c>
      <c r="C3145" s="9" t="s">
        <v>2617</v>
      </c>
      <c r="D3145" s="9" t="str">
        <f>CONCATENATE(quota_commodities[[#This Row],[goods_nomenclature_item_id]], " - ", quota_commodities[[#This Row],[description]])</f>
        <v>1604143800 - Other</v>
      </c>
    </row>
    <row r="3146" spans="1:4" x14ac:dyDescent="0.25">
      <c r="A3146" s="9" t="s">
        <v>559</v>
      </c>
      <c r="B3146" s="9" t="s">
        <v>4451</v>
      </c>
      <c r="C3146" s="9" t="s">
        <v>4447</v>
      </c>
      <c r="D3146" s="9" t="str">
        <f>CONCATENATE(quota_commodities[[#This Row],[goods_nomenclature_item_id]], " - ", quota_commodities[[#This Row],[description]])</f>
        <v>1604144100 - In vegetable oil</v>
      </c>
    </row>
    <row r="3147" spans="1:4" x14ac:dyDescent="0.25">
      <c r="A3147" s="9" t="s">
        <v>559</v>
      </c>
      <c r="B3147" s="9" t="s">
        <v>4452</v>
      </c>
      <c r="C3147" s="9" t="s">
        <v>2617</v>
      </c>
      <c r="D3147" s="9" t="str">
        <f>CONCATENATE(quota_commodities[[#This Row],[goods_nomenclature_item_id]], " - ", quota_commodities[[#This Row],[description]])</f>
        <v>1604144800 - Other</v>
      </c>
    </row>
    <row r="3148" spans="1:4" x14ac:dyDescent="0.25">
      <c r="A3148" s="9" t="s">
        <v>559</v>
      </c>
      <c r="B3148" s="9" t="s">
        <v>4635</v>
      </c>
      <c r="C3148" s="9" t="s">
        <v>2617</v>
      </c>
      <c r="D3148" s="9" t="str">
        <f>CONCATENATE(quota_commodities[[#This Row],[goods_nomenclature_item_id]], " - ", quota_commodities[[#This Row],[description]])</f>
        <v>1604193900 - Other</v>
      </c>
    </row>
    <row r="3149" spans="1:4" x14ac:dyDescent="0.25">
      <c r="A3149" s="9" t="s">
        <v>559</v>
      </c>
      <c r="B3149" s="9" t="s">
        <v>3602</v>
      </c>
      <c r="C3149" s="9" t="s">
        <v>3603</v>
      </c>
      <c r="D3149" s="9" t="str">
        <f>CONCATENATE(quota_commodities[[#This Row],[goods_nomenclature_item_id]], " - ", quota_commodities[[#This Row],[description]])</f>
        <v>1604207000 - Of tuna, skipjack or other fish of the genus Euthynnus</v>
      </c>
    </row>
    <row r="3150" spans="1:4" x14ac:dyDescent="0.25">
      <c r="A3150" s="9" t="s">
        <v>560</v>
      </c>
      <c r="B3150" s="9" t="s">
        <v>3253</v>
      </c>
      <c r="C3150" s="9" t="s">
        <v>3240</v>
      </c>
      <c r="D3150" s="9" t="str">
        <f>CONCATENATE(quota_commodities[[#This Row],[goods_nomenclature_item_id]], " - ", quota_commodities[[#This Row],[description]])</f>
        <v>0203111000 - Of domestic swine</v>
      </c>
    </row>
    <row r="3151" spans="1:4" x14ac:dyDescent="0.25">
      <c r="A3151" s="9" t="s">
        <v>560</v>
      </c>
      <c r="B3151" s="9" t="s">
        <v>3255</v>
      </c>
      <c r="C3151" s="9" t="s">
        <v>3256</v>
      </c>
      <c r="D3151" s="9" t="str">
        <f>CONCATENATE(quota_commodities[[#This Row],[goods_nomenclature_item_id]], " - ", quota_commodities[[#This Row],[description]])</f>
        <v>0203121100 - Hams and cuts thereof</v>
      </c>
    </row>
    <row r="3152" spans="1:4" x14ac:dyDescent="0.25">
      <c r="A3152" s="9" t="s">
        <v>560</v>
      </c>
      <c r="B3152" s="9" t="s">
        <v>3257</v>
      </c>
      <c r="C3152" s="9" t="s">
        <v>3258</v>
      </c>
      <c r="D3152" s="9" t="str">
        <f>CONCATENATE(quota_commodities[[#This Row],[goods_nomenclature_item_id]], " - ", quota_commodities[[#This Row],[description]])</f>
        <v>0203121900 - Shoulders and cuts thereof</v>
      </c>
    </row>
    <row r="3153" spans="1:4" x14ac:dyDescent="0.25">
      <c r="A3153" s="9" t="s">
        <v>560</v>
      </c>
      <c r="B3153" s="9" t="s">
        <v>3259</v>
      </c>
      <c r="C3153" s="9" t="s">
        <v>3260</v>
      </c>
      <c r="D3153" s="9" t="str">
        <f>CONCATENATE(quota_commodities[[#This Row],[goods_nomenclature_item_id]], " - ", quota_commodities[[#This Row],[description]])</f>
        <v>0203191100 - Fore-ends and cuts thereof</v>
      </c>
    </row>
    <row r="3154" spans="1:4" x14ac:dyDescent="0.25">
      <c r="A3154" s="9" t="s">
        <v>560</v>
      </c>
      <c r="B3154" s="9" t="s">
        <v>3232</v>
      </c>
      <c r="C3154" s="9" t="s">
        <v>3233</v>
      </c>
      <c r="D3154" s="9" t="str">
        <f>CONCATENATE(quota_commodities[[#This Row],[goods_nomenclature_item_id]], " - ", quota_commodities[[#This Row],[description]])</f>
        <v>0203191300 - Loins and cuts thereof, with bone in</v>
      </c>
    </row>
    <row r="3155" spans="1:4" x14ac:dyDescent="0.25">
      <c r="A3155" s="9" t="s">
        <v>560</v>
      </c>
      <c r="B3155" s="9" t="s">
        <v>3261</v>
      </c>
      <c r="C3155" s="9" t="s">
        <v>3235</v>
      </c>
      <c r="D3155" s="9" t="str">
        <f>CONCATENATE(quota_commodities[[#This Row],[goods_nomenclature_item_id]], " - ", quota_commodities[[#This Row],[description]])</f>
        <v>0203191500 - Bellies (streaky) and cuts thereof</v>
      </c>
    </row>
    <row r="3156" spans="1:4" x14ac:dyDescent="0.25">
      <c r="A3156" s="9" t="s">
        <v>560</v>
      </c>
      <c r="B3156" s="9" t="s">
        <v>4686</v>
      </c>
      <c r="C3156" s="9" t="s">
        <v>4006</v>
      </c>
      <c r="D3156" s="9" t="str">
        <f>CONCATENATE(quota_commodities[[#This Row],[goods_nomenclature_item_id]], " - ", quota_commodities[[#This Row],[description]])</f>
        <v>0203195500 - Boneless</v>
      </c>
    </row>
    <row r="3157" spans="1:4" x14ac:dyDescent="0.25">
      <c r="A3157" s="9" t="s">
        <v>560</v>
      </c>
      <c r="B3157" s="9" t="s">
        <v>3269</v>
      </c>
      <c r="C3157" s="9" t="s">
        <v>2617</v>
      </c>
      <c r="D3157" s="9" t="str">
        <f>CONCATENATE(quota_commodities[[#This Row],[goods_nomenclature_item_id]], " - ", quota_commodities[[#This Row],[description]])</f>
        <v>0203195900 - Other</v>
      </c>
    </row>
    <row r="3158" spans="1:4" x14ac:dyDescent="0.25">
      <c r="A3158" s="9" t="s">
        <v>560</v>
      </c>
      <c r="B3158" s="9" t="s">
        <v>3254</v>
      </c>
      <c r="C3158" s="9" t="s">
        <v>3240</v>
      </c>
      <c r="D3158" s="9" t="str">
        <f>CONCATENATE(quota_commodities[[#This Row],[goods_nomenclature_item_id]], " - ", quota_commodities[[#This Row],[description]])</f>
        <v>0203211000 - Of domestic swine</v>
      </c>
    </row>
    <row r="3159" spans="1:4" x14ac:dyDescent="0.25">
      <c r="A3159" s="9" t="s">
        <v>560</v>
      </c>
      <c r="B3159" s="9" t="s">
        <v>3270</v>
      </c>
      <c r="C3159" s="9" t="s">
        <v>3256</v>
      </c>
      <c r="D3159" s="9" t="str">
        <f>CONCATENATE(quota_commodities[[#This Row],[goods_nomenclature_item_id]], " - ", quota_commodities[[#This Row],[description]])</f>
        <v>0203221100 - Hams and cuts thereof</v>
      </c>
    </row>
    <row r="3160" spans="1:4" x14ac:dyDescent="0.25">
      <c r="A3160" s="9" t="s">
        <v>560</v>
      </c>
      <c r="B3160" s="9" t="s">
        <v>3271</v>
      </c>
      <c r="C3160" s="9" t="s">
        <v>3258</v>
      </c>
      <c r="D3160" s="9" t="str">
        <f>CONCATENATE(quota_commodities[[#This Row],[goods_nomenclature_item_id]], " - ", quota_commodities[[#This Row],[description]])</f>
        <v>0203221900 - Shoulders and cuts thereof</v>
      </c>
    </row>
    <row r="3161" spans="1:4" x14ac:dyDescent="0.25">
      <c r="A3161" s="9" t="s">
        <v>560</v>
      </c>
      <c r="B3161" s="9" t="s">
        <v>3272</v>
      </c>
      <c r="C3161" s="9" t="s">
        <v>3260</v>
      </c>
      <c r="D3161" s="9" t="str">
        <f>CONCATENATE(quota_commodities[[#This Row],[goods_nomenclature_item_id]], " - ", quota_commodities[[#This Row],[description]])</f>
        <v>0203291100 - Fore-ends and cuts thereof</v>
      </c>
    </row>
    <row r="3162" spans="1:4" x14ac:dyDescent="0.25">
      <c r="A3162" s="9" t="s">
        <v>560</v>
      </c>
      <c r="B3162" s="9" t="s">
        <v>3273</v>
      </c>
      <c r="C3162" s="9" t="s">
        <v>3233</v>
      </c>
      <c r="D3162" s="9" t="str">
        <f>CONCATENATE(quota_commodities[[#This Row],[goods_nomenclature_item_id]], " - ", quota_commodities[[#This Row],[description]])</f>
        <v>0203291300 - Loins and cuts thereof, with bone in</v>
      </c>
    </row>
    <row r="3163" spans="1:4" x14ac:dyDescent="0.25">
      <c r="A3163" s="9" t="s">
        <v>560</v>
      </c>
      <c r="B3163" s="9" t="s">
        <v>3234</v>
      </c>
      <c r="C3163" s="9" t="s">
        <v>3235</v>
      </c>
      <c r="D3163" s="9" t="str">
        <f>CONCATENATE(quota_commodities[[#This Row],[goods_nomenclature_item_id]], " - ", quota_commodities[[#This Row],[description]])</f>
        <v>0203291500 - Bellies (streaky) and cuts thereof</v>
      </c>
    </row>
    <row r="3164" spans="1:4" x14ac:dyDescent="0.25">
      <c r="A3164" s="9" t="s">
        <v>560</v>
      </c>
      <c r="B3164" s="9" t="s">
        <v>4687</v>
      </c>
      <c r="C3164" s="9" t="s">
        <v>4006</v>
      </c>
      <c r="D3164" s="9" t="str">
        <f>CONCATENATE(quota_commodities[[#This Row],[goods_nomenclature_item_id]], " - ", quota_commodities[[#This Row],[description]])</f>
        <v>0203295500 - Boneless</v>
      </c>
    </row>
    <row r="3165" spans="1:4" x14ac:dyDescent="0.25">
      <c r="A3165" s="9" t="s">
        <v>560</v>
      </c>
      <c r="B3165" s="9" t="s">
        <v>3278</v>
      </c>
      <c r="C3165" s="9" t="s">
        <v>2617</v>
      </c>
      <c r="D3165" s="9" t="str">
        <f>CONCATENATE(quota_commodities[[#This Row],[goods_nomenclature_item_id]], " - ", quota_commodities[[#This Row],[description]])</f>
        <v>0203295900 - Other</v>
      </c>
    </row>
    <row r="3166" spans="1:4" x14ac:dyDescent="0.25">
      <c r="A3166" s="9" t="s">
        <v>560</v>
      </c>
      <c r="B3166" s="9" t="s">
        <v>3928</v>
      </c>
      <c r="C3166" s="9" t="s">
        <v>3929</v>
      </c>
      <c r="D3166" s="9" t="str">
        <f>CONCATENATE(quota_commodities[[#This Row],[goods_nomenclature_item_id]], " - ", quota_commodities[[#This Row],[description]])</f>
        <v>1601000000 - Sausages and similar products, of meat, meat offal or blood; food preparations based on these products</v>
      </c>
    </row>
    <row r="3167" spans="1:4" x14ac:dyDescent="0.25">
      <c r="A3167" s="9" t="s">
        <v>560</v>
      </c>
      <c r="B3167" s="9" t="s">
        <v>4688</v>
      </c>
      <c r="C3167" s="9" t="s">
        <v>3256</v>
      </c>
      <c r="D3167" s="9" t="str">
        <f>CONCATENATE(quota_commodities[[#This Row],[goods_nomenclature_item_id]], " - ", quota_commodities[[#This Row],[description]])</f>
        <v>1602410000 - Hams and cuts thereof</v>
      </c>
    </row>
    <row r="3168" spans="1:4" x14ac:dyDescent="0.25">
      <c r="A3168" s="9" t="s">
        <v>560</v>
      </c>
      <c r="B3168" s="9" t="s">
        <v>4689</v>
      </c>
      <c r="C3168" s="9" t="s">
        <v>3258</v>
      </c>
      <c r="D3168" s="9" t="str">
        <f>CONCATENATE(quota_commodities[[#This Row],[goods_nomenclature_item_id]], " - ", quota_commodities[[#This Row],[description]])</f>
        <v>1602420000 - Shoulders and cuts thereof</v>
      </c>
    </row>
    <row r="3169" spans="1:4" x14ac:dyDescent="0.25">
      <c r="A3169" s="9" t="s">
        <v>560</v>
      </c>
      <c r="B3169" s="9" t="s">
        <v>4690</v>
      </c>
      <c r="C3169" s="9" t="s">
        <v>4691</v>
      </c>
      <c r="D3169" s="9" t="str">
        <f>CONCATENATE(quota_commodities[[#This Row],[goods_nomenclature_item_id]], " - ", quota_commodities[[#This Row],[description]])</f>
        <v>1602490000 - Other, including mixtures</v>
      </c>
    </row>
    <row r="3170" spans="1:4" x14ac:dyDescent="0.25">
      <c r="A3170" s="9" t="s">
        <v>562</v>
      </c>
      <c r="B3170" s="9" t="s">
        <v>4834</v>
      </c>
      <c r="C3170" s="9" t="s">
        <v>4835</v>
      </c>
      <c r="D3170" s="9" t="str">
        <f>CONCATENATE(quota_commodities[[#This Row],[goods_nomenclature_item_id]], " - ", quota_commodities[[#This Row],[description]])</f>
        <v>8543709063 - Voltage controlled frequency generator, consisting of active and passive elements mounted on a printed circuit, contained in a housing with dimensions of not more than 30|x|30|mm</v>
      </c>
    </row>
    <row r="3171" spans="1:4" x14ac:dyDescent="0.25">
      <c r="A3171" s="9" t="s">
        <v>564</v>
      </c>
      <c r="B3171" s="9" t="s">
        <v>3363</v>
      </c>
      <c r="C3171" s="9" t="s">
        <v>3364</v>
      </c>
      <c r="D3171" s="9" t="str">
        <f>CONCATENATE(quota_commodities[[#This Row],[goods_nomenclature_item_id]], " - ", quota_commodities[[#This Row],[description]])</f>
        <v>0204100000 - Carcases and half-carcases of lamb, fresh or chilled</v>
      </c>
    </row>
    <row r="3172" spans="1:4" x14ac:dyDescent="0.25">
      <c r="A3172" s="9" t="s">
        <v>564</v>
      </c>
      <c r="B3172" s="9" t="s">
        <v>3365</v>
      </c>
      <c r="C3172" s="9" t="s">
        <v>3366</v>
      </c>
      <c r="D3172" s="9" t="str">
        <f>CONCATENATE(quota_commodities[[#This Row],[goods_nomenclature_item_id]], " - ", quota_commodities[[#This Row],[description]])</f>
        <v>0204210000 - Carcases and half-carcases</v>
      </c>
    </row>
    <row r="3173" spans="1:4" x14ac:dyDescent="0.25">
      <c r="A3173" s="9" t="s">
        <v>564</v>
      </c>
      <c r="B3173" s="9" t="s">
        <v>3367</v>
      </c>
      <c r="C3173" s="9" t="s">
        <v>3368</v>
      </c>
      <c r="D3173" s="9" t="str">
        <f>CONCATENATE(quota_commodities[[#This Row],[goods_nomenclature_item_id]], " - ", quota_commodities[[#This Row],[description]])</f>
        <v>0204220000 - Other cuts with bone in</v>
      </c>
    </row>
    <row r="3174" spans="1:4" x14ac:dyDescent="0.25">
      <c r="A3174" s="9" t="s">
        <v>564</v>
      </c>
      <c r="B3174" s="9" t="s">
        <v>3369</v>
      </c>
      <c r="C3174" s="9" t="s">
        <v>3370</v>
      </c>
      <c r="D3174" s="9" t="str">
        <f>CONCATENATE(quota_commodities[[#This Row],[goods_nomenclature_item_id]], " - ", quota_commodities[[#This Row],[description]])</f>
        <v>0204300000 - Carcases and half-carcases of lamb, frozen</v>
      </c>
    </row>
    <row r="3175" spans="1:4" x14ac:dyDescent="0.25">
      <c r="A3175" s="9" t="s">
        <v>564</v>
      </c>
      <c r="B3175" s="9" t="s">
        <v>3371</v>
      </c>
      <c r="C3175" s="9" t="s">
        <v>3366</v>
      </c>
      <c r="D3175" s="9" t="str">
        <f>CONCATENATE(quota_commodities[[#This Row],[goods_nomenclature_item_id]], " - ", quota_commodities[[#This Row],[description]])</f>
        <v>0204410000 - Carcases and half-carcases</v>
      </c>
    </row>
    <row r="3176" spans="1:4" x14ac:dyDescent="0.25">
      <c r="A3176" s="9" t="s">
        <v>564</v>
      </c>
      <c r="B3176" s="9" t="s">
        <v>3372</v>
      </c>
      <c r="C3176" s="9" t="s">
        <v>3368</v>
      </c>
      <c r="D3176" s="9" t="str">
        <f>CONCATENATE(quota_commodities[[#This Row],[goods_nomenclature_item_id]], " - ", quota_commodities[[#This Row],[description]])</f>
        <v>0204420000 - Other cuts with bone in</v>
      </c>
    </row>
    <row r="3177" spans="1:4" x14ac:dyDescent="0.25">
      <c r="A3177" s="9" t="s">
        <v>564</v>
      </c>
      <c r="B3177" s="9" t="s">
        <v>3373</v>
      </c>
      <c r="C3177" s="9" t="s">
        <v>3366</v>
      </c>
      <c r="D3177" s="9" t="str">
        <f>CONCATENATE(quota_commodities[[#This Row],[goods_nomenclature_item_id]], " - ", quota_commodities[[#This Row],[description]])</f>
        <v>0204501100 - Carcases and half-carcases</v>
      </c>
    </row>
    <row r="3178" spans="1:4" x14ac:dyDescent="0.25">
      <c r="A3178" s="9" t="s">
        <v>564</v>
      </c>
      <c r="B3178" s="9" t="s">
        <v>3374</v>
      </c>
      <c r="C3178" s="9" t="s">
        <v>3375</v>
      </c>
      <c r="D3178" s="9" t="str">
        <f>CONCATENATE(quota_commodities[[#This Row],[goods_nomenclature_item_id]], " - ", quota_commodities[[#This Row],[description]])</f>
        <v>0204501300 - Short forequarters</v>
      </c>
    </row>
    <row r="3179" spans="1:4" x14ac:dyDescent="0.25">
      <c r="A3179" s="9" t="s">
        <v>564</v>
      </c>
      <c r="B3179" s="9" t="s">
        <v>3376</v>
      </c>
      <c r="C3179" s="9" t="s">
        <v>3377</v>
      </c>
      <c r="D3179" s="9" t="str">
        <f>CONCATENATE(quota_commodities[[#This Row],[goods_nomenclature_item_id]], " - ", quota_commodities[[#This Row],[description]])</f>
        <v>0204501500 - Chines and/or best ends</v>
      </c>
    </row>
    <row r="3180" spans="1:4" x14ac:dyDescent="0.25">
      <c r="A3180" s="9" t="s">
        <v>564</v>
      </c>
      <c r="B3180" s="9" t="s">
        <v>3378</v>
      </c>
      <c r="C3180" s="9" t="s">
        <v>3379</v>
      </c>
      <c r="D3180" s="9" t="str">
        <f>CONCATENATE(quota_commodities[[#This Row],[goods_nomenclature_item_id]], " - ", quota_commodities[[#This Row],[description]])</f>
        <v>0204501900 - Legs</v>
      </c>
    </row>
    <row r="3181" spans="1:4" x14ac:dyDescent="0.25">
      <c r="A3181" s="9" t="s">
        <v>564</v>
      </c>
      <c r="B3181" s="9" t="s">
        <v>3380</v>
      </c>
      <c r="C3181" s="9" t="s">
        <v>3381</v>
      </c>
      <c r="D3181" s="9" t="str">
        <f>CONCATENATE(quota_commodities[[#This Row],[goods_nomenclature_item_id]], " - ", quota_commodities[[#This Row],[description]])</f>
        <v>0204503100 - Cuts with bone in</v>
      </c>
    </row>
    <row r="3182" spans="1:4" x14ac:dyDescent="0.25">
      <c r="A3182" s="9" t="s">
        <v>564</v>
      </c>
      <c r="B3182" s="9" t="s">
        <v>3382</v>
      </c>
      <c r="C3182" s="9" t="s">
        <v>3366</v>
      </c>
      <c r="D3182" s="9" t="str">
        <f>CONCATENATE(quota_commodities[[#This Row],[goods_nomenclature_item_id]], " - ", quota_commodities[[#This Row],[description]])</f>
        <v>0204505100 - Carcases and half-carcases</v>
      </c>
    </row>
    <row r="3183" spans="1:4" x14ac:dyDescent="0.25">
      <c r="A3183" s="9" t="s">
        <v>564</v>
      </c>
      <c r="B3183" s="9" t="s">
        <v>3383</v>
      </c>
      <c r="C3183" s="9" t="s">
        <v>3375</v>
      </c>
      <c r="D3183" s="9" t="str">
        <f>CONCATENATE(quota_commodities[[#This Row],[goods_nomenclature_item_id]], " - ", quota_commodities[[#This Row],[description]])</f>
        <v>0204505300 - Short forequarters</v>
      </c>
    </row>
    <row r="3184" spans="1:4" x14ac:dyDescent="0.25">
      <c r="A3184" s="9" t="s">
        <v>564</v>
      </c>
      <c r="B3184" s="9" t="s">
        <v>3384</v>
      </c>
      <c r="C3184" s="9" t="s">
        <v>3377</v>
      </c>
      <c r="D3184" s="9" t="str">
        <f>CONCATENATE(quota_commodities[[#This Row],[goods_nomenclature_item_id]], " - ", quota_commodities[[#This Row],[description]])</f>
        <v>0204505500 - Chines and/or best ends</v>
      </c>
    </row>
    <row r="3185" spans="1:4" x14ac:dyDescent="0.25">
      <c r="A3185" s="9" t="s">
        <v>564</v>
      </c>
      <c r="B3185" s="9" t="s">
        <v>3385</v>
      </c>
      <c r="C3185" s="9" t="s">
        <v>3379</v>
      </c>
      <c r="D3185" s="9" t="str">
        <f>CONCATENATE(quota_commodities[[#This Row],[goods_nomenclature_item_id]], " - ", quota_commodities[[#This Row],[description]])</f>
        <v>0204505900 - Legs</v>
      </c>
    </row>
    <row r="3186" spans="1:4" x14ac:dyDescent="0.25">
      <c r="A3186" s="9" t="s">
        <v>564</v>
      </c>
      <c r="B3186" s="9" t="s">
        <v>3386</v>
      </c>
      <c r="C3186" s="9" t="s">
        <v>3381</v>
      </c>
      <c r="D3186" s="9" t="str">
        <f>CONCATENATE(quota_commodities[[#This Row],[goods_nomenclature_item_id]], " - ", quota_commodities[[#This Row],[description]])</f>
        <v>0204507100 - Cuts with bone in</v>
      </c>
    </row>
    <row r="3187" spans="1:4" x14ac:dyDescent="0.25">
      <c r="A3187" s="9" t="s">
        <v>565</v>
      </c>
      <c r="B3187" s="9" t="s">
        <v>3363</v>
      </c>
      <c r="C3187" s="9" t="s">
        <v>3364</v>
      </c>
      <c r="D3187" s="9" t="str">
        <f>CONCATENATE(quota_commodities[[#This Row],[goods_nomenclature_item_id]], " - ", quota_commodities[[#This Row],[description]])</f>
        <v>0204100000 - Carcases and half-carcases of lamb, fresh or chilled</v>
      </c>
    </row>
    <row r="3188" spans="1:4" x14ac:dyDescent="0.25">
      <c r="A3188" s="9" t="s">
        <v>565</v>
      </c>
      <c r="B3188" s="9" t="s">
        <v>3365</v>
      </c>
      <c r="C3188" s="9" t="s">
        <v>3366</v>
      </c>
      <c r="D3188" s="9" t="str">
        <f>CONCATENATE(quota_commodities[[#This Row],[goods_nomenclature_item_id]], " - ", quota_commodities[[#This Row],[description]])</f>
        <v>0204210000 - Carcases and half-carcases</v>
      </c>
    </row>
    <row r="3189" spans="1:4" x14ac:dyDescent="0.25">
      <c r="A3189" s="9" t="s">
        <v>565</v>
      </c>
      <c r="B3189" s="9" t="s">
        <v>3367</v>
      </c>
      <c r="C3189" s="9" t="s">
        <v>3368</v>
      </c>
      <c r="D3189" s="9" t="str">
        <f>CONCATENATE(quota_commodities[[#This Row],[goods_nomenclature_item_id]], " - ", quota_commodities[[#This Row],[description]])</f>
        <v>0204220000 - Other cuts with bone in</v>
      </c>
    </row>
    <row r="3190" spans="1:4" x14ac:dyDescent="0.25">
      <c r="A3190" s="9" t="s">
        <v>565</v>
      </c>
      <c r="B3190" s="9" t="s">
        <v>3369</v>
      </c>
      <c r="C3190" s="9" t="s">
        <v>3370</v>
      </c>
      <c r="D3190" s="9" t="str">
        <f>CONCATENATE(quota_commodities[[#This Row],[goods_nomenclature_item_id]], " - ", quota_commodities[[#This Row],[description]])</f>
        <v>0204300000 - Carcases and half-carcases of lamb, frozen</v>
      </c>
    </row>
    <row r="3191" spans="1:4" x14ac:dyDescent="0.25">
      <c r="A3191" s="9" t="s">
        <v>565</v>
      </c>
      <c r="B3191" s="9" t="s">
        <v>3371</v>
      </c>
      <c r="C3191" s="9" t="s">
        <v>3366</v>
      </c>
      <c r="D3191" s="9" t="str">
        <f>CONCATENATE(quota_commodities[[#This Row],[goods_nomenclature_item_id]], " - ", quota_commodities[[#This Row],[description]])</f>
        <v>0204410000 - Carcases and half-carcases</v>
      </c>
    </row>
    <row r="3192" spans="1:4" x14ac:dyDescent="0.25">
      <c r="A3192" s="9" t="s">
        <v>565</v>
      </c>
      <c r="B3192" s="9" t="s">
        <v>3372</v>
      </c>
      <c r="C3192" s="9" t="s">
        <v>3368</v>
      </c>
      <c r="D3192" s="9" t="str">
        <f>CONCATENATE(quota_commodities[[#This Row],[goods_nomenclature_item_id]], " - ", quota_commodities[[#This Row],[description]])</f>
        <v>0204420000 - Other cuts with bone in</v>
      </c>
    </row>
    <row r="3193" spans="1:4" x14ac:dyDescent="0.25">
      <c r="A3193" s="9" t="s">
        <v>565</v>
      </c>
      <c r="B3193" s="9" t="s">
        <v>3373</v>
      </c>
      <c r="C3193" s="9" t="s">
        <v>3366</v>
      </c>
      <c r="D3193" s="9" t="str">
        <f>CONCATENATE(quota_commodities[[#This Row],[goods_nomenclature_item_id]], " - ", quota_commodities[[#This Row],[description]])</f>
        <v>0204501100 - Carcases and half-carcases</v>
      </c>
    </row>
    <row r="3194" spans="1:4" x14ac:dyDescent="0.25">
      <c r="A3194" s="9" t="s">
        <v>565</v>
      </c>
      <c r="B3194" s="9" t="s">
        <v>3374</v>
      </c>
      <c r="C3194" s="9" t="s">
        <v>3375</v>
      </c>
      <c r="D3194" s="9" t="str">
        <f>CONCATENATE(quota_commodities[[#This Row],[goods_nomenclature_item_id]], " - ", quota_commodities[[#This Row],[description]])</f>
        <v>0204501300 - Short forequarters</v>
      </c>
    </row>
    <row r="3195" spans="1:4" x14ac:dyDescent="0.25">
      <c r="A3195" s="9" t="s">
        <v>565</v>
      </c>
      <c r="B3195" s="9" t="s">
        <v>3376</v>
      </c>
      <c r="C3195" s="9" t="s">
        <v>3377</v>
      </c>
      <c r="D3195" s="9" t="str">
        <f>CONCATENATE(quota_commodities[[#This Row],[goods_nomenclature_item_id]], " - ", quota_commodities[[#This Row],[description]])</f>
        <v>0204501500 - Chines and/or best ends</v>
      </c>
    </row>
    <row r="3196" spans="1:4" x14ac:dyDescent="0.25">
      <c r="A3196" s="9" t="s">
        <v>565</v>
      </c>
      <c r="B3196" s="9" t="s">
        <v>3378</v>
      </c>
      <c r="C3196" s="9" t="s">
        <v>3379</v>
      </c>
      <c r="D3196" s="9" t="str">
        <f>CONCATENATE(quota_commodities[[#This Row],[goods_nomenclature_item_id]], " - ", quota_commodities[[#This Row],[description]])</f>
        <v>0204501900 - Legs</v>
      </c>
    </row>
    <row r="3197" spans="1:4" x14ac:dyDescent="0.25">
      <c r="A3197" s="9" t="s">
        <v>565</v>
      </c>
      <c r="B3197" s="9" t="s">
        <v>3380</v>
      </c>
      <c r="C3197" s="9" t="s">
        <v>3381</v>
      </c>
      <c r="D3197" s="9" t="str">
        <f>CONCATENATE(quota_commodities[[#This Row],[goods_nomenclature_item_id]], " - ", quota_commodities[[#This Row],[description]])</f>
        <v>0204503100 - Cuts with bone in</v>
      </c>
    </row>
    <row r="3198" spans="1:4" x14ac:dyDescent="0.25">
      <c r="A3198" s="9" t="s">
        <v>565</v>
      </c>
      <c r="B3198" s="9" t="s">
        <v>3382</v>
      </c>
      <c r="C3198" s="9" t="s">
        <v>3366</v>
      </c>
      <c r="D3198" s="9" t="str">
        <f>CONCATENATE(quota_commodities[[#This Row],[goods_nomenclature_item_id]], " - ", quota_commodities[[#This Row],[description]])</f>
        <v>0204505100 - Carcases and half-carcases</v>
      </c>
    </row>
    <row r="3199" spans="1:4" x14ac:dyDescent="0.25">
      <c r="A3199" s="9" t="s">
        <v>565</v>
      </c>
      <c r="B3199" s="9" t="s">
        <v>3383</v>
      </c>
      <c r="C3199" s="9" t="s">
        <v>3375</v>
      </c>
      <c r="D3199" s="9" t="str">
        <f>CONCATENATE(quota_commodities[[#This Row],[goods_nomenclature_item_id]], " - ", quota_commodities[[#This Row],[description]])</f>
        <v>0204505300 - Short forequarters</v>
      </c>
    </row>
    <row r="3200" spans="1:4" x14ac:dyDescent="0.25">
      <c r="A3200" s="9" t="s">
        <v>565</v>
      </c>
      <c r="B3200" s="9" t="s">
        <v>3384</v>
      </c>
      <c r="C3200" s="9" t="s">
        <v>3377</v>
      </c>
      <c r="D3200" s="9" t="str">
        <f>CONCATENATE(quota_commodities[[#This Row],[goods_nomenclature_item_id]], " - ", quota_commodities[[#This Row],[description]])</f>
        <v>0204505500 - Chines and/or best ends</v>
      </c>
    </row>
    <row r="3201" spans="1:4" x14ac:dyDescent="0.25">
      <c r="A3201" s="9" t="s">
        <v>565</v>
      </c>
      <c r="B3201" s="9" t="s">
        <v>3385</v>
      </c>
      <c r="C3201" s="9" t="s">
        <v>3379</v>
      </c>
      <c r="D3201" s="9" t="str">
        <f>CONCATENATE(quota_commodities[[#This Row],[goods_nomenclature_item_id]], " - ", quota_commodities[[#This Row],[description]])</f>
        <v>0204505900 - Legs</v>
      </c>
    </row>
    <row r="3202" spans="1:4" x14ac:dyDescent="0.25">
      <c r="A3202" s="9" t="s">
        <v>565</v>
      </c>
      <c r="B3202" s="9" t="s">
        <v>3386</v>
      </c>
      <c r="C3202" s="9" t="s">
        <v>3381</v>
      </c>
      <c r="D3202" s="9" t="str">
        <f>CONCATENATE(quota_commodities[[#This Row],[goods_nomenclature_item_id]], " - ", quota_commodities[[#This Row],[description]])</f>
        <v>0204507100 - Cuts with bone in</v>
      </c>
    </row>
    <row r="3203" spans="1:4" x14ac:dyDescent="0.25">
      <c r="A3203" s="9" t="s">
        <v>566</v>
      </c>
      <c r="B3203" s="9" t="s">
        <v>3363</v>
      </c>
      <c r="C3203" s="9" t="s">
        <v>3364</v>
      </c>
      <c r="D3203" s="9" t="str">
        <f>CONCATENATE(quota_commodities[[#This Row],[goods_nomenclature_item_id]], " - ", quota_commodities[[#This Row],[description]])</f>
        <v>0204100000 - Carcases and half-carcases of lamb, fresh or chilled</v>
      </c>
    </row>
    <row r="3204" spans="1:4" x14ac:dyDescent="0.25">
      <c r="A3204" s="9" t="s">
        <v>566</v>
      </c>
      <c r="B3204" s="9" t="s">
        <v>3365</v>
      </c>
      <c r="C3204" s="9" t="s">
        <v>3366</v>
      </c>
      <c r="D3204" s="9" t="str">
        <f>CONCATENATE(quota_commodities[[#This Row],[goods_nomenclature_item_id]], " - ", quota_commodities[[#This Row],[description]])</f>
        <v>0204210000 - Carcases and half-carcases</v>
      </c>
    </row>
    <row r="3205" spans="1:4" x14ac:dyDescent="0.25">
      <c r="A3205" s="9" t="s">
        <v>566</v>
      </c>
      <c r="B3205" s="9" t="s">
        <v>3367</v>
      </c>
      <c r="C3205" s="9" t="s">
        <v>3368</v>
      </c>
      <c r="D3205" s="9" t="str">
        <f>CONCATENATE(quota_commodities[[#This Row],[goods_nomenclature_item_id]], " - ", quota_commodities[[#This Row],[description]])</f>
        <v>0204220000 - Other cuts with bone in</v>
      </c>
    </row>
    <row r="3206" spans="1:4" x14ac:dyDescent="0.25">
      <c r="A3206" s="9" t="s">
        <v>566</v>
      </c>
      <c r="B3206" s="9" t="s">
        <v>3369</v>
      </c>
      <c r="C3206" s="9" t="s">
        <v>3370</v>
      </c>
      <c r="D3206" s="9" t="str">
        <f>CONCATENATE(quota_commodities[[#This Row],[goods_nomenclature_item_id]], " - ", quota_commodities[[#This Row],[description]])</f>
        <v>0204300000 - Carcases and half-carcases of lamb, frozen</v>
      </c>
    </row>
    <row r="3207" spans="1:4" x14ac:dyDescent="0.25">
      <c r="A3207" s="9" t="s">
        <v>566</v>
      </c>
      <c r="B3207" s="9" t="s">
        <v>3371</v>
      </c>
      <c r="C3207" s="9" t="s">
        <v>3366</v>
      </c>
      <c r="D3207" s="9" t="str">
        <f>CONCATENATE(quota_commodities[[#This Row],[goods_nomenclature_item_id]], " - ", quota_commodities[[#This Row],[description]])</f>
        <v>0204410000 - Carcases and half-carcases</v>
      </c>
    </row>
    <row r="3208" spans="1:4" x14ac:dyDescent="0.25">
      <c r="A3208" s="9" t="s">
        <v>566</v>
      </c>
      <c r="B3208" s="9" t="s">
        <v>3372</v>
      </c>
      <c r="C3208" s="9" t="s">
        <v>3368</v>
      </c>
      <c r="D3208" s="9" t="str">
        <f>CONCATENATE(quota_commodities[[#This Row],[goods_nomenclature_item_id]], " - ", quota_commodities[[#This Row],[description]])</f>
        <v>0204420000 - Other cuts with bone in</v>
      </c>
    </row>
    <row r="3209" spans="1:4" x14ac:dyDescent="0.25">
      <c r="A3209" s="9" t="s">
        <v>566</v>
      </c>
      <c r="B3209" s="9" t="s">
        <v>3373</v>
      </c>
      <c r="C3209" s="9" t="s">
        <v>3366</v>
      </c>
      <c r="D3209" s="9" t="str">
        <f>CONCATENATE(quota_commodities[[#This Row],[goods_nomenclature_item_id]], " - ", quota_commodities[[#This Row],[description]])</f>
        <v>0204501100 - Carcases and half-carcases</v>
      </c>
    </row>
    <row r="3210" spans="1:4" x14ac:dyDescent="0.25">
      <c r="A3210" s="9" t="s">
        <v>566</v>
      </c>
      <c r="B3210" s="9" t="s">
        <v>3374</v>
      </c>
      <c r="C3210" s="9" t="s">
        <v>3375</v>
      </c>
      <c r="D3210" s="9" t="str">
        <f>CONCATENATE(quota_commodities[[#This Row],[goods_nomenclature_item_id]], " - ", quota_commodities[[#This Row],[description]])</f>
        <v>0204501300 - Short forequarters</v>
      </c>
    </row>
    <row r="3211" spans="1:4" x14ac:dyDescent="0.25">
      <c r="A3211" s="9" t="s">
        <v>566</v>
      </c>
      <c r="B3211" s="9" t="s">
        <v>3376</v>
      </c>
      <c r="C3211" s="9" t="s">
        <v>3377</v>
      </c>
      <c r="D3211" s="9" t="str">
        <f>CONCATENATE(quota_commodities[[#This Row],[goods_nomenclature_item_id]], " - ", quota_commodities[[#This Row],[description]])</f>
        <v>0204501500 - Chines and/or best ends</v>
      </c>
    </row>
    <row r="3212" spans="1:4" x14ac:dyDescent="0.25">
      <c r="A3212" s="9" t="s">
        <v>566</v>
      </c>
      <c r="B3212" s="9" t="s">
        <v>3378</v>
      </c>
      <c r="C3212" s="9" t="s">
        <v>3379</v>
      </c>
      <c r="D3212" s="9" t="str">
        <f>CONCATENATE(quota_commodities[[#This Row],[goods_nomenclature_item_id]], " - ", quota_commodities[[#This Row],[description]])</f>
        <v>0204501900 - Legs</v>
      </c>
    </row>
    <row r="3213" spans="1:4" x14ac:dyDescent="0.25">
      <c r="A3213" s="9" t="s">
        <v>566</v>
      </c>
      <c r="B3213" s="9" t="s">
        <v>3380</v>
      </c>
      <c r="C3213" s="9" t="s">
        <v>3381</v>
      </c>
      <c r="D3213" s="9" t="str">
        <f>CONCATENATE(quota_commodities[[#This Row],[goods_nomenclature_item_id]], " - ", quota_commodities[[#This Row],[description]])</f>
        <v>0204503100 - Cuts with bone in</v>
      </c>
    </row>
    <row r="3214" spans="1:4" x14ac:dyDescent="0.25">
      <c r="A3214" s="9" t="s">
        <v>566</v>
      </c>
      <c r="B3214" s="9" t="s">
        <v>3382</v>
      </c>
      <c r="C3214" s="9" t="s">
        <v>3366</v>
      </c>
      <c r="D3214" s="9" t="str">
        <f>CONCATENATE(quota_commodities[[#This Row],[goods_nomenclature_item_id]], " - ", quota_commodities[[#This Row],[description]])</f>
        <v>0204505100 - Carcases and half-carcases</v>
      </c>
    </row>
    <row r="3215" spans="1:4" x14ac:dyDescent="0.25">
      <c r="A3215" s="9" t="s">
        <v>566</v>
      </c>
      <c r="B3215" s="9" t="s">
        <v>3383</v>
      </c>
      <c r="C3215" s="9" t="s">
        <v>3375</v>
      </c>
      <c r="D3215" s="9" t="str">
        <f>CONCATENATE(quota_commodities[[#This Row],[goods_nomenclature_item_id]], " - ", quota_commodities[[#This Row],[description]])</f>
        <v>0204505300 - Short forequarters</v>
      </c>
    </row>
    <row r="3216" spans="1:4" x14ac:dyDescent="0.25">
      <c r="A3216" s="9" t="s">
        <v>566</v>
      </c>
      <c r="B3216" s="9" t="s">
        <v>3384</v>
      </c>
      <c r="C3216" s="9" t="s">
        <v>3377</v>
      </c>
      <c r="D3216" s="9" t="str">
        <f>CONCATENATE(quota_commodities[[#This Row],[goods_nomenclature_item_id]], " - ", quota_commodities[[#This Row],[description]])</f>
        <v>0204505500 - Chines and/or best ends</v>
      </c>
    </row>
    <row r="3217" spans="1:4" x14ac:dyDescent="0.25">
      <c r="A3217" s="9" t="s">
        <v>566</v>
      </c>
      <c r="B3217" s="9" t="s">
        <v>3385</v>
      </c>
      <c r="C3217" s="9" t="s">
        <v>3379</v>
      </c>
      <c r="D3217" s="9" t="str">
        <f>CONCATENATE(quota_commodities[[#This Row],[goods_nomenclature_item_id]], " - ", quota_commodities[[#This Row],[description]])</f>
        <v>0204505900 - Legs</v>
      </c>
    </row>
    <row r="3218" spans="1:4" x14ac:dyDescent="0.25">
      <c r="A3218" s="9" t="s">
        <v>566</v>
      </c>
      <c r="B3218" s="9" t="s">
        <v>3386</v>
      </c>
      <c r="C3218" s="9" t="s">
        <v>3381</v>
      </c>
      <c r="D3218" s="9" t="str">
        <f>CONCATENATE(quota_commodities[[#This Row],[goods_nomenclature_item_id]], " - ", quota_commodities[[#This Row],[description]])</f>
        <v>0204507100 - Cuts with bone in</v>
      </c>
    </row>
    <row r="3219" spans="1:4" x14ac:dyDescent="0.25">
      <c r="A3219" s="9" t="s">
        <v>567</v>
      </c>
      <c r="B3219" s="9" t="s">
        <v>3363</v>
      </c>
      <c r="C3219" s="9" t="s">
        <v>3364</v>
      </c>
      <c r="D3219" s="9" t="str">
        <f>CONCATENATE(quota_commodities[[#This Row],[goods_nomenclature_item_id]], " - ", quota_commodities[[#This Row],[description]])</f>
        <v>0204100000 - Carcases and half-carcases of lamb, fresh or chilled</v>
      </c>
    </row>
    <row r="3220" spans="1:4" x14ac:dyDescent="0.25">
      <c r="A3220" s="9" t="s">
        <v>567</v>
      </c>
      <c r="B3220" s="9" t="s">
        <v>3365</v>
      </c>
      <c r="C3220" s="9" t="s">
        <v>3366</v>
      </c>
      <c r="D3220" s="9" t="str">
        <f>CONCATENATE(quota_commodities[[#This Row],[goods_nomenclature_item_id]], " - ", quota_commodities[[#This Row],[description]])</f>
        <v>0204210000 - Carcases and half-carcases</v>
      </c>
    </row>
    <row r="3221" spans="1:4" x14ac:dyDescent="0.25">
      <c r="A3221" s="9" t="s">
        <v>567</v>
      </c>
      <c r="B3221" s="9" t="s">
        <v>3367</v>
      </c>
      <c r="C3221" s="9" t="s">
        <v>3368</v>
      </c>
      <c r="D3221" s="9" t="str">
        <f>CONCATENATE(quota_commodities[[#This Row],[goods_nomenclature_item_id]], " - ", quota_commodities[[#This Row],[description]])</f>
        <v>0204220000 - Other cuts with bone in</v>
      </c>
    </row>
    <row r="3222" spans="1:4" x14ac:dyDescent="0.25">
      <c r="A3222" s="9" t="s">
        <v>567</v>
      </c>
      <c r="B3222" s="9" t="s">
        <v>3369</v>
      </c>
      <c r="C3222" s="9" t="s">
        <v>3370</v>
      </c>
      <c r="D3222" s="9" t="str">
        <f>CONCATENATE(quota_commodities[[#This Row],[goods_nomenclature_item_id]], " - ", quota_commodities[[#This Row],[description]])</f>
        <v>0204300000 - Carcases and half-carcases of lamb, frozen</v>
      </c>
    </row>
    <row r="3223" spans="1:4" x14ac:dyDescent="0.25">
      <c r="A3223" s="9" t="s">
        <v>567</v>
      </c>
      <c r="B3223" s="9" t="s">
        <v>3371</v>
      </c>
      <c r="C3223" s="9" t="s">
        <v>3366</v>
      </c>
      <c r="D3223" s="9" t="str">
        <f>CONCATENATE(quota_commodities[[#This Row],[goods_nomenclature_item_id]], " - ", quota_commodities[[#This Row],[description]])</f>
        <v>0204410000 - Carcases and half-carcases</v>
      </c>
    </row>
    <row r="3224" spans="1:4" x14ac:dyDescent="0.25">
      <c r="A3224" s="9" t="s">
        <v>567</v>
      </c>
      <c r="B3224" s="9" t="s">
        <v>3372</v>
      </c>
      <c r="C3224" s="9" t="s">
        <v>3368</v>
      </c>
      <c r="D3224" s="9" t="str">
        <f>CONCATENATE(quota_commodities[[#This Row],[goods_nomenclature_item_id]], " - ", quota_commodities[[#This Row],[description]])</f>
        <v>0204420000 - Other cuts with bone in</v>
      </c>
    </row>
    <row r="3225" spans="1:4" x14ac:dyDescent="0.25">
      <c r="A3225" s="9" t="s">
        <v>567</v>
      </c>
      <c r="B3225" s="9" t="s">
        <v>3373</v>
      </c>
      <c r="C3225" s="9" t="s">
        <v>3366</v>
      </c>
      <c r="D3225" s="9" t="str">
        <f>CONCATENATE(quota_commodities[[#This Row],[goods_nomenclature_item_id]], " - ", quota_commodities[[#This Row],[description]])</f>
        <v>0204501100 - Carcases and half-carcases</v>
      </c>
    </row>
    <row r="3226" spans="1:4" x14ac:dyDescent="0.25">
      <c r="A3226" s="9" t="s">
        <v>567</v>
      </c>
      <c r="B3226" s="9" t="s">
        <v>3374</v>
      </c>
      <c r="C3226" s="9" t="s">
        <v>3375</v>
      </c>
      <c r="D3226" s="9" t="str">
        <f>CONCATENATE(quota_commodities[[#This Row],[goods_nomenclature_item_id]], " - ", quota_commodities[[#This Row],[description]])</f>
        <v>0204501300 - Short forequarters</v>
      </c>
    </row>
    <row r="3227" spans="1:4" x14ac:dyDescent="0.25">
      <c r="A3227" s="9" t="s">
        <v>567</v>
      </c>
      <c r="B3227" s="9" t="s">
        <v>3376</v>
      </c>
      <c r="C3227" s="9" t="s">
        <v>3377</v>
      </c>
      <c r="D3227" s="9" t="str">
        <f>CONCATENATE(quota_commodities[[#This Row],[goods_nomenclature_item_id]], " - ", quota_commodities[[#This Row],[description]])</f>
        <v>0204501500 - Chines and/or best ends</v>
      </c>
    </row>
    <row r="3228" spans="1:4" x14ac:dyDescent="0.25">
      <c r="A3228" s="9" t="s">
        <v>567</v>
      </c>
      <c r="B3228" s="9" t="s">
        <v>3378</v>
      </c>
      <c r="C3228" s="9" t="s">
        <v>3379</v>
      </c>
      <c r="D3228" s="9" t="str">
        <f>CONCATENATE(quota_commodities[[#This Row],[goods_nomenclature_item_id]], " - ", quota_commodities[[#This Row],[description]])</f>
        <v>0204501900 - Legs</v>
      </c>
    </row>
    <row r="3229" spans="1:4" x14ac:dyDescent="0.25">
      <c r="A3229" s="9" t="s">
        <v>567</v>
      </c>
      <c r="B3229" s="9" t="s">
        <v>3380</v>
      </c>
      <c r="C3229" s="9" t="s">
        <v>3381</v>
      </c>
      <c r="D3229" s="9" t="str">
        <f>CONCATENATE(quota_commodities[[#This Row],[goods_nomenclature_item_id]], " - ", quota_commodities[[#This Row],[description]])</f>
        <v>0204503100 - Cuts with bone in</v>
      </c>
    </row>
    <row r="3230" spans="1:4" x14ac:dyDescent="0.25">
      <c r="A3230" s="9" t="s">
        <v>567</v>
      </c>
      <c r="B3230" s="9" t="s">
        <v>3382</v>
      </c>
      <c r="C3230" s="9" t="s">
        <v>3366</v>
      </c>
      <c r="D3230" s="9" t="str">
        <f>CONCATENATE(quota_commodities[[#This Row],[goods_nomenclature_item_id]], " - ", quota_commodities[[#This Row],[description]])</f>
        <v>0204505100 - Carcases and half-carcases</v>
      </c>
    </row>
    <row r="3231" spans="1:4" x14ac:dyDescent="0.25">
      <c r="A3231" s="9" t="s">
        <v>567</v>
      </c>
      <c r="B3231" s="9" t="s">
        <v>3383</v>
      </c>
      <c r="C3231" s="9" t="s">
        <v>3375</v>
      </c>
      <c r="D3231" s="9" t="str">
        <f>CONCATENATE(quota_commodities[[#This Row],[goods_nomenclature_item_id]], " - ", quota_commodities[[#This Row],[description]])</f>
        <v>0204505300 - Short forequarters</v>
      </c>
    </row>
    <row r="3232" spans="1:4" x14ac:dyDescent="0.25">
      <c r="A3232" s="9" t="s">
        <v>567</v>
      </c>
      <c r="B3232" s="9" t="s">
        <v>3384</v>
      </c>
      <c r="C3232" s="9" t="s">
        <v>3377</v>
      </c>
      <c r="D3232" s="9" t="str">
        <f>CONCATENATE(quota_commodities[[#This Row],[goods_nomenclature_item_id]], " - ", quota_commodities[[#This Row],[description]])</f>
        <v>0204505500 - Chines and/or best ends</v>
      </c>
    </row>
    <row r="3233" spans="1:4" x14ac:dyDescent="0.25">
      <c r="A3233" s="9" t="s">
        <v>567</v>
      </c>
      <c r="B3233" s="9" t="s">
        <v>3385</v>
      </c>
      <c r="C3233" s="9" t="s">
        <v>3379</v>
      </c>
      <c r="D3233" s="9" t="str">
        <f>CONCATENATE(quota_commodities[[#This Row],[goods_nomenclature_item_id]], " - ", quota_commodities[[#This Row],[description]])</f>
        <v>0204505900 - Legs</v>
      </c>
    </row>
    <row r="3234" spans="1:4" x14ac:dyDescent="0.25">
      <c r="A3234" s="9" t="s">
        <v>567</v>
      </c>
      <c r="B3234" s="9" t="s">
        <v>3386</v>
      </c>
      <c r="C3234" s="9" t="s">
        <v>3381</v>
      </c>
      <c r="D3234" s="9" t="str">
        <f>CONCATENATE(quota_commodities[[#This Row],[goods_nomenclature_item_id]], " - ", quota_commodities[[#This Row],[description]])</f>
        <v>0204507100 - Cuts with bone in</v>
      </c>
    </row>
    <row r="3235" spans="1:4" x14ac:dyDescent="0.25">
      <c r="A3235" s="9" t="s">
        <v>568</v>
      </c>
      <c r="B3235" s="9" t="s">
        <v>3363</v>
      </c>
      <c r="C3235" s="9" t="s">
        <v>3364</v>
      </c>
      <c r="D3235" s="9" t="str">
        <f>CONCATENATE(quota_commodities[[#This Row],[goods_nomenclature_item_id]], " - ", quota_commodities[[#This Row],[description]])</f>
        <v>0204100000 - Carcases and half-carcases of lamb, fresh or chilled</v>
      </c>
    </row>
    <row r="3236" spans="1:4" x14ac:dyDescent="0.25">
      <c r="A3236" s="9" t="s">
        <v>568</v>
      </c>
      <c r="B3236" s="9" t="s">
        <v>3365</v>
      </c>
      <c r="C3236" s="9" t="s">
        <v>3366</v>
      </c>
      <c r="D3236" s="9" t="str">
        <f>CONCATENATE(quota_commodities[[#This Row],[goods_nomenclature_item_id]], " - ", quota_commodities[[#This Row],[description]])</f>
        <v>0204210000 - Carcases and half-carcases</v>
      </c>
    </row>
    <row r="3237" spans="1:4" x14ac:dyDescent="0.25">
      <c r="A3237" s="9" t="s">
        <v>568</v>
      </c>
      <c r="B3237" s="9" t="s">
        <v>3367</v>
      </c>
      <c r="C3237" s="9" t="s">
        <v>3368</v>
      </c>
      <c r="D3237" s="9" t="str">
        <f>CONCATENATE(quota_commodities[[#This Row],[goods_nomenclature_item_id]], " - ", quota_commodities[[#This Row],[description]])</f>
        <v>0204220000 - Other cuts with bone in</v>
      </c>
    </row>
    <row r="3238" spans="1:4" x14ac:dyDescent="0.25">
      <c r="A3238" s="9" t="s">
        <v>568</v>
      </c>
      <c r="B3238" s="9" t="s">
        <v>3369</v>
      </c>
      <c r="C3238" s="9" t="s">
        <v>3370</v>
      </c>
      <c r="D3238" s="9" t="str">
        <f>CONCATENATE(quota_commodities[[#This Row],[goods_nomenclature_item_id]], " - ", quota_commodities[[#This Row],[description]])</f>
        <v>0204300000 - Carcases and half-carcases of lamb, frozen</v>
      </c>
    </row>
    <row r="3239" spans="1:4" x14ac:dyDescent="0.25">
      <c r="A3239" s="9" t="s">
        <v>568</v>
      </c>
      <c r="B3239" s="9" t="s">
        <v>3371</v>
      </c>
      <c r="C3239" s="9" t="s">
        <v>3366</v>
      </c>
      <c r="D3239" s="9" t="str">
        <f>CONCATENATE(quota_commodities[[#This Row],[goods_nomenclature_item_id]], " - ", quota_commodities[[#This Row],[description]])</f>
        <v>0204410000 - Carcases and half-carcases</v>
      </c>
    </row>
    <row r="3240" spans="1:4" x14ac:dyDescent="0.25">
      <c r="A3240" s="9" t="s">
        <v>568</v>
      </c>
      <c r="B3240" s="9" t="s">
        <v>3372</v>
      </c>
      <c r="C3240" s="9" t="s">
        <v>3368</v>
      </c>
      <c r="D3240" s="9" t="str">
        <f>CONCATENATE(quota_commodities[[#This Row],[goods_nomenclature_item_id]], " - ", quota_commodities[[#This Row],[description]])</f>
        <v>0204420000 - Other cuts with bone in</v>
      </c>
    </row>
    <row r="3241" spans="1:4" x14ac:dyDescent="0.25">
      <c r="A3241" s="9" t="s">
        <v>568</v>
      </c>
      <c r="B3241" s="9" t="s">
        <v>3373</v>
      </c>
      <c r="C3241" s="9" t="s">
        <v>3366</v>
      </c>
      <c r="D3241" s="9" t="str">
        <f>CONCATENATE(quota_commodities[[#This Row],[goods_nomenclature_item_id]], " - ", quota_commodities[[#This Row],[description]])</f>
        <v>0204501100 - Carcases and half-carcases</v>
      </c>
    </row>
    <row r="3242" spans="1:4" x14ac:dyDescent="0.25">
      <c r="A3242" s="9" t="s">
        <v>568</v>
      </c>
      <c r="B3242" s="9" t="s">
        <v>3374</v>
      </c>
      <c r="C3242" s="9" t="s">
        <v>3375</v>
      </c>
      <c r="D3242" s="9" t="str">
        <f>CONCATENATE(quota_commodities[[#This Row],[goods_nomenclature_item_id]], " - ", quota_commodities[[#This Row],[description]])</f>
        <v>0204501300 - Short forequarters</v>
      </c>
    </row>
    <row r="3243" spans="1:4" x14ac:dyDescent="0.25">
      <c r="A3243" s="9" t="s">
        <v>568</v>
      </c>
      <c r="B3243" s="9" t="s">
        <v>3376</v>
      </c>
      <c r="C3243" s="9" t="s">
        <v>3377</v>
      </c>
      <c r="D3243" s="9" t="str">
        <f>CONCATENATE(quota_commodities[[#This Row],[goods_nomenclature_item_id]], " - ", quota_commodities[[#This Row],[description]])</f>
        <v>0204501500 - Chines and/or best ends</v>
      </c>
    </row>
    <row r="3244" spans="1:4" x14ac:dyDescent="0.25">
      <c r="A3244" s="9" t="s">
        <v>568</v>
      </c>
      <c r="B3244" s="9" t="s">
        <v>3378</v>
      </c>
      <c r="C3244" s="9" t="s">
        <v>3379</v>
      </c>
      <c r="D3244" s="9" t="str">
        <f>CONCATENATE(quota_commodities[[#This Row],[goods_nomenclature_item_id]], " - ", quota_commodities[[#This Row],[description]])</f>
        <v>0204501900 - Legs</v>
      </c>
    </row>
    <row r="3245" spans="1:4" x14ac:dyDescent="0.25">
      <c r="A3245" s="9" t="s">
        <v>568</v>
      </c>
      <c r="B3245" s="9" t="s">
        <v>3380</v>
      </c>
      <c r="C3245" s="9" t="s">
        <v>3381</v>
      </c>
      <c r="D3245" s="9" t="str">
        <f>CONCATENATE(quota_commodities[[#This Row],[goods_nomenclature_item_id]], " - ", quota_commodities[[#This Row],[description]])</f>
        <v>0204503100 - Cuts with bone in</v>
      </c>
    </row>
    <row r="3246" spans="1:4" x14ac:dyDescent="0.25">
      <c r="A3246" s="9" t="s">
        <v>568</v>
      </c>
      <c r="B3246" s="9" t="s">
        <v>3382</v>
      </c>
      <c r="C3246" s="9" t="s">
        <v>3366</v>
      </c>
      <c r="D3246" s="9" t="str">
        <f>CONCATENATE(quota_commodities[[#This Row],[goods_nomenclature_item_id]], " - ", quota_commodities[[#This Row],[description]])</f>
        <v>0204505100 - Carcases and half-carcases</v>
      </c>
    </row>
    <row r="3247" spans="1:4" x14ac:dyDescent="0.25">
      <c r="A3247" s="9" t="s">
        <v>568</v>
      </c>
      <c r="B3247" s="9" t="s">
        <v>3383</v>
      </c>
      <c r="C3247" s="9" t="s">
        <v>3375</v>
      </c>
      <c r="D3247" s="9" t="str">
        <f>CONCATENATE(quota_commodities[[#This Row],[goods_nomenclature_item_id]], " - ", quota_commodities[[#This Row],[description]])</f>
        <v>0204505300 - Short forequarters</v>
      </c>
    </row>
    <row r="3248" spans="1:4" x14ac:dyDescent="0.25">
      <c r="A3248" s="9" t="s">
        <v>568</v>
      </c>
      <c r="B3248" s="9" t="s">
        <v>3384</v>
      </c>
      <c r="C3248" s="9" t="s">
        <v>3377</v>
      </c>
      <c r="D3248" s="9" t="str">
        <f>CONCATENATE(quota_commodities[[#This Row],[goods_nomenclature_item_id]], " - ", quota_commodities[[#This Row],[description]])</f>
        <v>0204505500 - Chines and/or best ends</v>
      </c>
    </row>
    <row r="3249" spans="1:4" x14ac:dyDescent="0.25">
      <c r="A3249" s="9" t="s">
        <v>568</v>
      </c>
      <c r="B3249" s="9" t="s">
        <v>3385</v>
      </c>
      <c r="C3249" s="9" t="s">
        <v>3379</v>
      </c>
      <c r="D3249" s="9" t="str">
        <f>CONCATENATE(quota_commodities[[#This Row],[goods_nomenclature_item_id]], " - ", quota_commodities[[#This Row],[description]])</f>
        <v>0204505900 - Legs</v>
      </c>
    </row>
    <row r="3250" spans="1:4" x14ac:dyDescent="0.25">
      <c r="A3250" s="9" t="s">
        <v>568</v>
      </c>
      <c r="B3250" s="9" t="s">
        <v>3386</v>
      </c>
      <c r="C3250" s="9" t="s">
        <v>3381</v>
      </c>
      <c r="D3250" s="9" t="str">
        <f>CONCATENATE(quota_commodities[[#This Row],[goods_nomenclature_item_id]], " - ", quota_commodities[[#This Row],[description]])</f>
        <v>0204507100 - Cuts with bone in</v>
      </c>
    </row>
    <row r="3251" spans="1:4" x14ac:dyDescent="0.25">
      <c r="A3251" s="9" t="s">
        <v>569</v>
      </c>
      <c r="B3251" s="9" t="s">
        <v>3363</v>
      </c>
      <c r="C3251" s="9" t="s">
        <v>3364</v>
      </c>
      <c r="D3251" s="9" t="str">
        <f>CONCATENATE(quota_commodities[[#This Row],[goods_nomenclature_item_id]], " - ", quota_commodities[[#This Row],[description]])</f>
        <v>0204100000 - Carcases and half-carcases of lamb, fresh or chilled</v>
      </c>
    </row>
    <row r="3252" spans="1:4" x14ac:dyDescent="0.25">
      <c r="A3252" s="9" t="s">
        <v>569</v>
      </c>
      <c r="B3252" s="9" t="s">
        <v>3365</v>
      </c>
      <c r="C3252" s="9" t="s">
        <v>3366</v>
      </c>
      <c r="D3252" s="9" t="str">
        <f>CONCATENATE(quota_commodities[[#This Row],[goods_nomenclature_item_id]], " - ", quota_commodities[[#This Row],[description]])</f>
        <v>0204210000 - Carcases and half-carcases</v>
      </c>
    </row>
    <row r="3253" spans="1:4" x14ac:dyDescent="0.25">
      <c r="A3253" s="9" t="s">
        <v>569</v>
      </c>
      <c r="B3253" s="9" t="s">
        <v>3367</v>
      </c>
      <c r="C3253" s="9" t="s">
        <v>3368</v>
      </c>
      <c r="D3253" s="9" t="str">
        <f>CONCATENATE(quota_commodities[[#This Row],[goods_nomenclature_item_id]], " - ", quota_commodities[[#This Row],[description]])</f>
        <v>0204220000 - Other cuts with bone in</v>
      </c>
    </row>
    <row r="3254" spans="1:4" x14ac:dyDescent="0.25">
      <c r="A3254" s="9" t="s">
        <v>569</v>
      </c>
      <c r="B3254" s="9" t="s">
        <v>3369</v>
      </c>
      <c r="C3254" s="9" t="s">
        <v>3370</v>
      </c>
      <c r="D3254" s="9" t="str">
        <f>CONCATENATE(quota_commodities[[#This Row],[goods_nomenclature_item_id]], " - ", quota_commodities[[#This Row],[description]])</f>
        <v>0204300000 - Carcases and half-carcases of lamb, frozen</v>
      </c>
    </row>
    <row r="3255" spans="1:4" x14ac:dyDescent="0.25">
      <c r="A3255" s="9" t="s">
        <v>569</v>
      </c>
      <c r="B3255" s="9" t="s">
        <v>3371</v>
      </c>
      <c r="C3255" s="9" t="s">
        <v>3366</v>
      </c>
      <c r="D3255" s="9" t="str">
        <f>CONCATENATE(quota_commodities[[#This Row],[goods_nomenclature_item_id]], " - ", quota_commodities[[#This Row],[description]])</f>
        <v>0204410000 - Carcases and half-carcases</v>
      </c>
    </row>
    <row r="3256" spans="1:4" x14ac:dyDescent="0.25">
      <c r="A3256" s="9" t="s">
        <v>569</v>
      </c>
      <c r="B3256" s="9" t="s">
        <v>3372</v>
      </c>
      <c r="C3256" s="9" t="s">
        <v>3368</v>
      </c>
      <c r="D3256" s="9" t="str">
        <f>CONCATENATE(quota_commodities[[#This Row],[goods_nomenclature_item_id]], " - ", quota_commodities[[#This Row],[description]])</f>
        <v>0204420000 - Other cuts with bone in</v>
      </c>
    </row>
    <row r="3257" spans="1:4" x14ac:dyDescent="0.25">
      <c r="A3257" s="9" t="s">
        <v>569</v>
      </c>
      <c r="B3257" s="9" t="s">
        <v>3373</v>
      </c>
      <c r="C3257" s="9" t="s">
        <v>3366</v>
      </c>
      <c r="D3257" s="9" t="str">
        <f>CONCATENATE(quota_commodities[[#This Row],[goods_nomenclature_item_id]], " - ", quota_commodities[[#This Row],[description]])</f>
        <v>0204501100 - Carcases and half-carcases</v>
      </c>
    </row>
    <row r="3258" spans="1:4" x14ac:dyDescent="0.25">
      <c r="A3258" s="9" t="s">
        <v>569</v>
      </c>
      <c r="B3258" s="9" t="s">
        <v>3374</v>
      </c>
      <c r="C3258" s="9" t="s">
        <v>3375</v>
      </c>
      <c r="D3258" s="9" t="str">
        <f>CONCATENATE(quota_commodities[[#This Row],[goods_nomenclature_item_id]], " - ", quota_commodities[[#This Row],[description]])</f>
        <v>0204501300 - Short forequarters</v>
      </c>
    </row>
    <row r="3259" spans="1:4" x14ac:dyDescent="0.25">
      <c r="A3259" s="9" t="s">
        <v>569</v>
      </c>
      <c r="B3259" s="9" t="s">
        <v>3376</v>
      </c>
      <c r="C3259" s="9" t="s">
        <v>3377</v>
      </c>
      <c r="D3259" s="9" t="str">
        <f>CONCATENATE(quota_commodities[[#This Row],[goods_nomenclature_item_id]], " - ", quota_commodities[[#This Row],[description]])</f>
        <v>0204501500 - Chines and/or best ends</v>
      </c>
    </row>
    <row r="3260" spans="1:4" x14ac:dyDescent="0.25">
      <c r="A3260" s="9" t="s">
        <v>569</v>
      </c>
      <c r="B3260" s="9" t="s">
        <v>3378</v>
      </c>
      <c r="C3260" s="9" t="s">
        <v>3379</v>
      </c>
      <c r="D3260" s="9" t="str">
        <f>CONCATENATE(quota_commodities[[#This Row],[goods_nomenclature_item_id]], " - ", quota_commodities[[#This Row],[description]])</f>
        <v>0204501900 - Legs</v>
      </c>
    </row>
    <row r="3261" spans="1:4" x14ac:dyDescent="0.25">
      <c r="A3261" s="9" t="s">
        <v>569</v>
      </c>
      <c r="B3261" s="9" t="s">
        <v>3380</v>
      </c>
      <c r="C3261" s="9" t="s">
        <v>3381</v>
      </c>
      <c r="D3261" s="9" t="str">
        <f>CONCATENATE(quota_commodities[[#This Row],[goods_nomenclature_item_id]], " - ", quota_commodities[[#This Row],[description]])</f>
        <v>0204503100 - Cuts with bone in</v>
      </c>
    </row>
    <row r="3262" spans="1:4" x14ac:dyDescent="0.25">
      <c r="A3262" s="9" t="s">
        <v>569</v>
      </c>
      <c r="B3262" s="9" t="s">
        <v>3382</v>
      </c>
      <c r="C3262" s="9" t="s">
        <v>3366</v>
      </c>
      <c r="D3262" s="9" t="str">
        <f>CONCATENATE(quota_commodities[[#This Row],[goods_nomenclature_item_id]], " - ", quota_commodities[[#This Row],[description]])</f>
        <v>0204505100 - Carcases and half-carcases</v>
      </c>
    </row>
    <row r="3263" spans="1:4" x14ac:dyDescent="0.25">
      <c r="A3263" s="9" t="s">
        <v>569</v>
      </c>
      <c r="B3263" s="9" t="s">
        <v>3383</v>
      </c>
      <c r="C3263" s="9" t="s">
        <v>3375</v>
      </c>
      <c r="D3263" s="9" t="str">
        <f>CONCATENATE(quota_commodities[[#This Row],[goods_nomenclature_item_id]], " - ", quota_commodities[[#This Row],[description]])</f>
        <v>0204505300 - Short forequarters</v>
      </c>
    </row>
    <row r="3264" spans="1:4" x14ac:dyDescent="0.25">
      <c r="A3264" s="9" t="s">
        <v>569</v>
      </c>
      <c r="B3264" s="9" t="s">
        <v>3384</v>
      </c>
      <c r="C3264" s="9" t="s">
        <v>3377</v>
      </c>
      <c r="D3264" s="9" t="str">
        <f>CONCATENATE(quota_commodities[[#This Row],[goods_nomenclature_item_id]], " - ", quota_commodities[[#This Row],[description]])</f>
        <v>0204505500 - Chines and/or best ends</v>
      </c>
    </row>
    <row r="3265" spans="1:4" x14ac:dyDescent="0.25">
      <c r="A3265" s="9" t="s">
        <v>569</v>
      </c>
      <c r="B3265" s="9" t="s">
        <v>3385</v>
      </c>
      <c r="C3265" s="9" t="s">
        <v>3379</v>
      </c>
      <c r="D3265" s="9" t="str">
        <f>CONCATENATE(quota_commodities[[#This Row],[goods_nomenclature_item_id]], " - ", quota_commodities[[#This Row],[description]])</f>
        <v>0204505900 - Legs</v>
      </c>
    </row>
    <row r="3266" spans="1:4" x14ac:dyDescent="0.25">
      <c r="A3266" s="9" t="s">
        <v>569</v>
      </c>
      <c r="B3266" s="9" t="s">
        <v>3386</v>
      </c>
      <c r="C3266" s="9" t="s">
        <v>3381</v>
      </c>
      <c r="D3266" s="9" t="str">
        <f>CONCATENATE(quota_commodities[[#This Row],[goods_nomenclature_item_id]], " - ", quota_commodities[[#This Row],[description]])</f>
        <v>0204507100 - Cuts with bone in</v>
      </c>
    </row>
    <row r="3267" spans="1:4" x14ac:dyDescent="0.25">
      <c r="A3267" s="9" t="s">
        <v>570</v>
      </c>
      <c r="B3267" s="9" t="s">
        <v>4836</v>
      </c>
      <c r="C3267" s="9" t="s">
        <v>4837</v>
      </c>
      <c r="D3267" s="9" t="str">
        <f>CONCATENATE(quota_commodities[[#This Row],[goods_nomenclature_item_id]], " - ", quota_commodities[[#This Row],[description]])</f>
        <v>0204230011 - Of lamb</v>
      </c>
    </row>
    <row r="3268" spans="1:4" x14ac:dyDescent="0.25">
      <c r="A3268" s="9" t="s">
        <v>570</v>
      </c>
      <c r="B3268" s="9" t="s">
        <v>4838</v>
      </c>
      <c r="C3268" s="9" t="s">
        <v>4837</v>
      </c>
      <c r="D3268" s="9" t="str">
        <f>CONCATENATE(quota_commodities[[#This Row],[goods_nomenclature_item_id]], " - ", quota_commodities[[#This Row],[description]])</f>
        <v>0204230091 - Of lamb</v>
      </c>
    </row>
    <row r="3269" spans="1:4" x14ac:dyDescent="0.25">
      <c r="A3269" s="9" t="s">
        <v>570</v>
      </c>
      <c r="B3269" s="9" t="s">
        <v>4839</v>
      </c>
      <c r="C3269" s="9" t="s">
        <v>4837</v>
      </c>
      <c r="D3269" s="9" t="str">
        <f>CONCATENATE(quota_commodities[[#This Row],[goods_nomenclature_item_id]], " - ", quota_commodities[[#This Row],[description]])</f>
        <v>0204431000 - Of lamb</v>
      </c>
    </row>
    <row r="3270" spans="1:4" x14ac:dyDescent="0.25">
      <c r="A3270" s="9" t="s">
        <v>570</v>
      </c>
      <c r="B3270" s="9" t="s">
        <v>4840</v>
      </c>
      <c r="C3270" s="9" t="s">
        <v>4841</v>
      </c>
      <c r="D3270" s="9" t="str">
        <f>CONCATENATE(quota_commodities[[#This Row],[goods_nomenclature_item_id]], " - ", quota_commodities[[#This Row],[description]])</f>
        <v>0204503910 - Goatmeat of kid</v>
      </c>
    </row>
    <row r="3271" spans="1:4" x14ac:dyDescent="0.25">
      <c r="A3271" s="9" t="s">
        <v>570</v>
      </c>
      <c r="B3271" s="9" t="s">
        <v>4842</v>
      </c>
      <c r="C3271" s="9" t="s">
        <v>4841</v>
      </c>
      <c r="D3271" s="9" t="str">
        <f>CONCATENATE(quota_commodities[[#This Row],[goods_nomenclature_item_id]], " - ", quota_commodities[[#This Row],[description]])</f>
        <v>0204507910 - Goatmeat of kid</v>
      </c>
    </row>
    <row r="3272" spans="1:4" x14ac:dyDescent="0.25">
      <c r="A3272" s="9" t="s">
        <v>571</v>
      </c>
      <c r="B3272" s="9" t="s">
        <v>4843</v>
      </c>
      <c r="C3272" s="9" t="s">
        <v>2617</v>
      </c>
      <c r="D3272" s="9" t="str">
        <f>CONCATENATE(quota_commodities[[#This Row],[goods_nomenclature_item_id]], " - ", quota_commodities[[#This Row],[description]])</f>
        <v>0204230019 - Other</v>
      </c>
    </row>
    <row r="3273" spans="1:4" x14ac:dyDescent="0.25">
      <c r="A3273" s="9" t="s">
        <v>571</v>
      </c>
      <c r="B3273" s="9" t="s">
        <v>4844</v>
      </c>
      <c r="C3273" s="9" t="s">
        <v>2617</v>
      </c>
      <c r="D3273" s="9" t="str">
        <f>CONCATENATE(quota_commodities[[#This Row],[goods_nomenclature_item_id]], " - ", quota_commodities[[#This Row],[description]])</f>
        <v>0204230099 - Other</v>
      </c>
    </row>
    <row r="3274" spans="1:4" x14ac:dyDescent="0.25">
      <c r="A3274" s="9" t="s">
        <v>571</v>
      </c>
      <c r="B3274" s="9" t="s">
        <v>4845</v>
      </c>
      <c r="C3274" s="9" t="s">
        <v>2617</v>
      </c>
      <c r="D3274" s="9" t="str">
        <f>CONCATENATE(quota_commodities[[#This Row],[goods_nomenclature_item_id]], " - ", quota_commodities[[#This Row],[description]])</f>
        <v>0204439000 - Other</v>
      </c>
    </row>
    <row r="3275" spans="1:4" x14ac:dyDescent="0.25">
      <c r="A3275" s="9" t="s">
        <v>571</v>
      </c>
      <c r="B3275" s="9" t="s">
        <v>4846</v>
      </c>
      <c r="C3275" s="9" t="s">
        <v>2617</v>
      </c>
      <c r="D3275" s="9" t="str">
        <f>CONCATENATE(quota_commodities[[#This Row],[goods_nomenclature_item_id]], " - ", quota_commodities[[#This Row],[description]])</f>
        <v>0204503990 - Other</v>
      </c>
    </row>
    <row r="3276" spans="1:4" x14ac:dyDescent="0.25">
      <c r="A3276" s="9" t="s">
        <v>571</v>
      </c>
      <c r="B3276" s="9" t="s">
        <v>4847</v>
      </c>
      <c r="C3276" s="9" t="s">
        <v>2617</v>
      </c>
      <c r="D3276" s="9" t="str">
        <f>CONCATENATE(quota_commodities[[#This Row],[goods_nomenclature_item_id]], " - ", quota_commodities[[#This Row],[description]])</f>
        <v>0204507990 - Other</v>
      </c>
    </row>
    <row r="3277" spans="1:4" x14ac:dyDescent="0.25">
      <c r="A3277" s="9" t="s">
        <v>572</v>
      </c>
      <c r="B3277" s="9" t="s">
        <v>4836</v>
      </c>
      <c r="C3277" s="9" t="s">
        <v>4837</v>
      </c>
      <c r="D3277" s="9" t="str">
        <f>CONCATENATE(quota_commodities[[#This Row],[goods_nomenclature_item_id]], " - ", quota_commodities[[#This Row],[description]])</f>
        <v>0204230011 - Of lamb</v>
      </c>
    </row>
    <row r="3278" spans="1:4" x14ac:dyDescent="0.25">
      <c r="A3278" s="9" t="s">
        <v>572</v>
      </c>
      <c r="B3278" s="9" t="s">
        <v>4838</v>
      </c>
      <c r="C3278" s="9" t="s">
        <v>4837</v>
      </c>
      <c r="D3278" s="9" t="str">
        <f>CONCATENATE(quota_commodities[[#This Row],[goods_nomenclature_item_id]], " - ", quota_commodities[[#This Row],[description]])</f>
        <v>0204230091 - Of lamb</v>
      </c>
    </row>
    <row r="3279" spans="1:4" x14ac:dyDescent="0.25">
      <c r="A3279" s="9" t="s">
        <v>572</v>
      </c>
      <c r="B3279" s="9" t="s">
        <v>4839</v>
      </c>
      <c r="C3279" s="9" t="s">
        <v>4837</v>
      </c>
      <c r="D3279" s="9" t="str">
        <f>CONCATENATE(quota_commodities[[#This Row],[goods_nomenclature_item_id]], " - ", quota_commodities[[#This Row],[description]])</f>
        <v>0204431000 - Of lamb</v>
      </c>
    </row>
    <row r="3280" spans="1:4" x14ac:dyDescent="0.25">
      <c r="A3280" s="9" t="s">
        <v>572</v>
      </c>
      <c r="B3280" s="9" t="s">
        <v>4840</v>
      </c>
      <c r="C3280" s="9" t="s">
        <v>4841</v>
      </c>
      <c r="D3280" s="9" t="str">
        <f>CONCATENATE(quota_commodities[[#This Row],[goods_nomenclature_item_id]], " - ", quota_commodities[[#This Row],[description]])</f>
        <v>0204503910 - Goatmeat of kid</v>
      </c>
    </row>
    <row r="3281" spans="1:4" x14ac:dyDescent="0.25">
      <c r="A3281" s="9" t="s">
        <v>572</v>
      </c>
      <c r="B3281" s="9" t="s">
        <v>4842</v>
      </c>
      <c r="C3281" s="9" t="s">
        <v>4841</v>
      </c>
      <c r="D3281" s="9" t="str">
        <f>CONCATENATE(quota_commodities[[#This Row],[goods_nomenclature_item_id]], " - ", quota_commodities[[#This Row],[description]])</f>
        <v>0204507910 - Goatmeat of kid</v>
      </c>
    </row>
    <row r="3282" spans="1:4" x14ac:dyDescent="0.25">
      <c r="A3282" s="9" t="s">
        <v>573</v>
      </c>
      <c r="B3282" s="9" t="s">
        <v>4843</v>
      </c>
      <c r="C3282" s="9" t="s">
        <v>2617</v>
      </c>
      <c r="D3282" s="9" t="str">
        <f>CONCATENATE(quota_commodities[[#This Row],[goods_nomenclature_item_id]], " - ", quota_commodities[[#This Row],[description]])</f>
        <v>0204230019 - Other</v>
      </c>
    </row>
    <row r="3283" spans="1:4" x14ac:dyDescent="0.25">
      <c r="A3283" s="9" t="s">
        <v>573</v>
      </c>
      <c r="B3283" s="9" t="s">
        <v>4844</v>
      </c>
      <c r="C3283" s="9" t="s">
        <v>2617</v>
      </c>
      <c r="D3283" s="9" t="str">
        <f>CONCATENATE(quota_commodities[[#This Row],[goods_nomenclature_item_id]], " - ", quota_commodities[[#This Row],[description]])</f>
        <v>0204230099 - Other</v>
      </c>
    </row>
    <row r="3284" spans="1:4" x14ac:dyDescent="0.25">
      <c r="A3284" s="9" t="s">
        <v>573</v>
      </c>
      <c r="B3284" s="9" t="s">
        <v>4845</v>
      </c>
      <c r="C3284" s="9" t="s">
        <v>2617</v>
      </c>
      <c r="D3284" s="9" t="str">
        <f>CONCATENATE(quota_commodities[[#This Row],[goods_nomenclature_item_id]], " - ", quota_commodities[[#This Row],[description]])</f>
        <v>0204439000 - Other</v>
      </c>
    </row>
    <row r="3285" spans="1:4" x14ac:dyDescent="0.25">
      <c r="A3285" s="9" t="s">
        <v>573</v>
      </c>
      <c r="B3285" s="9" t="s">
        <v>4846</v>
      </c>
      <c r="C3285" s="9" t="s">
        <v>2617</v>
      </c>
      <c r="D3285" s="9" t="str">
        <f>CONCATENATE(quota_commodities[[#This Row],[goods_nomenclature_item_id]], " - ", quota_commodities[[#This Row],[description]])</f>
        <v>0204503990 - Other</v>
      </c>
    </row>
    <row r="3286" spans="1:4" x14ac:dyDescent="0.25">
      <c r="A3286" s="9" t="s">
        <v>573</v>
      </c>
      <c r="B3286" s="9" t="s">
        <v>4847</v>
      </c>
      <c r="C3286" s="9" t="s">
        <v>2617</v>
      </c>
      <c r="D3286" s="9" t="str">
        <f>CONCATENATE(quota_commodities[[#This Row],[goods_nomenclature_item_id]], " - ", quota_commodities[[#This Row],[description]])</f>
        <v>0204507990 - Other</v>
      </c>
    </row>
    <row r="3287" spans="1:4" x14ac:dyDescent="0.25">
      <c r="A3287" s="9" t="s">
        <v>574</v>
      </c>
      <c r="B3287" s="9" t="s">
        <v>4836</v>
      </c>
      <c r="C3287" s="9" t="s">
        <v>4837</v>
      </c>
      <c r="D3287" s="9" t="str">
        <f>CONCATENATE(quota_commodities[[#This Row],[goods_nomenclature_item_id]], " - ", quota_commodities[[#This Row],[description]])</f>
        <v>0204230011 - Of lamb</v>
      </c>
    </row>
    <row r="3288" spans="1:4" x14ac:dyDescent="0.25">
      <c r="A3288" s="9" t="s">
        <v>574</v>
      </c>
      <c r="B3288" s="9" t="s">
        <v>4838</v>
      </c>
      <c r="C3288" s="9" t="s">
        <v>4837</v>
      </c>
      <c r="D3288" s="9" t="str">
        <f>CONCATENATE(quota_commodities[[#This Row],[goods_nomenclature_item_id]], " - ", quota_commodities[[#This Row],[description]])</f>
        <v>0204230091 - Of lamb</v>
      </c>
    </row>
    <row r="3289" spans="1:4" x14ac:dyDescent="0.25">
      <c r="A3289" s="9" t="s">
        <v>574</v>
      </c>
      <c r="B3289" s="9" t="s">
        <v>4839</v>
      </c>
      <c r="C3289" s="9" t="s">
        <v>4837</v>
      </c>
      <c r="D3289" s="9" t="str">
        <f>CONCATENATE(quota_commodities[[#This Row],[goods_nomenclature_item_id]], " - ", quota_commodities[[#This Row],[description]])</f>
        <v>0204431000 - Of lamb</v>
      </c>
    </row>
    <row r="3290" spans="1:4" x14ac:dyDescent="0.25">
      <c r="A3290" s="9" t="s">
        <v>574</v>
      </c>
      <c r="B3290" s="9" t="s">
        <v>4840</v>
      </c>
      <c r="C3290" s="9" t="s">
        <v>4841</v>
      </c>
      <c r="D3290" s="9" t="str">
        <f>CONCATENATE(quota_commodities[[#This Row],[goods_nomenclature_item_id]], " - ", quota_commodities[[#This Row],[description]])</f>
        <v>0204503910 - Goatmeat of kid</v>
      </c>
    </row>
    <row r="3291" spans="1:4" x14ac:dyDescent="0.25">
      <c r="A3291" s="9" t="s">
        <v>574</v>
      </c>
      <c r="B3291" s="9" t="s">
        <v>4842</v>
      </c>
      <c r="C3291" s="9" t="s">
        <v>4841</v>
      </c>
      <c r="D3291" s="9" t="str">
        <f>CONCATENATE(quota_commodities[[#This Row],[goods_nomenclature_item_id]], " - ", quota_commodities[[#This Row],[description]])</f>
        <v>0204507910 - Goatmeat of kid</v>
      </c>
    </row>
    <row r="3292" spans="1:4" x14ac:dyDescent="0.25">
      <c r="A3292" s="9" t="s">
        <v>575</v>
      </c>
      <c r="B3292" s="9" t="s">
        <v>4843</v>
      </c>
      <c r="C3292" s="9" t="s">
        <v>2617</v>
      </c>
      <c r="D3292" s="9" t="str">
        <f>CONCATENATE(quota_commodities[[#This Row],[goods_nomenclature_item_id]], " - ", quota_commodities[[#This Row],[description]])</f>
        <v>0204230019 - Other</v>
      </c>
    </row>
    <row r="3293" spans="1:4" x14ac:dyDescent="0.25">
      <c r="A3293" s="9" t="s">
        <v>575</v>
      </c>
      <c r="B3293" s="9" t="s">
        <v>4844</v>
      </c>
      <c r="C3293" s="9" t="s">
        <v>2617</v>
      </c>
      <c r="D3293" s="9" t="str">
        <f>CONCATENATE(quota_commodities[[#This Row],[goods_nomenclature_item_id]], " - ", quota_commodities[[#This Row],[description]])</f>
        <v>0204230099 - Other</v>
      </c>
    </row>
    <row r="3294" spans="1:4" x14ac:dyDescent="0.25">
      <c r="A3294" s="9" t="s">
        <v>575</v>
      </c>
      <c r="B3294" s="9" t="s">
        <v>4845</v>
      </c>
      <c r="C3294" s="9" t="s">
        <v>2617</v>
      </c>
      <c r="D3294" s="9" t="str">
        <f>CONCATENATE(quota_commodities[[#This Row],[goods_nomenclature_item_id]], " - ", quota_commodities[[#This Row],[description]])</f>
        <v>0204439000 - Other</v>
      </c>
    </row>
    <row r="3295" spans="1:4" x14ac:dyDescent="0.25">
      <c r="A3295" s="9" t="s">
        <v>575</v>
      </c>
      <c r="B3295" s="9" t="s">
        <v>4846</v>
      </c>
      <c r="C3295" s="9" t="s">
        <v>2617</v>
      </c>
      <c r="D3295" s="9" t="str">
        <f>CONCATENATE(quota_commodities[[#This Row],[goods_nomenclature_item_id]], " - ", quota_commodities[[#This Row],[description]])</f>
        <v>0204503990 - Other</v>
      </c>
    </row>
    <row r="3296" spans="1:4" x14ac:dyDescent="0.25">
      <c r="A3296" s="9" t="s">
        <v>575</v>
      </c>
      <c r="B3296" s="9" t="s">
        <v>4847</v>
      </c>
      <c r="C3296" s="9" t="s">
        <v>2617</v>
      </c>
      <c r="D3296" s="9" t="str">
        <f>CONCATENATE(quota_commodities[[#This Row],[goods_nomenclature_item_id]], " - ", quota_commodities[[#This Row],[description]])</f>
        <v>0204507990 - Other</v>
      </c>
    </row>
    <row r="3297" spans="1:4" x14ac:dyDescent="0.25">
      <c r="A3297" s="9" t="s">
        <v>576</v>
      </c>
      <c r="B3297" s="9" t="s">
        <v>4836</v>
      </c>
      <c r="C3297" s="9" t="s">
        <v>4837</v>
      </c>
      <c r="D3297" s="9" t="str">
        <f>CONCATENATE(quota_commodities[[#This Row],[goods_nomenclature_item_id]], " - ", quota_commodities[[#This Row],[description]])</f>
        <v>0204230011 - Of lamb</v>
      </c>
    </row>
    <row r="3298" spans="1:4" x14ac:dyDescent="0.25">
      <c r="A3298" s="9" t="s">
        <v>576</v>
      </c>
      <c r="B3298" s="9" t="s">
        <v>4838</v>
      </c>
      <c r="C3298" s="9" t="s">
        <v>4837</v>
      </c>
      <c r="D3298" s="9" t="str">
        <f>CONCATENATE(quota_commodities[[#This Row],[goods_nomenclature_item_id]], " - ", quota_commodities[[#This Row],[description]])</f>
        <v>0204230091 - Of lamb</v>
      </c>
    </row>
    <row r="3299" spans="1:4" x14ac:dyDescent="0.25">
      <c r="A3299" s="9" t="s">
        <v>576</v>
      </c>
      <c r="B3299" s="9" t="s">
        <v>4839</v>
      </c>
      <c r="C3299" s="9" t="s">
        <v>4837</v>
      </c>
      <c r="D3299" s="9" t="str">
        <f>CONCATENATE(quota_commodities[[#This Row],[goods_nomenclature_item_id]], " - ", quota_commodities[[#This Row],[description]])</f>
        <v>0204431000 - Of lamb</v>
      </c>
    </row>
    <row r="3300" spans="1:4" x14ac:dyDescent="0.25">
      <c r="A3300" s="9" t="s">
        <v>576</v>
      </c>
      <c r="B3300" s="9" t="s">
        <v>4840</v>
      </c>
      <c r="C3300" s="9" t="s">
        <v>4841</v>
      </c>
      <c r="D3300" s="9" t="str">
        <f>CONCATENATE(quota_commodities[[#This Row],[goods_nomenclature_item_id]], " - ", quota_commodities[[#This Row],[description]])</f>
        <v>0204503910 - Goatmeat of kid</v>
      </c>
    </row>
    <row r="3301" spans="1:4" x14ac:dyDescent="0.25">
      <c r="A3301" s="9" t="s">
        <v>576</v>
      </c>
      <c r="B3301" s="9" t="s">
        <v>4842</v>
      </c>
      <c r="C3301" s="9" t="s">
        <v>4841</v>
      </c>
      <c r="D3301" s="9" t="str">
        <f>CONCATENATE(quota_commodities[[#This Row],[goods_nomenclature_item_id]], " - ", quota_commodities[[#This Row],[description]])</f>
        <v>0204507910 - Goatmeat of kid</v>
      </c>
    </row>
    <row r="3302" spans="1:4" x14ac:dyDescent="0.25">
      <c r="A3302" s="9" t="s">
        <v>577</v>
      </c>
      <c r="B3302" s="9" t="s">
        <v>4843</v>
      </c>
      <c r="C3302" s="9" t="s">
        <v>2617</v>
      </c>
      <c r="D3302" s="9" t="str">
        <f>CONCATENATE(quota_commodities[[#This Row],[goods_nomenclature_item_id]], " - ", quota_commodities[[#This Row],[description]])</f>
        <v>0204230019 - Other</v>
      </c>
    </row>
    <row r="3303" spans="1:4" x14ac:dyDescent="0.25">
      <c r="A3303" s="9" t="s">
        <v>577</v>
      </c>
      <c r="B3303" s="9" t="s">
        <v>4844</v>
      </c>
      <c r="C3303" s="9" t="s">
        <v>2617</v>
      </c>
      <c r="D3303" s="9" t="str">
        <f>CONCATENATE(quota_commodities[[#This Row],[goods_nomenclature_item_id]], " - ", quota_commodities[[#This Row],[description]])</f>
        <v>0204230099 - Other</v>
      </c>
    </row>
    <row r="3304" spans="1:4" x14ac:dyDescent="0.25">
      <c r="A3304" s="9" t="s">
        <v>577</v>
      </c>
      <c r="B3304" s="9" t="s">
        <v>4845</v>
      </c>
      <c r="C3304" s="9" t="s">
        <v>2617</v>
      </c>
      <c r="D3304" s="9" t="str">
        <f>CONCATENATE(quota_commodities[[#This Row],[goods_nomenclature_item_id]], " - ", quota_commodities[[#This Row],[description]])</f>
        <v>0204439000 - Other</v>
      </c>
    </row>
    <row r="3305" spans="1:4" x14ac:dyDescent="0.25">
      <c r="A3305" s="9" t="s">
        <v>577</v>
      </c>
      <c r="B3305" s="9" t="s">
        <v>4846</v>
      </c>
      <c r="C3305" s="9" t="s">
        <v>2617</v>
      </c>
      <c r="D3305" s="9" t="str">
        <f>CONCATENATE(quota_commodities[[#This Row],[goods_nomenclature_item_id]], " - ", quota_commodities[[#This Row],[description]])</f>
        <v>0204503990 - Other</v>
      </c>
    </row>
    <row r="3306" spans="1:4" x14ac:dyDescent="0.25">
      <c r="A3306" s="9" t="s">
        <v>577</v>
      </c>
      <c r="B3306" s="9" t="s">
        <v>4847</v>
      </c>
      <c r="C3306" s="9" t="s">
        <v>2617</v>
      </c>
      <c r="D3306" s="9" t="str">
        <f>CONCATENATE(quota_commodities[[#This Row],[goods_nomenclature_item_id]], " - ", quota_commodities[[#This Row],[description]])</f>
        <v>0204507990 - Other</v>
      </c>
    </row>
    <row r="3307" spans="1:4" x14ac:dyDescent="0.25">
      <c r="A3307" s="9" t="s">
        <v>578</v>
      </c>
      <c r="B3307" s="9" t="s">
        <v>4836</v>
      </c>
      <c r="C3307" s="9" t="s">
        <v>4837</v>
      </c>
      <c r="D3307" s="9" t="str">
        <f>CONCATENATE(quota_commodities[[#This Row],[goods_nomenclature_item_id]], " - ", quota_commodities[[#This Row],[description]])</f>
        <v>0204230011 - Of lamb</v>
      </c>
    </row>
    <row r="3308" spans="1:4" x14ac:dyDescent="0.25">
      <c r="A3308" s="9" t="s">
        <v>578</v>
      </c>
      <c r="B3308" s="9" t="s">
        <v>4838</v>
      </c>
      <c r="C3308" s="9" t="s">
        <v>4837</v>
      </c>
      <c r="D3308" s="9" t="str">
        <f>CONCATENATE(quota_commodities[[#This Row],[goods_nomenclature_item_id]], " - ", quota_commodities[[#This Row],[description]])</f>
        <v>0204230091 - Of lamb</v>
      </c>
    </row>
    <row r="3309" spans="1:4" x14ac:dyDescent="0.25">
      <c r="A3309" s="9" t="s">
        <v>578</v>
      </c>
      <c r="B3309" s="9" t="s">
        <v>4839</v>
      </c>
      <c r="C3309" s="9" t="s">
        <v>4837</v>
      </c>
      <c r="D3309" s="9" t="str">
        <f>CONCATENATE(quota_commodities[[#This Row],[goods_nomenclature_item_id]], " - ", quota_commodities[[#This Row],[description]])</f>
        <v>0204431000 - Of lamb</v>
      </c>
    </row>
    <row r="3310" spans="1:4" x14ac:dyDescent="0.25">
      <c r="A3310" s="9" t="s">
        <v>578</v>
      </c>
      <c r="B3310" s="9" t="s">
        <v>4840</v>
      </c>
      <c r="C3310" s="9" t="s">
        <v>4841</v>
      </c>
      <c r="D3310" s="9" t="str">
        <f>CONCATENATE(quota_commodities[[#This Row],[goods_nomenclature_item_id]], " - ", quota_commodities[[#This Row],[description]])</f>
        <v>0204503910 - Goatmeat of kid</v>
      </c>
    </row>
    <row r="3311" spans="1:4" x14ac:dyDescent="0.25">
      <c r="A3311" s="9" t="s">
        <v>578</v>
      </c>
      <c r="B3311" s="9" t="s">
        <v>4842</v>
      </c>
      <c r="C3311" s="9" t="s">
        <v>4841</v>
      </c>
      <c r="D3311" s="9" t="str">
        <f>CONCATENATE(quota_commodities[[#This Row],[goods_nomenclature_item_id]], " - ", quota_commodities[[#This Row],[description]])</f>
        <v>0204507910 - Goatmeat of kid</v>
      </c>
    </row>
    <row r="3312" spans="1:4" x14ac:dyDescent="0.25">
      <c r="A3312" s="9" t="s">
        <v>579</v>
      </c>
      <c r="B3312" s="9" t="s">
        <v>4843</v>
      </c>
      <c r="C3312" s="9" t="s">
        <v>2617</v>
      </c>
      <c r="D3312" s="9" t="str">
        <f>CONCATENATE(quota_commodities[[#This Row],[goods_nomenclature_item_id]], " - ", quota_commodities[[#This Row],[description]])</f>
        <v>0204230019 - Other</v>
      </c>
    </row>
    <row r="3313" spans="1:4" x14ac:dyDescent="0.25">
      <c r="A3313" s="9" t="s">
        <v>579</v>
      </c>
      <c r="B3313" s="9" t="s">
        <v>4844</v>
      </c>
      <c r="C3313" s="9" t="s">
        <v>2617</v>
      </c>
      <c r="D3313" s="9" t="str">
        <f>CONCATENATE(quota_commodities[[#This Row],[goods_nomenclature_item_id]], " - ", quota_commodities[[#This Row],[description]])</f>
        <v>0204230099 - Other</v>
      </c>
    </row>
    <row r="3314" spans="1:4" x14ac:dyDescent="0.25">
      <c r="A3314" s="9" t="s">
        <v>579</v>
      </c>
      <c r="B3314" s="9" t="s">
        <v>4845</v>
      </c>
      <c r="C3314" s="9" t="s">
        <v>2617</v>
      </c>
      <c r="D3314" s="9" t="str">
        <f>CONCATENATE(quota_commodities[[#This Row],[goods_nomenclature_item_id]], " - ", quota_commodities[[#This Row],[description]])</f>
        <v>0204439000 - Other</v>
      </c>
    </row>
    <row r="3315" spans="1:4" x14ac:dyDescent="0.25">
      <c r="A3315" s="9" t="s">
        <v>579</v>
      </c>
      <c r="B3315" s="9" t="s">
        <v>4846</v>
      </c>
      <c r="C3315" s="9" t="s">
        <v>2617</v>
      </c>
      <c r="D3315" s="9" t="str">
        <f>CONCATENATE(quota_commodities[[#This Row],[goods_nomenclature_item_id]], " - ", quota_commodities[[#This Row],[description]])</f>
        <v>0204503990 - Other</v>
      </c>
    </row>
    <row r="3316" spans="1:4" x14ac:dyDescent="0.25">
      <c r="A3316" s="9" t="s">
        <v>579</v>
      </c>
      <c r="B3316" s="9" t="s">
        <v>4847</v>
      </c>
      <c r="C3316" s="9" t="s">
        <v>2617</v>
      </c>
      <c r="D3316" s="9" t="str">
        <f>CONCATENATE(quota_commodities[[#This Row],[goods_nomenclature_item_id]], " - ", quota_commodities[[#This Row],[description]])</f>
        <v>0204507990 - Other</v>
      </c>
    </row>
    <row r="3317" spans="1:4" x14ac:dyDescent="0.25">
      <c r="A3317" s="9" t="s">
        <v>580</v>
      </c>
      <c r="B3317" s="9" t="s">
        <v>4848</v>
      </c>
      <c r="C3317" s="9" t="s">
        <v>4849</v>
      </c>
      <c r="D3317" s="9" t="str">
        <f>CONCATENATE(quota_commodities[[#This Row],[goods_nomenclature_item_id]], " - ", quota_commodities[[#This Row],[description]])</f>
        <v>1602909100 - Of sheep</v>
      </c>
    </row>
    <row r="3318" spans="1:4" x14ac:dyDescent="0.25">
      <c r="A3318" s="9" t="s">
        <v>585</v>
      </c>
      <c r="B3318" s="9" t="s">
        <v>4836</v>
      </c>
      <c r="C3318" s="9" t="s">
        <v>4837</v>
      </c>
      <c r="D3318" s="9" t="str">
        <f>CONCATENATE(quota_commodities[[#This Row],[goods_nomenclature_item_id]], " - ", quota_commodities[[#This Row],[description]])</f>
        <v>0204230011 - Of lamb</v>
      </c>
    </row>
    <row r="3319" spans="1:4" x14ac:dyDescent="0.25">
      <c r="A3319" s="9" t="s">
        <v>585</v>
      </c>
      <c r="B3319" s="9" t="s">
        <v>4838</v>
      </c>
      <c r="C3319" s="9" t="s">
        <v>4837</v>
      </c>
      <c r="D3319" s="9" t="str">
        <f>CONCATENATE(quota_commodities[[#This Row],[goods_nomenclature_item_id]], " - ", quota_commodities[[#This Row],[description]])</f>
        <v>0204230091 - Of lamb</v>
      </c>
    </row>
    <row r="3320" spans="1:4" x14ac:dyDescent="0.25">
      <c r="A3320" s="9" t="s">
        <v>585</v>
      </c>
      <c r="B3320" s="9" t="s">
        <v>4839</v>
      </c>
      <c r="C3320" s="9" t="s">
        <v>4837</v>
      </c>
      <c r="D3320" s="9" t="str">
        <f>CONCATENATE(quota_commodities[[#This Row],[goods_nomenclature_item_id]], " - ", quota_commodities[[#This Row],[description]])</f>
        <v>0204431000 - Of lamb</v>
      </c>
    </row>
    <row r="3321" spans="1:4" x14ac:dyDescent="0.25">
      <c r="A3321" s="9" t="s">
        <v>585</v>
      </c>
      <c r="B3321" s="9" t="s">
        <v>4840</v>
      </c>
      <c r="C3321" s="9" t="s">
        <v>4841</v>
      </c>
      <c r="D3321" s="9" t="str">
        <f>CONCATENATE(quota_commodities[[#This Row],[goods_nomenclature_item_id]], " - ", quota_commodities[[#This Row],[description]])</f>
        <v>0204503910 - Goatmeat of kid</v>
      </c>
    </row>
    <row r="3322" spans="1:4" x14ac:dyDescent="0.25">
      <c r="A3322" s="9" t="s">
        <v>585</v>
      </c>
      <c r="B3322" s="9" t="s">
        <v>4842</v>
      </c>
      <c r="C3322" s="9" t="s">
        <v>4841</v>
      </c>
      <c r="D3322" s="9" t="str">
        <f>CONCATENATE(quota_commodities[[#This Row],[goods_nomenclature_item_id]], " - ", quota_commodities[[#This Row],[description]])</f>
        <v>0204507910 - Goatmeat of kid</v>
      </c>
    </row>
    <row r="3323" spans="1:4" x14ac:dyDescent="0.25">
      <c r="A3323" s="9" t="s">
        <v>586</v>
      </c>
      <c r="B3323" s="9" t="s">
        <v>4843</v>
      </c>
      <c r="C3323" s="9" t="s">
        <v>2617</v>
      </c>
      <c r="D3323" s="9" t="str">
        <f>CONCATENATE(quota_commodities[[#This Row],[goods_nomenclature_item_id]], " - ", quota_commodities[[#This Row],[description]])</f>
        <v>0204230019 - Other</v>
      </c>
    </row>
    <row r="3324" spans="1:4" x14ac:dyDescent="0.25">
      <c r="A3324" s="9" t="s">
        <v>586</v>
      </c>
      <c r="B3324" s="9" t="s">
        <v>4844</v>
      </c>
      <c r="C3324" s="9" t="s">
        <v>2617</v>
      </c>
      <c r="D3324" s="9" t="str">
        <f>CONCATENATE(quota_commodities[[#This Row],[goods_nomenclature_item_id]], " - ", quota_commodities[[#This Row],[description]])</f>
        <v>0204230099 - Other</v>
      </c>
    </row>
    <row r="3325" spans="1:4" x14ac:dyDescent="0.25">
      <c r="A3325" s="9" t="s">
        <v>586</v>
      </c>
      <c r="B3325" s="9" t="s">
        <v>4845</v>
      </c>
      <c r="C3325" s="9" t="s">
        <v>2617</v>
      </c>
      <c r="D3325" s="9" t="str">
        <f>CONCATENATE(quota_commodities[[#This Row],[goods_nomenclature_item_id]], " - ", quota_commodities[[#This Row],[description]])</f>
        <v>0204439000 - Other</v>
      </c>
    </row>
    <row r="3326" spans="1:4" x14ac:dyDescent="0.25">
      <c r="A3326" s="9" t="s">
        <v>586</v>
      </c>
      <c r="B3326" s="9" t="s">
        <v>4846</v>
      </c>
      <c r="C3326" s="9" t="s">
        <v>2617</v>
      </c>
      <c r="D3326" s="9" t="str">
        <f>CONCATENATE(quota_commodities[[#This Row],[goods_nomenclature_item_id]], " - ", quota_commodities[[#This Row],[description]])</f>
        <v>0204503990 - Other</v>
      </c>
    </row>
    <row r="3327" spans="1:4" x14ac:dyDescent="0.25">
      <c r="A3327" s="9" t="s">
        <v>586</v>
      </c>
      <c r="B3327" s="9" t="s">
        <v>4847</v>
      </c>
      <c r="C3327" s="9" t="s">
        <v>2617</v>
      </c>
      <c r="D3327" s="9" t="str">
        <f>CONCATENATE(quota_commodities[[#This Row],[goods_nomenclature_item_id]], " - ", quota_commodities[[#This Row],[description]])</f>
        <v>0204507990 - Other</v>
      </c>
    </row>
    <row r="3328" spans="1:4" x14ac:dyDescent="0.25">
      <c r="A3328" s="9" t="s">
        <v>587</v>
      </c>
      <c r="B3328" s="9" t="s">
        <v>4836</v>
      </c>
      <c r="C3328" s="9" t="s">
        <v>4837</v>
      </c>
      <c r="D3328" s="9" t="str">
        <f>CONCATENATE(quota_commodities[[#This Row],[goods_nomenclature_item_id]], " - ", quota_commodities[[#This Row],[description]])</f>
        <v>0204230011 - Of lamb</v>
      </c>
    </row>
    <row r="3329" spans="1:4" x14ac:dyDescent="0.25">
      <c r="A3329" s="9" t="s">
        <v>587</v>
      </c>
      <c r="B3329" s="9" t="s">
        <v>4838</v>
      </c>
      <c r="C3329" s="9" t="s">
        <v>4837</v>
      </c>
      <c r="D3329" s="9" t="str">
        <f>CONCATENATE(quota_commodities[[#This Row],[goods_nomenclature_item_id]], " - ", quota_commodities[[#This Row],[description]])</f>
        <v>0204230091 - Of lamb</v>
      </c>
    </row>
    <row r="3330" spans="1:4" x14ac:dyDescent="0.25">
      <c r="A3330" s="9" t="s">
        <v>587</v>
      </c>
      <c r="B3330" s="9" t="s">
        <v>4839</v>
      </c>
      <c r="C3330" s="9" t="s">
        <v>4837</v>
      </c>
      <c r="D3330" s="9" t="str">
        <f>CONCATENATE(quota_commodities[[#This Row],[goods_nomenclature_item_id]], " - ", quota_commodities[[#This Row],[description]])</f>
        <v>0204431000 - Of lamb</v>
      </c>
    </row>
    <row r="3331" spans="1:4" x14ac:dyDescent="0.25">
      <c r="A3331" s="9" t="s">
        <v>587</v>
      </c>
      <c r="B3331" s="9" t="s">
        <v>4840</v>
      </c>
      <c r="C3331" s="9" t="s">
        <v>4841</v>
      </c>
      <c r="D3331" s="9" t="str">
        <f>CONCATENATE(quota_commodities[[#This Row],[goods_nomenclature_item_id]], " - ", quota_commodities[[#This Row],[description]])</f>
        <v>0204503910 - Goatmeat of kid</v>
      </c>
    </row>
    <row r="3332" spans="1:4" x14ac:dyDescent="0.25">
      <c r="A3332" s="9" t="s">
        <v>587</v>
      </c>
      <c r="B3332" s="9" t="s">
        <v>4842</v>
      </c>
      <c r="C3332" s="9" t="s">
        <v>4841</v>
      </c>
      <c r="D3332" s="9" t="str">
        <f>CONCATENATE(quota_commodities[[#This Row],[goods_nomenclature_item_id]], " - ", quota_commodities[[#This Row],[description]])</f>
        <v>0204507910 - Goatmeat of kid</v>
      </c>
    </row>
    <row r="3333" spans="1:4" x14ac:dyDescent="0.25">
      <c r="A3333" s="9" t="s">
        <v>588</v>
      </c>
      <c r="B3333" s="9" t="s">
        <v>4843</v>
      </c>
      <c r="C3333" s="9" t="s">
        <v>2617</v>
      </c>
      <c r="D3333" s="9" t="str">
        <f>CONCATENATE(quota_commodities[[#This Row],[goods_nomenclature_item_id]], " - ", quota_commodities[[#This Row],[description]])</f>
        <v>0204230019 - Other</v>
      </c>
    </row>
    <row r="3334" spans="1:4" x14ac:dyDescent="0.25">
      <c r="A3334" s="9" t="s">
        <v>588</v>
      </c>
      <c r="B3334" s="9" t="s">
        <v>4844</v>
      </c>
      <c r="C3334" s="9" t="s">
        <v>2617</v>
      </c>
      <c r="D3334" s="9" t="str">
        <f>CONCATENATE(quota_commodities[[#This Row],[goods_nomenclature_item_id]], " - ", quota_commodities[[#This Row],[description]])</f>
        <v>0204230099 - Other</v>
      </c>
    </row>
    <row r="3335" spans="1:4" x14ac:dyDescent="0.25">
      <c r="A3335" s="9" t="s">
        <v>588</v>
      </c>
      <c r="B3335" s="9" t="s">
        <v>4845</v>
      </c>
      <c r="C3335" s="9" t="s">
        <v>2617</v>
      </c>
      <c r="D3335" s="9" t="str">
        <f>CONCATENATE(quota_commodities[[#This Row],[goods_nomenclature_item_id]], " - ", quota_commodities[[#This Row],[description]])</f>
        <v>0204439000 - Other</v>
      </c>
    </row>
    <row r="3336" spans="1:4" x14ac:dyDescent="0.25">
      <c r="A3336" s="9" t="s">
        <v>588</v>
      </c>
      <c r="B3336" s="9" t="s">
        <v>4846</v>
      </c>
      <c r="C3336" s="9" t="s">
        <v>2617</v>
      </c>
      <c r="D3336" s="9" t="str">
        <f>CONCATENATE(quota_commodities[[#This Row],[goods_nomenclature_item_id]], " - ", quota_commodities[[#This Row],[description]])</f>
        <v>0204503990 - Other</v>
      </c>
    </row>
    <row r="3337" spans="1:4" x14ac:dyDescent="0.25">
      <c r="A3337" s="9" t="s">
        <v>588</v>
      </c>
      <c r="B3337" s="9" t="s">
        <v>4847</v>
      </c>
      <c r="C3337" s="9" t="s">
        <v>2617</v>
      </c>
      <c r="D3337" s="9" t="str">
        <f>CONCATENATE(quota_commodities[[#This Row],[goods_nomenclature_item_id]], " - ", quota_commodities[[#This Row],[description]])</f>
        <v>0204507990 - Other</v>
      </c>
    </row>
    <row r="3338" spans="1:4" x14ac:dyDescent="0.25">
      <c r="A3338" s="9" t="s">
        <v>589</v>
      </c>
      <c r="B3338" s="9" t="s">
        <v>4836</v>
      </c>
      <c r="C3338" s="9" t="s">
        <v>4837</v>
      </c>
      <c r="D3338" s="9" t="str">
        <f>CONCATENATE(quota_commodities[[#This Row],[goods_nomenclature_item_id]], " - ", quota_commodities[[#This Row],[description]])</f>
        <v>0204230011 - Of lamb</v>
      </c>
    </row>
    <row r="3339" spans="1:4" x14ac:dyDescent="0.25">
      <c r="A3339" s="9" t="s">
        <v>589</v>
      </c>
      <c r="B3339" s="9" t="s">
        <v>4838</v>
      </c>
      <c r="C3339" s="9" t="s">
        <v>4837</v>
      </c>
      <c r="D3339" s="9" t="str">
        <f>CONCATENATE(quota_commodities[[#This Row],[goods_nomenclature_item_id]], " - ", quota_commodities[[#This Row],[description]])</f>
        <v>0204230091 - Of lamb</v>
      </c>
    </row>
    <row r="3340" spans="1:4" x14ac:dyDescent="0.25">
      <c r="A3340" s="9" t="s">
        <v>589</v>
      </c>
      <c r="B3340" s="9" t="s">
        <v>4839</v>
      </c>
      <c r="C3340" s="9" t="s">
        <v>4837</v>
      </c>
      <c r="D3340" s="9" t="str">
        <f>CONCATENATE(quota_commodities[[#This Row],[goods_nomenclature_item_id]], " - ", quota_commodities[[#This Row],[description]])</f>
        <v>0204431000 - Of lamb</v>
      </c>
    </row>
    <row r="3341" spans="1:4" x14ac:dyDescent="0.25">
      <c r="A3341" s="9" t="s">
        <v>589</v>
      </c>
      <c r="B3341" s="9" t="s">
        <v>4840</v>
      </c>
      <c r="C3341" s="9" t="s">
        <v>4841</v>
      </c>
      <c r="D3341" s="9" t="str">
        <f>CONCATENATE(quota_commodities[[#This Row],[goods_nomenclature_item_id]], " - ", quota_commodities[[#This Row],[description]])</f>
        <v>0204503910 - Goatmeat of kid</v>
      </c>
    </row>
    <row r="3342" spans="1:4" x14ac:dyDescent="0.25">
      <c r="A3342" s="9" t="s">
        <v>589</v>
      </c>
      <c r="B3342" s="9" t="s">
        <v>4842</v>
      </c>
      <c r="C3342" s="9" t="s">
        <v>4841</v>
      </c>
      <c r="D3342" s="9" t="str">
        <f>CONCATENATE(quota_commodities[[#This Row],[goods_nomenclature_item_id]], " - ", quota_commodities[[#This Row],[description]])</f>
        <v>0204507910 - Goatmeat of kid</v>
      </c>
    </row>
    <row r="3343" spans="1:4" x14ac:dyDescent="0.25">
      <c r="A3343" s="9" t="s">
        <v>590</v>
      </c>
      <c r="B3343" s="9" t="s">
        <v>4843</v>
      </c>
      <c r="C3343" s="9" t="s">
        <v>2617</v>
      </c>
      <c r="D3343" s="9" t="str">
        <f>CONCATENATE(quota_commodities[[#This Row],[goods_nomenclature_item_id]], " - ", quota_commodities[[#This Row],[description]])</f>
        <v>0204230019 - Other</v>
      </c>
    </row>
    <row r="3344" spans="1:4" x14ac:dyDescent="0.25">
      <c r="A3344" s="9" t="s">
        <v>590</v>
      </c>
      <c r="B3344" s="9" t="s">
        <v>4844</v>
      </c>
      <c r="C3344" s="9" t="s">
        <v>2617</v>
      </c>
      <c r="D3344" s="9" t="str">
        <f>CONCATENATE(quota_commodities[[#This Row],[goods_nomenclature_item_id]], " - ", quota_commodities[[#This Row],[description]])</f>
        <v>0204230099 - Other</v>
      </c>
    </row>
    <row r="3345" spans="1:4" x14ac:dyDescent="0.25">
      <c r="A3345" s="9" t="s">
        <v>590</v>
      </c>
      <c r="B3345" s="9" t="s">
        <v>4845</v>
      </c>
      <c r="C3345" s="9" t="s">
        <v>2617</v>
      </c>
      <c r="D3345" s="9" t="str">
        <f>CONCATENATE(quota_commodities[[#This Row],[goods_nomenclature_item_id]], " - ", quota_commodities[[#This Row],[description]])</f>
        <v>0204439000 - Other</v>
      </c>
    </row>
    <row r="3346" spans="1:4" x14ac:dyDescent="0.25">
      <c r="A3346" s="9" t="s">
        <v>590</v>
      </c>
      <c r="B3346" s="9" t="s">
        <v>4846</v>
      </c>
      <c r="C3346" s="9" t="s">
        <v>2617</v>
      </c>
      <c r="D3346" s="9" t="str">
        <f>CONCATENATE(quota_commodities[[#This Row],[goods_nomenclature_item_id]], " - ", quota_commodities[[#This Row],[description]])</f>
        <v>0204503990 - Other</v>
      </c>
    </row>
    <row r="3347" spans="1:4" x14ac:dyDescent="0.25">
      <c r="A3347" s="9" t="s">
        <v>590</v>
      </c>
      <c r="B3347" s="9" t="s">
        <v>4847</v>
      </c>
      <c r="C3347" s="9" t="s">
        <v>2617</v>
      </c>
      <c r="D3347" s="9" t="str">
        <f>CONCATENATE(quota_commodities[[#This Row],[goods_nomenclature_item_id]], " - ", quota_commodities[[#This Row],[description]])</f>
        <v>0204507990 - Other</v>
      </c>
    </row>
    <row r="3348" spans="1:4" x14ac:dyDescent="0.25">
      <c r="A3348" s="9" t="s">
        <v>591</v>
      </c>
      <c r="B3348" s="9" t="s">
        <v>4836</v>
      </c>
      <c r="C3348" s="9" t="s">
        <v>4837</v>
      </c>
      <c r="D3348" s="9" t="str">
        <f>CONCATENATE(quota_commodities[[#This Row],[goods_nomenclature_item_id]], " - ", quota_commodities[[#This Row],[description]])</f>
        <v>0204230011 - Of lamb</v>
      </c>
    </row>
    <row r="3349" spans="1:4" x14ac:dyDescent="0.25">
      <c r="A3349" s="9" t="s">
        <v>591</v>
      </c>
      <c r="B3349" s="9" t="s">
        <v>4838</v>
      </c>
      <c r="C3349" s="9" t="s">
        <v>4837</v>
      </c>
      <c r="D3349" s="9" t="str">
        <f>CONCATENATE(quota_commodities[[#This Row],[goods_nomenclature_item_id]], " - ", quota_commodities[[#This Row],[description]])</f>
        <v>0204230091 - Of lamb</v>
      </c>
    </row>
    <row r="3350" spans="1:4" x14ac:dyDescent="0.25">
      <c r="A3350" s="9" t="s">
        <v>591</v>
      </c>
      <c r="B3350" s="9" t="s">
        <v>4839</v>
      </c>
      <c r="C3350" s="9" t="s">
        <v>4837</v>
      </c>
      <c r="D3350" s="9" t="str">
        <f>CONCATENATE(quota_commodities[[#This Row],[goods_nomenclature_item_id]], " - ", quota_commodities[[#This Row],[description]])</f>
        <v>0204431000 - Of lamb</v>
      </c>
    </row>
    <row r="3351" spans="1:4" x14ac:dyDescent="0.25">
      <c r="A3351" s="9" t="s">
        <v>591</v>
      </c>
      <c r="B3351" s="9" t="s">
        <v>4840</v>
      </c>
      <c r="C3351" s="9" t="s">
        <v>4841</v>
      </c>
      <c r="D3351" s="9" t="str">
        <f>CONCATENATE(quota_commodities[[#This Row],[goods_nomenclature_item_id]], " - ", quota_commodities[[#This Row],[description]])</f>
        <v>0204503910 - Goatmeat of kid</v>
      </c>
    </row>
    <row r="3352" spans="1:4" x14ac:dyDescent="0.25">
      <c r="A3352" s="9" t="s">
        <v>591</v>
      </c>
      <c r="B3352" s="9" t="s">
        <v>4842</v>
      </c>
      <c r="C3352" s="9" t="s">
        <v>4841</v>
      </c>
      <c r="D3352" s="9" t="str">
        <f>CONCATENATE(quota_commodities[[#This Row],[goods_nomenclature_item_id]], " - ", quota_commodities[[#This Row],[description]])</f>
        <v>0204507910 - Goatmeat of kid</v>
      </c>
    </row>
    <row r="3353" spans="1:4" x14ac:dyDescent="0.25">
      <c r="A3353" s="9" t="s">
        <v>592</v>
      </c>
      <c r="B3353" s="9" t="s">
        <v>4843</v>
      </c>
      <c r="C3353" s="9" t="s">
        <v>2617</v>
      </c>
      <c r="D3353" s="9" t="str">
        <f>CONCATENATE(quota_commodities[[#This Row],[goods_nomenclature_item_id]], " - ", quota_commodities[[#This Row],[description]])</f>
        <v>0204230019 - Other</v>
      </c>
    </row>
    <row r="3354" spans="1:4" x14ac:dyDescent="0.25">
      <c r="A3354" s="9" t="s">
        <v>592</v>
      </c>
      <c r="B3354" s="9" t="s">
        <v>4844</v>
      </c>
      <c r="C3354" s="9" t="s">
        <v>2617</v>
      </c>
      <c r="D3354" s="9" t="str">
        <f>CONCATENATE(quota_commodities[[#This Row],[goods_nomenclature_item_id]], " - ", quota_commodities[[#This Row],[description]])</f>
        <v>0204230099 - Other</v>
      </c>
    </row>
    <row r="3355" spans="1:4" x14ac:dyDescent="0.25">
      <c r="A3355" s="9" t="s">
        <v>592</v>
      </c>
      <c r="B3355" s="9" t="s">
        <v>4845</v>
      </c>
      <c r="C3355" s="9" t="s">
        <v>2617</v>
      </c>
      <c r="D3355" s="9" t="str">
        <f>CONCATENATE(quota_commodities[[#This Row],[goods_nomenclature_item_id]], " - ", quota_commodities[[#This Row],[description]])</f>
        <v>0204439000 - Other</v>
      </c>
    </row>
    <row r="3356" spans="1:4" x14ac:dyDescent="0.25">
      <c r="A3356" s="9" t="s">
        <v>592</v>
      </c>
      <c r="B3356" s="9" t="s">
        <v>4846</v>
      </c>
      <c r="C3356" s="9" t="s">
        <v>2617</v>
      </c>
      <c r="D3356" s="9" t="str">
        <f>CONCATENATE(quota_commodities[[#This Row],[goods_nomenclature_item_id]], " - ", quota_commodities[[#This Row],[description]])</f>
        <v>0204503990 - Other</v>
      </c>
    </row>
    <row r="3357" spans="1:4" x14ac:dyDescent="0.25">
      <c r="A3357" s="9" t="s">
        <v>592</v>
      </c>
      <c r="B3357" s="9" t="s">
        <v>4847</v>
      </c>
      <c r="C3357" s="9" t="s">
        <v>2617</v>
      </c>
      <c r="D3357" s="9" t="str">
        <f>CONCATENATE(quota_commodities[[#This Row],[goods_nomenclature_item_id]], " - ", quota_commodities[[#This Row],[description]])</f>
        <v>0204507990 - Other</v>
      </c>
    </row>
    <row r="3358" spans="1:4" x14ac:dyDescent="0.25">
      <c r="A3358" s="9" t="s">
        <v>593</v>
      </c>
      <c r="B3358" s="9" t="s">
        <v>4836</v>
      </c>
      <c r="C3358" s="9" t="s">
        <v>4837</v>
      </c>
      <c r="D3358" s="9" t="str">
        <f>CONCATENATE(quota_commodities[[#This Row],[goods_nomenclature_item_id]], " - ", quota_commodities[[#This Row],[description]])</f>
        <v>0204230011 - Of lamb</v>
      </c>
    </row>
    <row r="3359" spans="1:4" x14ac:dyDescent="0.25">
      <c r="A3359" s="9" t="s">
        <v>593</v>
      </c>
      <c r="B3359" s="9" t="s">
        <v>4838</v>
      </c>
      <c r="C3359" s="9" t="s">
        <v>4837</v>
      </c>
      <c r="D3359" s="9" t="str">
        <f>CONCATENATE(quota_commodities[[#This Row],[goods_nomenclature_item_id]], " - ", quota_commodities[[#This Row],[description]])</f>
        <v>0204230091 - Of lamb</v>
      </c>
    </row>
    <row r="3360" spans="1:4" x14ac:dyDescent="0.25">
      <c r="A3360" s="9" t="s">
        <v>593</v>
      </c>
      <c r="B3360" s="9" t="s">
        <v>4839</v>
      </c>
      <c r="C3360" s="9" t="s">
        <v>4837</v>
      </c>
      <c r="D3360" s="9" t="str">
        <f>CONCATENATE(quota_commodities[[#This Row],[goods_nomenclature_item_id]], " - ", quota_commodities[[#This Row],[description]])</f>
        <v>0204431000 - Of lamb</v>
      </c>
    </row>
    <row r="3361" spans="1:4" x14ac:dyDescent="0.25">
      <c r="A3361" s="9" t="s">
        <v>593</v>
      </c>
      <c r="B3361" s="9" t="s">
        <v>4840</v>
      </c>
      <c r="C3361" s="9" t="s">
        <v>4841</v>
      </c>
      <c r="D3361" s="9" t="str">
        <f>CONCATENATE(quota_commodities[[#This Row],[goods_nomenclature_item_id]], " - ", quota_commodities[[#This Row],[description]])</f>
        <v>0204503910 - Goatmeat of kid</v>
      </c>
    </row>
    <row r="3362" spans="1:4" x14ac:dyDescent="0.25">
      <c r="A3362" s="9" t="s">
        <v>593</v>
      </c>
      <c r="B3362" s="9" t="s">
        <v>4842</v>
      </c>
      <c r="C3362" s="9" t="s">
        <v>4841</v>
      </c>
      <c r="D3362" s="9" t="str">
        <f>CONCATENATE(quota_commodities[[#This Row],[goods_nomenclature_item_id]], " - ", quota_commodities[[#This Row],[description]])</f>
        <v>0204507910 - Goatmeat of kid</v>
      </c>
    </row>
    <row r="3363" spans="1:4" x14ac:dyDescent="0.25">
      <c r="A3363" s="9" t="s">
        <v>594</v>
      </c>
      <c r="B3363" s="9" t="s">
        <v>4843</v>
      </c>
      <c r="C3363" s="9" t="s">
        <v>2617</v>
      </c>
      <c r="D3363" s="9" t="str">
        <f>CONCATENATE(quota_commodities[[#This Row],[goods_nomenclature_item_id]], " - ", quota_commodities[[#This Row],[description]])</f>
        <v>0204230019 - Other</v>
      </c>
    </row>
    <row r="3364" spans="1:4" x14ac:dyDescent="0.25">
      <c r="A3364" s="9" t="s">
        <v>594</v>
      </c>
      <c r="B3364" s="9" t="s">
        <v>4844</v>
      </c>
      <c r="C3364" s="9" t="s">
        <v>2617</v>
      </c>
      <c r="D3364" s="9" t="str">
        <f>CONCATENATE(quota_commodities[[#This Row],[goods_nomenclature_item_id]], " - ", quota_commodities[[#This Row],[description]])</f>
        <v>0204230099 - Other</v>
      </c>
    </row>
    <row r="3365" spans="1:4" x14ac:dyDescent="0.25">
      <c r="A3365" s="9" t="s">
        <v>594</v>
      </c>
      <c r="B3365" s="9" t="s">
        <v>4845</v>
      </c>
      <c r="C3365" s="9" t="s">
        <v>2617</v>
      </c>
      <c r="D3365" s="9" t="str">
        <f>CONCATENATE(quota_commodities[[#This Row],[goods_nomenclature_item_id]], " - ", quota_commodities[[#This Row],[description]])</f>
        <v>0204439000 - Other</v>
      </c>
    </row>
    <row r="3366" spans="1:4" x14ac:dyDescent="0.25">
      <c r="A3366" s="9" t="s">
        <v>594</v>
      </c>
      <c r="B3366" s="9" t="s">
        <v>4846</v>
      </c>
      <c r="C3366" s="9" t="s">
        <v>2617</v>
      </c>
      <c r="D3366" s="9" t="str">
        <f>CONCATENATE(quota_commodities[[#This Row],[goods_nomenclature_item_id]], " - ", quota_commodities[[#This Row],[description]])</f>
        <v>0204503990 - Other</v>
      </c>
    </row>
    <row r="3367" spans="1:4" x14ac:dyDescent="0.25">
      <c r="A3367" s="9" t="s">
        <v>594</v>
      </c>
      <c r="B3367" s="9" t="s">
        <v>4847</v>
      </c>
      <c r="C3367" s="9" t="s">
        <v>2617</v>
      </c>
      <c r="D3367" s="9" t="str">
        <f>CONCATENATE(quota_commodities[[#This Row],[goods_nomenclature_item_id]], " - ", quota_commodities[[#This Row],[description]])</f>
        <v>0204507990 - Other</v>
      </c>
    </row>
    <row r="3368" spans="1:4" x14ac:dyDescent="0.25">
      <c r="A3368" s="9" t="s">
        <v>595</v>
      </c>
      <c r="B3368" s="9" t="s">
        <v>4836</v>
      </c>
      <c r="C3368" s="9" t="s">
        <v>4837</v>
      </c>
      <c r="D3368" s="9" t="str">
        <f>CONCATENATE(quota_commodities[[#This Row],[goods_nomenclature_item_id]], " - ", quota_commodities[[#This Row],[description]])</f>
        <v>0204230011 - Of lamb</v>
      </c>
    </row>
    <row r="3369" spans="1:4" x14ac:dyDescent="0.25">
      <c r="A3369" s="9" t="s">
        <v>595</v>
      </c>
      <c r="B3369" s="9" t="s">
        <v>4838</v>
      </c>
      <c r="C3369" s="9" t="s">
        <v>4837</v>
      </c>
      <c r="D3369" s="9" t="str">
        <f>CONCATENATE(quota_commodities[[#This Row],[goods_nomenclature_item_id]], " - ", quota_commodities[[#This Row],[description]])</f>
        <v>0204230091 - Of lamb</v>
      </c>
    </row>
    <row r="3370" spans="1:4" x14ac:dyDescent="0.25">
      <c r="A3370" s="9" t="s">
        <v>595</v>
      </c>
      <c r="B3370" s="9" t="s">
        <v>4839</v>
      </c>
      <c r="C3370" s="9" t="s">
        <v>4837</v>
      </c>
      <c r="D3370" s="9" t="str">
        <f>CONCATENATE(quota_commodities[[#This Row],[goods_nomenclature_item_id]], " - ", quota_commodities[[#This Row],[description]])</f>
        <v>0204431000 - Of lamb</v>
      </c>
    </row>
    <row r="3371" spans="1:4" x14ac:dyDescent="0.25">
      <c r="A3371" s="9" t="s">
        <v>595</v>
      </c>
      <c r="B3371" s="9" t="s">
        <v>4840</v>
      </c>
      <c r="C3371" s="9" t="s">
        <v>4841</v>
      </c>
      <c r="D3371" s="9" t="str">
        <f>CONCATENATE(quota_commodities[[#This Row],[goods_nomenclature_item_id]], " - ", quota_commodities[[#This Row],[description]])</f>
        <v>0204503910 - Goatmeat of kid</v>
      </c>
    </row>
    <row r="3372" spans="1:4" x14ac:dyDescent="0.25">
      <c r="A3372" s="9" t="s">
        <v>595</v>
      </c>
      <c r="B3372" s="9" t="s">
        <v>4842</v>
      </c>
      <c r="C3372" s="9" t="s">
        <v>4841</v>
      </c>
      <c r="D3372" s="9" t="str">
        <f>CONCATENATE(quota_commodities[[#This Row],[goods_nomenclature_item_id]], " - ", quota_commodities[[#This Row],[description]])</f>
        <v>0204507910 - Goatmeat of kid</v>
      </c>
    </row>
    <row r="3373" spans="1:4" x14ac:dyDescent="0.25">
      <c r="A3373" s="9" t="s">
        <v>596</v>
      </c>
      <c r="B3373" s="9" t="s">
        <v>4843</v>
      </c>
      <c r="C3373" s="9" t="s">
        <v>2617</v>
      </c>
      <c r="D3373" s="9" t="str">
        <f>CONCATENATE(quota_commodities[[#This Row],[goods_nomenclature_item_id]], " - ", quota_commodities[[#This Row],[description]])</f>
        <v>0204230019 - Other</v>
      </c>
    </row>
    <row r="3374" spans="1:4" x14ac:dyDescent="0.25">
      <c r="A3374" s="9" t="s">
        <v>596</v>
      </c>
      <c r="B3374" s="9" t="s">
        <v>4844</v>
      </c>
      <c r="C3374" s="9" t="s">
        <v>2617</v>
      </c>
      <c r="D3374" s="9" t="str">
        <f>CONCATENATE(quota_commodities[[#This Row],[goods_nomenclature_item_id]], " - ", quota_commodities[[#This Row],[description]])</f>
        <v>0204230099 - Other</v>
      </c>
    </row>
    <row r="3375" spans="1:4" x14ac:dyDescent="0.25">
      <c r="A3375" s="9" t="s">
        <v>596</v>
      </c>
      <c r="B3375" s="9" t="s">
        <v>4845</v>
      </c>
      <c r="C3375" s="9" t="s">
        <v>2617</v>
      </c>
      <c r="D3375" s="9" t="str">
        <f>CONCATENATE(quota_commodities[[#This Row],[goods_nomenclature_item_id]], " - ", quota_commodities[[#This Row],[description]])</f>
        <v>0204439000 - Other</v>
      </c>
    </row>
    <row r="3376" spans="1:4" x14ac:dyDescent="0.25">
      <c r="A3376" s="9" t="s">
        <v>596</v>
      </c>
      <c r="B3376" s="9" t="s">
        <v>4846</v>
      </c>
      <c r="C3376" s="9" t="s">
        <v>2617</v>
      </c>
      <c r="D3376" s="9" t="str">
        <f>CONCATENATE(quota_commodities[[#This Row],[goods_nomenclature_item_id]], " - ", quota_commodities[[#This Row],[description]])</f>
        <v>0204503990 - Other</v>
      </c>
    </row>
    <row r="3377" spans="1:4" x14ac:dyDescent="0.25">
      <c r="A3377" s="9" t="s">
        <v>596</v>
      </c>
      <c r="B3377" s="9" t="s">
        <v>4847</v>
      </c>
      <c r="C3377" s="9" t="s">
        <v>2617</v>
      </c>
      <c r="D3377" s="9" t="str">
        <f>CONCATENATE(quota_commodities[[#This Row],[goods_nomenclature_item_id]], " - ", quota_commodities[[#This Row],[description]])</f>
        <v>0204507990 - Other</v>
      </c>
    </row>
    <row r="3378" spans="1:4" x14ac:dyDescent="0.25">
      <c r="A3378" s="9" t="s">
        <v>597</v>
      </c>
      <c r="B3378" s="9" t="s">
        <v>4850</v>
      </c>
      <c r="C3378" s="9" t="s">
        <v>4851</v>
      </c>
      <c r="D3378" s="9" t="str">
        <f>CONCATENATE(quota_commodities[[#This Row],[goods_nomenclature_item_id]], " - ", quota_commodities[[#This Row],[description]])</f>
        <v>0104103000 - Lambs (up to a year old)</v>
      </c>
    </row>
    <row r="3379" spans="1:4" x14ac:dyDescent="0.25">
      <c r="A3379" s="9" t="s">
        <v>597</v>
      </c>
      <c r="B3379" s="9" t="s">
        <v>4852</v>
      </c>
      <c r="C3379" s="9" t="s">
        <v>2617</v>
      </c>
      <c r="D3379" s="9" t="str">
        <f>CONCATENATE(quota_commodities[[#This Row],[goods_nomenclature_item_id]], " - ", quota_commodities[[#This Row],[description]])</f>
        <v>0104108000 - Other</v>
      </c>
    </row>
    <row r="3380" spans="1:4" x14ac:dyDescent="0.25">
      <c r="A3380" s="9" t="s">
        <v>597</v>
      </c>
      <c r="B3380" s="9" t="s">
        <v>4853</v>
      </c>
      <c r="C3380" s="9" t="s">
        <v>2617</v>
      </c>
      <c r="D3380" s="9" t="str">
        <f>CONCATENATE(quota_commodities[[#This Row],[goods_nomenclature_item_id]], " - ", quota_commodities[[#This Row],[description]])</f>
        <v>0104209000 - Other</v>
      </c>
    </row>
    <row r="3381" spans="1:4" x14ac:dyDescent="0.25">
      <c r="A3381" s="9" t="s">
        <v>598</v>
      </c>
      <c r="B3381" s="9" t="s">
        <v>4854</v>
      </c>
      <c r="C3381" s="9" t="s">
        <v>4855</v>
      </c>
      <c r="D3381" s="9" t="str">
        <f>CONCATENATE(quota_commodities[[#This Row],[goods_nomenclature_item_id]], " - ", quota_commodities[[#This Row],[description]])</f>
        <v>0201100010 - High quality beef and veal</v>
      </c>
    </row>
    <row r="3382" spans="1:4" x14ac:dyDescent="0.25">
      <c r="A3382" s="9" t="s">
        <v>598</v>
      </c>
      <c r="B3382" s="9" t="s">
        <v>4856</v>
      </c>
      <c r="C3382" s="9" t="s">
        <v>4855</v>
      </c>
      <c r="D3382" s="9" t="str">
        <f>CONCATENATE(quota_commodities[[#This Row],[goods_nomenclature_item_id]], " - ", quota_commodities[[#This Row],[description]])</f>
        <v>0201202010 - High quality beef and veal</v>
      </c>
    </row>
    <row r="3383" spans="1:4" x14ac:dyDescent="0.25">
      <c r="A3383" s="9" t="s">
        <v>598</v>
      </c>
      <c r="B3383" s="9" t="s">
        <v>4857</v>
      </c>
      <c r="C3383" s="9" t="s">
        <v>4855</v>
      </c>
      <c r="D3383" s="9" t="str">
        <f>CONCATENATE(quota_commodities[[#This Row],[goods_nomenclature_item_id]], " - ", quota_commodities[[#This Row],[description]])</f>
        <v>0201203010 - High quality beef and veal</v>
      </c>
    </row>
    <row r="3384" spans="1:4" x14ac:dyDescent="0.25">
      <c r="A3384" s="9" t="s">
        <v>598</v>
      </c>
      <c r="B3384" s="9" t="s">
        <v>4858</v>
      </c>
      <c r="C3384" s="9" t="s">
        <v>4855</v>
      </c>
      <c r="D3384" s="9" t="str">
        <f>CONCATENATE(quota_commodities[[#This Row],[goods_nomenclature_item_id]], " - ", quota_commodities[[#This Row],[description]])</f>
        <v>0201205010 - High quality beef and veal</v>
      </c>
    </row>
    <row r="3385" spans="1:4" x14ac:dyDescent="0.25">
      <c r="A3385" s="9" t="s">
        <v>598</v>
      </c>
      <c r="B3385" s="9" t="s">
        <v>4859</v>
      </c>
      <c r="C3385" s="9" t="s">
        <v>4855</v>
      </c>
      <c r="D3385" s="9" t="str">
        <f>CONCATENATE(quota_commodities[[#This Row],[goods_nomenclature_item_id]], " - ", quota_commodities[[#This Row],[description]])</f>
        <v>0201209010 - High quality beef and veal</v>
      </c>
    </row>
    <row r="3386" spans="1:4" x14ac:dyDescent="0.25">
      <c r="A3386" s="9" t="s">
        <v>598</v>
      </c>
      <c r="B3386" s="9" t="s">
        <v>4860</v>
      </c>
      <c r="C3386" s="9" t="s">
        <v>4861</v>
      </c>
      <c r="D3386" s="9" t="str">
        <f>CONCATENATE(quota_commodities[[#This Row],[goods_nomenclature_item_id]], " - ", quota_commodities[[#This Row],[description]])</f>
        <v>0201300010 - High quality</v>
      </c>
    </row>
    <row r="3387" spans="1:4" x14ac:dyDescent="0.25">
      <c r="A3387" s="9" t="s">
        <v>598</v>
      </c>
      <c r="B3387" s="9" t="s">
        <v>4862</v>
      </c>
      <c r="C3387" s="9" t="s">
        <v>4855</v>
      </c>
      <c r="D3387" s="9" t="str">
        <f>CONCATENATE(quota_commodities[[#This Row],[goods_nomenclature_item_id]], " - ", quota_commodities[[#This Row],[description]])</f>
        <v>0202100010 - High quality beef and veal</v>
      </c>
    </row>
    <row r="3388" spans="1:4" x14ac:dyDescent="0.25">
      <c r="A3388" s="9" t="s">
        <v>598</v>
      </c>
      <c r="B3388" s="9" t="s">
        <v>4863</v>
      </c>
      <c r="C3388" s="9" t="s">
        <v>4855</v>
      </c>
      <c r="D3388" s="9" t="str">
        <f>CONCATENATE(quota_commodities[[#This Row],[goods_nomenclature_item_id]], " - ", quota_commodities[[#This Row],[description]])</f>
        <v>0202201010 - High quality beef and veal</v>
      </c>
    </row>
    <row r="3389" spans="1:4" x14ac:dyDescent="0.25">
      <c r="A3389" s="9" t="s">
        <v>598</v>
      </c>
      <c r="B3389" s="9" t="s">
        <v>4864</v>
      </c>
      <c r="C3389" s="9" t="s">
        <v>4855</v>
      </c>
      <c r="D3389" s="9" t="str">
        <f>CONCATENATE(quota_commodities[[#This Row],[goods_nomenclature_item_id]], " - ", quota_commodities[[#This Row],[description]])</f>
        <v>0202203010 - High quality beef and veal</v>
      </c>
    </row>
    <row r="3390" spans="1:4" x14ac:dyDescent="0.25">
      <c r="A3390" s="9" t="s">
        <v>598</v>
      </c>
      <c r="B3390" s="9" t="s">
        <v>4865</v>
      </c>
      <c r="C3390" s="9" t="s">
        <v>4855</v>
      </c>
      <c r="D3390" s="9" t="str">
        <f>CONCATENATE(quota_commodities[[#This Row],[goods_nomenclature_item_id]], " - ", quota_commodities[[#This Row],[description]])</f>
        <v>0202205010 - High quality beef and veal</v>
      </c>
    </row>
    <row r="3391" spans="1:4" x14ac:dyDescent="0.25">
      <c r="A3391" s="9" t="s">
        <v>598</v>
      </c>
      <c r="B3391" s="9" t="s">
        <v>4866</v>
      </c>
      <c r="C3391" s="9" t="s">
        <v>4855</v>
      </c>
      <c r="D3391" s="9" t="str">
        <f>CONCATENATE(quota_commodities[[#This Row],[goods_nomenclature_item_id]], " - ", quota_commodities[[#This Row],[description]])</f>
        <v>0202209010 - High quality beef and veal</v>
      </c>
    </row>
    <row r="3392" spans="1:4" x14ac:dyDescent="0.25">
      <c r="A3392" s="9" t="s">
        <v>598</v>
      </c>
      <c r="B3392" s="9" t="s">
        <v>4867</v>
      </c>
      <c r="C3392" s="9" t="s">
        <v>4855</v>
      </c>
      <c r="D3392" s="9" t="str">
        <f>CONCATENATE(quota_commodities[[#This Row],[goods_nomenclature_item_id]], " - ", quota_commodities[[#This Row],[description]])</f>
        <v>0202301010 - High quality beef and veal</v>
      </c>
    </row>
    <row r="3393" spans="1:4" x14ac:dyDescent="0.25">
      <c r="A3393" s="9" t="s">
        <v>598</v>
      </c>
      <c r="B3393" s="9" t="s">
        <v>4868</v>
      </c>
      <c r="C3393" s="9" t="s">
        <v>4855</v>
      </c>
      <c r="D3393" s="9" t="str">
        <f>CONCATENATE(quota_commodities[[#This Row],[goods_nomenclature_item_id]], " - ", quota_commodities[[#This Row],[description]])</f>
        <v>0202305010 - High quality beef and veal</v>
      </c>
    </row>
    <row r="3394" spans="1:4" x14ac:dyDescent="0.25">
      <c r="A3394" s="9" t="s">
        <v>598</v>
      </c>
      <c r="B3394" s="9" t="s">
        <v>4869</v>
      </c>
      <c r="C3394" s="9" t="s">
        <v>4861</v>
      </c>
      <c r="D3394" s="9" t="str">
        <f>CONCATENATE(quota_commodities[[#This Row],[goods_nomenclature_item_id]], " - ", quota_commodities[[#This Row],[description]])</f>
        <v>0202309010 - High quality</v>
      </c>
    </row>
    <row r="3395" spans="1:4" x14ac:dyDescent="0.25">
      <c r="A3395" s="9" t="s">
        <v>598</v>
      </c>
      <c r="B3395" s="9" t="s">
        <v>4870</v>
      </c>
      <c r="C3395" s="9" t="s">
        <v>4871</v>
      </c>
      <c r="D3395" s="9" t="str">
        <f>CONCATENATE(quota_commodities[[#This Row],[goods_nomenclature_item_id]], " - ", quota_commodities[[#This Row],[description]])</f>
        <v>0206109510 - Of high quality</v>
      </c>
    </row>
    <row r="3396" spans="1:4" x14ac:dyDescent="0.25">
      <c r="A3396" s="9" t="s">
        <v>598</v>
      </c>
      <c r="B3396" s="9" t="s">
        <v>4872</v>
      </c>
      <c r="C3396" s="9" t="s">
        <v>4873</v>
      </c>
      <c r="D3396" s="9" t="str">
        <f>CONCATENATE(quota_commodities[[#This Row],[goods_nomenclature_item_id]], " - ", quota_commodities[[#This Row],[description]])</f>
        <v>0206299110 - Thin skirt, whole</v>
      </c>
    </row>
    <row r="3397" spans="1:4" x14ac:dyDescent="0.25">
      <c r="A3397" s="9" t="s">
        <v>598</v>
      </c>
      <c r="B3397" s="9" t="s">
        <v>4874</v>
      </c>
      <c r="C3397" s="9" t="s">
        <v>2617</v>
      </c>
      <c r="D3397" s="9" t="str">
        <f>CONCATENATE(quota_commodities[[#This Row],[goods_nomenclature_item_id]], " - ", quota_commodities[[#This Row],[description]])</f>
        <v>0206299120 - Other</v>
      </c>
    </row>
    <row r="3398" spans="1:4" x14ac:dyDescent="0.25">
      <c r="A3398" s="9" t="s">
        <v>601</v>
      </c>
      <c r="B3398" s="9" t="s">
        <v>3557</v>
      </c>
      <c r="C3398" s="9" t="s">
        <v>1902</v>
      </c>
      <c r="D3398" s="9" t="str">
        <f>CONCATENATE(quota_commodities[[#This Row],[goods_nomenclature_item_id]], " - ", quota_commodities[[#This Row],[description]])</f>
        <v>1604200500 - Preparations of surimi</v>
      </c>
    </row>
    <row r="3399" spans="1:4" x14ac:dyDescent="0.25">
      <c r="A3399" s="9" t="s">
        <v>603</v>
      </c>
      <c r="B3399" s="9" t="s">
        <v>3455</v>
      </c>
      <c r="C3399" s="9" t="s">
        <v>1904</v>
      </c>
      <c r="D3399" s="9" t="str">
        <f>CONCATENATE(quota_commodities[[#This Row],[goods_nomenclature_item_id]], " - ", quota_commodities[[#This Row],[description]])</f>
        <v>1905904500 - Biscuits</v>
      </c>
    </row>
    <row r="3400" spans="1:4" x14ac:dyDescent="0.25">
      <c r="A3400" s="9" t="s">
        <v>604</v>
      </c>
      <c r="B3400" s="9" t="s">
        <v>4875</v>
      </c>
      <c r="C3400" s="9" t="s">
        <v>4876</v>
      </c>
      <c r="D3400" s="9" t="str">
        <f>CONCATENATE(quota_commodities[[#This Row],[goods_nomenclature_item_id]], " - ", quota_commodities[[#This Row],[description]])</f>
        <v>2402201000 - Containing cloves</v>
      </c>
    </row>
    <row r="3401" spans="1:4" x14ac:dyDescent="0.25">
      <c r="A3401" s="9" t="s">
        <v>604</v>
      </c>
      <c r="B3401" s="9" t="s">
        <v>4877</v>
      </c>
      <c r="C3401" s="9" t="s">
        <v>2617</v>
      </c>
      <c r="D3401" s="9" t="str">
        <f>CONCATENATE(quota_commodities[[#This Row],[goods_nomenclature_item_id]], " - ", quota_commodities[[#This Row],[description]])</f>
        <v>2402209000 - Other</v>
      </c>
    </row>
    <row r="3402" spans="1:4" x14ac:dyDescent="0.25">
      <c r="A3402" s="9" t="s">
        <v>605</v>
      </c>
      <c r="B3402" s="9" t="s">
        <v>4878</v>
      </c>
      <c r="C3402" s="9" t="s">
        <v>4879</v>
      </c>
      <c r="D3402" s="9" t="str">
        <f>CONCATENATE(quota_commodities[[#This Row],[goods_nomenclature_item_id]], " - ", quota_commodities[[#This Row],[description]])</f>
        <v>5204000000 - Cotton sewing thread, whether or not put up for retail sale</v>
      </c>
    </row>
    <row r="3403" spans="1:4" x14ac:dyDescent="0.25">
      <c r="A3403" s="9" t="s">
        <v>606</v>
      </c>
      <c r="B3403" s="9" t="s">
        <v>4880</v>
      </c>
      <c r="C3403" s="9" t="s">
        <v>4881</v>
      </c>
      <c r="D3403" s="9" t="str">
        <f>CONCATENATE(quota_commodities[[#This Row],[goods_nomenclature_item_id]], " - ", quota_commodities[[#This Row],[description]])</f>
        <v>5205000000 - Cotton yarn (other than sewing thread), containing 85|% or more by weight of cotton, not put up for retail sale</v>
      </c>
    </row>
    <row r="3404" spans="1:4" x14ac:dyDescent="0.25">
      <c r="A3404" s="9" t="s">
        <v>607</v>
      </c>
      <c r="B3404" s="9" t="s">
        <v>4882</v>
      </c>
      <c r="C3404" s="9" t="s">
        <v>4883</v>
      </c>
      <c r="D3404" s="9" t="str">
        <f>CONCATENATE(quota_commodities[[#This Row],[goods_nomenclature_item_id]], " - ", quota_commodities[[#This Row],[description]])</f>
        <v>5206000000 - Cotton yarn (other than sewing thread), containing less than 85|% by weight of cotton, not put up for retail sale</v>
      </c>
    </row>
    <row r="3405" spans="1:4" x14ac:dyDescent="0.25">
      <c r="A3405" s="9" t="s">
        <v>608</v>
      </c>
      <c r="B3405" s="9" t="s">
        <v>4884</v>
      </c>
      <c r="C3405" s="9" t="s">
        <v>4885</v>
      </c>
      <c r="D3405" s="9" t="str">
        <f>CONCATENATE(quota_commodities[[#This Row],[goods_nomenclature_item_id]], " - ", quota_commodities[[#This Row],[description]])</f>
        <v>5207000000 - Cotton yarn (other than sewing thread) put up for retail sale</v>
      </c>
    </row>
    <row r="3406" spans="1:4" x14ac:dyDescent="0.25">
      <c r="A3406" s="9" t="s">
        <v>609</v>
      </c>
      <c r="B3406" s="9" t="s">
        <v>4886</v>
      </c>
      <c r="C3406" s="9" t="s">
        <v>4887</v>
      </c>
      <c r="D3406" s="9" t="str">
        <f>CONCATENATE(quota_commodities[[#This Row],[goods_nomenclature_item_id]], " - ", quota_commodities[[#This Row],[description]])</f>
        <v>5408100000 - Woven fabrics obtained from high-tenacity yarn of viscose rayon</v>
      </c>
    </row>
    <row r="3407" spans="1:4" x14ac:dyDescent="0.25">
      <c r="A3407" s="9" t="s">
        <v>609</v>
      </c>
      <c r="B3407" s="9" t="s">
        <v>4888</v>
      </c>
      <c r="C3407" s="9" t="s">
        <v>4889</v>
      </c>
      <c r="D3407" s="9" t="str">
        <f>CONCATENATE(quota_commodities[[#This Row],[goods_nomenclature_item_id]], " - ", quota_commodities[[#This Row],[description]])</f>
        <v>5408210000 - Unbleached or bleached</v>
      </c>
    </row>
    <row r="3408" spans="1:4" x14ac:dyDescent="0.25">
      <c r="A3408" s="9" t="s">
        <v>609</v>
      </c>
      <c r="B3408" s="9" t="s">
        <v>4890</v>
      </c>
      <c r="C3408" s="9" t="s">
        <v>4891</v>
      </c>
      <c r="D3408" s="9" t="str">
        <f>CONCATENATE(quota_commodities[[#This Row],[goods_nomenclature_item_id]], " - ", quota_commodities[[#This Row],[description]])</f>
        <v>5408221010 - Manufacture from man-made filament yarns</v>
      </c>
    </row>
    <row r="3409" spans="1:4" x14ac:dyDescent="0.25">
      <c r="A3409" s="9" t="s">
        <v>609</v>
      </c>
      <c r="B3409" s="9" t="s">
        <v>4892</v>
      </c>
      <c r="C3409" s="9" t="s">
        <v>2617</v>
      </c>
      <c r="D3409" s="9" t="str">
        <f>CONCATENATE(quota_commodities[[#This Row],[goods_nomenclature_item_id]], " - ", quota_commodities[[#This Row],[description]])</f>
        <v>5408221090 - Other</v>
      </c>
    </row>
    <row r="3410" spans="1:4" x14ac:dyDescent="0.25">
      <c r="A3410" s="9" t="s">
        <v>609</v>
      </c>
      <c r="B3410" s="9" t="s">
        <v>4893</v>
      </c>
      <c r="C3410" s="9" t="s">
        <v>4891</v>
      </c>
      <c r="D3410" s="9" t="str">
        <f>CONCATENATE(quota_commodities[[#This Row],[goods_nomenclature_item_id]], " - ", quota_commodities[[#This Row],[description]])</f>
        <v>5408229010 - Manufacture from man-made filament yarns</v>
      </c>
    </row>
    <row r="3411" spans="1:4" x14ac:dyDescent="0.25">
      <c r="A3411" s="9" t="s">
        <v>609</v>
      </c>
      <c r="B3411" s="9" t="s">
        <v>4894</v>
      </c>
      <c r="C3411" s="9" t="s">
        <v>2617</v>
      </c>
      <c r="D3411" s="9" t="str">
        <f>CONCATENATE(quota_commodities[[#This Row],[goods_nomenclature_item_id]], " - ", quota_commodities[[#This Row],[description]])</f>
        <v>5408229090 - Other</v>
      </c>
    </row>
    <row r="3412" spans="1:4" x14ac:dyDescent="0.25">
      <c r="A3412" s="9" t="s">
        <v>609</v>
      </c>
      <c r="B3412" s="9" t="s">
        <v>4895</v>
      </c>
      <c r="C3412" s="9" t="s">
        <v>4896</v>
      </c>
      <c r="D3412" s="9" t="str">
        <f>CONCATENATE(quota_commodities[[#This Row],[goods_nomenclature_item_id]], " - ", quota_commodities[[#This Row],[description]])</f>
        <v>5408230000 - Of yarns of different colours</v>
      </c>
    </row>
    <row r="3413" spans="1:4" x14ac:dyDescent="0.25">
      <c r="A3413" s="9" t="s">
        <v>609</v>
      </c>
      <c r="B3413" s="9" t="s">
        <v>4897</v>
      </c>
      <c r="C3413" s="9" t="s">
        <v>4898</v>
      </c>
      <c r="D3413" s="9" t="str">
        <f>CONCATENATE(quota_commodities[[#This Row],[goods_nomenclature_item_id]], " - ", quota_commodities[[#This Row],[description]])</f>
        <v>5408240000 - Printed</v>
      </c>
    </row>
    <row r="3414" spans="1:4" x14ac:dyDescent="0.25">
      <c r="A3414" s="9" t="s">
        <v>609</v>
      </c>
      <c r="B3414" s="9" t="s">
        <v>4899</v>
      </c>
      <c r="C3414" s="9" t="s">
        <v>4889</v>
      </c>
      <c r="D3414" s="9" t="str">
        <f>CONCATENATE(quota_commodities[[#This Row],[goods_nomenclature_item_id]], " - ", quota_commodities[[#This Row],[description]])</f>
        <v>5408310000 - Unbleached or bleached</v>
      </c>
    </row>
    <row r="3415" spans="1:4" x14ac:dyDescent="0.25">
      <c r="A3415" s="9" t="s">
        <v>609</v>
      </c>
      <c r="B3415" s="9" t="s">
        <v>4900</v>
      </c>
      <c r="C3415" s="9" t="s">
        <v>4891</v>
      </c>
      <c r="D3415" s="9" t="str">
        <f>CONCATENATE(quota_commodities[[#This Row],[goods_nomenclature_item_id]], " - ", quota_commodities[[#This Row],[description]])</f>
        <v>5408320010 - Manufacture from man-made filament yarns</v>
      </c>
    </row>
    <row r="3416" spans="1:4" x14ac:dyDescent="0.25">
      <c r="A3416" s="9" t="s">
        <v>609</v>
      </c>
      <c r="B3416" s="9" t="s">
        <v>4901</v>
      </c>
      <c r="C3416" s="9" t="s">
        <v>2617</v>
      </c>
      <c r="D3416" s="9" t="str">
        <f>CONCATENATE(quota_commodities[[#This Row],[goods_nomenclature_item_id]], " - ", quota_commodities[[#This Row],[description]])</f>
        <v>5408320090 - Other</v>
      </c>
    </row>
    <row r="3417" spans="1:4" x14ac:dyDescent="0.25">
      <c r="A3417" s="9" t="s">
        <v>609</v>
      </c>
      <c r="B3417" s="9" t="s">
        <v>4902</v>
      </c>
      <c r="C3417" s="9" t="s">
        <v>4896</v>
      </c>
      <c r="D3417" s="9" t="str">
        <f>CONCATENATE(quota_commodities[[#This Row],[goods_nomenclature_item_id]], " - ", quota_commodities[[#This Row],[description]])</f>
        <v>5408330000 - Of yarns of different colours</v>
      </c>
    </row>
    <row r="3418" spans="1:4" x14ac:dyDescent="0.25">
      <c r="A3418" s="9" t="s">
        <v>609</v>
      </c>
      <c r="B3418" s="9" t="s">
        <v>4903</v>
      </c>
      <c r="C3418" s="9" t="s">
        <v>4898</v>
      </c>
      <c r="D3418" s="9" t="str">
        <f>CONCATENATE(quota_commodities[[#This Row],[goods_nomenclature_item_id]], " - ", quota_commodities[[#This Row],[description]])</f>
        <v>5408340000 - Printed</v>
      </c>
    </row>
    <row r="3419" spans="1:4" x14ac:dyDescent="0.25">
      <c r="A3419" s="9" t="s">
        <v>611</v>
      </c>
      <c r="B3419" s="9" t="s">
        <v>4904</v>
      </c>
      <c r="C3419" s="9" t="s">
        <v>4905</v>
      </c>
      <c r="D3419" s="9" t="str">
        <f>CONCATENATE(quota_commodities[[#This Row],[goods_nomenclature_item_id]], " - ", quota_commodities[[#This Row],[description]])</f>
        <v>5508000000 - Sewing thread of man-made staple fibres, whether or not put up for retail sale</v>
      </c>
    </row>
    <row r="3420" spans="1:4" x14ac:dyDescent="0.25">
      <c r="A3420" s="9" t="s">
        <v>612</v>
      </c>
      <c r="B3420" s="9" t="s">
        <v>4906</v>
      </c>
      <c r="C3420" s="9" t="s">
        <v>4907</v>
      </c>
      <c r="D3420" s="9" t="str">
        <f>CONCATENATE(quota_commodities[[#This Row],[goods_nomenclature_item_id]], " - ", quota_commodities[[#This Row],[description]])</f>
        <v>5509000000 - Yarn (other than sewing thread) of synthetic staple fibres, not put up for retail sale</v>
      </c>
    </row>
    <row r="3421" spans="1:4" x14ac:dyDescent="0.25">
      <c r="A3421" s="9" t="s">
        <v>613</v>
      </c>
      <c r="B3421" s="9" t="s">
        <v>4908</v>
      </c>
      <c r="C3421" s="9" t="s">
        <v>4909</v>
      </c>
      <c r="D3421" s="9" t="str">
        <f>CONCATENATE(quota_commodities[[#This Row],[goods_nomenclature_item_id]], " - ", quota_commodities[[#This Row],[description]])</f>
        <v>5510000000 - Yarn (other than sewing thread) of artificial staple fibres, not put up for retail sale</v>
      </c>
    </row>
    <row r="3422" spans="1:4" x14ac:dyDescent="0.25">
      <c r="A3422" s="9" t="s">
        <v>614</v>
      </c>
      <c r="B3422" s="9" t="s">
        <v>4910</v>
      </c>
      <c r="C3422" s="9" t="s">
        <v>4911</v>
      </c>
      <c r="D3422" s="9" t="str">
        <f>CONCATENATE(quota_commodities[[#This Row],[goods_nomenclature_item_id]], " - ", quota_commodities[[#This Row],[description]])</f>
        <v>5511000000 - Yarn (other than sewing thread) of man-made staple fibres, put up for retail sale</v>
      </c>
    </row>
    <row r="3423" spans="1:4" x14ac:dyDescent="0.25">
      <c r="A3423" s="9" t="s">
        <v>615</v>
      </c>
      <c r="B3423" s="9" t="s">
        <v>4912</v>
      </c>
      <c r="C3423" s="9" t="s">
        <v>4913</v>
      </c>
      <c r="D3423" s="9" t="str">
        <f>CONCATENATE(quota_commodities[[#This Row],[goods_nomenclature_item_id]], " - ", quota_commodities[[#This Row],[description]])</f>
        <v>5004000000 - Silk yarn (other than yarn spun from silk waste) not put up for retail sale</v>
      </c>
    </row>
    <row r="3424" spans="1:4" x14ac:dyDescent="0.25">
      <c r="A3424" s="9" t="s">
        <v>615</v>
      </c>
      <c r="B3424" s="9" t="s">
        <v>4914</v>
      </c>
      <c r="C3424" s="9" t="s">
        <v>4915</v>
      </c>
      <c r="D3424" s="9" t="str">
        <f>CONCATENATE(quota_commodities[[#This Row],[goods_nomenclature_item_id]], " - ", quota_commodities[[#This Row],[description]])</f>
        <v>5005000000 - Yarn spun from silk waste, not put up for retail sale</v>
      </c>
    </row>
    <row r="3425" spans="1:4" x14ac:dyDescent="0.25">
      <c r="A3425" s="9" t="s">
        <v>615</v>
      </c>
      <c r="B3425" s="9" t="s">
        <v>4916</v>
      </c>
      <c r="C3425" s="9" t="s">
        <v>4917</v>
      </c>
      <c r="D3425" s="9" t="str">
        <f>CONCATENATE(quota_commodities[[#This Row],[goods_nomenclature_item_id]], " - ", quota_commodities[[#This Row],[description]])</f>
        <v>5006000000 - Silk yarn and yarn spun from silk waste, put up for retail sale; silkworm gut</v>
      </c>
    </row>
    <row r="3426" spans="1:4" x14ac:dyDescent="0.25">
      <c r="A3426" s="9" t="s">
        <v>615</v>
      </c>
      <c r="B3426" s="9" t="s">
        <v>4918</v>
      </c>
      <c r="C3426" s="9" t="s">
        <v>4919</v>
      </c>
      <c r="D3426" s="9" t="str">
        <f>CONCATENATE(quota_commodities[[#This Row],[goods_nomenclature_item_id]], " - ", quota_commodities[[#This Row],[description]])</f>
        <v>5007000000 - Woven fabrics of silk or of silk waste</v>
      </c>
    </row>
    <row r="3427" spans="1:4" x14ac:dyDescent="0.25">
      <c r="A3427" s="9" t="s">
        <v>615</v>
      </c>
      <c r="B3427" s="9" t="s">
        <v>4920</v>
      </c>
      <c r="C3427" s="9" t="s">
        <v>4921</v>
      </c>
      <c r="D3427" s="9" t="str">
        <f>CONCATENATE(quota_commodities[[#This Row],[goods_nomenclature_item_id]], " - ", quota_commodities[[#This Row],[description]])</f>
        <v>5106000000 - Yarn of carded wool, not put up for retail sale</v>
      </c>
    </row>
    <row r="3428" spans="1:4" x14ac:dyDescent="0.25">
      <c r="A3428" s="9" t="s">
        <v>615</v>
      </c>
      <c r="B3428" s="9" t="s">
        <v>4922</v>
      </c>
      <c r="C3428" s="9" t="s">
        <v>4923</v>
      </c>
      <c r="D3428" s="9" t="str">
        <f>CONCATENATE(quota_commodities[[#This Row],[goods_nomenclature_item_id]], " - ", quota_commodities[[#This Row],[description]])</f>
        <v>5107000000 - Yarn of combed wool, not put up for retail sale</v>
      </c>
    </row>
    <row r="3429" spans="1:4" x14ac:dyDescent="0.25">
      <c r="A3429" s="9" t="s">
        <v>615</v>
      </c>
      <c r="B3429" s="9" t="s">
        <v>4924</v>
      </c>
      <c r="C3429" s="9" t="s">
        <v>4925</v>
      </c>
      <c r="D3429" s="9" t="str">
        <f>CONCATENATE(quota_commodities[[#This Row],[goods_nomenclature_item_id]], " - ", quota_commodities[[#This Row],[description]])</f>
        <v>5108000000 - Yarn of fine animal hair (carded or combed), not put up for retail sale</v>
      </c>
    </row>
    <row r="3430" spans="1:4" x14ac:dyDescent="0.25">
      <c r="A3430" s="9" t="s">
        <v>615</v>
      </c>
      <c r="B3430" s="9" t="s">
        <v>4926</v>
      </c>
      <c r="C3430" s="9" t="s">
        <v>4927</v>
      </c>
      <c r="D3430" s="9" t="str">
        <f>CONCATENATE(quota_commodities[[#This Row],[goods_nomenclature_item_id]], " - ", quota_commodities[[#This Row],[description]])</f>
        <v>5109000000 - Yarn of wool or of fine animal hair, put up for retail sale</v>
      </c>
    </row>
    <row r="3431" spans="1:4" x14ac:dyDescent="0.25">
      <c r="A3431" s="9" t="s">
        <v>615</v>
      </c>
      <c r="B3431" s="9" t="s">
        <v>4928</v>
      </c>
      <c r="C3431" s="9" t="s">
        <v>4929</v>
      </c>
      <c r="D3431" s="9" t="str">
        <f>CONCATENATE(quota_commodities[[#This Row],[goods_nomenclature_item_id]], " - ", quota_commodities[[#This Row],[description]])</f>
        <v>5110000000 - Yarn of coarse animal hair or of horsehair (including gimped horsehair yarn), whether or not put up for retail sale</v>
      </c>
    </row>
    <row r="3432" spans="1:4" x14ac:dyDescent="0.25">
      <c r="A3432" s="9" t="s">
        <v>615</v>
      </c>
      <c r="B3432" s="9" t="s">
        <v>4930</v>
      </c>
      <c r="C3432" s="9" t="s">
        <v>4931</v>
      </c>
      <c r="D3432" s="9" t="str">
        <f>CONCATENATE(quota_commodities[[#This Row],[goods_nomenclature_item_id]], " - ", quota_commodities[[#This Row],[description]])</f>
        <v>5111000000 - Woven fabrics of carded wool or of carded fine animal hair</v>
      </c>
    </row>
    <row r="3433" spans="1:4" x14ac:dyDescent="0.25">
      <c r="A3433" s="9" t="s">
        <v>615</v>
      </c>
      <c r="B3433" s="9" t="s">
        <v>4932</v>
      </c>
      <c r="C3433" s="9" t="s">
        <v>4933</v>
      </c>
      <c r="D3433" s="9" t="str">
        <f>CONCATENATE(quota_commodities[[#This Row],[goods_nomenclature_item_id]], " - ", quota_commodities[[#This Row],[description]])</f>
        <v>5112000000 - Woven fabrics of combed wool or of combed fine animal hair</v>
      </c>
    </row>
    <row r="3434" spans="1:4" x14ac:dyDescent="0.25">
      <c r="A3434" s="9" t="s">
        <v>615</v>
      </c>
      <c r="B3434" s="9" t="s">
        <v>4934</v>
      </c>
      <c r="C3434" s="9" t="s">
        <v>4935</v>
      </c>
      <c r="D3434" s="9" t="str">
        <f>CONCATENATE(quota_commodities[[#This Row],[goods_nomenclature_item_id]], " - ", quota_commodities[[#This Row],[description]])</f>
        <v>5113000000 - Woven fabrics of coarse animal hair or of horsehair</v>
      </c>
    </row>
    <row r="3435" spans="1:4" x14ac:dyDescent="0.25">
      <c r="A3435" s="9" t="s">
        <v>615</v>
      </c>
      <c r="B3435" s="9" t="s">
        <v>4878</v>
      </c>
      <c r="C3435" s="9" t="s">
        <v>4879</v>
      </c>
      <c r="D3435" s="9" t="str">
        <f>CONCATENATE(quota_commodities[[#This Row],[goods_nomenclature_item_id]], " - ", quota_commodities[[#This Row],[description]])</f>
        <v>5204000000 - Cotton sewing thread, whether or not put up for retail sale</v>
      </c>
    </row>
    <row r="3436" spans="1:4" x14ac:dyDescent="0.25">
      <c r="A3436" s="9" t="s">
        <v>615</v>
      </c>
      <c r="B3436" s="9" t="s">
        <v>4880</v>
      </c>
      <c r="C3436" s="9" t="s">
        <v>4881</v>
      </c>
      <c r="D3436" s="9" t="str">
        <f>CONCATENATE(quota_commodities[[#This Row],[goods_nomenclature_item_id]], " - ", quota_commodities[[#This Row],[description]])</f>
        <v>5205000000 - Cotton yarn (other than sewing thread), containing 85|% or more by weight of cotton, not put up for retail sale</v>
      </c>
    </row>
    <row r="3437" spans="1:4" x14ac:dyDescent="0.25">
      <c r="A3437" s="9" t="s">
        <v>615</v>
      </c>
      <c r="B3437" s="9" t="s">
        <v>4882</v>
      </c>
      <c r="C3437" s="9" t="s">
        <v>4883</v>
      </c>
      <c r="D3437" s="9" t="str">
        <f>CONCATENATE(quota_commodities[[#This Row],[goods_nomenclature_item_id]], " - ", quota_commodities[[#This Row],[description]])</f>
        <v>5206000000 - Cotton yarn (other than sewing thread), containing less than 85|% by weight of cotton, not put up for retail sale</v>
      </c>
    </row>
    <row r="3438" spans="1:4" x14ac:dyDescent="0.25">
      <c r="A3438" s="9" t="s">
        <v>615</v>
      </c>
      <c r="B3438" s="9" t="s">
        <v>4884</v>
      </c>
      <c r="C3438" s="9" t="s">
        <v>4885</v>
      </c>
      <c r="D3438" s="9" t="str">
        <f>CONCATENATE(quota_commodities[[#This Row],[goods_nomenclature_item_id]], " - ", quota_commodities[[#This Row],[description]])</f>
        <v>5207000000 - Cotton yarn (other than sewing thread) put up for retail sale</v>
      </c>
    </row>
    <row r="3439" spans="1:4" x14ac:dyDescent="0.25">
      <c r="A3439" s="9" t="s">
        <v>615</v>
      </c>
      <c r="B3439" s="9" t="s">
        <v>4936</v>
      </c>
      <c r="C3439" s="9" t="s">
        <v>4937</v>
      </c>
      <c r="D3439" s="9" t="str">
        <f>CONCATENATE(quota_commodities[[#This Row],[goods_nomenclature_item_id]], " - ", quota_commodities[[#This Row],[description]])</f>
        <v>5208000000 - Woven fabrics of cotton, containing 85|% or more by weight of cotton, weighing not more than 200|g/m$2</v>
      </c>
    </row>
    <row r="3440" spans="1:4" x14ac:dyDescent="0.25">
      <c r="A3440" s="9" t="s">
        <v>615</v>
      </c>
      <c r="B3440" s="9" t="s">
        <v>4938</v>
      </c>
      <c r="C3440" s="9" t="s">
        <v>4939</v>
      </c>
      <c r="D3440" s="9" t="str">
        <f>CONCATENATE(quota_commodities[[#This Row],[goods_nomenclature_item_id]], " - ", quota_commodities[[#This Row],[description]])</f>
        <v>5209000000 - Woven fabrics of cotton, containing 85|% or more by weight of cotton, weighing more than 200|g/m$2</v>
      </c>
    </row>
    <row r="3441" spans="1:4" x14ac:dyDescent="0.25">
      <c r="A3441" s="9" t="s">
        <v>615</v>
      </c>
      <c r="B3441" s="9" t="s">
        <v>4940</v>
      </c>
      <c r="C3441" s="9" t="s">
        <v>4941</v>
      </c>
      <c r="D3441" s="9" t="str">
        <f>CONCATENATE(quota_commodities[[#This Row],[goods_nomenclature_item_id]], " - ", quota_commodities[[#This Row],[description]])</f>
        <v>5210000000 - Woven fabrics of cotton, containing less than 85|% by weight of cotton, mixed mainly or solely with man-made fibres, weighing not more than 200|g/m$2</v>
      </c>
    </row>
    <row r="3442" spans="1:4" x14ac:dyDescent="0.25">
      <c r="A3442" s="9" t="s">
        <v>615</v>
      </c>
      <c r="B3442" s="9" t="s">
        <v>4942</v>
      </c>
      <c r="C3442" s="9" t="s">
        <v>4943</v>
      </c>
      <c r="D3442" s="9" t="str">
        <f>CONCATENATE(quota_commodities[[#This Row],[goods_nomenclature_item_id]], " - ", quota_commodities[[#This Row],[description]])</f>
        <v>5211000000 - Woven fabrics of cotton, containing less than 85|% by weight of cotton, mixed mainly or solely with man-made fibres, weighing more than 200|g/m$2</v>
      </c>
    </row>
    <row r="3443" spans="1:4" x14ac:dyDescent="0.25">
      <c r="A3443" s="9" t="s">
        <v>615</v>
      </c>
      <c r="B3443" s="9" t="s">
        <v>4944</v>
      </c>
      <c r="C3443" s="9" t="s">
        <v>4945</v>
      </c>
      <c r="D3443" s="9" t="str">
        <f>CONCATENATE(quota_commodities[[#This Row],[goods_nomenclature_item_id]], " - ", quota_commodities[[#This Row],[description]])</f>
        <v>5212000000 - Other woven fabrics of cotton</v>
      </c>
    </row>
    <row r="3444" spans="1:4" x14ac:dyDescent="0.25">
      <c r="A3444" s="9" t="s">
        <v>615</v>
      </c>
      <c r="B3444" s="9" t="s">
        <v>4946</v>
      </c>
      <c r="C3444" s="9" t="s">
        <v>4947</v>
      </c>
      <c r="D3444" s="9" t="str">
        <f>CONCATENATE(quota_commodities[[#This Row],[goods_nomenclature_item_id]], " - ", quota_commodities[[#This Row],[description]])</f>
        <v>5306000000 - Flax yarn</v>
      </c>
    </row>
    <row r="3445" spans="1:4" x14ac:dyDescent="0.25">
      <c r="A3445" s="9" t="s">
        <v>615</v>
      </c>
      <c r="B3445" s="9" t="s">
        <v>4948</v>
      </c>
      <c r="C3445" s="9" t="s">
        <v>4949</v>
      </c>
      <c r="D3445" s="9" t="str">
        <f>CONCATENATE(quota_commodities[[#This Row],[goods_nomenclature_item_id]], " - ", quota_commodities[[#This Row],[description]])</f>
        <v>5308200000 - True hemp yarn</v>
      </c>
    </row>
    <row r="3446" spans="1:4" x14ac:dyDescent="0.25">
      <c r="A3446" s="9" t="s">
        <v>615</v>
      </c>
      <c r="B3446" s="9" t="s">
        <v>4950</v>
      </c>
      <c r="C3446" s="9" t="s">
        <v>2617</v>
      </c>
      <c r="D3446" s="9" t="str">
        <f>CONCATENATE(quota_commodities[[#This Row],[goods_nomenclature_item_id]], " - ", quota_commodities[[#This Row],[description]])</f>
        <v>5308900000 - Other</v>
      </c>
    </row>
    <row r="3447" spans="1:4" x14ac:dyDescent="0.25">
      <c r="A3447" s="9" t="s">
        <v>615</v>
      </c>
      <c r="B3447" s="9" t="s">
        <v>4951</v>
      </c>
      <c r="C3447" s="9" t="s">
        <v>4952</v>
      </c>
      <c r="D3447" s="9" t="str">
        <f>CONCATENATE(quota_commodities[[#This Row],[goods_nomenclature_item_id]], " - ", quota_commodities[[#This Row],[description]])</f>
        <v>5309000000 - Woven fabrics of flax</v>
      </c>
    </row>
    <row r="3448" spans="1:4" x14ac:dyDescent="0.25">
      <c r="A3448" s="9" t="s">
        <v>615</v>
      </c>
      <c r="B3448" s="9" t="s">
        <v>3166</v>
      </c>
      <c r="C3448" s="9" t="s">
        <v>3167</v>
      </c>
      <c r="D3448" s="9" t="str">
        <f>CONCATENATE(quota_commodities[[#This Row],[goods_nomenclature_item_id]], " - ", quota_commodities[[#This Row],[description]])</f>
        <v>5310000000 - Woven fabrics of jute or of other textile bast fibres of heading|5303</v>
      </c>
    </row>
    <row r="3449" spans="1:4" x14ac:dyDescent="0.25">
      <c r="A3449" s="9" t="s">
        <v>615</v>
      </c>
      <c r="B3449" s="9" t="s">
        <v>4953</v>
      </c>
      <c r="C3449" s="9" t="s">
        <v>4954</v>
      </c>
      <c r="D3449" s="9" t="str">
        <f>CONCATENATE(quota_commodities[[#This Row],[goods_nomenclature_item_id]], " - ", quota_commodities[[#This Row],[description]])</f>
        <v>5311000000 - Woven fabrics of other vegetable textile fibres; woven fabrics of paper yarn</v>
      </c>
    </row>
    <row r="3450" spans="1:4" x14ac:dyDescent="0.25">
      <c r="A3450" s="9" t="s">
        <v>615</v>
      </c>
      <c r="B3450" s="9" t="s">
        <v>4955</v>
      </c>
      <c r="C3450" s="9" t="s">
        <v>4956</v>
      </c>
      <c r="D3450" s="9" t="str">
        <f>CONCATENATE(quota_commodities[[#This Row],[goods_nomenclature_item_id]], " - ", quota_commodities[[#This Row],[description]])</f>
        <v>5401000000 - Sewing thread of man-made filaments, whether or not put up for retail sale</v>
      </c>
    </row>
    <row r="3451" spans="1:4" x14ac:dyDescent="0.25">
      <c r="A3451" s="9" t="s">
        <v>615</v>
      </c>
      <c r="B3451" s="9" t="s">
        <v>4957</v>
      </c>
      <c r="C3451" s="9" t="s">
        <v>4958</v>
      </c>
      <c r="D3451" s="9" t="str">
        <f>CONCATENATE(quota_commodities[[#This Row],[goods_nomenclature_item_id]], " - ", quota_commodities[[#This Row],[description]])</f>
        <v>5402000000 - Synthetic filament yarn (other than sewing thread), not put up for retail sale, including synthetic monofilament of less than 67|decitex</v>
      </c>
    </row>
    <row r="3452" spans="1:4" x14ac:dyDescent="0.25">
      <c r="A3452" s="9" t="s">
        <v>615</v>
      </c>
      <c r="B3452" s="9" t="s">
        <v>4959</v>
      </c>
      <c r="C3452" s="9" t="s">
        <v>4960</v>
      </c>
      <c r="D3452" s="9" t="str">
        <f>CONCATENATE(quota_commodities[[#This Row],[goods_nomenclature_item_id]], " - ", quota_commodities[[#This Row],[description]])</f>
        <v>5403000000 - Artificial filament yarn (other than sewing thread), not put up for retail sale, including artificial monofilament of less than 67|decitex</v>
      </c>
    </row>
    <row r="3453" spans="1:4" x14ac:dyDescent="0.25">
      <c r="A3453" s="9" t="s">
        <v>615</v>
      </c>
      <c r="B3453" s="9" t="s">
        <v>4961</v>
      </c>
      <c r="C3453" s="9" t="s">
        <v>4962</v>
      </c>
      <c r="D3453" s="9" t="str">
        <f>CONCATENATE(quota_commodities[[#This Row],[goods_nomenclature_item_id]], " - ", quota_commodities[[#This Row],[description]])</f>
        <v>5404000000 - Synthetic monofilament of 67|decitex or more and of which no cross-sectional dimension exceeds 1|mm; strip and the like (for example, artificial straw), of synthetic textile materials, of an apparent width not exceeding 5|mm</v>
      </c>
    </row>
    <row r="3454" spans="1:4" x14ac:dyDescent="0.25">
      <c r="A3454" s="9" t="s">
        <v>615</v>
      </c>
      <c r="B3454" s="9" t="s">
        <v>4963</v>
      </c>
      <c r="C3454" s="9" t="s">
        <v>4964</v>
      </c>
      <c r="D3454" s="9" t="str">
        <f>CONCATENATE(quota_commodities[[#This Row],[goods_nomenclature_item_id]], " - ", quota_commodities[[#This Row],[description]])</f>
        <v>5405000000 - Artificial monofilament of 67|decitex or more and of which no cross-sectional dimension exceeds 1|mm; strip and the like (for example, artificial straw), of artificial textile materials, of an apparent width not exceeding 5|mm</v>
      </c>
    </row>
    <row r="3455" spans="1:4" x14ac:dyDescent="0.25">
      <c r="A3455" s="9" t="s">
        <v>615</v>
      </c>
      <c r="B3455" s="9" t="s">
        <v>4965</v>
      </c>
      <c r="C3455" s="9" t="s">
        <v>4966</v>
      </c>
      <c r="D3455" s="9" t="str">
        <f>CONCATENATE(quota_commodities[[#This Row],[goods_nomenclature_item_id]], " - ", quota_commodities[[#This Row],[description]])</f>
        <v>5406000000 - Man-made filament yarn (other than sewing thread), put up for retail sale</v>
      </c>
    </row>
    <row r="3456" spans="1:4" x14ac:dyDescent="0.25">
      <c r="A3456" s="9" t="s">
        <v>615</v>
      </c>
      <c r="B3456" s="9" t="s">
        <v>4967</v>
      </c>
      <c r="C3456" s="9" t="s">
        <v>4968</v>
      </c>
      <c r="D3456" s="9" t="str">
        <f>CONCATENATE(quota_commodities[[#This Row],[goods_nomenclature_item_id]], " - ", quota_commodities[[#This Row],[description]])</f>
        <v>5407000000 - Woven fabrics of synthetic filament yarn, including woven fabrics obtained from materials of heading|5404</v>
      </c>
    </row>
    <row r="3457" spans="1:4" x14ac:dyDescent="0.25">
      <c r="A3457" s="9" t="s">
        <v>615</v>
      </c>
      <c r="B3457" s="9" t="s">
        <v>4969</v>
      </c>
      <c r="C3457" s="9" t="s">
        <v>4970</v>
      </c>
      <c r="D3457" s="9" t="str">
        <f>CONCATENATE(quota_commodities[[#This Row],[goods_nomenclature_item_id]], " - ", quota_commodities[[#This Row],[description]])</f>
        <v>5408000000 - Woven fabrics of artificial filament yarn, including woven fabrics obtained from materials of heading|5405</v>
      </c>
    </row>
    <row r="3458" spans="1:4" x14ac:dyDescent="0.25">
      <c r="A3458" s="9" t="s">
        <v>615</v>
      </c>
      <c r="B3458" s="9" t="s">
        <v>4904</v>
      </c>
      <c r="C3458" s="9" t="s">
        <v>4905</v>
      </c>
      <c r="D3458" s="9" t="str">
        <f>CONCATENATE(quota_commodities[[#This Row],[goods_nomenclature_item_id]], " - ", quota_commodities[[#This Row],[description]])</f>
        <v>5508000000 - Sewing thread of man-made staple fibres, whether or not put up for retail sale</v>
      </c>
    </row>
    <row r="3459" spans="1:4" x14ac:dyDescent="0.25">
      <c r="A3459" s="9" t="s">
        <v>615</v>
      </c>
      <c r="B3459" s="9" t="s">
        <v>4906</v>
      </c>
      <c r="C3459" s="9" t="s">
        <v>4907</v>
      </c>
      <c r="D3459" s="9" t="str">
        <f>CONCATENATE(quota_commodities[[#This Row],[goods_nomenclature_item_id]], " - ", quota_commodities[[#This Row],[description]])</f>
        <v>5509000000 - Yarn (other than sewing thread) of synthetic staple fibres, not put up for retail sale</v>
      </c>
    </row>
    <row r="3460" spans="1:4" x14ac:dyDescent="0.25">
      <c r="A3460" s="9" t="s">
        <v>615</v>
      </c>
      <c r="B3460" s="9" t="s">
        <v>4908</v>
      </c>
      <c r="C3460" s="9" t="s">
        <v>4909</v>
      </c>
      <c r="D3460" s="9" t="str">
        <f>CONCATENATE(quota_commodities[[#This Row],[goods_nomenclature_item_id]], " - ", quota_commodities[[#This Row],[description]])</f>
        <v>5510000000 - Yarn (other than sewing thread) of artificial staple fibres, not put up for retail sale</v>
      </c>
    </row>
    <row r="3461" spans="1:4" x14ac:dyDescent="0.25">
      <c r="A3461" s="9" t="s">
        <v>615</v>
      </c>
      <c r="B3461" s="9" t="s">
        <v>4910</v>
      </c>
      <c r="C3461" s="9" t="s">
        <v>4911</v>
      </c>
      <c r="D3461" s="9" t="str">
        <f>CONCATENATE(quota_commodities[[#This Row],[goods_nomenclature_item_id]], " - ", quota_commodities[[#This Row],[description]])</f>
        <v>5511000000 - Yarn (other than sewing thread) of man-made staple fibres, put up for retail sale</v>
      </c>
    </row>
    <row r="3462" spans="1:4" x14ac:dyDescent="0.25">
      <c r="A3462" s="9" t="s">
        <v>615</v>
      </c>
      <c r="B3462" s="9" t="s">
        <v>4971</v>
      </c>
      <c r="C3462" s="9" t="s">
        <v>4972</v>
      </c>
      <c r="D3462" s="9" t="str">
        <f>CONCATENATE(quota_commodities[[#This Row],[goods_nomenclature_item_id]], " - ", quota_commodities[[#This Row],[description]])</f>
        <v>5512000000 - Woven fabrics of synthetic staple fibres, containing 85|% or more by weight of synthetic staple fibres</v>
      </c>
    </row>
    <row r="3463" spans="1:4" x14ac:dyDescent="0.25">
      <c r="A3463" s="9" t="s">
        <v>615</v>
      </c>
      <c r="B3463" s="9" t="s">
        <v>4973</v>
      </c>
      <c r="C3463" s="9" t="s">
        <v>4974</v>
      </c>
      <c r="D3463" s="9" t="str">
        <f>CONCATENATE(quota_commodities[[#This Row],[goods_nomenclature_item_id]], " - ", quota_commodities[[#This Row],[description]])</f>
        <v>5513000000 - Woven fabrics of synthetic staple fibres, containing less than 85|% by weight of such fibres, mixed mainly or solely with cotton, of a weight not exceeding 170|g/m$2</v>
      </c>
    </row>
    <row r="3464" spans="1:4" x14ac:dyDescent="0.25">
      <c r="A3464" s="9" t="s">
        <v>615</v>
      </c>
      <c r="B3464" s="9" t="s">
        <v>4975</v>
      </c>
      <c r="C3464" s="9" t="s">
        <v>4976</v>
      </c>
      <c r="D3464" s="9" t="str">
        <f>CONCATENATE(quota_commodities[[#This Row],[goods_nomenclature_item_id]], " - ", quota_commodities[[#This Row],[description]])</f>
        <v>5514000000 - Woven fabrics of synthetic staple fibres, containing less than 85|% by weight of such fibres, mixed mainly or solely with cotton, of a weight exceeding 170|g/m$2</v>
      </c>
    </row>
    <row r="3465" spans="1:4" x14ac:dyDescent="0.25">
      <c r="A3465" s="9" t="s">
        <v>615</v>
      </c>
      <c r="B3465" s="9" t="s">
        <v>4977</v>
      </c>
      <c r="C3465" s="9" t="s">
        <v>4978</v>
      </c>
      <c r="D3465" s="9" t="str">
        <f>CONCATENATE(quota_commodities[[#This Row],[goods_nomenclature_item_id]], " - ", quota_commodities[[#This Row],[description]])</f>
        <v>5515000000 - Other woven fabrics of synthetic staple fibres</v>
      </c>
    </row>
    <row r="3466" spans="1:4" x14ac:dyDescent="0.25">
      <c r="A3466" s="9" t="s">
        <v>615</v>
      </c>
      <c r="B3466" s="9" t="s">
        <v>4979</v>
      </c>
      <c r="C3466" s="9" t="s">
        <v>4980</v>
      </c>
      <c r="D3466" s="9" t="str">
        <f>CONCATENATE(quota_commodities[[#This Row],[goods_nomenclature_item_id]], " - ", quota_commodities[[#This Row],[description]])</f>
        <v>5516000000 - Woven fabrics of artificial staple fibres</v>
      </c>
    </row>
    <row r="3467" spans="1:4" x14ac:dyDescent="0.25">
      <c r="A3467" s="9" t="s">
        <v>615</v>
      </c>
      <c r="B3467" s="9" t="s">
        <v>4981</v>
      </c>
      <c r="C3467" s="9" t="s">
        <v>4982</v>
      </c>
      <c r="D3467" s="9" t="str">
        <f>CONCATENATE(quota_commodities[[#This Row],[goods_nomenclature_item_id]], " - ", quota_commodities[[#This Row],[description]])</f>
        <v>5605000000 - Metallised yarn, whether or not gimped, being textile yarn, or strip or the like of heading|5404|or 5405, combined with metal in the form of thread, strip or powder or covered with metal</v>
      </c>
    </row>
    <row r="3468" spans="1:4" x14ac:dyDescent="0.25">
      <c r="A3468" s="9" t="s">
        <v>615</v>
      </c>
      <c r="B3468" s="9" t="s">
        <v>4983</v>
      </c>
      <c r="C3468" s="9" t="s">
        <v>4984</v>
      </c>
      <c r="D3468" s="9" t="str">
        <f>CONCATENATE(quota_commodities[[#This Row],[goods_nomenclature_item_id]], " - ", quota_commodities[[#This Row],[description]])</f>
        <v>5606009100 - Gimped yarn</v>
      </c>
    </row>
    <row r="3469" spans="1:4" x14ac:dyDescent="0.25">
      <c r="A3469" s="9" t="s">
        <v>615</v>
      </c>
      <c r="B3469" s="9" t="s">
        <v>4985</v>
      </c>
      <c r="C3469" s="9" t="s">
        <v>2617</v>
      </c>
      <c r="D3469" s="9" t="str">
        <f>CONCATENATE(quota_commodities[[#This Row],[goods_nomenclature_item_id]], " - ", quota_commodities[[#This Row],[description]])</f>
        <v>5606009900 - Other</v>
      </c>
    </row>
    <row r="3470" spans="1:4" x14ac:dyDescent="0.25">
      <c r="A3470" s="9" t="s">
        <v>615</v>
      </c>
      <c r="B3470" s="9" t="s">
        <v>4986</v>
      </c>
      <c r="C3470" s="9" t="s">
        <v>4987</v>
      </c>
      <c r="D3470" s="9" t="str">
        <f>CONCATENATE(quota_commodities[[#This Row],[goods_nomenclature_item_id]], " - ", quota_commodities[[#This Row],[description]])</f>
        <v>5801100000 - Of wool or fine animal hair</v>
      </c>
    </row>
    <row r="3471" spans="1:4" x14ac:dyDescent="0.25">
      <c r="A3471" s="9" t="s">
        <v>615</v>
      </c>
      <c r="B3471" s="9" t="s">
        <v>4988</v>
      </c>
      <c r="C3471" s="9" t="s">
        <v>4989</v>
      </c>
      <c r="D3471" s="9" t="str">
        <f>CONCATENATE(quota_commodities[[#This Row],[goods_nomenclature_item_id]], " - ", quota_commodities[[#This Row],[description]])</f>
        <v>5801220000 - Cut corduroy</v>
      </c>
    </row>
    <row r="3472" spans="1:4" x14ac:dyDescent="0.25">
      <c r="A3472" s="9" t="s">
        <v>615</v>
      </c>
      <c r="B3472" s="9" t="s">
        <v>4990</v>
      </c>
      <c r="C3472" s="9" t="s">
        <v>4991</v>
      </c>
      <c r="D3472" s="9" t="str">
        <f>CONCATENATE(quota_commodities[[#This Row],[goods_nomenclature_item_id]], " - ", quota_commodities[[#This Row],[description]])</f>
        <v>5801230000 - Other weft pile fabrics</v>
      </c>
    </row>
    <row r="3473" spans="1:4" x14ac:dyDescent="0.25">
      <c r="A3473" s="9" t="s">
        <v>615</v>
      </c>
      <c r="B3473" s="9" t="s">
        <v>4992</v>
      </c>
      <c r="C3473" s="9" t="s">
        <v>4993</v>
      </c>
      <c r="D3473" s="9" t="str">
        <f>CONCATENATE(quota_commodities[[#This Row],[goods_nomenclature_item_id]], " - ", quota_commodities[[#This Row],[description]])</f>
        <v>5801260000 - Chenille fabrics</v>
      </c>
    </row>
    <row r="3474" spans="1:4" x14ac:dyDescent="0.25">
      <c r="A3474" s="9" t="s">
        <v>615</v>
      </c>
      <c r="B3474" s="9" t="s">
        <v>4994</v>
      </c>
      <c r="C3474" s="9" t="s">
        <v>4995</v>
      </c>
      <c r="D3474" s="9" t="str">
        <f>CONCATENATE(quota_commodities[[#This Row],[goods_nomenclature_item_id]], " - ", quota_commodities[[#This Row],[description]])</f>
        <v>5801270000 - Warp pile fabrics</v>
      </c>
    </row>
    <row r="3475" spans="1:4" x14ac:dyDescent="0.25">
      <c r="A3475" s="9" t="s">
        <v>615</v>
      </c>
      <c r="B3475" s="9" t="s">
        <v>4996</v>
      </c>
      <c r="C3475" s="9" t="s">
        <v>4989</v>
      </c>
      <c r="D3475" s="9" t="str">
        <f>CONCATENATE(quota_commodities[[#This Row],[goods_nomenclature_item_id]], " - ", quota_commodities[[#This Row],[description]])</f>
        <v>5801320000 - Cut corduroy</v>
      </c>
    </row>
    <row r="3476" spans="1:4" x14ac:dyDescent="0.25">
      <c r="A3476" s="9" t="s">
        <v>615</v>
      </c>
      <c r="B3476" s="9" t="s">
        <v>4997</v>
      </c>
      <c r="C3476" s="9" t="s">
        <v>4991</v>
      </c>
      <c r="D3476" s="9" t="str">
        <f>CONCATENATE(quota_commodities[[#This Row],[goods_nomenclature_item_id]], " - ", quota_commodities[[#This Row],[description]])</f>
        <v>5801330000 - Other weft pile fabrics</v>
      </c>
    </row>
    <row r="3477" spans="1:4" x14ac:dyDescent="0.25">
      <c r="A3477" s="9" t="s">
        <v>615</v>
      </c>
      <c r="B3477" s="9" t="s">
        <v>4998</v>
      </c>
      <c r="C3477" s="9" t="s">
        <v>4993</v>
      </c>
      <c r="D3477" s="9" t="str">
        <f>CONCATENATE(quota_commodities[[#This Row],[goods_nomenclature_item_id]], " - ", quota_commodities[[#This Row],[description]])</f>
        <v>5801360000 - Chenille fabrics</v>
      </c>
    </row>
    <row r="3478" spans="1:4" x14ac:dyDescent="0.25">
      <c r="A3478" s="9" t="s">
        <v>615</v>
      </c>
      <c r="B3478" s="9" t="s">
        <v>4999</v>
      </c>
      <c r="C3478" s="9" t="s">
        <v>4995</v>
      </c>
      <c r="D3478" s="9" t="str">
        <f>CONCATENATE(quota_commodities[[#This Row],[goods_nomenclature_item_id]], " - ", quota_commodities[[#This Row],[description]])</f>
        <v>5801370000 - Warp pile fabrics</v>
      </c>
    </row>
    <row r="3479" spans="1:4" x14ac:dyDescent="0.25">
      <c r="A3479" s="9" t="s">
        <v>615</v>
      </c>
      <c r="B3479" s="9" t="s">
        <v>5000</v>
      </c>
      <c r="C3479" s="9" t="s">
        <v>5001</v>
      </c>
      <c r="D3479" s="9" t="str">
        <f>CONCATENATE(quota_commodities[[#This Row],[goods_nomenclature_item_id]], " - ", quota_commodities[[#This Row],[description]])</f>
        <v>5801900000 - Of other textile materials</v>
      </c>
    </row>
    <row r="3480" spans="1:4" x14ac:dyDescent="0.25">
      <c r="A3480" s="9" t="s">
        <v>615</v>
      </c>
      <c r="B3480" s="9" t="s">
        <v>5002</v>
      </c>
      <c r="C3480" s="9" t="s">
        <v>5003</v>
      </c>
      <c r="D3480" s="9" t="str">
        <f>CONCATENATE(quota_commodities[[#This Row],[goods_nomenclature_item_id]], " - ", quota_commodities[[#This Row],[description]])</f>
        <v>5802000000 - Terry towelling and similar woven terry fabrics, other than narrow fabrics of heading|5806; tufted textile fabrics, other than products of heading|5703</v>
      </c>
    </row>
    <row r="3481" spans="1:4" x14ac:dyDescent="0.25">
      <c r="A3481" s="9" t="s">
        <v>615</v>
      </c>
      <c r="B3481" s="9" t="s">
        <v>5004</v>
      </c>
      <c r="C3481" s="9" t="s">
        <v>5005</v>
      </c>
      <c r="D3481" s="9" t="str">
        <f>CONCATENATE(quota_commodities[[#This Row],[goods_nomenclature_item_id]], " - ", quota_commodities[[#This Row],[description]])</f>
        <v>5804000000 - Tulles and other net fabrics, not including woven, knitted or crocheted fabrics; lace in the piece, in strips or in motifs, other than fabrics of headings|6002|to 6006</v>
      </c>
    </row>
    <row r="3482" spans="1:4" x14ac:dyDescent="0.25">
      <c r="A3482" s="9" t="s">
        <v>615</v>
      </c>
      <c r="B3482" s="9" t="s">
        <v>5006</v>
      </c>
      <c r="C3482" s="9" t="s">
        <v>5007</v>
      </c>
      <c r="D3482" s="9" t="str">
        <f>CONCATENATE(quota_commodities[[#This Row],[goods_nomenclature_item_id]], " - ", quota_commodities[[#This Row],[description]])</f>
        <v>5806000000 - Narrow woven fabrics, other than goods of heading|5807; narrow fabrics consisting of warp without weft assembled by means of an adhesive (bolducs)</v>
      </c>
    </row>
    <row r="3483" spans="1:4" x14ac:dyDescent="0.25">
      <c r="A3483" s="9" t="s">
        <v>615</v>
      </c>
      <c r="B3483" s="9" t="s">
        <v>5008</v>
      </c>
      <c r="C3483" s="9" t="s">
        <v>5009</v>
      </c>
      <c r="D3483" s="9" t="str">
        <f>CONCATENATE(quota_commodities[[#This Row],[goods_nomenclature_item_id]], " - ", quota_commodities[[#This Row],[description]])</f>
        <v>5808000000 - Braids in the piece; ornamental trimmings in the piece, without embroidery, other than knitted or crocheted; tassels, pompons and similar articles</v>
      </c>
    </row>
    <row r="3484" spans="1:4" x14ac:dyDescent="0.25">
      <c r="A3484" s="9" t="s">
        <v>615</v>
      </c>
      <c r="B3484" s="9" t="s">
        <v>5010</v>
      </c>
      <c r="C3484" s="9" t="s">
        <v>5011</v>
      </c>
      <c r="D3484" s="9" t="str">
        <f>CONCATENATE(quota_commodities[[#This Row],[goods_nomenclature_item_id]], " - ", quota_commodities[[#This Row],[description]])</f>
        <v>5809000000 - Woven fabrics of metal thread and woven fabrics of metallised yarn of heading|5605, of a kind used in apparel, as furnishing fabrics or for similar purposes, not elsewhere specified or included</v>
      </c>
    </row>
    <row r="3485" spans="1:4" x14ac:dyDescent="0.25">
      <c r="A3485" s="9" t="s">
        <v>615</v>
      </c>
      <c r="B3485" s="9" t="s">
        <v>5012</v>
      </c>
      <c r="C3485" s="9" t="s">
        <v>5013</v>
      </c>
      <c r="D3485" s="9" t="str">
        <f>CONCATENATE(quota_commodities[[#This Row],[goods_nomenclature_item_id]], " - ", quota_commodities[[#This Row],[description]])</f>
        <v>6001000000 - Pile fabrics, including 'long pile' fabrics and terry fabrics, knitted or crocheted</v>
      </c>
    </row>
    <row r="3486" spans="1:4" x14ac:dyDescent="0.25">
      <c r="A3486" s="9" t="s">
        <v>615</v>
      </c>
      <c r="B3486" s="9" t="s">
        <v>5014</v>
      </c>
      <c r="C3486" s="9" t="s">
        <v>5015</v>
      </c>
      <c r="D3486" s="9" t="str">
        <f>CONCATENATE(quota_commodities[[#This Row],[goods_nomenclature_item_id]], " - ", quota_commodities[[#This Row],[description]])</f>
        <v>6002000000 - Knitted or crocheted fabrics of a width not exceeding 30|cm, containing by weight 5|% or more of elastomeric yarn or rubber thread, other than those of heading|6001</v>
      </c>
    </row>
    <row r="3487" spans="1:4" x14ac:dyDescent="0.25">
      <c r="A3487" s="9" t="s">
        <v>615</v>
      </c>
      <c r="B3487" s="9" t="s">
        <v>5016</v>
      </c>
      <c r="C3487" s="9" t="s">
        <v>5017</v>
      </c>
      <c r="D3487" s="9" t="str">
        <f>CONCATENATE(quota_commodities[[#This Row],[goods_nomenclature_item_id]], " - ", quota_commodities[[#This Row],[description]])</f>
        <v>6003000000 - Knitted or crocheted fabrics of a width not exceeding 30|cm, other than those of heading|6001|or 6002</v>
      </c>
    </row>
    <row r="3488" spans="1:4" x14ac:dyDescent="0.25">
      <c r="A3488" s="9" t="s">
        <v>615</v>
      </c>
      <c r="B3488" s="9" t="s">
        <v>5018</v>
      </c>
      <c r="C3488" s="9" t="s">
        <v>5019</v>
      </c>
      <c r="D3488" s="9" t="str">
        <f>CONCATENATE(quota_commodities[[#This Row],[goods_nomenclature_item_id]], " - ", quota_commodities[[#This Row],[description]])</f>
        <v>6004000000 - Knitted or crocheted fabrics of a width exceeding 30|cm, containing by weight 5|% or more of elastomeric yarn or rubber thread, other than those of heading|6001</v>
      </c>
    </row>
    <row r="3489" spans="1:4" x14ac:dyDescent="0.25">
      <c r="A3489" s="9" t="s">
        <v>615</v>
      </c>
      <c r="B3489" s="9" t="s">
        <v>5020</v>
      </c>
      <c r="C3489" s="9" t="s">
        <v>5021</v>
      </c>
      <c r="D3489" s="9" t="str">
        <f>CONCATENATE(quota_commodities[[#This Row],[goods_nomenclature_item_id]], " - ", quota_commodities[[#This Row],[description]])</f>
        <v>6005000000 - Warp knit fabrics (including those made on galloon knitting machines), other than those of headings|6001|to 6004</v>
      </c>
    </row>
    <row r="3490" spans="1:4" x14ac:dyDescent="0.25">
      <c r="A3490" s="9" t="s">
        <v>615</v>
      </c>
      <c r="B3490" s="9" t="s">
        <v>5022</v>
      </c>
      <c r="C3490" s="9" t="s">
        <v>5023</v>
      </c>
      <c r="D3490" s="9" t="str">
        <f>CONCATENATE(quota_commodities[[#This Row],[goods_nomenclature_item_id]], " - ", quota_commodities[[#This Row],[description]])</f>
        <v>6006000000 - Other knitted or crocheted fabrics</v>
      </c>
    </row>
    <row r="3491" spans="1:4" x14ac:dyDescent="0.25">
      <c r="A3491" s="9" t="s">
        <v>616</v>
      </c>
      <c r="B3491" s="9" t="s">
        <v>5024</v>
      </c>
      <c r="C3491" s="9" t="s">
        <v>5025</v>
      </c>
      <c r="D3491" s="9" t="str">
        <f>CONCATENATE(quota_commodities[[#This Row],[goods_nomenclature_item_id]], " - ", quota_commodities[[#This Row],[description]])</f>
        <v>2921511910 - o-Phenylenediamine (CAS RN 95-54-5)</v>
      </c>
    </row>
    <row r="3492" spans="1:4" x14ac:dyDescent="0.25">
      <c r="A3492" s="9" t="s">
        <v>617</v>
      </c>
      <c r="B3492" s="9" t="s">
        <v>5026</v>
      </c>
      <c r="C3492" s="9" t="s">
        <v>5027</v>
      </c>
      <c r="D3492" s="9" t="str">
        <f>CONCATENATE(quota_commodities[[#This Row],[goods_nomenclature_item_id]], " - ", quota_commodities[[#This Row],[description]])</f>
        <v>8526912020 - Assembly for GPS system having a position determination function, without display, and a weight of not more than 2 500|g</v>
      </c>
    </row>
    <row r="3493" spans="1:4" x14ac:dyDescent="0.25">
      <c r="A3493" s="9" t="s">
        <v>618</v>
      </c>
      <c r="B3493" s="9" t="s">
        <v>5028</v>
      </c>
      <c r="C3493" s="9" t="s">
        <v>5029</v>
      </c>
      <c r="D3493" s="9" t="str">
        <f>CONCATENATE(quota_commodities[[#This Row],[goods_nomenclature_item_id]], " - ", quota_commodities[[#This Row],[description]])</f>
        <v>2912420000 - Ethylvanillin (3-ethoxy-4-hydroxybenzaldehyde)</v>
      </c>
    </row>
    <row r="3494" spans="1:4" x14ac:dyDescent="0.25">
      <c r="A3494" s="9" t="s">
        <v>620</v>
      </c>
      <c r="B3494" s="9" t="s">
        <v>5030</v>
      </c>
      <c r="C3494" s="9" t="s">
        <v>5031</v>
      </c>
      <c r="D3494" s="9" t="str">
        <f>CONCATENATE(quota_commodities[[#This Row],[goods_nomenclature_item_id]], " - ", quota_commodities[[#This Row],[description]])</f>
        <v>7019520010 - Glass web woven from glass fibre coated in plastic, of a weight of 120|g/m$2|(??|10|g/m$2) of a type used in rolling insect screens with fixed frames</v>
      </c>
    </row>
    <row r="3495" spans="1:4" x14ac:dyDescent="0.25">
      <c r="A3495" s="9" t="s">
        <v>621</v>
      </c>
      <c r="B3495" s="9" t="s">
        <v>5032</v>
      </c>
      <c r="C3495" s="9" t="s">
        <v>5033</v>
      </c>
      <c r="D3495" s="9" t="str">
        <f>CONCATENATE(quota_commodities[[#This Row],[goods_nomenclature_item_id]], " - ", quota_commodities[[#This Row],[description]])</f>
        <v>8302490091 - Aluminium telescopic handle for use in the manufacture of luggage</v>
      </c>
    </row>
    <row r="3496" spans="1:4" x14ac:dyDescent="0.25">
      <c r="A3496" s="9" t="s">
        <v>623</v>
      </c>
      <c r="B3496" s="9" t="s">
        <v>5034</v>
      </c>
      <c r="C3496" s="9" t="s">
        <v>5035</v>
      </c>
      <c r="D3496" s="9" t="str">
        <f>CONCATENATE(quota_commodities[[#This Row],[goods_nomenclature_item_id]], " - ", quota_commodities[[#This Row],[description]])</f>
        <v>9001900080 - Unmounted glass lenses, prisms and cemented elements for use in the manufacture or repair of goods of CN codes 9002, 9005, 9013|10 and|9015</v>
      </c>
    </row>
    <row r="3497" spans="1:4" x14ac:dyDescent="0.25">
      <c r="A3497" s="9" t="s">
        <v>624</v>
      </c>
      <c r="B3497" s="9" t="s">
        <v>5036</v>
      </c>
      <c r="C3497" s="9" t="s">
        <v>5037</v>
      </c>
      <c r="D3497" s="9" t="str">
        <f>CONCATENATE(quota_commodities[[#This Row],[goods_nomenclature_item_id]], " - ", quota_commodities[[#This Row],[description]])</f>
        <v>8504408220 - Electric rectifier, with a capacity of not more than 1|kVA, for use in the manufacture of appliances falling within subheading 8509|80 and heading|8510</v>
      </c>
    </row>
    <row r="3498" spans="1:4" x14ac:dyDescent="0.25">
      <c r="A3498" s="9" t="s">
        <v>625</v>
      </c>
      <c r="B3498" s="9" t="s">
        <v>5038</v>
      </c>
      <c r="C3498" s="9" t="s">
        <v>5039</v>
      </c>
      <c r="D3498" s="9" t="str">
        <f>CONCATENATE(quota_commodities[[#This Row],[goods_nomenclature_item_id]], " - ", quota_commodities[[#This Row],[description]])</f>
        <v>2917198040 - Dodecanedioic acid, of a purity by weight of more than 98,5|% (CAS RN 693-23-2)</v>
      </c>
    </row>
    <row r="3499" spans="1:4" x14ac:dyDescent="0.25">
      <c r="A3499" s="9" t="s">
        <v>626</v>
      </c>
      <c r="B3499" s="9" t="s">
        <v>5040</v>
      </c>
      <c r="C3499" s="9" t="s">
        <v>5041</v>
      </c>
      <c r="D3499" s="9" t="str">
        <f>CONCATENATE(quota_commodities[[#This Row],[goods_nomenclature_item_id]], " - ", quota_commodities[[#This Row],[description]])</f>
        <v>0710400020 - Corn cobs (Zea Mays Saccharata) whether or not cut, with a diameter of 10 mm or more, but not more than 20 mm, for use in the manufacture of products of the food industry for treatment other than simple repacking</v>
      </c>
    </row>
    <row r="3500" spans="1:4" x14ac:dyDescent="0.25">
      <c r="A3500" s="9" t="s">
        <v>626</v>
      </c>
      <c r="B3500" s="9" t="s">
        <v>5042</v>
      </c>
      <c r="C3500" s="9" t="s">
        <v>5041</v>
      </c>
      <c r="D3500" s="9" t="str">
        <f>CONCATENATE(quota_commodities[[#This Row],[goods_nomenclature_item_id]], " - ", quota_commodities[[#This Row],[description]])</f>
        <v>2005800030 - Corn cobs (Zea Mays Saccharata) whether or not cut, with a diameter of 10 mm or more, but not more than 20 mm, for use in the manufacture of products of the food industry for treatment other than simple repacking</v>
      </c>
    </row>
    <row r="3501" spans="1:4" x14ac:dyDescent="0.25">
      <c r="A3501" s="9" t="s">
        <v>627</v>
      </c>
      <c r="B3501" s="9" t="s">
        <v>5043</v>
      </c>
      <c r="C3501" s="9" t="s">
        <v>5044</v>
      </c>
      <c r="D3501" s="9" t="str">
        <f>CONCATENATE(quota_commodities[[#This Row],[goods_nomenclature_item_id]], " - ", quota_commodities[[#This Row],[description]])</f>
        <v>2915210010 - of a purity by weight of 99% or more (CAS RN 64-19-7)</v>
      </c>
    </row>
    <row r="3502" spans="1:4" x14ac:dyDescent="0.25">
      <c r="A3502" s="9" t="s">
        <v>628</v>
      </c>
      <c r="B3502" s="9" t="s">
        <v>5045</v>
      </c>
      <c r="C3502" s="9" t="s">
        <v>5046</v>
      </c>
      <c r="D3502" s="9" t="str">
        <f>CONCATENATE(quota_commodities[[#This Row],[goods_nomenclature_item_id]], " - ", quota_commodities[[#This Row],[description]])</f>
        <v>3905300000 - Poly(vinyl alcohol), whether or not containing unhydrolysed acetate groups</v>
      </c>
    </row>
    <row r="3503" spans="1:4" x14ac:dyDescent="0.25">
      <c r="A3503" s="9" t="s">
        <v>629</v>
      </c>
      <c r="B3503" s="9" t="s">
        <v>5047</v>
      </c>
      <c r="C3503" s="9" t="s">
        <v>5048</v>
      </c>
      <c r="D3503" s="9" t="str">
        <f>CONCATENATE(quota_commodities[[#This Row],[goods_nomenclature_item_id]], " - ", quota_commodities[[#This Row],[description]])</f>
        <v>3913900087 - With: - a weight average molecular weight (Mw) of not more than 900 000,  - an endotoxin level of not more than 0,008 Endotoxin units (EU)/mg,  - an ethanol content of not more than 1% by weight,  - an isopropanol content of not more than 0,5% by weight</v>
      </c>
    </row>
    <row r="3504" spans="1:4" x14ac:dyDescent="0.25">
      <c r="A3504" s="9" t="s">
        <v>630</v>
      </c>
      <c r="B3504" s="9" t="s">
        <v>5049</v>
      </c>
      <c r="C3504" s="9" t="s">
        <v>5050</v>
      </c>
      <c r="D3504" s="9" t="str">
        <f>CONCATENATE(quota_commodities[[#This Row],[goods_nomenclature_item_id]], " - ", quota_commodities[[#This Row],[description]])</f>
        <v>8504408230 - Power supply boards for use in the manufacture of goods falling under heading 8521 and|8528</v>
      </c>
    </row>
    <row r="3505" spans="1:4" x14ac:dyDescent="0.25">
      <c r="A3505" s="9" t="s">
        <v>631</v>
      </c>
      <c r="B3505" s="9" t="s">
        <v>5051</v>
      </c>
      <c r="C3505" s="9" t="s">
        <v>5052</v>
      </c>
      <c r="D3505" s="9" t="str">
        <f>CONCATENATE(quota_commodities[[#This Row],[goods_nomenclature_item_id]], " - ", quota_commodities[[#This Row],[description]])</f>
        <v>3824999277 - Preparation containing by weight: - 55% or more but not more than 78% of dimethyl gluterate - 10% or more but not more than 30% of dimethyl adipate and - not more than 35% of dimethyl succinate</v>
      </c>
    </row>
    <row r="3506" spans="1:4" x14ac:dyDescent="0.25">
      <c r="A3506" s="9" t="s">
        <v>632</v>
      </c>
      <c r="B3506" s="9" t="s">
        <v>5053</v>
      </c>
      <c r="C3506" s="9" t="s">
        <v>5054</v>
      </c>
      <c r="D3506" s="9" t="str">
        <f>CONCATENATE(quota_commodities[[#This Row],[goods_nomenclature_item_id]], " - ", quota_commodities[[#This Row],[description]])</f>
        <v>3921140020 - Cellular block of regenerated cellulose, impregnated with water containing magnesium chloride and quaternary ammonium compounds, measuring 100 cm (?? 10 cm) ?? 100 cm (?? 10 cm) ?? 40 cm (?? 5 cm)</v>
      </c>
    </row>
    <row r="3507" spans="1:4" x14ac:dyDescent="0.25">
      <c r="A3507" s="9" t="s">
        <v>633</v>
      </c>
      <c r="B3507" s="9" t="s">
        <v>5055</v>
      </c>
      <c r="C3507" s="9" t="s">
        <v>5056</v>
      </c>
      <c r="D3507" s="9" t="str">
        <f>CONCATENATE(quota_commodities[[#This Row],[goods_nomenclature_item_id]], " - ", quota_commodities[[#This Row],[description]])</f>
        <v>2918290075 - Octadecyl 3-(3,5-di-tert-butyl-4-hydroxyphenyl)propionate (CAS RN 2082-79-3) with - a sieve passing fraction at a mesh width of 500 ??m of more than 99??% by weight and - a melting point of 49????C or more, but not more than 54????C, for use in the manufacture of PVC processing stabilizer-one packs based on powder mixtures (powders or press granulates)</v>
      </c>
    </row>
    <row r="3508" spans="1:4" x14ac:dyDescent="0.25">
      <c r="A3508" s="9" t="s">
        <v>634</v>
      </c>
      <c r="B3508" s="9" t="s">
        <v>5057</v>
      </c>
      <c r="C3508" s="9" t="s">
        <v>5058</v>
      </c>
      <c r="D3508" s="9" t="str">
        <f>CONCATENATE(quota_commodities[[#This Row],[goods_nomenclature_item_id]], " - ", quota_commodities[[#This Row],[description]])</f>
        <v xml:space="preserve">2918290080 - Pentaerythritol tetrakis(3-(3,5-di-tert-butyl-4-hydroxyphenyl)propionate)  (CAS RN 6683-19-8) - with a sieve passing fraction at a mesh width of 250 ??m of more than 75??% by weight and at a mesh width of 500 ??m of more than 99??% by weight, and - a melting point of 110????C or more, but not more than 125????C, for use in the manufacture of PVC processing stabilizer-one packs based on powder mixtures (powders or press granulates) </v>
      </c>
    </row>
    <row r="3509" spans="1:4" x14ac:dyDescent="0.25">
      <c r="A3509" s="9" t="s">
        <v>635</v>
      </c>
      <c r="B3509" s="9" t="s">
        <v>5059</v>
      </c>
      <c r="C3509" s="9" t="s">
        <v>5060</v>
      </c>
      <c r="D3509" s="9" t="str">
        <f>CONCATENATE(quota_commodities[[#This Row],[goods_nomenclature_item_id]], " - ", quota_commodities[[#This Row],[description]])</f>
        <v>2920901070 - Dimethyl Sulphate (CAS RN 77-78-1)</v>
      </c>
    </row>
    <row r="3510" spans="1:4" x14ac:dyDescent="0.25">
      <c r="A3510" s="9" t="s">
        <v>636</v>
      </c>
      <c r="B3510" s="9" t="s">
        <v>5061</v>
      </c>
      <c r="C3510" s="9" t="s">
        <v>5062</v>
      </c>
      <c r="D3510" s="9" t="str">
        <f>CONCATENATE(quota_commodities[[#This Row],[goods_nomenclature_item_id]], " - ", quota_commodities[[#This Row],[description]])</f>
        <v>2921290060 - Bis(2-dimethylaminoethyl)(methyl)amine (CAS RN 3030-47-5)</v>
      </c>
    </row>
    <row r="3511" spans="1:4" x14ac:dyDescent="0.25">
      <c r="A3511" s="9" t="s">
        <v>637</v>
      </c>
      <c r="B3511" s="9" t="s">
        <v>5063</v>
      </c>
      <c r="C3511" s="9" t="s">
        <v>5064</v>
      </c>
      <c r="D3511" s="9" t="str">
        <f>CONCATENATE(quota_commodities[[#This Row],[goods_nomenclature_item_id]], " - ", quota_commodities[[#This Row],[description]])</f>
        <v>3824999287 - Acetophenone (CAS RN 98-86-2), with a purity by weight of 60|% or more but not more than 90|%</v>
      </c>
    </row>
    <row r="3512" spans="1:4" x14ac:dyDescent="0.25">
      <c r="A3512" s="9" t="s">
        <v>638</v>
      </c>
      <c r="B3512" s="9" t="s">
        <v>5065</v>
      </c>
      <c r="C3512" s="9" t="s">
        <v>5066</v>
      </c>
      <c r="D3512" s="9" t="str">
        <f>CONCATENATE(quota_commodities[[#This Row],[goods_nomenclature_item_id]], " - ", quota_commodities[[#This Row],[description]])</f>
        <v>7409110020 - Refined copper foil and -strips, electrolytically coated</v>
      </c>
    </row>
    <row r="3513" spans="1:4" x14ac:dyDescent="0.25">
      <c r="A3513" s="9" t="s">
        <v>638</v>
      </c>
      <c r="B3513" s="9" t="s">
        <v>5067</v>
      </c>
      <c r="C3513" s="9" t="s">
        <v>5066</v>
      </c>
      <c r="D3513" s="9" t="str">
        <f>CONCATENATE(quota_commodities[[#This Row],[goods_nomenclature_item_id]], " - ", quota_commodities[[#This Row],[description]])</f>
        <v>7410110030 - Refined copper foil and -strips, electrolytically coated</v>
      </c>
    </row>
    <row r="3514" spans="1:4" x14ac:dyDescent="0.25">
      <c r="A3514" s="9" t="s">
        <v>639</v>
      </c>
      <c r="B3514" s="9" t="s">
        <v>5068</v>
      </c>
      <c r="C3514" s="9" t="s">
        <v>5069</v>
      </c>
      <c r="D3514" s="9" t="str">
        <f>CONCATENATE(quota_commodities[[#This Row],[goods_nomenclature_item_id]], " - ", quota_commodities[[#This Row],[description]])</f>
        <v>2933998073 - 5-(acetoacetylamino)benzimidazolone (CAS RN 26576-46-5)</v>
      </c>
    </row>
    <row r="3515" spans="1:4" x14ac:dyDescent="0.25">
      <c r="A3515" s="9" t="s">
        <v>640</v>
      </c>
      <c r="B3515" s="9" t="s">
        <v>5070</v>
      </c>
      <c r="C3515" s="9" t="s">
        <v>2617</v>
      </c>
      <c r="D3515" s="9" t="str">
        <f>CONCATENATE(quota_commodities[[#This Row],[goods_nomenclature_item_id]], " - ", quota_commodities[[#This Row],[description]])</f>
        <v>3802900019 - Other</v>
      </c>
    </row>
    <row r="3516" spans="1:4" x14ac:dyDescent="0.25">
      <c r="A3516" s="9" t="s">
        <v>641</v>
      </c>
      <c r="B3516" s="9" t="s">
        <v>5071</v>
      </c>
      <c r="C3516" s="9" t="s">
        <v>5072</v>
      </c>
      <c r="D3516" s="9" t="str">
        <f>CONCATENATE(quota_commodities[[#This Row],[goods_nomenclature_item_id]], " - ", quota_commodities[[#This Row],[description]])</f>
        <v>3920510050 - Sheets of polymethylmethacrylate conforming to standard ??? EN 4364 (MIL-P-5425E) and DTD5592A, or ??? EN 4365 (MIL-P-8184) and DTD5592A</v>
      </c>
    </row>
    <row r="3517" spans="1:4" x14ac:dyDescent="0.25">
      <c r="A3517" s="9" t="s">
        <v>642</v>
      </c>
      <c r="B3517" s="9" t="s">
        <v>5073</v>
      </c>
      <c r="C3517" s="9" t="s">
        <v>5074</v>
      </c>
      <c r="D3517" s="9" t="str">
        <f>CONCATENATE(quota_commodities[[#This Row],[goods_nomenclature_item_id]], " - ", quota_commodities[[#This Row],[description]])</f>
        <v>7410210055 - Plates: - consisting of at least one layer of fibreglass fabric impregnated with epoxide resin, - covered on one or both sides with copper foil with a thickness of not more than 0,15 mm, - with a dielectric constant (DK) of less than 5,4 at 1 MHz, as measured according to IPC-TM-650 2.5.5.2, - with a loss tangent of less than 0,035 at 1 MHz, as measured according to IPC-TM-650 2.5.5.2, - with a comparative tracking index (CTI) of 600 or more</v>
      </c>
    </row>
    <row r="3518" spans="1:4" x14ac:dyDescent="0.25">
      <c r="A3518" s="9" t="s">
        <v>644</v>
      </c>
      <c r="B3518" s="9" t="s">
        <v>5075</v>
      </c>
      <c r="C3518" s="9" t="s">
        <v>5076</v>
      </c>
      <c r="D3518" s="9" t="str">
        <f>CONCATENATE(quota_commodities[[#This Row],[goods_nomenclature_item_id]], " - ", quota_commodities[[#This Row],[description]])</f>
        <v>2008603930 - Sweet cherries containing added spirit, with a sugar content of not more than 9|% by weight, of a diameter of not more than 19,9|mm, with stones, for use in chocolate products</v>
      </c>
    </row>
    <row r="3519" spans="1:4" x14ac:dyDescent="0.25">
      <c r="A3519" s="9" t="s">
        <v>645</v>
      </c>
      <c r="B3519" s="9" t="s">
        <v>5077</v>
      </c>
      <c r="C3519" s="9" t="s">
        <v>5078</v>
      </c>
      <c r="D3519" s="9" t="str">
        <f>CONCATENATE(quota_commodities[[#This Row],[goods_nomenclature_item_id]], " - ", quota_commodities[[#This Row],[description]])</f>
        <v>2916199530 - Potassium (E,E)-hexa-2,4-dienoate|(CAS RN 24634-61-5)</v>
      </c>
    </row>
    <row r="3520" spans="1:4" x14ac:dyDescent="0.25">
      <c r="A3520" s="9" t="s">
        <v>646</v>
      </c>
      <c r="B3520" s="9" t="s">
        <v>5079</v>
      </c>
      <c r="C3520" s="9" t="s">
        <v>5080</v>
      </c>
      <c r="D3520" s="9" t="str">
        <f>CONCATENATE(quota_commodities[[#This Row],[goods_nomenclature_item_id]], " - ", quota_commodities[[#This Row],[description]])</f>
        <v>8714911021 - Constructed from carbon fibres and artificial resin, for use in the manufacture of bicycles</v>
      </c>
    </row>
    <row r="3521" spans="1:4" x14ac:dyDescent="0.25">
      <c r="A3521" s="9" t="s">
        <v>646</v>
      </c>
      <c r="B3521" s="9" t="s">
        <v>5081</v>
      </c>
      <c r="C3521" s="9" t="s">
        <v>5080</v>
      </c>
      <c r="D3521" s="9" t="str">
        <f>CONCATENATE(quota_commodities[[#This Row],[goods_nomenclature_item_id]], " - ", quota_commodities[[#This Row],[description]])</f>
        <v>8714911031 - Constructed from carbon fibres and artificial resin, for use in the manufacture of bicycles</v>
      </c>
    </row>
    <row r="3522" spans="1:4" x14ac:dyDescent="0.25">
      <c r="A3522" s="9" t="s">
        <v>647</v>
      </c>
      <c r="B3522" s="9" t="s">
        <v>5082</v>
      </c>
      <c r="C3522" s="9" t="s">
        <v>5083</v>
      </c>
      <c r="D3522" s="9" t="str">
        <f>CONCATENATE(quota_commodities[[#This Row],[goods_nomenclature_item_id]], " - ", quota_commodities[[#This Row],[description]])</f>
        <v>3905999081 - Poly(vinyl butyral)(CAS RN 63148-65-2): ??? containing by weight 17,5??% or more, but not more than 20??% of hydroxyl groups, and ???  with a median particle size (D50) of more than 0,6 mm</v>
      </c>
    </row>
    <row r="3523" spans="1:4" x14ac:dyDescent="0.25">
      <c r="A3523" s="9" t="s">
        <v>648</v>
      </c>
      <c r="B3523" s="9" t="s">
        <v>5084</v>
      </c>
      <c r="C3523" s="9" t="s">
        <v>5085</v>
      </c>
      <c r="D3523" s="9" t="str">
        <f>CONCATENATE(quota_commodities[[#This Row],[goods_nomenclature_item_id]], " - ", quota_commodities[[#This Row],[description]])</f>
        <v xml:space="preserve">8529909275 - Printed circuit board with LED diodes: - whether or not equipped with prisms/lens, and - whether or not fitted with connector(s) for the manufacture of backlight units for goods of heading|8528 </v>
      </c>
    </row>
    <row r="3524" spans="1:4" x14ac:dyDescent="0.25">
      <c r="A3524" s="9" t="s">
        <v>648</v>
      </c>
      <c r="B3524" s="9" t="s">
        <v>5086</v>
      </c>
      <c r="C3524" s="9" t="s">
        <v>5087</v>
      </c>
      <c r="D3524" s="9" t="str">
        <f>CONCATENATE(quota_commodities[[#This Row],[goods_nomenclature_item_id]], " - ", quota_commodities[[#This Row],[description]])</f>
        <v xml:space="preserve">9405403970 - Printed circuit board with LED diodes: - whether or not equipped with prisms/lens, and - whether or not fitted with connector(s) for the manufacture of backlight units for goods of heading 8528 </v>
      </c>
    </row>
    <row r="3525" spans="1:4" x14ac:dyDescent="0.25">
      <c r="A3525" s="9" t="s">
        <v>649</v>
      </c>
      <c r="B3525" s="9" t="s">
        <v>5088</v>
      </c>
      <c r="C3525" s="9" t="s">
        <v>5089</v>
      </c>
      <c r="D3525" s="9" t="str">
        <f>CONCATENATE(quota_commodities[[#This Row],[goods_nomenclature_item_id]], " - ", quota_commodities[[#This Row],[description]])</f>
        <v>2933399943 - 2,2,6,6-tetramethylpiperidin-4-ol (CAS RN 2403-88-5)</v>
      </c>
    </row>
    <row r="3526" spans="1:4" x14ac:dyDescent="0.25">
      <c r="A3526" s="9" t="s">
        <v>650</v>
      </c>
      <c r="B3526" s="9" t="s">
        <v>5090</v>
      </c>
      <c r="C3526" s="9" t="s">
        <v>5091</v>
      </c>
      <c r="D3526" s="9" t="str">
        <f>CONCATENATE(quota_commodities[[#This Row],[goods_nomenclature_item_id]], " - ", quota_commodities[[#This Row],[description]])</f>
        <v>2933399944 - Chlorpyrifos (ISO) (CAS RN 2921-88-2)</v>
      </c>
    </row>
    <row r="3527" spans="1:4" x14ac:dyDescent="0.25">
      <c r="A3527" s="9" t="s">
        <v>651</v>
      </c>
      <c r="B3527" s="9" t="s">
        <v>5092</v>
      </c>
      <c r="C3527" s="9" t="s">
        <v>5093</v>
      </c>
      <c r="D3527" s="9" t="str">
        <f>CONCATENATE(quota_commodities[[#This Row],[goods_nomenclature_item_id]], " - ", quota_commodities[[#This Row],[description]])</f>
        <v>2935909079 - 4-[[(2-Methoxybenzoyl)amino]sulfonyl]benzoyl chloride (CAS RN 816431-72-8)</v>
      </c>
    </row>
    <row r="3528" spans="1:4" x14ac:dyDescent="0.25">
      <c r="A3528" s="9" t="s">
        <v>652</v>
      </c>
      <c r="B3528" s="9" t="s">
        <v>5094</v>
      </c>
      <c r="C3528" s="9" t="s">
        <v>5095</v>
      </c>
      <c r="D3528" s="9" t="str">
        <f>CONCATENATE(quota_commodities[[#This Row],[goods_nomenclature_item_id]], " - ", quota_commodities[[#This Row],[description]])</f>
        <v>3204170014 - Preparations based on colourant C.I. Pigment Red 48:2 (CAS RN 7023-61-2) with a content thereof of 60% or more by weight</v>
      </c>
    </row>
    <row r="3529" spans="1:4" x14ac:dyDescent="0.25">
      <c r="A3529" s="9" t="s">
        <v>653</v>
      </c>
      <c r="B3529" s="9" t="s">
        <v>5096</v>
      </c>
      <c r="C3529" s="9" t="s">
        <v>5097</v>
      </c>
      <c r="D3529" s="9" t="str">
        <f>CONCATENATE(quota_commodities[[#This Row],[goods_nomenclature_item_id]], " - ", quota_commodities[[#This Row],[description]])</f>
        <v>2915320000 - Vinyl acetate</v>
      </c>
    </row>
    <row r="3530" spans="1:4" x14ac:dyDescent="0.25">
      <c r="A3530" s="9" t="s">
        <v>654</v>
      </c>
      <c r="B3530" s="9" t="s">
        <v>5098</v>
      </c>
      <c r="C3530" s="9" t="s">
        <v>5099</v>
      </c>
      <c r="D3530" s="9" t="str">
        <f>CONCATENATE(quota_commodities[[#This Row],[goods_nomenclature_item_id]], " - ", quota_commodities[[#This Row],[description]])</f>
        <v>3824999285 - Mixture of bis [3-(triethoxysilyl)propyl]sulphides (CAS RN 211519-85-6)</v>
      </c>
    </row>
    <row r="3531" spans="1:4" x14ac:dyDescent="0.25">
      <c r="A3531" s="9" t="s">
        <v>655</v>
      </c>
      <c r="B3531" s="9" t="s">
        <v>5100</v>
      </c>
      <c r="C3531" s="9" t="s">
        <v>5101</v>
      </c>
      <c r="D3531" s="9" t="str">
        <f>CONCATENATE(quota_commodities[[#This Row],[goods_nomenclature_item_id]], " - ", quota_commodities[[#This Row],[description]])</f>
        <v>2921410010 - Aniline with a purity by weight of 99% or more (CAS RN 62-53-3)</v>
      </c>
    </row>
    <row r="3532" spans="1:4" x14ac:dyDescent="0.25">
      <c r="A3532" s="9" t="s">
        <v>656</v>
      </c>
      <c r="B3532" s="9" t="s">
        <v>5102</v>
      </c>
      <c r="C3532" s="9" t="s">
        <v>5103</v>
      </c>
      <c r="D3532" s="9" t="str">
        <f>CONCATENATE(quota_commodities[[#This Row],[goods_nomenclature_item_id]], " - ", quota_commodities[[#This Row],[description]])</f>
        <v>2914199050 - Calcium acetylacetonate (CAS RN 19372-44-2) for use in the manufacture of stabilisator systems in tablet form</v>
      </c>
    </row>
    <row r="3533" spans="1:4" x14ac:dyDescent="0.25">
      <c r="A3533" s="9" t="s">
        <v>657</v>
      </c>
      <c r="B3533" s="9" t="s">
        <v>5104</v>
      </c>
      <c r="C3533" s="9" t="s">
        <v>5105</v>
      </c>
      <c r="D3533" s="9" t="str">
        <f>CONCATENATE(quota_commodities[[#This Row],[goods_nomenclature_item_id]], " - ", quota_commodities[[#This Row],[description]])</f>
        <v>2916399028 - 2,5-dimethylphenylacetyl chloride (CAS RN 55312-97-5)</v>
      </c>
    </row>
    <row r="3534" spans="1:4" x14ac:dyDescent="0.25">
      <c r="A3534" s="9" t="s">
        <v>659</v>
      </c>
      <c r="B3534" s="9" t="s">
        <v>5106</v>
      </c>
      <c r="C3534" s="9" t="s">
        <v>5107</v>
      </c>
      <c r="D3534" s="9" t="str">
        <f>CONCATENATE(quota_commodities[[#This Row],[goods_nomenclature_item_id]], " - ", quota_commodities[[#This Row],[description]])</f>
        <v>2929900030 - Nitroguanidine (CAS RN 556-88-7)</v>
      </c>
    </row>
    <row r="3535" spans="1:4" x14ac:dyDescent="0.25">
      <c r="A3535" s="9" t="s">
        <v>660</v>
      </c>
      <c r="B3535" s="9" t="s">
        <v>5108</v>
      </c>
      <c r="C3535" s="9" t="s">
        <v>5109</v>
      </c>
      <c r="D3535" s="9" t="str">
        <f>CONCATENATE(quota_commodities[[#This Row],[goods_nomenclature_item_id]], " - ", quota_commodities[[#This Row],[description]])</f>
        <v>3204110075 - Colourant C.I. Disperse Yellow 54 (CAS RN 7576-65-0) and preparations based thereon with a colourant C.I. Disperse Yellow 54 content of 99??% or more by weight</v>
      </c>
    </row>
    <row r="3536" spans="1:4" x14ac:dyDescent="0.25">
      <c r="A3536" s="9" t="s">
        <v>661</v>
      </c>
      <c r="B3536" s="9" t="s">
        <v>5110</v>
      </c>
      <c r="C3536" s="9" t="s">
        <v>5111</v>
      </c>
      <c r="D3536" s="9" t="str">
        <f>CONCATENATE(quota_commodities[[#This Row],[goods_nomenclature_item_id]], " - ", quota_commodities[[#This Row],[description]])</f>
        <v>2920290070 - Tris (2,4-di-tert-butylphenyl)phosphite (CAS RN 31570-04-4)</v>
      </c>
    </row>
    <row r="3537" spans="1:4" x14ac:dyDescent="0.25">
      <c r="A3537" s="9" t="s">
        <v>662</v>
      </c>
      <c r="B3537" s="9" t="s">
        <v>5112</v>
      </c>
      <c r="C3537" s="9" t="s">
        <v>5113</v>
      </c>
      <c r="D3537" s="9" t="str">
        <f>CONCATENATE(quota_commodities[[#This Row],[goods_nomenclature_item_id]], " - ", quota_commodities[[#This Row],[description]])</f>
        <v>8483308020 - Wave slide bearing for axial applications, of FeP01 steel (according to EN 10130-1991) with a sliding layer of porous sinter bronze and poly(tetrafluoroethylene), suitable for installation into motor bike suspension units</v>
      </c>
    </row>
    <row r="3538" spans="1:4" x14ac:dyDescent="0.25">
      <c r="A3538" s="9" t="s">
        <v>663</v>
      </c>
      <c r="B3538" s="9" t="s">
        <v>5114</v>
      </c>
      <c r="C3538" s="9" t="s">
        <v>5115</v>
      </c>
      <c r="D3538" s="9" t="str">
        <f>CONCATENATE(quota_commodities[[#This Row],[goods_nomenclature_item_id]], " - ", quota_commodities[[#This Row],[description]])</f>
        <v>8714109030 - Axle clamps, housings, fork bridges and clamping pieces, of aluminium alloy of a kind used for motor bikes</v>
      </c>
    </row>
    <row r="3539" spans="1:4" x14ac:dyDescent="0.25">
      <c r="A3539" s="9" t="s">
        <v>664</v>
      </c>
      <c r="B3539" s="9" t="s">
        <v>5116</v>
      </c>
      <c r="C3539" s="9" t="s">
        <v>5117</v>
      </c>
      <c r="D3539" s="9" t="str">
        <f>CONCATENATE(quota_commodities[[#This Row],[goods_nomenclature_item_id]], " - ", quota_commodities[[#This Row],[description]])</f>
        <v>8714109040 - Pistons for steering dampers of sintered steel according to standard ISO P2054 of a kind used for motor bikes</v>
      </c>
    </row>
    <row r="3540" spans="1:4" x14ac:dyDescent="0.25">
      <c r="A3540" s="9" t="s">
        <v>665</v>
      </c>
      <c r="B3540" s="9" t="s">
        <v>5118</v>
      </c>
      <c r="C3540" s="9" t="s">
        <v>5119</v>
      </c>
      <c r="D3540" s="9" t="str">
        <f>CONCATENATE(quota_commodities[[#This Row],[goods_nomenclature_item_id]], " - ", quota_commodities[[#This Row],[description]])</f>
        <v>2932209025 - Decan-5-olide (CAS RN 705-86-2)</v>
      </c>
    </row>
    <row r="3541" spans="1:4" x14ac:dyDescent="0.25">
      <c r="A3541" s="9" t="s">
        <v>666</v>
      </c>
      <c r="B3541" s="9" t="s">
        <v>5120</v>
      </c>
      <c r="C3541" s="9" t="s">
        <v>5121</v>
      </c>
      <c r="D3541" s="9" t="str">
        <f>CONCATENATE(quota_commodities[[#This Row],[goods_nomenclature_item_id]], " - ", quota_commodities[[#This Row],[description]])</f>
        <v>2932209030 - Dodecan-5-olide (CAS RN 713-95-1)</v>
      </c>
    </row>
    <row r="3542" spans="1:4" x14ac:dyDescent="0.25">
      <c r="A3542" s="9" t="s">
        <v>667</v>
      </c>
      <c r="B3542" s="9" t="s">
        <v>5122</v>
      </c>
      <c r="C3542" s="9" t="s">
        <v>5123</v>
      </c>
      <c r="D3542" s="9" t="str">
        <f>CONCATENATE(quota_commodities[[#This Row],[goods_nomenclature_item_id]], " - ", quota_commodities[[#This Row],[description]])</f>
        <v>3204170030 - Colourant C.I. Pigment Red 4 (CAS RN 2814-77-9) and preparations based thereon with a Colourant C.I. Pigment Red 4 content of 60% or more by weight</v>
      </c>
    </row>
    <row r="3543" spans="1:4" x14ac:dyDescent="0.25">
      <c r="A3543" s="9" t="s">
        <v>668</v>
      </c>
      <c r="B3543" s="9" t="s">
        <v>5124</v>
      </c>
      <c r="C3543" s="9" t="s">
        <v>5125</v>
      </c>
      <c r="D3543" s="9" t="str">
        <f>CONCATENATE(quota_commodities[[#This Row],[goods_nomenclature_item_id]], " - ", quota_commodities[[#This Row],[description]])</f>
        <v>2905120010 - Propan-1-ol (propyl alcohol) (CAS RN 71-23-8)</v>
      </c>
    </row>
    <row r="3544" spans="1:4" x14ac:dyDescent="0.25">
      <c r="A3544" s="9" t="s">
        <v>669</v>
      </c>
      <c r="B3544" s="9" t="s">
        <v>5126</v>
      </c>
      <c r="C3544" s="9" t="s">
        <v>5127</v>
      </c>
      <c r="D3544" s="9" t="str">
        <f>CONCATENATE(quota_commodities[[#This Row],[goods_nomenclature_item_id]], " - ", quota_commodities[[#This Row],[description]])</f>
        <v>2909498020 - 2,2,2',2'-tetrakis(hydroxymethyl)-3,3'-oxydipropan-1-ol (CAS RN 126-58-9)</v>
      </c>
    </row>
    <row r="3545" spans="1:4" x14ac:dyDescent="0.25">
      <c r="A3545" s="9" t="s">
        <v>670</v>
      </c>
      <c r="B3545" s="9" t="s">
        <v>5128</v>
      </c>
      <c r="C3545" s="9" t="s">
        <v>5129</v>
      </c>
      <c r="D3545" s="9" t="str">
        <f>CONCATENATE(quota_commodities[[#This Row],[goods_nomenclature_item_id]], " - ", quota_commodities[[#This Row],[description]])</f>
        <v>2928009015 - Monomethylhydrazine (CAS 60-34-4) in the form of an aqueous solution with a content by weight of monomethylhydrazine of 40 (?? 5)??%</v>
      </c>
    </row>
    <row r="3546" spans="1:4" x14ac:dyDescent="0.25">
      <c r="A3546" s="9" t="s">
        <v>671</v>
      </c>
      <c r="B3546" s="9" t="s">
        <v>5130</v>
      </c>
      <c r="C3546" s="9" t="s">
        <v>5131</v>
      </c>
      <c r="D3546" s="9" t="str">
        <f>CONCATENATE(quota_commodities[[#This Row],[goods_nomenclature_item_id]], " - ", quota_commodities[[#This Row],[description]])</f>
        <v>2935909091 - 2,4,4-Trimethylpentan-2-aminium (3R,5S,E)-7-(4-(4-fluorophenyl)-6-isopropyl-2-(N-methylmethylsulfonamido)pyrimidin-5-yl)-3,5-dihydroxyhept-6-enoate (CAS RN 917805-85-7)</v>
      </c>
    </row>
    <row r="3547" spans="1:4" x14ac:dyDescent="0.25">
      <c r="A3547" s="9" t="s">
        <v>672</v>
      </c>
      <c r="B3547" s="9" t="s">
        <v>5132</v>
      </c>
      <c r="C3547" s="9" t="s">
        <v>5133</v>
      </c>
      <c r="D3547" s="9" t="str">
        <f>CONCATENATE(quota_commodities[[#This Row],[goods_nomenclature_item_id]], " - ", quota_commodities[[#This Row],[description]])</f>
        <v xml:space="preserve">5906999020 - Woven and laminated rubberised textile fabric with the following characteristics:  - with three layers,  - one outer layer consists of acrylic fabric,    - the other outer layer consists of polyester fabric,  - the middle layer consists of chlorobutyl rubber,  - the middle layer has a weight of 486 g/m?? or more but not more than 569 g/m??,  - the textile fabric has a total weight of 952 g/m??  or more but not more than 1159 g/m??,  - the textile fabric has a total thickness of 0.8 mm or more but not more than 4 mm,  used for the manufacture of the retractable roof of motor vehicles </v>
      </c>
    </row>
    <row r="3548" spans="1:4" x14ac:dyDescent="0.25">
      <c r="A3548" s="9" t="s">
        <v>673</v>
      </c>
      <c r="B3548" s="9" t="s">
        <v>5134</v>
      </c>
      <c r="C3548" s="9" t="s">
        <v>5135</v>
      </c>
      <c r="D3548" s="9" t="str">
        <f>CONCATENATE(quota_commodities[[#This Row],[goods_nomenclature_item_id]], " - ", quota_commodities[[#This Row],[description]])</f>
        <v>8104110000 - Containing at least 99,8|% by weight of magnesium</v>
      </c>
    </row>
    <row r="3549" spans="1:4" x14ac:dyDescent="0.25">
      <c r="A3549" s="9" t="s">
        <v>674</v>
      </c>
      <c r="B3549" s="9" t="s">
        <v>5136</v>
      </c>
      <c r="C3549" s="9" t="s">
        <v>5137</v>
      </c>
      <c r="D3549" s="9" t="str">
        <f>CONCATENATE(quota_commodities[[#This Row],[goods_nomenclature_item_id]], " - ", quota_commodities[[#This Row],[description]])</f>
        <v>3911901910 - Poly(oxy-1,4-phenylenesulfonyl-1,4-phenyleneoxy-4,4'-biphenylene)</v>
      </c>
    </row>
    <row r="3550" spans="1:4" x14ac:dyDescent="0.25">
      <c r="A3550" s="9" t="s">
        <v>687</v>
      </c>
      <c r="B3550" s="9" t="s">
        <v>5138</v>
      </c>
      <c r="C3550" s="9" t="s">
        <v>5139</v>
      </c>
      <c r="D3550" s="9" t="str">
        <f>CONCATENATE(quota_commodities[[#This Row],[goods_nomenclature_item_id]], " - ", quota_commodities[[#This Row],[description]])</f>
        <v>0302899030 - Red snapper (Lutjanus purpureus), for processing</v>
      </c>
    </row>
    <row r="3551" spans="1:4" x14ac:dyDescent="0.25">
      <c r="A3551" s="9" t="s">
        <v>689</v>
      </c>
      <c r="B3551" s="9" t="s">
        <v>5140</v>
      </c>
      <c r="C3551" s="9" t="s">
        <v>5141</v>
      </c>
      <c r="D3551" s="9" t="str">
        <f>CONCATENATE(quota_commodities[[#This Row],[goods_nomenclature_item_id]], " - ", quota_commodities[[#This Row],[description]])</f>
        <v>0302910095 - Hard roes</v>
      </c>
    </row>
    <row r="3552" spans="1:4" x14ac:dyDescent="0.25">
      <c r="A3552" s="9" t="s">
        <v>689</v>
      </c>
      <c r="B3552" s="9" t="s">
        <v>5142</v>
      </c>
      <c r="C3552" s="9" t="s">
        <v>5141</v>
      </c>
      <c r="D3552" s="9" t="str">
        <f>CONCATENATE(quota_commodities[[#This Row],[goods_nomenclature_item_id]], " - ", quota_commodities[[#This Row],[description]])</f>
        <v>0303919091 - Hard roes</v>
      </c>
    </row>
    <row r="3553" spans="1:4" x14ac:dyDescent="0.25">
      <c r="A3553" s="9" t="s">
        <v>689</v>
      </c>
      <c r="B3553" s="9" t="s">
        <v>3820</v>
      </c>
      <c r="C3553" s="9" t="s">
        <v>2617</v>
      </c>
      <c r="D3553" s="9" t="str">
        <f>CONCATENATE(quota_commodities[[#This Row],[goods_nomenclature_item_id]], " - ", quota_commodities[[#This Row],[description]])</f>
        <v>0305200030 - Other</v>
      </c>
    </row>
    <row r="3554" spans="1:4" x14ac:dyDescent="0.25">
      <c r="A3554" s="9" t="s">
        <v>690</v>
      </c>
      <c r="B3554" s="9" t="s">
        <v>5143</v>
      </c>
      <c r="C3554" s="9" t="s">
        <v>5144</v>
      </c>
      <c r="D3554" s="9" t="str">
        <f>CONCATENATE(quota_commodities[[#This Row],[goods_nomenclature_item_id]], " - ", quota_commodities[[#This Row],[description]])</f>
        <v>1604320020 - Hard fish roes, washed, cleaned of adherent organs and simply salted or in brine, for processing of caviar substitutes</v>
      </c>
    </row>
    <row r="3555" spans="1:4" x14ac:dyDescent="0.25">
      <c r="A3555" s="9" t="s">
        <v>691</v>
      </c>
      <c r="B3555" s="9" t="s">
        <v>5145</v>
      </c>
      <c r="C3555" s="9" t="s">
        <v>5146</v>
      </c>
      <c r="D3555" s="9" t="str">
        <f>CONCATENATE(quota_commodities[[#This Row],[goods_nomenclature_item_id]], " - ", quota_commodities[[#This Row],[description]])</f>
        <v>0303591010 - Engraulis anchoita and Engraulis capensis, for processing</v>
      </c>
    </row>
    <row r="3556" spans="1:4" x14ac:dyDescent="0.25">
      <c r="A3556" s="9" t="s">
        <v>693</v>
      </c>
      <c r="B3556" s="9" t="s">
        <v>5147</v>
      </c>
      <c r="C3556" s="9" t="s">
        <v>2615</v>
      </c>
      <c r="D3556" s="9" t="str">
        <f>CONCATENATE(quota_commodities[[#This Row],[goods_nomenclature_item_id]], " - ", quota_commodities[[#This Row],[description]])</f>
        <v>0302511020 - For processing</v>
      </c>
    </row>
    <row r="3557" spans="1:4" x14ac:dyDescent="0.25">
      <c r="A3557" s="9" t="s">
        <v>693</v>
      </c>
      <c r="B3557" s="9" t="s">
        <v>5148</v>
      </c>
      <c r="C3557" s="9" t="s">
        <v>5149</v>
      </c>
      <c r="D3557" s="9" t="str">
        <f>CONCATENATE(quota_commodities[[#This Row],[goods_nomenclature_item_id]], " - ", quota_commodities[[#This Row],[description]])</f>
        <v>0302519010 - For industrial manufacture</v>
      </c>
    </row>
    <row r="3558" spans="1:4" x14ac:dyDescent="0.25">
      <c r="A3558" s="9" t="s">
        <v>693</v>
      </c>
      <c r="B3558" s="9" t="s">
        <v>5150</v>
      </c>
      <c r="C3558" s="9" t="s">
        <v>2615</v>
      </c>
      <c r="D3558" s="9" t="str">
        <f>CONCATENATE(quota_commodities[[#This Row],[goods_nomenclature_item_id]], " - ", quota_commodities[[#This Row],[description]])</f>
        <v>0302591010 - For processing</v>
      </c>
    </row>
    <row r="3559" spans="1:4" x14ac:dyDescent="0.25">
      <c r="A3559" s="9" t="s">
        <v>693</v>
      </c>
      <c r="B3559" s="9" t="s">
        <v>5151</v>
      </c>
      <c r="C3559" s="9" t="s">
        <v>2615</v>
      </c>
      <c r="D3559" s="9" t="str">
        <f>CONCATENATE(quota_commodities[[#This Row],[goods_nomenclature_item_id]], " - ", quota_commodities[[#This Row],[description]])</f>
        <v>0303631010 - For processing</v>
      </c>
    </row>
    <row r="3560" spans="1:4" x14ac:dyDescent="0.25">
      <c r="A3560" s="9" t="s">
        <v>693</v>
      </c>
      <c r="B3560" s="9" t="s">
        <v>5152</v>
      </c>
      <c r="C3560" s="9" t="s">
        <v>2615</v>
      </c>
      <c r="D3560" s="9" t="str">
        <f>CONCATENATE(quota_commodities[[#This Row],[goods_nomenclature_item_id]], " - ", quota_commodities[[#This Row],[description]])</f>
        <v>0303633010 - For processing</v>
      </c>
    </row>
    <row r="3561" spans="1:4" x14ac:dyDescent="0.25">
      <c r="A3561" s="9" t="s">
        <v>693</v>
      </c>
      <c r="B3561" s="9" t="s">
        <v>5153</v>
      </c>
      <c r="C3561" s="9" t="s">
        <v>2615</v>
      </c>
      <c r="D3561" s="9" t="str">
        <f>CONCATENATE(quota_commodities[[#This Row],[goods_nomenclature_item_id]], " - ", quota_commodities[[#This Row],[description]])</f>
        <v>0303639010 - For processing</v>
      </c>
    </row>
    <row r="3562" spans="1:4" x14ac:dyDescent="0.25">
      <c r="A3562" s="9" t="s">
        <v>693</v>
      </c>
      <c r="B3562" s="9" t="s">
        <v>5154</v>
      </c>
      <c r="C3562" s="9" t="s">
        <v>2615</v>
      </c>
      <c r="D3562" s="9" t="str">
        <f>CONCATENATE(quota_commodities[[#This Row],[goods_nomenclature_item_id]], " - ", quota_commodities[[#This Row],[description]])</f>
        <v>0303691010 - For processing</v>
      </c>
    </row>
    <row r="3563" spans="1:4" x14ac:dyDescent="0.25">
      <c r="A3563" s="9" t="s">
        <v>695</v>
      </c>
      <c r="B3563" s="9" t="s">
        <v>5155</v>
      </c>
      <c r="C3563" s="9" t="s">
        <v>2615</v>
      </c>
      <c r="D3563" s="9" t="str">
        <f>CONCATENATE(quota_commodities[[#This Row],[goods_nomenclature_item_id]], " - ", quota_commodities[[#This Row],[description]])</f>
        <v>0303661110 - For processing</v>
      </c>
    </row>
    <row r="3564" spans="1:4" x14ac:dyDescent="0.25">
      <c r="A3564" s="9" t="s">
        <v>695</v>
      </c>
      <c r="B3564" s="9" t="s">
        <v>5156</v>
      </c>
      <c r="C3564" s="9" t="s">
        <v>2615</v>
      </c>
      <c r="D3564" s="9" t="str">
        <f>CONCATENATE(quota_commodities[[#This Row],[goods_nomenclature_item_id]], " - ", quota_commodities[[#This Row],[description]])</f>
        <v>0303661210 - For processing</v>
      </c>
    </row>
    <row r="3565" spans="1:4" x14ac:dyDescent="0.25">
      <c r="A3565" s="9" t="s">
        <v>695</v>
      </c>
      <c r="B3565" s="9" t="s">
        <v>5157</v>
      </c>
      <c r="C3565" s="9" t="s">
        <v>2615</v>
      </c>
      <c r="D3565" s="9" t="str">
        <f>CONCATENATE(quota_commodities[[#This Row],[goods_nomenclature_item_id]], " - ", quota_commodities[[#This Row],[description]])</f>
        <v>0303661310 - For processing</v>
      </c>
    </row>
    <row r="3566" spans="1:4" x14ac:dyDescent="0.25">
      <c r="A3566" s="9" t="s">
        <v>695</v>
      </c>
      <c r="B3566" s="9" t="s">
        <v>2614</v>
      </c>
      <c r="C3566" s="9" t="s">
        <v>2615</v>
      </c>
      <c r="D3566" s="9" t="str">
        <f>CONCATENATE(quota_commodities[[#This Row],[goods_nomenclature_item_id]], " - ", quota_commodities[[#This Row],[description]])</f>
        <v>0303661911 - For processing</v>
      </c>
    </row>
    <row r="3567" spans="1:4" x14ac:dyDescent="0.25">
      <c r="A3567" s="9" t="s">
        <v>695</v>
      </c>
      <c r="B3567" s="9" t="s">
        <v>5158</v>
      </c>
      <c r="C3567" s="9" t="s">
        <v>2615</v>
      </c>
      <c r="D3567" s="9" t="str">
        <f>CONCATENATE(quota_commodities[[#This Row],[goods_nomenclature_item_id]], " - ", quota_commodities[[#This Row],[description]])</f>
        <v>0303661991 - For processing</v>
      </c>
    </row>
    <row r="3568" spans="1:4" x14ac:dyDescent="0.25">
      <c r="A3568" s="9" t="s">
        <v>695</v>
      </c>
      <c r="B3568" s="9" t="s">
        <v>5159</v>
      </c>
      <c r="C3568" s="9" t="s">
        <v>2615</v>
      </c>
      <c r="D3568" s="9" t="str">
        <f>CONCATENATE(quota_commodities[[#This Row],[goods_nomenclature_item_id]], " - ", quota_commodities[[#This Row],[description]])</f>
        <v>0303897010 - For processing</v>
      </c>
    </row>
    <row r="3569" spans="1:4" x14ac:dyDescent="0.25">
      <c r="A3569" s="9" t="s">
        <v>695</v>
      </c>
      <c r="B3569" s="9" t="s">
        <v>5160</v>
      </c>
      <c r="C3569" s="9" t="s">
        <v>5161</v>
      </c>
      <c r="D3569" s="9" t="str">
        <f>CONCATENATE(quota_commodities[[#This Row],[goods_nomenclature_item_id]], " - ", quota_commodities[[#This Row],[description]])</f>
        <v>0303899030 - Pink cusk-eel (Genypterus capensis) for processing</v>
      </c>
    </row>
    <row r="3570" spans="1:4" x14ac:dyDescent="0.25">
      <c r="A3570" s="9" t="s">
        <v>696</v>
      </c>
      <c r="B3570" s="9" t="s">
        <v>5162</v>
      </c>
      <c r="C3570" s="9" t="s">
        <v>2615</v>
      </c>
      <c r="D3570" s="9" t="str">
        <f>CONCATENATE(quota_commodities[[#This Row],[goods_nomenclature_item_id]], " - ", quota_commodities[[#This Row],[description]])</f>
        <v>0304795010 - For processing</v>
      </c>
    </row>
    <row r="3571" spans="1:4" x14ac:dyDescent="0.25">
      <c r="A3571" s="9" t="s">
        <v>696</v>
      </c>
      <c r="B3571" s="9" t="s">
        <v>5163</v>
      </c>
      <c r="C3571" s="9" t="s">
        <v>2615</v>
      </c>
      <c r="D3571" s="9" t="str">
        <f>CONCATENATE(quota_commodities[[#This Row],[goods_nomenclature_item_id]], " - ", quota_commodities[[#This Row],[description]])</f>
        <v>0304799011 - For processing</v>
      </c>
    </row>
    <row r="3572" spans="1:4" x14ac:dyDescent="0.25">
      <c r="A3572" s="9" t="s">
        <v>696</v>
      </c>
      <c r="B3572" s="9" t="s">
        <v>5164</v>
      </c>
      <c r="C3572" s="9" t="s">
        <v>2615</v>
      </c>
      <c r="D3572" s="9" t="str">
        <f>CONCATENATE(quota_commodities[[#This Row],[goods_nomenclature_item_id]], " - ", quota_commodities[[#This Row],[description]])</f>
        <v>0304799017 - For processing</v>
      </c>
    </row>
    <row r="3573" spans="1:4" x14ac:dyDescent="0.25">
      <c r="A3573" s="9" t="s">
        <v>696</v>
      </c>
      <c r="B3573" s="9" t="s">
        <v>3953</v>
      </c>
      <c r="C3573" s="9" t="s">
        <v>2615</v>
      </c>
      <c r="D3573" s="9" t="str">
        <f>CONCATENATE(quota_commodities[[#This Row],[goods_nomenclature_item_id]], " - ", quota_commodities[[#This Row],[description]])</f>
        <v>0304959011 - For processing</v>
      </c>
    </row>
    <row r="3574" spans="1:4" x14ac:dyDescent="0.25">
      <c r="A3574" s="9" t="s">
        <v>696</v>
      </c>
      <c r="B3574" s="9" t="s">
        <v>3955</v>
      </c>
      <c r="C3574" s="9" t="s">
        <v>2615</v>
      </c>
      <c r="D3574" s="9" t="str">
        <f>CONCATENATE(quota_commodities[[#This Row],[goods_nomenclature_item_id]], " - ", quota_commodities[[#This Row],[description]])</f>
        <v>0304959017 - For processing</v>
      </c>
    </row>
    <row r="3575" spans="1:4" x14ac:dyDescent="0.25">
      <c r="A3575" s="9" t="s">
        <v>697</v>
      </c>
      <c r="B3575" s="9" t="s">
        <v>5165</v>
      </c>
      <c r="C3575" s="9" t="s">
        <v>5166</v>
      </c>
      <c r="D3575" s="9" t="str">
        <f>CONCATENATE(quota_commodities[[#This Row],[goods_nomenclature_item_id]], " - ", quota_commodities[[#This Row],[description]])</f>
        <v>8501402040 - Electric AC commutator motor, single-phase, with an output of 250 W or more,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v>
      </c>
    </row>
    <row r="3576" spans="1:4" x14ac:dyDescent="0.25">
      <c r="A3576" s="9" t="s">
        <v>697</v>
      </c>
      <c r="B3576" s="9" t="s">
        <v>5167</v>
      </c>
      <c r="C3576" s="9" t="s">
        <v>5168</v>
      </c>
      <c r="D3576" s="9" t="str">
        <f>CONCATENATE(quota_commodities[[#This Row],[goods_nomenclature_item_id]], " - ", quota_commodities[[#This Row],[description]])</f>
        <v>8501408030 - Electric AC commutator motor, single-phase, with an output of more than 750 W, an input power of 700 W or more but not more than 2 700 W, an external diameter of more than 120 mm (?? 0,2 mm) but not more than 135 mm (?? 0,2 mm), a rated speed of more than 30 000 rpm but not more than 50 000 rpm, equipped with air-inducting ventilator, for use in the manufacture of vacuum cleaners</v>
      </c>
    </row>
    <row r="3577" spans="1:4" x14ac:dyDescent="0.25">
      <c r="A3577" s="9" t="s">
        <v>698</v>
      </c>
      <c r="B3577" s="9" t="s">
        <v>2579</v>
      </c>
      <c r="C3577" s="9" t="s">
        <v>2572</v>
      </c>
      <c r="D3577" s="9" t="str">
        <f>CONCATENATE(quota_commodities[[#This Row],[goods_nomenclature_item_id]], " - ", quota_commodities[[#This Row],[description]])</f>
        <v>0305620020 - Of the species Gadus morhua</v>
      </c>
    </row>
    <row r="3578" spans="1:4" x14ac:dyDescent="0.25">
      <c r="A3578" s="9" t="s">
        <v>698</v>
      </c>
      <c r="B3578" s="9" t="s">
        <v>2580</v>
      </c>
      <c r="C3578" s="9" t="s">
        <v>2574</v>
      </c>
      <c r="D3578" s="9" t="str">
        <f>CONCATENATE(quota_commodities[[#This Row],[goods_nomenclature_item_id]], " - ", quota_commodities[[#This Row],[description]])</f>
        <v>0305620025 - Of the species Gadus ogac</v>
      </c>
    </row>
    <row r="3579" spans="1:4" x14ac:dyDescent="0.25">
      <c r="A3579" s="9" t="s">
        <v>698</v>
      </c>
      <c r="B3579" s="9" t="s">
        <v>5169</v>
      </c>
      <c r="C3579" s="9" t="s">
        <v>5170</v>
      </c>
      <c r="D3579" s="9" t="str">
        <f>CONCATENATE(quota_commodities[[#This Row],[goods_nomenclature_item_id]], " - ", quota_commodities[[#This Row],[description]])</f>
        <v>0305620029 - Of the species Gadus macrocephalus</v>
      </c>
    </row>
    <row r="3580" spans="1:4" x14ac:dyDescent="0.25">
      <c r="A3580" s="9" t="s">
        <v>698</v>
      </c>
      <c r="B3580" s="9" t="s">
        <v>5171</v>
      </c>
      <c r="C3580" s="9" t="s">
        <v>2615</v>
      </c>
      <c r="D3580" s="9" t="str">
        <f>CONCATENATE(quota_commodities[[#This Row],[goods_nomenclature_item_id]], " - ", quota_commodities[[#This Row],[description]])</f>
        <v>0305691010 - For processing</v>
      </c>
    </row>
    <row r="3581" spans="1:4" x14ac:dyDescent="0.25">
      <c r="A3581" s="9" t="s">
        <v>699</v>
      </c>
      <c r="B3581" s="9" t="s">
        <v>5172</v>
      </c>
      <c r="C3581" s="9" t="s">
        <v>5173</v>
      </c>
      <c r="D3581" s="9" t="str">
        <f>CONCATENATE(quota_commodities[[#This Row],[goods_nomenclature_item_id]], " - ", quota_commodities[[#This Row],[description]])</f>
        <v>2917139010 - Dimethyl sebacate (CAS RN 106-79-6)</v>
      </c>
    </row>
    <row r="3582" spans="1:4" x14ac:dyDescent="0.25">
      <c r="A3582" s="9" t="s">
        <v>700</v>
      </c>
      <c r="B3582" s="9" t="s">
        <v>5174</v>
      </c>
      <c r="C3582" s="9" t="s">
        <v>5175</v>
      </c>
      <c r="D3582" s="9" t="str">
        <f>CONCATENATE(quota_commodities[[#This Row],[goods_nomenclature_item_id]], " - ", quota_commodities[[#This Row],[description]])</f>
        <v>0305630010 - Engraulis anchoita, for processing</v>
      </c>
    </row>
    <row r="3583" spans="1:4" x14ac:dyDescent="0.25">
      <c r="A3583" s="9" t="s">
        <v>701</v>
      </c>
      <c r="B3583" s="9" t="s">
        <v>5176</v>
      </c>
      <c r="C3583" s="9" t="s">
        <v>2615</v>
      </c>
      <c r="D3583" s="9" t="str">
        <f>CONCATENATE(quota_commodities[[#This Row],[goods_nomenclature_item_id]], " - ", quota_commodities[[#This Row],[description]])</f>
        <v>0304931010 - For processing</v>
      </c>
    </row>
    <row r="3584" spans="1:4" x14ac:dyDescent="0.25">
      <c r="A3584" s="9" t="s">
        <v>701</v>
      </c>
      <c r="B3584" s="9" t="s">
        <v>5177</v>
      </c>
      <c r="C3584" s="9" t="s">
        <v>2615</v>
      </c>
      <c r="D3584" s="9" t="str">
        <f>CONCATENATE(quota_commodities[[#This Row],[goods_nomenclature_item_id]], " - ", quota_commodities[[#This Row],[description]])</f>
        <v>0304941010 - For processing</v>
      </c>
    </row>
    <row r="3585" spans="1:4" x14ac:dyDescent="0.25">
      <c r="A3585" s="9" t="s">
        <v>701</v>
      </c>
      <c r="B3585" s="9" t="s">
        <v>5178</v>
      </c>
      <c r="C3585" s="9" t="s">
        <v>2615</v>
      </c>
      <c r="D3585" s="9" t="str">
        <f>CONCATENATE(quota_commodities[[#This Row],[goods_nomenclature_item_id]], " - ", quota_commodities[[#This Row],[description]])</f>
        <v>0304951010 - For processing</v>
      </c>
    </row>
    <row r="3586" spans="1:4" x14ac:dyDescent="0.25">
      <c r="A3586" s="9" t="s">
        <v>701</v>
      </c>
      <c r="B3586" s="9" t="s">
        <v>5179</v>
      </c>
      <c r="C3586" s="9" t="s">
        <v>2615</v>
      </c>
      <c r="D3586" s="9" t="str">
        <f>CONCATENATE(quota_commodities[[#This Row],[goods_nomenclature_item_id]], " - ", quota_commodities[[#This Row],[description]])</f>
        <v>0304991010 - For processing</v>
      </c>
    </row>
    <row r="3587" spans="1:4" x14ac:dyDescent="0.25">
      <c r="A3587" s="9" t="s">
        <v>702</v>
      </c>
      <c r="B3587" s="9" t="s">
        <v>5180</v>
      </c>
      <c r="C3587" s="9" t="s">
        <v>5181</v>
      </c>
      <c r="D3587" s="9" t="str">
        <f>CONCATENATE(quota_commodities[[#This Row],[goods_nomenclature_item_id]], " - ", quota_commodities[[#This Row],[description]])</f>
        <v>0304741910 - North Pacific hake (Merluccius productus), for processing</v>
      </c>
    </row>
    <row r="3588" spans="1:4" x14ac:dyDescent="0.25">
      <c r="A3588" s="9" t="s">
        <v>702</v>
      </c>
      <c r="B3588" s="9" t="s">
        <v>5182</v>
      </c>
      <c r="C3588" s="9" t="s">
        <v>5183</v>
      </c>
      <c r="D3588" s="9" t="str">
        <f>CONCATENATE(quota_commodities[[#This Row],[goods_nomenclature_item_id]], " - ", quota_commodities[[#This Row],[description]])</f>
        <v>0304955010 - Hake (Merluccius productus) for processing</v>
      </c>
    </row>
    <row r="3589" spans="1:4" x14ac:dyDescent="0.25">
      <c r="A3589" s="9" t="s">
        <v>703</v>
      </c>
      <c r="B3589" s="9" t="s">
        <v>5184</v>
      </c>
      <c r="C3589" s="9" t="s">
        <v>2615</v>
      </c>
      <c r="D3589" s="9" t="str">
        <f>CONCATENATE(quota_commodities[[#This Row],[goods_nomenclature_item_id]], " - ", quota_commodities[[#This Row],[description]])</f>
        <v>0304711010 - For processing</v>
      </c>
    </row>
    <row r="3590" spans="1:4" x14ac:dyDescent="0.25">
      <c r="A3590" s="9" t="s">
        <v>703</v>
      </c>
      <c r="B3590" s="9" t="s">
        <v>5185</v>
      </c>
      <c r="C3590" s="9" t="s">
        <v>2615</v>
      </c>
      <c r="D3590" s="9" t="str">
        <f>CONCATENATE(quota_commodities[[#This Row],[goods_nomenclature_item_id]], " - ", quota_commodities[[#This Row],[description]])</f>
        <v>0304719010 - For processing</v>
      </c>
    </row>
    <row r="3591" spans="1:4" x14ac:dyDescent="0.25">
      <c r="A3591" s="9" t="s">
        <v>703</v>
      </c>
      <c r="B3591" s="9" t="s">
        <v>5186</v>
      </c>
      <c r="C3591" s="9" t="s">
        <v>2615</v>
      </c>
      <c r="D3591" s="9" t="str">
        <f>CONCATENATE(quota_commodities[[#This Row],[goods_nomenclature_item_id]], " - ", quota_commodities[[#This Row],[description]])</f>
        <v>0304952110 - For processing</v>
      </c>
    </row>
    <row r="3592" spans="1:4" x14ac:dyDescent="0.25">
      <c r="A3592" s="9" t="s">
        <v>703</v>
      </c>
      <c r="B3592" s="9" t="s">
        <v>5187</v>
      </c>
      <c r="C3592" s="9" t="s">
        <v>2615</v>
      </c>
      <c r="D3592" s="9" t="str">
        <f>CONCATENATE(quota_commodities[[#This Row],[goods_nomenclature_item_id]], " - ", quota_commodities[[#This Row],[description]])</f>
        <v>0304952510 - For processing</v>
      </c>
    </row>
    <row r="3593" spans="1:4" x14ac:dyDescent="0.25">
      <c r="A3593" s="9" t="s">
        <v>704</v>
      </c>
      <c r="B3593" s="9" t="s">
        <v>5188</v>
      </c>
      <c r="C3593" s="9" t="s">
        <v>2615</v>
      </c>
      <c r="D3593" s="9" t="str">
        <f>CONCATENATE(quota_commodities[[#This Row],[goods_nomenclature_item_id]], " - ", quota_commodities[[#This Row],[description]])</f>
        <v>0303670010 - For processing</v>
      </c>
    </row>
    <row r="3594" spans="1:4" x14ac:dyDescent="0.25">
      <c r="A3594" s="9" t="s">
        <v>704</v>
      </c>
      <c r="B3594" s="9" t="s">
        <v>5189</v>
      </c>
      <c r="C3594" s="9" t="s">
        <v>5190</v>
      </c>
      <c r="D3594" s="9" t="str">
        <f>CONCATENATE(quota_commodities[[#This Row],[goods_nomenclature_item_id]], " - ", quota_commodities[[#This Row],[description]])</f>
        <v>0304750010 - for processing</v>
      </c>
    </row>
    <row r="3595" spans="1:4" x14ac:dyDescent="0.25">
      <c r="A3595" s="9" t="s">
        <v>704</v>
      </c>
      <c r="B3595" s="9" t="s">
        <v>5191</v>
      </c>
      <c r="C3595" s="9" t="s">
        <v>2615</v>
      </c>
      <c r="D3595" s="9" t="str">
        <f>CONCATENATE(quota_commodities[[#This Row],[goods_nomenclature_item_id]], " - ", quota_commodities[[#This Row],[description]])</f>
        <v>0304949010 - For processing</v>
      </c>
    </row>
    <row r="3596" spans="1:4" x14ac:dyDescent="0.25">
      <c r="A3596" s="9" t="s">
        <v>705</v>
      </c>
      <c r="B3596" s="9" t="s">
        <v>5192</v>
      </c>
      <c r="C3596" s="9" t="s">
        <v>2615</v>
      </c>
      <c r="D3596" s="9" t="str">
        <f>CONCATENATE(quota_commodities[[#This Row],[goods_nomenclature_item_id]], " - ", quota_commodities[[#This Row],[description]])</f>
        <v>0304839021 - For processing</v>
      </c>
    </row>
    <row r="3597" spans="1:4" x14ac:dyDescent="0.25">
      <c r="A3597" s="9" t="s">
        <v>705</v>
      </c>
      <c r="B3597" s="9" t="s">
        <v>3742</v>
      </c>
      <c r="C3597" s="9" t="s">
        <v>2615</v>
      </c>
      <c r="D3597" s="9" t="str">
        <f>CONCATENATE(quota_commodities[[#This Row],[goods_nomenclature_item_id]], " - ", quota_commodities[[#This Row],[description]])</f>
        <v>0304999965 - For processing</v>
      </c>
    </row>
    <row r="3598" spans="1:4" x14ac:dyDescent="0.25">
      <c r="A3598" s="9" t="s">
        <v>706</v>
      </c>
      <c r="B3598" s="9" t="s">
        <v>5193</v>
      </c>
      <c r="C3598" s="9" t="s">
        <v>5194</v>
      </c>
      <c r="D3598" s="9" t="str">
        <f>CONCATENATE(quota_commodities[[#This Row],[goods_nomenclature_item_id]], " - ", quota_commodities[[#This Row],[description]])</f>
        <v>0307439110 - Pod (body of cephalopod or the squid headless and without tentacles), with skin and fins, for processing</v>
      </c>
    </row>
    <row r="3599" spans="1:4" x14ac:dyDescent="0.25">
      <c r="A3599" s="9" t="s">
        <v>706</v>
      </c>
      <c r="B3599" s="9" t="s">
        <v>5195</v>
      </c>
      <c r="C3599" s="9" t="s">
        <v>5194</v>
      </c>
      <c r="D3599" s="9" t="str">
        <f>CONCATENATE(quota_commodities[[#This Row],[goods_nomenclature_item_id]], " - ", quota_commodities[[#This Row],[description]])</f>
        <v>0307439210 - Pod (body of cephalopod or the squid headless and without tentacles), with skin and fins, for processing</v>
      </c>
    </row>
    <row r="3600" spans="1:4" x14ac:dyDescent="0.25">
      <c r="A3600" s="9" t="s">
        <v>706</v>
      </c>
      <c r="B3600" s="9" t="s">
        <v>5196</v>
      </c>
      <c r="C3600" s="9" t="s">
        <v>5194</v>
      </c>
      <c r="D3600" s="9" t="str">
        <f>CONCATENATE(quota_commodities[[#This Row],[goods_nomenclature_item_id]], " - ", quota_commodities[[#This Row],[description]])</f>
        <v>0307439921 - Pod (body of cephalopod or the squid headless and without tentacles), with skin and fins, for processing</v>
      </c>
    </row>
    <row r="3601" spans="1:4" x14ac:dyDescent="0.25">
      <c r="A3601" s="9" t="s">
        <v>707</v>
      </c>
      <c r="B3601" s="9" t="s">
        <v>5197</v>
      </c>
      <c r="C3601" s="9" t="s">
        <v>5198</v>
      </c>
      <c r="D3601" s="9" t="str">
        <f>CONCATENATE(quota_commodities[[#This Row],[goods_nomenclature_item_id]], " - ", quota_commodities[[#This Row],[description]])</f>
        <v>0307439120 - Whole or tentacles and fins, for processing</v>
      </c>
    </row>
    <row r="3602" spans="1:4" x14ac:dyDescent="0.25">
      <c r="A3602" s="9" t="s">
        <v>707</v>
      </c>
      <c r="B3602" s="9" t="s">
        <v>5199</v>
      </c>
      <c r="C3602" s="9" t="s">
        <v>5198</v>
      </c>
      <c r="D3602" s="9" t="str">
        <f>CONCATENATE(quota_commodities[[#This Row],[goods_nomenclature_item_id]], " - ", quota_commodities[[#This Row],[description]])</f>
        <v>0307439220 - Whole or tentacles and fins, for processing</v>
      </c>
    </row>
    <row r="3603" spans="1:4" x14ac:dyDescent="0.25">
      <c r="A3603" s="9" t="s">
        <v>707</v>
      </c>
      <c r="B3603" s="9" t="s">
        <v>5200</v>
      </c>
      <c r="C3603" s="9" t="s">
        <v>5198</v>
      </c>
      <c r="D3603" s="9" t="str">
        <f>CONCATENATE(quota_commodities[[#This Row],[goods_nomenclature_item_id]], " - ", quota_commodities[[#This Row],[description]])</f>
        <v>0307439929 - Whole or tentacles and fins, for processing</v>
      </c>
    </row>
    <row r="3604" spans="1:4" x14ac:dyDescent="0.25">
      <c r="A3604" s="9" t="s">
        <v>708</v>
      </c>
      <c r="B3604" s="9" t="s">
        <v>5201</v>
      </c>
      <c r="C3604" s="9" t="s">
        <v>3931</v>
      </c>
      <c r="D3604" s="9" t="str">
        <f>CONCATENATE(quota_commodities[[#This Row],[goods_nomenclature_item_id]], " - ", quota_commodities[[#This Row],[description]])</f>
        <v>0302410010 - Of a weight exceeding 100|g per piece, for processing</v>
      </c>
    </row>
    <row r="3605" spans="1:4" x14ac:dyDescent="0.25">
      <c r="A3605" s="9" t="s">
        <v>708</v>
      </c>
      <c r="B3605" s="9" t="s">
        <v>3930</v>
      </c>
      <c r="C3605" s="9" t="s">
        <v>3931</v>
      </c>
      <c r="D3605" s="9" t="str">
        <f>CONCATENATE(quota_commodities[[#This Row],[goods_nomenclature_item_id]], " - ", quota_commodities[[#This Row],[description]])</f>
        <v>0303510010 - Of a weight exceeding 100|g per piece, for processing</v>
      </c>
    </row>
    <row r="3606" spans="1:4" x14ac:dyDescent="0.25">
      <c r="A3606" s="9" t="s">
        <v>708</v>
      </c>
      <c r="B3606" s="9" t="s">
        <v>5202</v>
      </c>
      <c r="C3606" s="9" t="s">
        <v>5203</v>
      </c>
      <c r="D3606" s="9" t="str">
        <f>CONCATENATE(quota_commodities[[#This Row],[goods_nomenclature_item_id]], " - ", quota_commodities[[#This Row],[description]])</f>
        <v>0304595010 - Herring of the species Clupea harengus and Clupea pallasii, of a weight exceeding 80|g per piece, for industrial manufacture</v>
      </c>
    </row>
    <row r="3607" spans="1:4" x14ac:dyDescent="0.25">
      <c r="A3607" s="9" t="s">
        <v>708</v>
      </c>
      <c r="B3607" s="9" t="s">
        <v>3640</v>
      </c>
      <c r="C3607" s="9" t="s">
        <v>3641</v>
      </c>
      <c r="D3607" s="9" t="str">
        <f>CONCATENATE(quota_commodities[[#This Row],[goods_nomenclature_item_id]], " - ", quota_commodities[[#This Row],[description]])</f>
        <v>0304992310 - Flaps, of a weight exceeding 80|g per piece, for industrial manufacture</v>
      </c>
    </row>
    <row r="3608" spans="1:4" x14ac:dyDescent="0.25">
      <c r="A3608" s="9" t="s">
        <v>709</v>
      </c>
      <c r="B3608" s="9" t="s">
        <v>5204</v>
      </c>
      <c r="C3608" s="9" t="s">
        <v>2615</v>
      </c>
      <c r="D3608" s="9" t="str">
        <f>CONCATENATE(quota_commodities[[#This Row],[goods_nomenclature_item_id]], " - ", quota_commodities[[#This Row],[description]])</f>
        <v>1604142610 - For processing</v>
      </c>
    </row>
    <row r="3609" spans="1:4" x14ac:dyDescent="0.25">
      <c r="A3609" s="9" t="s">
        <v>709</v>
      </c>
      <c r="B3609" s="9" t="s">
        <v>5205</v>
      </c>
      <c r="C3609" s="9" t="s">
        <v>2615</v>
      </c>
      <c r="D3609" s="9" t="str">
        <f>CONCATENATE(quota_commodities[[#This Row],[goods_nomenclature_item_id]], " - ", quota_commodities[[#This Row],[description]])</f>
        <v>1604143610 - For processing</v>
      </c>
    </row>
    <row r="3610" spans="1:4" x14ac:dyDescent="0.25">
      <c r="A3610" s="9" t="s">
        <v>709</v>
      </c>
      <c r="B3610" s="9" t="s">
        <v>5206</v>
      </c>
      <c r="C3610" s="9" t="s">
        <v>2615</v>
      </c>
      <c r="D3610" s="9" t="str">
        <f>CONCATENATE(quota_commodities[[#This Row],[goods_nomenclature_item_id]], " - ", quota_commodities[[#This Row],[description]])</f>
        <v>1604144611 - For processing</v>
      </c>
    </row>
    <row r="3611" spans="1:4" x14ac:dyDescent="0.25">
      <c r="A3611" s="9" t="s">
        <v>709</v>
      </c>
      <c r="B3611" s="9" t="s">
        <v>5207</v>
      </c>
      <c r="C3611" s="9" t="s">
        <v>2615</v>
      </c>
      <c r="D3611" s="9" t="str">
        <f>CONCATENATE(quota_commodities[[#This Row],[goods_nomenclature_item_id]], " - ", quota_commodities[[#This Row],[description]])</f>
        <v>1604144621 - For processing</v>
      </c>
    </row>
    <row r="3612" spans="1:4" x14ac:dyDescent="0.25">
      <c r="A3612" s="9" t="s">
        <v>709</v>
      </c>
      <c r="B3612" s="9" t="s">
        <v>4441</v>
      </c>
      <c r="C3612" s="9" t="s">
        <v>4440</v>
      </c>
      <c r="D3612" s="9" t="str">
        <f>CONCATENATE(quota_commodities[[#This Row],[goods_nomenclature_item_id]], " - ", quota_commodities[[#This Row],[description]])</f>
        <v>1604144692 - Albacore tuna (Thunnus alalunga)</v>
      </c>
    </row>
    <row r="3613" spans="1:4" x14ac:dyDescent="0.25">
      <c r="A3613" s="9" t="s">
        <v>709</v>
      </c>
      <c r="B3613" s="9" t="s">
        <v>5208</v>
      </c>
      <c r="C3613" s="9" t="s">
        <v>2617</v>
      </c>
      <c r="D3613" s="9" t="str">
        <f>CONCATENATE(quota_commodities[[#This Row],[goods_nomenclature_item_id]], " - ", quota_commodities[[#This Row],[description]])</f>
        <v>1604144694 - Other</v>
      </c>
    </row>
    <row r="3614" spans="1:4" x14ac:dyDescent="0.25">
      <c r="A3614" s="9" t="s">
        <v>710</v>
      </c>
      <c r="B3614" s="9" t="s">
        <v>3909</v>
      </c>
      <c r="C3614" s="9" t="s">
        <v>3910</v>
      </c>
      <c r="D3614" s="9" t="str">
        <f>CONCATENATE(quota_commodities[[#This Row],[goods_nomenclature_item_id]], " - ", quota_commodities[[#This Row],[description]])</f>
        <v>1604129911 - Preserved in barrels of at least 70|kg net drained weight, for processing</v>
      </c>
    </row>
    <row r="3615" spans="1:4" x14ac:dyDescent="0.25">
      <c r="A3615" s="9" t="s">
        <v>711</v>
      </c>
      <c r="B3615" s="9" t="s">
        <v>3578</v>
      </c>
      <c r="C3615" s="9" t="s">
        <v>3579</v>
      </c>
      <c r="D3615" s="9" t="str">
        <f>CONCATENATE(quota_commodities[[#This Row],[goods_nomenclature_item_id]], " - ", quota_commodities[[#This Row],[description]])</f>
        <v>1605219045 - cooked and peeled for processing</v>
      </c>
    </row>
    <row r="3616" spans="1:4" x14ac:dyDescent="0.25">
      <c r="A3616" s="9" t="s">
        <v>711</v>
      </c>
      <c r="B3616" s="9" t="s">
        <v>3896</v>
      </c>
      <c r="C3616" s="9" t="s">
        <v>3579</v>
      </c>
      <c r="D3616" s="9" t="str">
        <f>CONCATENATE(quota_commodities[[#This Row],[goods_nomenclature_item_id]], " - ", quota_commodities[[#This Row],[description]])</f>
        <v>1605219062 - cooked and peeled for processing</v>
      </c>
    </row>
    <row r="3617" spans="1:4" x14ac:dyDescent="0.25">
      <c r="A3617" s="9" t="s">
        <v>711</v>
      </c>
      <c r="B3617" s="9" t="s">
        <v>3584</v>
      </c>
      <c r="C3617" s="9" t="s">
        <v>3585</v>
      </c>
      <c r="D3617" s="9" t="str">
        <f>CONCATENATE(quota_commodities[[#This Row],[goods_nomenclature_item_id]], " - ", quota_commodities[[#This Row],[description]])</f>
        <v>1605290050 - Shrimps and prawns of the species Pandalus borealis, cooked and peeled for processing</v>
      </c>
    </row>
    <row r="3618" spans="1:4" x14ac:dyDescent="0.25">
      <c r="A3618" s="9" t="s">
        <v>711</v>
      </c>
      <c r="B3618" s="9" t="s">
        <v>3586</v>
      </c>
      <c r="C3618" s="9" t="s">
        <v>3587</v>
      </c>
      <c r="D3618" s="9" t="str">
        <f>CONCATENATE(quota_commodities[[#This Row],[goods_nomenclature_item_id]], " - ", quota_commodities[[#This Row],[description]])</f>
        <v>1605290055 - Shrimps and prawns of the species Pandalus montagui, cooked and peeled for processing</v>
      </c>
    </row>
    <row r="3619" spans="1:4" x14ac:dyDescent="0.25">
      <c r="A3619" s="9" t="s">
        <v>712</v>
      </c>
      <c r="B3619" s="9" t="s">
        <v>5209</v>
      </c>
      <c r="C3619" s="9" t="s">
        <v>3854</v>
      </c>
      <c r="D3619" s="9" t="str">
        <f>CONCATENATE(quota_commodities[[#This Row],[goods_nomenclature_item_id]], " - ", quota_commodities[[#This Row],[description]])</f>
        <v>0306169920 - Of the species Pandalus borealis, in shell, for processing</v>
      </c>
    </row>
    <row r="3620" spans="1:4" x14ac:dyDescent="0.25">
      <c r="A3620" s="9" t="s">
        <v>712</v>
      </c>
      <c r="B3620" s="9" t="s">
        <v>5210</v>
      </c>
      <c r="C3620" s="9" t="s">
        <v>3856</v>
      </c>
      <c r="D3620" s="9" t="str">
        <f>CONCATENATE(quota_commodities[[#This Row],[goods_nomenclature_item_id]], " - ", quota_commodities[[#This Row],[description]])</f>
        <v>0306169930 - Of the species Pandalus montagui, in shell, for processing</v>
      </c>
    </row>
    <row r="3621" spans="1:4" x14ac:dyDescent="0.25">
      <c r="A3621" s="9" t="s">
        <v>712</v>
      </c>
      <c r="B3621" s="9" t="s">
        <v>3853</v>
      </c>
      <c r="C3621" s="9" t="s">
        <v>3854</v>
      </c>
      <c r="D3621" s="9" t="str">
        <f>CONCATENATE(quota_commodities[[#This Row],[goods_nomenclature_item_id]], " - ", quota_commodities[[#This Row],[description]])</f>
        <v>0306359012 - Of the species Pandalus borealis, in shell, for processing</v>
      </c>
    </row>
    <row r="3622" spans="1:4" x14ac:dyDescent="0.25">
      <c r="A3622" s="9" t="s">
        <v>712</v>
      </c>
      <c r="B3622" s="9" t="s">
        <v>3855</v>
      </c>
      <c r="C3622" s="9" t="s">
        <v>3856</v>
      </c>
      <c r="D3622" s="9" t="str">
        <f>CONCATENATE(quota_commodities[[#This Row],[goods_nomenclature_item_id]], " - ", quota_commodities[[#This Row],[description]])</f>
        <v>0306359014 - Of the species Pandalus montagui, in shell, for processing</v>
      </c>
    </row>
    <row r="3623" spans="1:4" x14ac:dyDescent="0.25">
      <c r="A3623" s="9" t="s">
        <v>712</v>
      </c>
      <c r="B3623" s="9" t="s">
        <v>3858</v>
      </c>
      <c r="C3623" s="9" t="s">
        <v>3859</v>
      </c>
      <c r="D3623" s="9" t="str">
        <f>CONCATENATE(quota_commodities[[#This Row],[goods_nomenclature_item_id]], " - ", quota_commodities[[#This Row],[description]])</f>
        <v>0306359092 - Of the species Pandalus borealis, in shell, chilled, for processing</v>
      </c>
    </row>
    <row r="3624" spans="1:4" x14ac:dyDescent="0.25">
      <c r="A3624" s="9" t="s">
        <v>712</v>
      </c>
      <c r="B3624" s="9" t="s">
        <v>3860</v>
      </c>
      <c r="C3624" s="9" t="s">
        <v>3861</v>
      </c>
      <c r="D3624" s="9" t="str">
        <f>CONCATENATE(quota_commodities[[#This Row],[goods_nomenclature_item_id]], " - ", quota_commodities[[#This Row],[description]])</f>
        <v>0306359093 - Of the species Pandalus montagui, in shell, chilled, for processing</v>
      </c>
    </row>
    <row r="3625" spans="1:4" x14ac:dyDescent="0.25">
      <c r="A3625" s="9" t="s">
        <v>713</v>
      </c>
      <c r="B3625" s="9" t="s">
        <v>5211</v>
      </c>
      <c r="C3625" s="9" t="s">
        <v>5212</v>
      </c>
      <c r="D3625" s="9" t="str">
        <f>CONCATENATE(quota_commodities[[#This Row],[goods_nomenclature_item_id]], " - ", quota_commodities[[#This Row],[description]])</f>
        <v>7202499010 - Containing 1,5% or more but not more than 4% by weight of carbon and not more than 70% of chromium</v>
      </c>
    </row>
    <row r="3626" spans="1:4" x14ac:dyDescent="0.25">
      <c r="A3626" s="9" t="s">
        <v>714</v>
      </c>
      <c r="B3626" s="9" t="s">
        <v>3893</v>
      </c>
      <c r="C3626" s="9" t="s">
        <v>3894</v>
      </c>
      <c r="D3626" s="9" t="str">
        <f>CONCATENATE(quota_commodities[[#This Row],[goods_nomenclature_item_id]], " - ", quota_commodities[[#This Row],[description]])</f>
        <v>1605219055 - Cooked and peeled for processing</v>
      </c>
    </row>
    <row r="3627" spans="1:4" x14ac:dyDescent="0.25">
      <c r="A3627" s="9" t="s">
        <v>714</v>
      </c>
      <c r="B3627" s="9" t="s">
        <v>3900</v>
      </c>
      <c r="C3627" s="9" t="s">
        <v>3901</v>
      </c>
      <c r="D3627" s="9" t="str">
        <f>CONCATENATE(quota_commodities[[#This Row],[goods_nomenclature_item_id]], " - ", quota_commodities[[#This Row],[description]])</f>
        <v>1605290060 - Shrimps and prawns of the species Pandalus jordani, cooked and peeled for processing</v>
      </c>
    </row>
    <row r="3628" spans="1:4" x14ac:dyDescent="0.25">
      <c r="A3628" s="9" t="s">
        <v>715</v>
      </c>
      <c r="B3628" s="9" t="s">
        <v>5213</v>
      </c>
      <c r="C3628" s="9" t="s">
        <v>5214</v>
      </c>
      <c r="D3628" s="9" t="str">
        <f>CONCATENATE(quota_commodities[[#This Row],[goods_nomenclature_item_id]], " - ", quota_commodities[[#This Row],[description]])</f>
        <v>0306179220 - Shrimps and prawns of the specie Penaeus vannamei and Penaeus monodon, whether in shell or not, not cooked, for processing</v>
      </c>
    </row>
    <row r="3629" spans="1:4" x14ac:dyDescent="0.25">
      <c r="A3629" s="9" t="s">
        <v>715</v>
      </c>
      <c r="B3629" s="9" t="s">
        <v>5215</v>
      </c>
      <c r="C3629" s="9" t="s">
        <v>5216</v>
      </c>
      <c r="D3629" s="9" t="str">
        <f>CONCATENATE(quota_commodities[[#This Row],[goods_nomenclature_item_id]], " - ", quota_commodities[[#This Row],[description]])</f>
        <v>0306369030 - Shrimps and prawns of the specie Penaeus vannamei and Penaeus monodon, whether in shell or not, fresh or chilled, not cooked, for processing</v>
      </c>
    </row>
    <row r="3630" spans="1:4" x14ac:dyDescent="0.25">
      <c r="A3630" s="9" t="s">
        <v>716</v>
      </c>
      <c r="B3630" s="9" t="s">
        <v>5217</v>
      </c>
      <c r="C3630" s="9" t="s">
        <v>5218</v>
      </c>
      <c r="D3630" s="9" t="str">
        <f>CONCATENATE(quota_commodities[[#This Row],[goods_nomenclature_item_id]], " - ", quota_commodities[[#This Row],[description]])</f>
        <v>2825904030 - Tungsten trioxide, including blue tungsten oxide (CAS RN 1314-35-8 or CAS RN 39318-18-8)</v>
      </c>
    </row>
    <row r="3631" spans="1:4" x14ac:dyDescent="0.25">
      <c r="A3631" s="9" t="s">
        <v>717</v>
      </c>
      <c r="B3631" s="9" t="s">
        <v>5219</v>
      </c>
      <c r="C3631" s="9" t="s">
        <v>5220</v>
      </c>
      <c r="D3631" s="9" t="str">
        <f>CONCATENATE(quota_commodities[[#This Row],[goods_nomenclature_item_id]], " - ", quota_commodities[[#This Row],[description]])</f>
        <v>2918220010 - o-Acetylsalicylic acid (CAS RN 50-78-2)</v>
      </c>
    </row>
    <row r="3632" spans="1:4" x14ac:dyDescent="0.25">
      <c r="A3632" s="9" t="s">
        <v>718</v>
      </c>
      <c r="B3632" s="9" t="s">
        <v>5221</v>
      </c>
      <c r="C3632" s="9" t="s">
        <v>5222</v>
      </c>
      <c r="D3632" s="9" t="str">
        <f>CONCATENATE(quota_commodities[[#This Row],[goods_nomenclature_item_id]], " - ", quota_commodities[[#This Row],[description]])</f>
        <v>2932209077 - Hexan-6-olide (CAS RN 502-44-3)</v>
      </c>
    </row>
    <row r="3633" spans="1:4" x14ac:dyDescent="0.25">
      <c r="A3633" s="9" t="s">
        <v>719</v>
      </c>
      <c r="B3633" s="9" t="s">
        <v>5223</v>
      </c>
      <c r="C3633" s="9" t="s">
        <v>5224</v>
      </c>
      <c r="D3633" s="9" t="str">
        <f>CONCATENATE(quota_commodities[[#This Row],[goods_nomenclature_item_id]], " - ", quota_commodities[[#This Row],[description]])</f>
        <v>3815909076 - Catalyst consisting of titanium dioxide and tungsten trioxide</v>
      </c>
    </row>
    <row r="3634" spans="1:4" x14ac:dyDescent="0.25">
      <c r="A3634" s="9" t="s">
        <v>720</v>
      </c>
      <c r="B3634" s="9" t="s">
        <v>5225</v>
      </c>
      <c r="C3634" s="9" t="s">
        <v>5226</v>
      </c>
      <c r="D3634" s="9" t="str">
        <f>CONCATENATE(quota_commodities[[#This Row],[goods_nomenclature_item_id]], " - ", quota_commodities[[#This Row],[description]])</f>
        <v>3912110020 - Cellulose acetate flakes</v>
      </c>
    </row>
    <row r="3635" spans="1:4" x14ac:dyDescent="0.25">
      <c r="A3635" s="9" t="s">
        <v>721</v>
      </c>
      <c r="B3635" s="9" t="s">
        <v>5227</v>
      </c>
      <c r="C3635" s="9" t="s">
        <v>5228</v>
      </c>
      <c r="D3635" s="9" t="str">
        <f>CONCATENATE(quota_commodities[[#This Row],[goods_nomenclature_item_id]], " - ", quota_commodities[[#This Row],[description]])</f>
        <v>6902900010 - Refractory bricks with - an edge length of more than 300 mm and - a TiO@2 content of not more than 1% by weight and  - a Al@2O@3 content of not more than 0.4% by weight and  - a change in volume of less than 9% at 1700??C</v>
      </c>
    </row>
    <row r="3636" spans="1:4" x14ac:dyDescent="0.25">
      <c r="A3636" s="9" t="s">
        <v>722</v>
      </c>
      <c r="B3636" s="9" t="s">
        <v>5229</v>
      </c>
      <c r="C3636" s="9" t="s">
        <v>5230</v>
      </c>
      <c r="D3636" s="9" t="str">
        <f>CONCATENATE(quota_commodities[[#This Row],[goods_nomenclature_item_id]], " - ", quota_commodities[[#This Row],[description]])</f>
        <v>0302520010 - With heads off, gilled and gutted, for processing</v>
      </c>
    </row>
    <row r="3637" spans="1:4" x14ac:dyDescent="0.25">
      <c r="A3637" s="9" t="s">
        <v>722</v>
      </c>
      <c r="B3637" s="9" t="s">
        <v>5231</v>
      </c>
      <c r="C3637" s="9" t="s">
        <v>5230</v>
      </c>
      <c r="D3637" s="9" t="str">
        <f>CONCATENATE(quota_commodities[[#This Row],[goods_nomenclature_item_id]], " - ", quota_commodities[[#This Row],[description]])</f>
        <v>0303640010 - With heads off, gilled and gutted, for processing</v>
      </c>
    </row>
    <row r="3638" spans="1:4" x14ac:dyDescent="0.25">
      <c r="A3638" s="9" t="s">
        <v>723</v>
      </c>
      <c r="B3638" s="9" t="s">
        <v>5232</v>
      </c>
      <c r="C3638" s="9" t="s">
        <v>5233</v>
      </c>
      <c r="D3638" s="9" t="str">
        <f>CONCATENATE(quota_commodities[[#This Row],[goods_nomenclature_item_id]], " - ", quota_commodities[[#This Row],[description]])</f>
        <v>0306179910 - Shrimps and prawns of the specie Pleoticus muelleri, whether in shell or not, for processing</v>
      </c>
    </row>
    <row r="3639" spans="1:4" x14ac:dyDescent="0.25">
      <c r="A3639" s="9" t="s">
        <v>723</v>
      </c>
      <c r="B3639" s="9" t="s">
        <v>5234</v>
      </c>
      <c r="C3639" s="9" t="s">
        <v>5235</v>
      </c>
      <c r="D3639" s="9" t="str">
        <f>CONCATENATE(quota_commodities[[#This Row],[goods_nomenclature_item_id]], " - ", quota_commodities[[#This Row],[description]])</f>
        <v>0306369020 - Shrimps and prawns of the specie Pleoticus muelleri, whether in shell or not, fresh or chilled, for processing</v>
      </c>
    </row>
    <row r="3640" spans="1:4" x14ac:dyDescent="0.25">
      <c r="A3640" s="9" t="s">
        <v>724</v>
      </c>
      <c r="B3640" s="9" t="s">
        <v>5236</v>
      </c>
      <c r="C3640" s="9" t="s">
        <v>2617</v>
      </c>
      <c r="D3640" s="9" t="str">
        <f>CONCATENATE(quota_commodities[[#This Row],[goods_nomenclature_item_id]], " - ", quota_commodities[[#This Row],[description]])</f>
        <v>2712209000 - Other</v>
      </c>
    </row>
    <row r="3641" spans="1:4" x14ac:dyDescent="0.25">
      <c r="A3641" s="9" t="s">
        <v>725</v>
      </c>
      <c r="B3641" s="9" t="s">
        <v>5237</v>
      </c>
      <c r="C3641" s="9" t="s">
        <v>5238</v>
      </c>
      <c r="D3641" s="9" t="str">
        <f>CONCATENATE(quota_commodities[[#This Row],[goods_nomenclature_item_id]], " - ", quota_commodities[[#This Row],[description]])</f>
        <v>3824999343 - Solid extract of the residual, insoluble in aliphatic solvents, obtained during the extraction of rosin from wood, having the following characteristics: - a resin acid content not exceeding 30|% by weight, - an acid number not exceeding 110 and - a melting point of 100!o!|C or more</v>
      </c>
    </row>
    <row r="3642" spans="1:4" x14ac:dyDescent="0.25">
      <c r="A3642" s="9" t="s">
        <v>726</v>
      </c>
      <c r="B3642" s="9" t="s">
        <v>5239</v>
      </c>
      <c r="C3642" s="9" t="s">
        <v>5240</v>
      </c>
      <c r="D3642" s="9" t="str">
        <f>CONCATENATE(quota_commodities[[#This Row],[goods_nomenclature_item_id]], " - ", quota_commodities[[#This Row],[description]])</f>
        <v>2906190040 - Cyclopropylmethanol (CAS RN 2516-33-8)</v>
      </c>
    </row>
    <row r="3643" spans="1:4" x14ac:dyDescent="0.25">
      <c r="A3643" s="9" t="s">
        <v>727</v>
      </c>
      <c r="B3643" s="9" t="s">
        <v>5241</v>
      </c>
      <c r="C3643" s="9" t="s">
        <v>5242</v>
      </c>
      <c r="D3643" s="9" t="str">
        <f>CONCATENATE(quota_commodities[[#This Row],[goods_nomenclature_item_id]], " - ", quota_commodities[[#This Row],[description]])</f>
        <v>3808929040 - Preparation containing 38% or more but not more than 50% by weight of pyrithione zinc (INN) (CAS RN 13463-41-7) in an aqueous dispersion</v>
      </c>
    </row>
    <row r="3644" spans="1:4" x14ac:dyDescent="0.25">
      <c r="A3644" s="9" t="s">
        <v>728</v>
      </c>
      <c r="B3644" s="9" t="s">
        <v>5243</v>
      </c>
      <c r="C3644" s="9" t="s">
        <v>5244</v>
      </c>
      <c r="D3644" s="9" t="str">
        <f>CONCATENATE(quota_commodities[[#This Row],[goods_nomenclature_item_id]], " - ", quota_commodities[[#This Row],[description]])</f>
        <v>7604291020 - Aluminium alloy rods with a diameter of 200 mm or more, but not exceeding 300 mm</v>
      </c>
    </row>
    <row r="3645" spans="1:4" x14ac:dyDescent="0.25">
      <c r="A3645" s="9" t="s">
        <v>729</v>
      </c>
      <c r="B3645" s="9" t="s">
        <v>5245</v>
      </c>
      <c r="C3645" s="9" t="s">
        <v>5246</v>
      </c>
      <c r="D3645" s="9" t="str">
        <f>CONCATENATE(quota_commodities[[#This Row],[goods_nomenclature_item_id]], " - ", quota_commodities[[#This Row],[description]])</f>
        <v>7604291030 - Aluminium alloy rods with a diameter of 300,1 mm or more, but not more than 533,4 mm</v>
      </c>
    </row>
    <row r="3646" spans="1:4" x14ac:dyDescent="0.25">
      <c r="A3646" s="9" t="s">
        <v>730</v>
      </c>
      <c r="B3646" s="9" t="s">
        <v>5247</v>
      </c>
      <c r="C3646" s="9" t="s">
        <v>5248</v>
      </c>
      <c r="D3646" s="9" t="str">
        <f>CONCATENATE(quota_commodities[[#This Row],[goods_nomenclature_item_id]], " - ", quota_commodities[[#This Row],[description]])</f>
        <v>9003110010 - For use in the manufacture of corrective glasses</v>
      </c>
    </row>
    <row r="3647" spans="1:4" x14ac:dyDescent="0.25">
      <c r="A3647" s="9" t="s">
        <v>730</v>
      </c>
      <c r="B3647" s="9" t="s">
        <v>5249</v>
      </c>
      <c r="C3647" s="9" t="s">
        <v>5248</v>
      </c>
      <c r="D3647" s="9" t="str">
        <f>CONCATENATE(quota_commodities[[#This Row],[goods_nomenclature_item_id]], " - ", quota_commodities[[#This Row],[description]])</f>
        <v>9003190020 - For use in the manufacture of corrective glasses</v>
      </c>
    </row>
    <row r="3648" spans="1:4" x14ac:dyDescent="0.25">
      <c r="A3648" s="9" t="s">
        <v>731</v>
      </c>
      <c r="B3648" s="9" t="s">
        <v>5250</v>
      </c>
      <c r="C3648" s="9" t="s">
        <v>5251</v>
      </c>
      <c r="D3648" s="9" t="str">
        <f>CONCATENATE(quota_commodities[[#This Row],[goods_nomenclature_item_id]], " - ", quota_commodities[[#This Row],[description]])</f>
        <v>2903793020 - Bromochloromethane (CAS RN 74-97-5)</v>
      </c>
    </row>
    <row r="3649" spans="1:4" x14ac:dyDescent="0.25">
      <c r="A3649" s="9" t="s">
        <v>732</v>
      </c>
      <c r="B3649" s="9" t="s">
        <v>5252</v>
      </c>
      <c r="C3649" s="9" t="s">
        <v>5253</v>
      </c>
      <c r="D3649" s="9" t="str">
        <f>CONCATENATE(quota_commodities[[#This Row],[goods_nomenclature_item_id]], " - ", quota_commodities[[#This Row],[description]])</f>
        <v>2927000085 - C,C???-Azodi(formamide) (CAS RN 123-77-3) with: - a pH of 6,5 or more but not more than 7,5, and - a semicarbazide (CAS RN 57-56-7) content of not more than 1 500 mg/kg as determined by liquid chromatography mass spectrometry (LC-MS), - decomposition temperature range of 195 ??C - 205 ??C, - specific gravity 1,64 ??? 1,66, and - combustion heat 215 - 220 Kcal/mol</v>
      </c>
    </row>
    <row r="3650" spans="1:4" x14ac:dyDescent="0.25">
      <c r="A3650" s="9" t="s">
        <v>733</v>
      </c>
      <c r="B3650" s="9" t="s">
        <v>5254</v>
      </c>
      <c r="C3650" s="9" t="s">
        <v>5255</v>
      </c>
      <c r="D3650" s="9" t="str">
        <f>CONCATENATE(quota_commodities[[#This Row],[goods_nomenclature_item_id]], " - ", quota_commodities[[#This Row],[description]])</f>
        <v>8104300020 - Of purity by weight of 98% or more, but not more than 99,5%</v>
      </c>
    </row>
    <row r="3651" spans="1:4" x14ac:dyDescent="0.25">
      <c r="A3651" s="9" t="s">
        <v>734</v>
      </c>
      <c r="B3651" s="9" t="s">
        <v>5256</v>
      </c>
      <c r="C3651" s="9" t="s">
        <v>5257</v>
      </c>
      <c r="D3651" s="9" t="str">
        <f>CONCATENATE(quota_commodities[[#This Row],[goods_nomenclature_item_id]], " - ", quota_commodities[[#This Row],[description]])</f>
        <v>2932120000 - 2-Furaldehyde (furfuraldehyde)</v>
      </c>
    </row>
    <row r="3652" spans="1:4" x14ac:dyDescent="0.25">
      <c r="A3652" s="9" t="s">
        <v>735</v>
      </c>
      <c r="B3652" s="9" t="s">
        <v>5258</v>
      </c>
      <c r="C3652" s="9" t="s">
        <v>5259</v>
      </c>
      <c r="D3652" s="9" t="str">
        <f>CONCATENATE(quota_commodities[[#This Row],[goods_nomenclature_item_id]], " - ", quota_commodities[[#This Row],[description]])</f>
        <v xml:space="preserve">3824999271 - Mixtures containing by weight: - 60??% or more but not more than 90??% of 2-chloropropene (CAS RN 557-98-2), - 8??% or more but not more than 14??% of (Z)-1-chloropropene (CAS RN 16136-84-8), - 5??% or more but not more than 23??% of 2-chloropropane (CAS RN 75-29-6), - not more than 6??% of 3-chloropropene (CAS RN 107-05-1), and - not more than 1??% of ethyl chloride (CAS RN 75-00-3) </v>
      </c>
    </row>
    <row r="3653" spans="1:4" x14ac:dyDescent="0.25">
      <c r="A3653" s="9" t="s">
        <v>736</v>
      </c>
      <c r="B3653" s="9" t="s">
        <v>5260</v>
      </c>
      <c r="C3653" s="9" t="s">
        <v>5261</v>
      </c>
      <c r="D3653" s="9" t="str">
        <f>CONCATENATE(quota_commodities[[#This Row],[goods_nomenclature_item_id]], " - ", quota_commodities[[#This Row],[description]])</f>
        <v>3907400025 - Polymer blend of polycarbonate and poly(methyl methacrylate) with a polycarbonate content of 98.5|% or more, in the form of pellets or granules, with a luminous transmittance of 88.5% or more, measured using a test sample with a thickness of 4|mm at a wavelength of ?? = 400 nm (according to ISO 13468-2)</v>
      </c>
    </row>
    <row r="3654" spans="1:4" x14ac:dyDescent="0.25">
      <c r="A3654" s="9" t="s">
        <v>737</v>
      </c>
      <c r="B3654" s="9" t="s">
        <v>5262</v>
      </c>
      <c r="C3654" s="9" t="s">
        <v>5263</v>
      </c>
      <c r="D3654" s="9" t="str">
        <f>CONCATENATE(quota_commodities[[#This Row],[goods_nomenclature_item_id]], " - ", quota_commodities[[#This Row],[description]])</f>
        <v>5505101010 - PA6 and PA66</v>
      </c>
    </row>
    <row r="3655" spans="1:4" x14ac:dyDescent="0.25">
      <c r="A3655" s="9" t="s">
        <v>738</v>
      </c>
      <c r="B3655" s="9" t="s">
        <v>5264</v>
      </c>
      <c r="C3655" s="9" t="s">
        <v>5265</v>
      </c>
      <c r="D3655" s="9" t="str">
        <f>CONCATENATE(quota_commodities[[#This Row],[goods_nomenclature_item_id]], " - ", quota_commodities[[#This Row],[description]])</f>
        <v>0710806910 - of the species Auricularia polytricha, for the manufacture of prepared meals</v>
      </c>
    </row>
    <row r="3656" spans="1:4" x14ac:dyDescent="0.25">
      <c r="A3656" s="9" t="s">
        <v>739</v>
      </c>
      <c r="B3656" s="9" t="s">
        <v>5266</v>
      </c>
      <c r="C3656" s="9" t="s">
        <v>5267</v>
      </c>
      <c r="D3656" s="9" t="str">
        <f>CONCATENATE(quota_commodities[[#This Row],[goods_nomenclature_item_id]], " - ", quota_commodities[[#This Row],[description]])</f>
        <v xml:space="preserve">8414900070 - Aluminium alloy compressor wheel with: - a diameter of 20??mm or more, but not more than 130??mm, and - a weight of 5??g or more, but not more than 800??g for use in the manufacture of combustion engines </v>
      </c>
    </row>
    <row r="3657" spans="1:4" x14ac:dyDescent="0.25">
      <c r="A3657" s="9" t="s">
        <v>740</v>
      </c>
      <c r="B3657" s="9" t="s">
        <v>5268</v>
      </c>
      <c r="C3657" s="9" t="s">
        <v>5269</v>
      </c>
      <c r="D3657" s="9" t="str">
        <f>CONCATENATE(quota_commodities[[#This Row],[goods_nomenclature_item_id]], " - ", quota_commodities[[#This Row],[description]])</f>
        <v>2907120010 - O-Cresol having a purity of not less than 98,5% by weight (CAS RN 95-48-7)</v>
      </c>
    </row>
    <row r="3658" spans="1:4" x14ac:dyDescent="0.25">
      <c r="A3658" s="9" t="s">
        <v>741</v>
      </c>
      <c r="B3658" s="9" t="s">
        <v>5270</v>
      </c>
      <c r="C3658" s="9" t="s">
        <v>5271</v>
      </c>
      <c r="D3658" s="9" t="str">
        <f>CONCATENATE(quota_commodities[[#This Row],[goods_nomenclature_item_id]], " - ", quota_commodities[[#This Row],[description]])</f>
        <v>2914290060 - Cyclopropyl methyl ketone (CAS RN 765-43-5)</v>
      </c>
    </row>
    <row r="3659" spans="1:4" x14ac:dyDescent="0.25">
      <c r="A3659" s="9" t="s">
        <v>742</v>
      </c>
      <c r="B3659" s="9" t="s">
        <v>5272</v>
      </c>
      <c r="C3659" s="9" t="s">
        <v>5273</v>
      </c>
      <c r="D3659" s="9" t="str">
        <f>CONCATENATE(quota_commodities[[#This Row],[goods_nomenclature_item_id]], " - ", quota_commodities[[#This Row],[description]])</f>
        <v>2924190085 - 3-Iodoprop-2-ynyl N-butylcarbamate (CAS RN 55406-53-6)</v>
      </c>
    </row>
    <row r="3660" spans="1:4" x14ac:dyDescent="0.25">
      <c r="A3660" s="9" t="s">
        <v>743</v>
      </c>
      <c r="B3660" s="9" t="s">
        <v>5274</v>
      </c>
      <c r="C3660" s="9" t="s">
        <v>5275</v>
      </c>
      <c r="D3660" s="9" t="str">
        <f>CONCATENATE(quota_commodities[[#This Row],[goods_nomenclature_item_id]], " - ", quota_commodities[[#This Row],[description]])</f>
        <v>2926907084 - 2-Nitro-4(trifluoromethyl)benzonitrile (CAS RN 778-94-9)</v>
      </c>
    </row>
    <row r="3661" spans="1:4" x14ac:dyDescent="0.25">
      <c r="A3661" s="9" t="s">
        <v>744</v>
      </c>
      <c r="B3661" s="9" t="s">
        <v>5276</v>
      </c>
      <c r="C3661" s="9" t="s">
        <v>5277</v>
      </c>
      <c r="D3661" s="9" t="str">
        <f>CONCATENATE(quota_commodities[[#This Row],[goods_nomenclature_item_id]], " - ", quota_commodities[[#This Row],[description]])</f>
        <v>2932930000 - Piperonal</v>
      </c>
    </row>
    <row r="3662" spans="1:4" x14ac:dyDescent="0.25">
      <c r="A3662" s="9" t="s">
        <v>745</v>
      </c>
      <c r="B3662" s="9" t="s">
        <v>5278</v>
      </c>
      <c r="C3662" s="9" t="s">
        <v>5279</v>
      </c>
      <c r="D3662" s="9" t="str">
        <f>CONCATENATE(quota_commodities[[#This Row],[goods_nomenclature_item_id]], " - ", quota_commodities[[#This Row],[description]])</f>
        <v>2933698030 - 1,3,5-Tris[3-(dimethylamino)propyl]hexahydro-1,3,5-triazine (CAS RN 15875-13-5)</v>
      </c>
    </row>
    <row r="3663" spans="1:4" x14ac:dyDescent="0.25">
      <c r="A3663" s="9" t="s">
        <v>746</v>
      </c>
      <c r="B3663" s="9" t="s">
        <v>5280</v>
      </c>
      <c r="C3663" s="9" t="s">
        <v>5281</v>
      </c>
      <c r="D3663" s="9" t="str">
        <f>CONCATENATE(quota_commodities[[#This Row],[goods_nomenclature_item_id]], " - ", quota_commodities[[#This Row],[description]])</f>
        <v>3913100010 - Sodium alginate, extracted from brown seaweed (CAS RN 9005-38-3)</v>
      </c>
    </row>
    <row r="3664" spans="1:4" x14ac:dyDescent="0.25">
      <c r="A3664" s="9" t="s">
        <v>747</v>
      </c>
      <c r="B3664" s="9" t="s">
        <v>5282</v>
      </c>
      <c r="C3664" s="9" t="s">
        <v>5283</v>
      </c>
      <c r="D3664" s="9" t="str">
        <f>CONCATENATE(quota_commodities[[#This Row],[goods_nomenclature_item_id]], " - ", quota_commodities[[#This Row],[description]])</f>
        <v xml:space="preserve">7019120006 - S glass stratifils: - composed of continuous glass filaments of 9 ??m (??0,5 ??m), - measuring 200 tex or more but not more than 680 tex, - not containing any calcium oxide, and - with a breaking strength of more than 3 550 Mpa determined by ASTM D2343-09 for use in the manufacture of aeronautics </v>
      </c>
    </row>
    <row r="3665" spans="1:4" x14ac:dyDescent="0.25">
      <c r="A3665" s="9" t="s">
        <v>747</v>
      </c>
      <c r="B3665" s="9" t="s">
        <v>5284</v>
      </c>
      <c r="C3665" s="9" t="s">
        <v>5283</v>
      </c>
      <c r="D3665" s="9" t="str">
        <f>CONCATENATE(quota_commodities[[#This Row],[goods_nomenclature_item_id]], " - ", quota_commodities[[#This Row],[description]])</f>
        <v xml:space="preserve">7019120026 - S glass stratifils: - composed of continuous glass filaments of 9 ??m (??0,5 ??m), - measuring 200 tex or more but not more than 680 tex, - not containing any calcium oxide, and - with a breaking strength of more than 3 550 Mpa determined by ASTM D2343-09 for use in the manufacture of aeronautics </v>
      </c>
    </row>
    <row r="3666" spans="1:4" x14ac:dyDescent="0.25">
      <c r="A3666" s="9" t="s">
        <v>748</v>
      </c>
      <c r="B3666" s="9" t="s">
        <v>5285</v>
      </c>
      <c r="C3666" s="9" t="s">
        <v>5286</v>
      </c>
      <c r="D3666" s="9" t="str">
        <f>CONCATENATE(quota_commodities[[#This Row],[goods_nomenclature_item_id]], " - ", quota_commodities[[#This Row],[description]])</f>
        <v>8714109060 - Pistons for suspension systems, having a diameter of not more than 55??mm, of sintered steel</v>
      </c>
    </row>
    <row r="3667" spans="1:4" x14ac:dyDescent="0.25">
      <c r="A3667" s="9" t="s">
        <v>749</v>
      </c>
      <c r="B3667" s="9" t="s">
        <v>5287</v>
      </c>
      <c r="C3667" s="9" t="s">
        <v>5288</v>
      </c>
      <c r="D3667" s="9" t="str">
        <f>CONCATENATE(quota_commodities[[#This Row],[goods_nomenclature_item_id]], " - ", quota_commodities[[#This Row],[description]])</f>
        <v>7019400070 - E-fibre glass fabrics: - having a weight of 20 g/m?? or more, but not more than 214 g/m??, - impregnated with silane, - in rolls, - having a humidity content by weight of 0,13??% or less, and - having not more than 3 hollow fibres out of 100 000 fibres, for the exclusive use in the manufacture of prepregs and copper clad laminates</v>
      </c>
    </row>
    <row r="3668" spans="1:4" x14ac:dyDescent="0.25">
      <c r="A3668" s="9" t="s">
        <v>749</v>
      </c>
      <c r="B3668" s="9" t="s">
        <v>5289</v>
      </c>
      <c r="C3668" s="9" t="s">
        <v>5288</v>
      </c>
      <c r="D3668" s="9" t="str">
        <f>CONCATENATE(quota_commodities[[#This Row],[goods_nomenclature_item_id]], " - ", quota_commodities[[#This Row],[description]])</f>
        <v>7019520030 - E-fibre glass fabrics: - having a weight of 20 g/m?? or more, but not more than 214 g/m??, - impregnated with silane, - in rolls, - having a humidity content by weight of 0,13??% or less, and - having not more than 3 hollow fibres out of 100 000 fibres, for the exclusive use in the manufacture of prepregs and copper clad laminates</v>
      </c>
    </row>
    <row r="3669" spans="1:4" x14ac:dyDescent="0.25">
      <c r="A3669" s="9" t="s">
        <v>751</v>
      </c>
      <c r="B3669" s="9" t="s">
        <v>5290</v>
      </c>
      <c r="C3669" s="9" t="s">
        <v>5291</v>
      </c>
      <c r="D3669" s="9" t="str">
        <f>CONCATENATE(quota_commodities[[#This Row],[goods_nomenclature_item_id]], " - ", quota_commodities[[#This Row],[description]])</f>
        <v>2833298040 - Cesium sulphate (CAS RN 10294-54-9) in solid form or as aqueous solution containing by weight more than 48??% but not more than 52??% of cesium sulphate</v>
      </c>
    </row>
    <row r="3670" spans="1:4" x14ac:dyDescent="0.25">
      <c r="A3670" s="9" t="s">
        <v>752</v>
      </c>
      <c r="B3670" s="9" t="s">
        <v>5292</v>
      </c>
      <c r="C3670" s="9" t="s">
        <v>5293</v>
      </c>
      <c r="D3670" s="9" t="str">
        <f>CONCATENATE(quota_commodities[[#This Row],[goods_nomenclature_item_id]], " - ", quota_commodities[[#This Row],[description]])</f>
        <v>2924297087 - Paracetamol (INN) (CAS RN 103-90-2)</v>
      </c>
    </row>
    <row r="3671" spans="1:4" x14ac:dyDescent="0.25">
      <c r="A3671" s="9" t="s">
        <v>753</v>
      </c>
      <c r="B3671" s="9" t="s">
        <v>5294</v>
      </c>
      <c r="C3671" s="9" t="s">
        <v>5295</v>
      </c>
      <c r="D3671" s="9" t="str">
        <f>CONCATENATE(quota_commodities[[#This Row],[goods_nomenclature_item_id]], " - ", quota_commodities[[#This Row],[description]])</f>
        <v>3811290055 - Additives consisting of reaction products of diphenylamine and branched nonenes with: -|by weight more than 28|% but not more than 35|%|4-monononyldiphenylamine, and -|by weight more than 50|% but not more than 65|% 4,4'-dinonyldiphenylamine, -|by weight a total|percentage of 2, 4-dinonyldiphenylamine and 2, 4'-dinonyldiphenylamine|of not more than 5|%, used for the manufacture of lubricating oils</v>
      </c>
    </row>
    <row r="3672" spans="1:4" x14ac:dyDescent="0.25">
      <c r="A3672" s="9" t="s">
        <v>754</v>
      </c>
      <c r="B3672" s="9" t="s">
        <v>5296</v>
      </c>
      <c r="C3672" s="9" t="s">
        <v>5297</v>
      </c>
      <c r="D3672" s="9" t="str">
        <f>CONCATENATE(quota_commodities[[#This Row],[goods_nomenclature_item_id]], " - ", quota_commodities[[#This Row],[description]])</f>
        <v>2933299085 - Enzalutamide INN (CAS RN 915087-33-1)</v>
      </c>
    </row>
    <row r="3673" spans="1:4" x14ac:dyDescent="0.25">
      <c r="A3673" s="9" t="s">
        <v>755</v>
      </c>
      <c r="B3673" s="9" t="s">
        <v>5298</v>
      </c>
      <c r="C3673" s="9" t="s">
        <v>5299</v>
      </c>
      <c r="D3673" s="9" t="str">
        <f>CONCATENATE(quota_commodities[[#This Row],[goods_nomenclature_item_id]], " - ", quota_commodities[[#This Row],[description]])</f>
        <v>2933599539 - Ibrutinib (INN) (CAS RN 936563-96-1)</v>
      </c>
    </row>
    <row r="3674" spans="1:4" x14ac:dyDescent="0.25">
      <c r="A3674" s="9" t="s">
        <v>756</v>
      </c>
      <c r="B3674" s="9" t="s">
        <v>5300</v>
      </c>
      <c r="C3674" s="9" t="s">
        <v>5301</v>
      </c>
      <c r="D3674" s="9" t="str">
        <f>CONCATENATE(quota_commodities[[#This Row],[goods_nomenclature_item_id]], " - ", quota_commodities[[#This Row],[description]])</f>
        <v>2934999051 - Canagliflozin (INN) (CAS RN 928672-86-0)</v>
      </c>
    </row>
    <row r="3675" spans="1:4" x14ac:dyDescent="0.25">
      <c r="A3675" s="9" t="s">
        <v>757</v>
      </c>
      <c r="B3675" s="9" t="s">
        <v>5302</v>
      </c>
      <c r="C3675" s="9" t="s">
        <v>5303</v>
      </c>
      <c r="D3675" s="9" t="str">
        <f>CONCATENATE(quota_commodities[[#This Row],[goods_nomenclature_item_id]], " - ", quota_commodities[[#This Row],[description]])</f>
        <v xml:space="preserve">3824999289 - Mixture of tertiary alkyldimethyl amines containing by weight: - 60|% or more but not more than 80|% of dodecyldimethylamine (CAS RN 112-18-5), and - 20|% or more but not more than 30|% of dimethyl(tetradecyl)amine (CAS RN 112-75-4) </v>
      </c>
    </row>
    <row r="3676" spans="1:4" x14ac:dyDescent="0.25">
      <c r="A3676" s="9" t="s">
        <v>758</v>
      </c>
      <c r="B3676" s="9" t="s">
        <v>5304</v>
      </c>
      <c r="C3676" s="9" t="s">
        <v>5305</v>
      </c>
      <c r="D3676" s="9" t="str">
        <f>CONCATENATE(quota_commodities[[#This Row],[goods_nomenclature_item_id]], " - ", quota_commodities[[#This Row],[description]])</f>
        <v>3805109000 - Sulphate turpentine</v>
      </c>
    </row>
    <row r="3677" spans="1:4" x14ac:dyDescent="0.25">
      <c r="A3677" s="9" t="s">
        <v>759</v>
      </c>
      <c r="B3677" s="9" t="s">
        <v>5306</v>
      </c>
      <c r="C3677" s="9" t="s">
        <v>5307</v>
      </c>
      <c r="D3677" s="9" t="str">
        <f>CONCATENATE(quota_commodities[[#This Row],[goods_nomenclature_item_id]], " - ", quota_commodities[[#This Row],[description]])</f>
        <v>2309903111 - Dog or cat food, not put up for retail sale</v>
      </c>
    </row>
    <row r="3678" spans="1:4" x14ac:dyDescent="0.25">
      <c r="A3678" s="9" t="s">
        <v>759</v>
      </c>
      <c r="B3678" s="9" t="s">
        <v>5308</v>
      </c>
      <c r="C3678" s="9" t="s">
        <v>2617</v>
      </c>
      <c r="D3678" s="9" t="str">
        <f>CONCATENATE(quota_commodities[[#This Row],[goods_nomenclature_item_id]], " - ", quota_commodities[[#This Row],[description]])</f>
        <v>2309903114 - Other</v>
      </c>
    </row>
    <row r="3679" spans="1:4" x14ac:dyDescent="0.25">
      <c r="A3679" s="9" t="s">
        <v>759</v>
      </c>
      <c r="B3679" s="9" t="s">
        <v>5309</v>
      </c>
      <c r="C3679" s="9" t="s">
        <v>5307</v>
      </c>
      <c r="D3679" s="9" t="str">
        <f>CONCATENATE(quota_commodities[[#This Row],[goods_nomenclature_item_id]], " - ", quota_commodities[[#This Row],[description]])</f>
        <v>2309904141 - Dog or cat food, not put up for retail sale</v>
      </c>
    </row>
    <row r="3680" spans="1:4" x14ac:dyDescent="0.25">
      <c r="A3680" s="9" t="s">
        <v>759</v>
      </c>
      <c r="B3680" s="9" t="s">
        <v>5310</v>
      </c>
      <c r="C3680" s="9" t="s">
        <v>2617</v>
      </c>
      <c r="D3680" s="9" t="str">
        <f>CONCATENATE(quota_commodities[[#This Row],[goods_nomenclature_item_id]], " - ", quota_commodities[[#This Row],[description]])</f>
        <v>2309904149 - Other</v>
      </c>
    </row>
    <row r="3681" spans="1:4" x14ac:dyDescent="0.25">
      <c r="A3681" s="9" t="s">
        <v>761</v>
      </c>
      <c r="B3681" s="9" t="s">
        <v>5306</v>
      </c>
      <c r="C3681" s="9" t="s">
        <v>5307</v>
      </c>
      <c r="D3681" s="9" t="str">
        <f>CONCATENATE(quota_commodities[[#This Row],[goods_nomenclature_item_id]], " - ", quota_commodities[[#This Row],[description]])</f>
        <v>2309903111 - Dog or cat food, not put up for retail sale</v>
      </c>
    </row>
    <row r="3682" spans="1:4" x14ac:dyDescent="0.25">
      <c r="A3682" s="9" t="s">
        <v>761</v>
      </c>
      <c r="B3682" s="9" t="s">
        <v>5308</v>
      </c>
      <c r="C3682" s="9" t="s">
        <v>2617</v>
      </c>
      <c r="D3682" s="9" t="str">
        <f>CONCATENATE(quota_commodities[[#This Row],[goods_nomenclature_item_id]], " - ", quota_commodities[[#This Row],[description]])</f>
        <v>2309903114 - Other</v>
      </c>
    </row>
    <row r="3683" spans="1:4" x14ac:dyDescent="0.25">
      <c r="A3683" s="9" t="s">
        <v>761</v>
      </c>
      <c r="B3683" s="9" t="s">
        <v>5311</v>
      </c>
      <c r="C3683" s="9" t="s">
        <v>5307</v>
      </c>
      <c r="D3683" s="9" t="str">
        <f>CONCATENATE(quota_commodities[[#This Row],[goods_nomenclature_item_id]], " - ", quota_commodities[[#This Row],[description]])</f>
        <v>2309903117 - Dog or cat food, not put up for retail sale</v>
      </c>
    </row>
    <row r="3684" spans="1:4" x14ac:dyDescent="0.25">
      <c r="A3684" s="9" t="s">
        <v>761</v>
      </c>
      <c r="B3684" s="9" t="s">
        <v>5312</v>
      </c>
      <c r="C3684" s="9" t="s">
        <v>2617</v>
      </c>
      <c r="D3684" s="9" t="str">
        <f>CONCATENATE(quota_commodities[[#This Row],[goods_nomenclature_item_id]], " - ", quota_commodities[[#This Row],[description]])</f>
        <v>2309903119 - Other</v>
      </c>
    </row>
    <row r="3685" spans="1:4" x14ac:dyDescent="0.25">
      <c r="A3685" s="9" t="s">
        <v>761</v>
      </c>
      <c r="B3685" s="9" t="s">
        <v>5309</v>
      </c>
      <c r="C3685" s="9" t="s">
        <v>5307</v>
      </c>
      <c r="D3685" s="9" t="str">
        <f>CONCATENATE(quota_commodities[[#This Row],[goods_nomenclature_item_id]], " - ", quota_commodities[[#This Row],[description]])</f>
        <v>2309904141 - Dog or cat food, not put up for retail sale</v>
      </c>
    </row>
    <row r="3686" spans="1:4" x14ac:dyDescent="0.25">
      <c r="A3686" s="9" t="s">
        <v>761</v>
      </c>
      <c r="B3686" s="9" t="s">
        <v>5310</v>
      </c>
      <c r="C3686" s="9" t="s">
        <v>2617</v>
      </c>
      <c r="D3686" s="9" t="str">
        <f>CONCATENATE(quota_commodities[[#This Row],[goods_nomenclature_item_id]], " - ", quota_commodities[[#This Row],[description]])</f>
        <v>2309904149 - Other</v>
      </c>
    </row>
    <row r="3687" spans="1:4" x14ac:dyDescent="0.25">
      <c r="A3687" s="9" t="s">
        <v>761</v>
      </c>
      <c r="B3687" s="9" t="s">
        <v>5313</v>
      </c>
      <c r="C3687" s="9" t="s">
        <v>5307</v>
      </c>
      <c r="D3687" s="9" t="str">
        <f>CONCATENATE(quota_commodities[[#This Row],[goods_nomenclature_item_id]], " - ", quota_commodities[[#This Row],[description]])</f>
        <v>2309904151 - Dog or cat food, not put up for retail sale</v>
      </c>
    </row>
    <row r="3688" spans="1:4" x14ac:dyDescent="0.25">
      <c r="A3688" s="9" t="s">
        <v>761</v>
      </c>
      <c r="B3688" s="9" t="s">
        <v>5314</v>
      </c>
      <c r="C3688" s="9" t="s">
        <v>2617</v>
      </c>
      <c r="D3688" s="9" t="str">
        <f>CONCATENATE(quota_commodities[[#This Row],[goods_nomenclature_item_id]], " - ", quota_commodities[[#This Row],[description]])</f>
        <v>2309904159 - Other</v>
      </c>
    </row>
    <row r="3689" spans="1:4" x14ac:dyDescent="0.25">
      <c r="A3689" s="9" t="s">
        <v>762</v>
      </c>
      <c r="B3689" s="9" t="s">
        <v>5315</v>
      </c>
      <c r="C3689" s="9" t="s">
        <v>5316</v>
      </c>
      <c r="D3689" s="9" t="str">
        <f>CONCATENATE(quota_commodities[[#This Row],[goods_nomenclature_item_id]], " - ", quota_commodities[[#This Row],[description]])</f>
        <v>7609000020 - Aluminium tube or pipe fittings for affixing to radiators of motor bikes</v>
      </c>
    </row>
    <row r="3690" spans="1:4" x14ac:dyDescent="0.25">
      <c r="A3690" s="9" t="s">
        <v>763</v>
      </c>
      <c r="B3690" s="9" t="s">
        <v>5317</v>
      </c>
      <c r="C3690" s="9" t="s">
        <v>5318</v>
      </c>
      <c r="D3690" s="9" t="str">
        <f>CONCATENATE(quota_commodities[[#This Row],[goods_nomenclature_item_id]], " - ", quota_commodities[[#This Row],[description]])</f>
        <v xml:space="preserve">3824999367 - Mixture of phytosterols, in the form of powder, containing by weight: - 75% or more of sterols,  - not more than 25% of stanols  for use in the manufacture of stanols/sterols or stanol/sterol esters </v>
      </c>
    </row>
    <row r="3691" spans="1:4" x14ac:dyDescent="0.25">
      <c r="A3691" s="9" t="s">
        <v>764</v>
      </c>
      <c r="B3691" s="9" t="s">
        <v>5319</v>
      </c>
      <c r="C3691" s="9" t="s">
        <v>5320</v>
      </c>
      <c r="D3691" s="9" t="str">
        <f>CONCATENATE(quota_commodities[[#This Row],[goods_nomenclature_item_id]], " - ", quota_commodities[[#This Row],[description]])</f>
        <v>3804000010 - Sodium lignosulphonate</v>
      </c>
    </row>
    <row r="3692" spans="1:4" x14ac:dyDescent="0.25">
      <c r="A3692" s="9" t="s">
        <v>765</v>
      </c>
      <c r="B3692" s="9" t="s">
        <v>5321</v>
      </c>
      <c r="C3692" s="9" t="s">
        <v>5322</v>
      </c>
      <c r="D3692" s="9" t="str">
        <f>CONCATENATE(quota_commodities[[#This Row],[goods_nomenclature_item_id]], " - ", quota_commodities[[#This Row],[description]])</f>
        <v>8481808540 - Exhaust valve for use in the manufacture of motorcycle exhaust gas systems</v>
      </c>
    </row>
    <row r="3693" spans="1:4" x14ac:dyDescent="0.25">
      <c r="A3693" s="9" t="s">
        <v>766</v>
      </c>
      <c r="B3693" s="9" t="s">
        <v>5323</v>
      </c>
      <c r="C3693" s="9" t="s">
        <v>5324</v>
      </c>
      <c r="D3693" s="9" t="str">
        <f>CONCATENATE(quota_commodities[[#This Row],[goods_nomenclature_item_id]], " - ", quota_commodities[[#This Row],[description]])</f>
        <v>8708999775 - Aluminium alloy support bracket, with mounting holes, whether or not with fixation nuts, for indirect connection of the gearbox to the car body for use in the manufacture of goods of Chapter 87</v>
      </c>
    </row>
    <row r="3694" spans="1:4" x14ac:dyDescent="0.25">
      <c r="A3694" s="9" t="s">
        <v>767</v>
      </c>
      <c r="B3694" s="9" t="s">
        <v>5325</v>
      </c>
      <c r="C3694" s="9" t="s">
        <v>5326</v>
      </c>
      <c r="D3694" s="9" t="str">
        <f>CONCATENATE(quota_commodities[[#This Row],[goods_nomenclature_item_id]], " - ", quota_commodities[[#This Row],[description]])</f>
        <v>2401103591 - whether or not cut in regular size, having a custom value of not less than Euro|450 per 100|kg net weight, for use as binder or wrapper for the manufacture of goods falling within subheading 2402 10 00</v>
      </c>
    </row>
    <row r="3695" spans="1:4" x14ac:dyDescent="0.25">
      <c r="A3695" s="9" t="s">
        <v>767</v>
      </c>
      <c r="B3695" s="9" t="s">
        <v>5327</v>
      </c>
      <c r="C3695" s="9" t="s">
        <v>5326</v>
      </c>
      <c r="D3695" s="9" t="str">
        <f>CONCATENATE(quota_commodities[[#This Row],[goods_nomenclature_item_id]], " - ", quota_commodities[[#This Row],[description]])</f>
        <v>2401107010 - whether or not cut in regular size, having a custom value of not less than Euro|450 per 100|kg net weight, for use as binder or wrapper for the manufacture of goods falling within subheading 2402 10 00</v>
      </c>
    </row>
    <row r="3696" spans="1:4" x14ac:dyDescent="0.25">
      <c r="A3696" s="9" t="s">
        <v>767</v>
      </c>
      <c r="B3696" s="9" t="s">
        <v>5328</v>
      </c>
      <c r="C3696" s="9" t="s">
        <v>5326</v>
      </c>
      <c r="D3696" s="9" t="str">
        <f>CONCATENATE(quota_commodities[[#This Row],[goods_nomenclature_item_id]], " - ", quota_commodities[[#This Row],[description]])</f>
        <v>2401109511 - whether or not cut in regular size, having a custom value of not less than Euro|450 per 100|kg net weight, for use as binder or wrapper for the manufacture of goods falling within subheading 2402 10 00</v>
      </c>
    </row>
    <row r="3697" spans="1:4" x14ac:dyDescent="0.25">
      <c r="A3697" s="9" t="s">
        <v>767</v>
      </c>
      <c r="B3697" s="9" t="s">
        <v>5329</v>
      </c>
      <c r="C3697" s="9" t="s">
        <v>5326</v>
      </c>
      <c r="D3697" s="9" t="str">
        <f>CONCATENATE(quota_commodities[[#This Row],[goods_nomenclature_item_id]], " - ", quota_commodities[[#This Row],[description]])</f>
        <v>2401109521 - whether or not cut in regular size, having a custom value of not less than Euro|450 per 100|kg net weight, for use as binder or wrapper for the manufacture of goods falling within subheading 2402 10 00</v>
      </c>
    </row>
    <row r="3698" spans="1:4" x14ac:dyDescent="0.25">
      <c r="A3698" s="9" t="s">
        <v>767</v>
      </c>
      <c r="B3698" s="9" t="s">
        <v>5330</v>
      </c>
      <c r="C3698" s="9" t="s">
        <v>5326</v>
      </c>
      <c r="D3698" s="9" t="str">
        <f>CONCATENATE(quota_commodities[[#This Row],[goods_nomenclature_item_id]], " - ", quota_commodities[[#This Row],[description]])</f>
        <v>2401109591 - whether or not cut in regular size, having a custom value of not less than Euro|450 per 100|kg net weight, for use as binder or wrapper for the manufacture of goods falling within subheading 2402 10 00</v>
      </c>
    </row>
    <row r="3699" spans="1:4" x14ac:dyDescent="0.25">
      <c r="A3699" s="9" t="s">
        <v>767</v>
      </c>
      <c r="B3699" s="9" t="s">
        <v>5331</v>
      </c>
      <c r="C3699" s="9" t="s">
        <v>5326</v>
      </c>
      <c r="D3699" s="9" t="str">
        <f>CONCATENATE(quota_commodities[[#This Row],[goods_nomenclature_item_id]], " - ", quota_commodities[[#This Row],[description]])</f>
        <v>2401203591 - whether or not cut in regular size, having a custom value of not less than Euro|450 per 100|kg net weight, for use as binder or wrapper for the manufacture of goods falling within subheading 2402 10 00</v>
      </c>
    </row>
    <row r="3700" spans="1:4" x14ac:dyDescent="0.25">
      <c r="A3700" s="9" t="s">
        <v>767</v>
      </c>
      <c r="B3700" s="9" t="s">
        <v>5332</v>
      </c>
      <c r="C3700" s="9" t="s">
        <v>5326</v>
      </c>
      <c r="D3700" s="9" t="str">
        <f>CONCATENATE(quota_commodities[[#This Row],[goods_nomenclature_item_id]], " - ", quota_commodities[[#This Row],[description]])</f>
        <v>2401207010 - whether or not cut in regular size, having a custom value of not less than Euro|450 per 100|kg net weight, for use as binder or wrapper for the manufacture of goods falling within subheading 2402 10 00</v>
      </c>
    </row>
    <row r="3701" spans="1:4" x14ac:dyDescent="0.25">
      <c r="A3701" s="9" t="s">
        <v>767</v>
      </c>
      <c r="B3701" s="9" t="s">
        <v>5333</v>
      </c>
      <c r="C3701" s="9" t="s">
        <v>5326</v>
      </c>
      <c r="D3701" s="9" t="str">
        <f>CONCATENATE(quota_commodities[[#This Row],[goods_nomenclature_item_id]], " - ", quota_commodities[[#This Row],[description]])</f>
        <v>2401209511 - whether or not cut in regular size, having a custom value of not less than Euro|450 per 100|kg net weight, for use as binder or wrapper for the manufacture of goods falling within subheading 2402 10 00</v>
      </c>
    </row>
    <row r="3702" spans="1:4" x14ac:dyDescent="0.25">
      <c r="A3702" s="9" t="s">
        <v>767</v>
      </c>
      <c r="B3702" s="9" t="s">
        <v>5334</v>
      </c>
      <c r="C3702" s="9" t="s">
        <v>5326</v>
      </c>
      <c r="D3702" s="9" t="str">
        <f>CONCATENATE(quota_commodities[[#This Row],[goods_nomenclature_item_id]], " - ", quota_commodities[[#This Row],[description]])</f>
        <v>2401209521 - whether or not cut in regular size, having a custom value of not less than Euro|450 per 100|kg net weight, for use as binder or wrapper for the manufacture of goods falling within subheading 2402 10 00</v>
      </c>
    </row>
    <row r="3703" spans="1:4" x14ac:dyDescent="0.25">
      <c r="A3703" s="9" t="s">
        <v>767</v>
      </c>
      <c r="B3703" s="9" t="s">
        <v>5335</v>
      </c>
      <c r="C3703" s="9" t="s">
        <v>5326</v>
      </c>
      <c r="D3703" s="9" t="str">
        <f>CONCATENATE(quota_commodities[[#This Row],[goods_nomenclature_item_id]], " - ", quota_commodities[[#This Row],[description]])</f>
        <v>2401209591 - whether or not cut in regular size, having a custom value of not less than Euro|450 per 100|kg net weight, for use as binder or wrapper for the manufacture of goods falling within subheading 2402 10 00</v>
      </c>
    </row>
    <row r="3704" spans="1:4" x14ac:dyDescent="0.25">
      <c r="A3704" s="9" t="s">
        <v>768</v>
      </c>
      <c r="B3704" s="9" t="s">
        <v>5336</v>
      </c>
      <c r="C3704" s="9" t="s">
        <v>5337</v>
      </c>
      <c r="D3704" s="9" t="str">
        <f>CONCATENATE(quota_commodities[[#This Row],[goods_nomenclature_item_id]], " - ", quota_commodities[[#This Row],[description]])</f>
        <v>2811220040 - Silica filler in the form of granules, with a purity by weight of 97|% or more of silicon dioxide</v>
      </c>
    </row>
    <row r="3705" spans="1:4" x14ac:dyDescent="0.25">
      <c r="A3705" s="9" t="s">
        <v>769</v>
      </c>
      <c r="B3705" s="9" t="s">
        <v>5338</v>
      </c>
      <c r="C3705" s="9" t="s">
        <v>5339</v>
      </c>
      <c r="D3705" s="9" t="str">
        <f>CONCATENATE(quota_commodities[[#This Row],[goods_nomenclature_item_id]], " - ", quota_commodities[[#This Row],[description]])</f>
        <v>2903220000 - Trichloroethylene</v>
      </c>
    </row>
    <row r="3706" spans="1:4" x14ac:dyDescent="0.25">
      <c r="A3706" s="9" t="s">
        <v>770</v>
      </c>
      <c r="B3706" s="9" t="s">
        <v>5340</v>
      </c>
      <c r="C3706" s="9" t="s">
        <v>5341</v>
      </c>
      <c r="D3706" s="9" t="str">
        <f>CONCATENATE(quota_commodities[[#This Row],[goods_nomenclature_item_id]], " - ", quota_commodities[[#This Row],[description]])</f>
        <v>9027109020 - Lambda sensors for permanent incorporation into motor cycle exhaust systems</v>
      </c>
    </row>
    <row r="3707" spans="1:4" x14ac:dyDescent="0.25">
      <c r="A3707" s="9" t="s">
        <v>771</v>
      </c>
      <c r="B3707" s="9" t="s">
        <v>5342</v>
      </c>
      <c r="C3707" s="9" t="s">
        <v>5343</v>
      </c>
      <c r="D3707" s="9" t="str">
        <f>CONCATENATE(quota_commodities[[#This Row],[goods_nomenclature_item_id]], " - ", quota_commodities[[#This Row],[description]])</f>
        <v>2903998030 - 1,3-Dichlorobenzene (CAS RN 541-73-1)</v>
      </c>
    </row>
    <row r="3708" spans="1:4" x14ac:dyDescent="0.25">
      <c r="A3708" s="9" t="s">
        <v>772</v>
      </c>
      <c r="B3708" s="9" t="s">
        <v>5344</v>
      </c>
      <c r="C3708" s="9" t="s">
        <v>5345</v>
      </c>
      <c r="D3708" s="9" t="str">
        <f>CONCATENATE(quota_commodities[[#This Row],[goods_nomenclature_item_id]], " - ", quota_commodities[[#This Row],[description]])</f>
        <v>3806100010 - Obtained from fresh oleoresins</v>
      </c>
    </row>
    <row r="3709" spans="1:4" x14ac:dyDescent="0.25">
      <c r="A3709" s="9" t="s">
        <v>773</v>
      </c>
      <c r="B3709" s="9" t="s">
        <v>5346</v>
      </c>
      <c r="C3709" s="9" t="s">
        <v>5347</v>
      </c>
      <c r="D3709" s="9" t="str">
        <f>CONCATENATE(quota_commodities[[#This Row],[goods_nomenclature_item_id]], " - ", quota_commodities[[#This Row],[description]])</f>
        <v>2940000020 - D-Xylose (CAS RN 58-86-6)</v>
      </c>
    </row>
    <row r="3710" spans="1:4" x14ac:dyDescent="0.25">
      <c r="A3710" s="9" t="s">
        <v>774</v>
      </c>
      <c r="B3710" s="9" t="s">
        <v>5348</v>
      </c>
      <c r="C3710" s="9" t="s">
        <v>5349</v>
      </c>
      <c r="D3710" s="9" t="str">
        <f>CONCATENATE(quota_commodities[[#This Row],[goods_nomenclature_item_id]], " - ", quota_commodities[[#This Row],[description]])</f>
        <v>2932190060 - Flurtamone (ISO) (CAS RN 96525-23-4)</v>
      </c>
    </row>
    <row r="3711" spans="1:4" x14ac:dyDescent="0.25">
      <c r="A3711" s="9" t="s">
        <v>775</v>
      </c>
      <c r="B3711" s="9" t="s">
        <v>5350</v>
      </c>
      <c r="C3711" s="9" t="s">
        <v>5351</v>
      </c>
      <c r="D3711" s="9" t="str">
        <f>CONCATENATE(quota_commodities[[#This Row],[goods_nomenclature_item_id]], " - ", quota_commodities[[#This Row],[description]])</f>
        <v>2915240000 - Acetic anhydride</v>
      </c>
    </row>
    <row r="3712" spans="1:4" x14ac:dyDescent="0.25">
      <c r="A3712" s="9" t="s">
        <v>776</v>
      </c>
      <c r="B3712" s="9" t="s">
        <v>5352</v>
      </c>
      <c r="C3712" s="9" t="s">
        <v>5353</v>
      </c>
      <c r="D3712" s="9" t="str">
        <f>CONCATENATE(quota_commodities[[#This Row],[goods_nomenclature_item_id]], " - ", quota_commodities[[#This Row],[description]])</f>
        <v>2918300010 - Benzophenone-3,3???,4,4???-tetracarboxylic dianhydride (CAS RN 2421-28-5)</v>
      </c>
    </row>
    <row r="3713" spans="1:4" x14ac:dyDescent="0.25">
      <c r="A3713" s="9" t="s">
        <v>1240</v>
      </c>
      <c r="B3713" s="9" t="s">
        <v>5354</v>
      </c>
      <c r="C3713" s="9" t="s">
        <v>5355</v>
      </c>
      <c r="D3713" s="9" t="str">
        <f>CONCATENATE(quota_commodities[[#This Row],[goods_nomenclature_item_id]], " - ", quota_commodities[[#This Row],[description]])</f>
        <v xml:space="preserve">0210209010 - Cuts of meat from haunches of bovine animals aged at least 18 months, with no visible intramuscular fat (3 to 7 %) and a pH of the fresh meat between 5.4 and 6.0; salted, seasoned, pressed, dried only in fresh dry air and developing noble mould (bloom of microscopic fungi); the weight of the finished product is between 41|% and 53|% of the raw material before salting </v>
      </c>
    </row>
    <row r="3714" spans="1:4" x14ac:dyDescent="0.25">
      <c r="A3714" s="9" t="s">
        <v>1242</v>
      </c>
      <c r="B3714" s="9" t="s">
        <v>5356</v>
      </c>
      <c r="C3714" s="9" t="s">
        <v>3362</v>
      </c>
      <c r="D3714" s="9" t="str">
        <f>CONCATENATE(quota_commodities[[#This Row],[goods_nomenclature_item_id]], " - ", quota_commodities[[#This Row],[description]])</f>
        <v>0405101100 - In immediate packings of a net content not exceeding 1|kg</v>
      </c>
    </row>
    <row r="3715" spans="1:4" x14ac:dyDescent="0.25">
      <c r="A3715" s="9" t="s">
        <v>1242</v>
      </c>
      <c r="B3715" s="9" t="s">
        <v>5357</v>
      </c>
      <c r="C3715" s="9" t="s">
        <v>2617</v>
      </c>
      <c r="D3715" s="9" t="str">
        <f>CONCATENATE(quota_commodities[[#This Row],[goods_nomenclature_item_id]], " - ", quota_commodities[[#This Row],[description]])</f>
        <v>0405101900 - Other</v>
      </c>
    </row>
    <row r="3716" spans="1:4" x14ac:dyDescent="0.25">
      <c r="A3716" s="9" t="s">
        <v>1244</v>
      </c>
      <c r="B3716" s="9" t="s">
        <v>5358</v>
      </c>
      <c r="C3716" s="9" t="s">
        <v>5359</v>
      </c>
      <c r="D3716" s="9" t="str">
        <f>CONCATENATE(quota_commodities[[#This Row],[goods_nomenclature_item_id]], " - ", quota_commodities[[#This Row],[description]])</f>
        <v>0406105010 - Skyr</v>
      </c>
    </row>
    <row r="3717" spans="1:4" x14ac:dyDescent="0.25">
      <c r="A3717" s="9" t="s">
        <v>1245</v>
      </c>
      <c r="B3717" s="9" t="s">
        <v>5360</v>
      </c>
      <c r="C3717" s="9" t="s">
        <v>5361</v>
      </c>
      <c r="D3717" s="9" t="str">
        <f>CONCATENATE(quota_commodities[[#This Row],[goods_nomenclature_item_id]], " - ", quota_commodities[[#This Row],[description]])</f>
        <v>0406103000 - Mozzarella, whether or not in a liquid</v>
      </c>
    </row>
    <row r="3718" spans="1:4" x14ac:dyDescent="0.25">
      <c r="A3718" s="9" t="s">
        <v>1245</v>
      </c>
      <c r="B3718" s="9" t="s">
        <v>5362</v>
      </c>
      <c r="C3718" s="9" t="s">
        <v>5363</v>
      </c>
      <c r="D3718" s="9" t="str">
        <f>CONCATENATE(quota_commodities[[#This Row],[goods_nomenclature_item_id]], " - ", quota_commodities[[#This Row],[description]])</f>
        <v>0406105030 - Pizza cheese, frozen, cut into pieces each weighing not more than 1|gram, in containers with a net content of 5kg or more, of a water content, by weight, of 52% or more, and a fat content by weight in the dry matter of 38% or more</v>
      </c>
    </row>
    <row r="3719" spans="1:4" x14ac:dyDescent="0.25">
      <c r="A3719" s="9" t="s">
        <v>1245</v>
      </c>
      <c r="B3719" s="9" t="s">
        <v>5364</v>
      </c>
      <c r="C3719" s="9" t="s">
        <v>2617</v>
      </c>
      <c r="D3719" s="9" t="str">
        <f>CONCATENATE(quota_commodities[[#This Row],[goods_nomenclature_item_id]], " - ", quota_commodities[[#This Row],[description]])</f>
        <v>0406105090 - Other</v>
      </c>
    </row>
    <row r="3720" spans="1:4" x14ac:dyDescent="0.25">
      <c r="A3720" s="9" t="s">
        <v>1245</v>
      </c>
      <c r="B3720" s="9" t="s">
        <v>5365</v>
      </c>
      <c r="C3720" s="9" t="s">
        <v>2617</v>
      </c>
      <c r="D3720" s="9" t="str">
        <f>CONCATENATE(quota_commodities[[#This Row],[goods_nomenclature_item_id]], " - ", quota_commodities[[#This Row],[description]])</f>
        <v>0406108000 - Other</v>
      </c>
    </row>
    <row r="3721" spans="1:4" x14ac:dyDescent="0.25">
      <c r="A3721" s="9" t="s">
        <v>1245</v>
      </c>
      <c r="B3721" s="9" t="s">
        <v>4757</v>
      </c>
      <c r="C3721" s="9" t="s">
        <v>4758</v>
      </c>
      <c r="D3721" s="9" t="str">
        <f>CONCATENATE(quota_commodities[[#This Row],[goods_nomenclature_item_id]], " - ", quota_commodities[[#This Row],[description]])</f>
        <v>0406200000 - Grated or powdered cheese, of all kinds</v>
      </c>
    </row>
    <row r="3722" spans="1:4" x14ac:dyDescent="0.25">
      <c r="A3722" s="9" t="s">
        <v>1245</v>
      </c>
      <c r="B3722" s="9" t="s">
        <v>4759</v>
      </c>
      <c r="C3722" s="9" t="s">
        <v>4760</v>
      </c>
      <c r="D3722" s="9" t="str">
        <f>CONCATENATE(quota_commodities[[#This Row],[goods_nomenclature_item_id]], " - ", quota_commodities[[#This Row],[description]])</f>
        <v>0406300000 - Processed cheese, not grated or powdered</v>
      </c>
    </row>
    <row r="3723" spans="1:4" x14ac:dyDescent="0.25">
      <c r="A3723" s="9" t="s">
        <v>1245</v>
      </c>
      <c r="B3723" s="9" t="s">
        <v>4761</v>
      </c>
      <c r="C3723" s="9" t="s">
        <v>4762</v>
      </c>
      <c r="D3723" s="9" t="str">
        <f>CONCATENATE(quota_commodities[[#This Row],[goods_nomenclature_item_id]], " - ", quota_commodities[[#This Row],[description]])</f>
        <v>0406400000 - Blue-veined cheese and other cheese containing veins produced by Penicillium roqueforti</v>
      </c>
    </row>
    <row r="3724" spans="1:4" x14ac:dyDescent="0.25">
      <c r="A3724" s="9" t="s">
        <v>1245</v>
      </c>
      <c r="B3724" s="9" t="s">
        <v>5366</v>
      </c>
      <c r="C3724" s="9" t="s">
        <v>5367</v>
      </c>
      <c r="D3724" s="9" t="str">
        <f>CONCATENATE(quota_commodities[[#This Row],[goods_nomenclature_item_id]], " - ", quota_commodities[[#This Row],[description]])</f>
        <v>0406900000 - Other cheese</v>
      </c>
    </row>
    <row r="3725" spans="1:4" x14ac:dyDescent="0.25">
      <c r="A3725" s="9" t="s">
        <v>1246</v>
      </c>
      <c r="B3725" s="9" t="s">
        <v>5368</v>
      </c>
      <c r="C3725" s="9" t="s">
        <v>2617</v>
      </c>
      <c r="D3725" s="9" t="str">
        <f>CONCATENATE(quota_commodities[[#This Row],[goods_nomenclature_item_id]], " - ", quota_commodities[[#This Row],[description]])</f>
        <v>1001990000 - Other</v>
      </c>
    </row>
    <row r="3726" spans="1:4" x14ac:dyDescent="0.25">
      <c r="A3726" s="9" t="s">
        <v>1246</v>
      </c>
      <c r="B3726" s="9" t="s">
        <v>5369</v>
      </c>
      <c r="C3726" s="9" t="s">
        <v>5370</v>
      </c>
      <c r="D3726" s="9" t="str">
        <f>CONCATENATE(quota_commodities[[#This Row],[goods_nomenclature_item_id]], " - ", quota_commodities[[#This Row],[description]])</f>
        <v>1101001500 - Of common wheat and spelt</v>
      </c>
    </row>
    <row r="3727" spans="1:4" x14ac:dyDescent="0.25">
      <c r="A3727" s="9" t="s">
        <v>1246</v>
      </c>
      <c r="B3727" s="9" t="s">
        <v>5371</v>
      </c>
      <c r="C3727" s="9" t="s">
        <v>5372</v>
      </c>
      <c r="D3727" s="9" t="str">
        <f>CONCATENATE(quota_commodities[[#This Row],[goods_nomenclature_item_id]], " - ", quota_commodities[[#This Row],[description]])</f>
        <v>1101009000 - Meslin flour</v>
      </c>
    </row>
    <row r="3728" spans="1:4" x14ac:dyDescent="0.25">
      <c r="A3728" s="9" t="s">
        <v>1246</v>
      </c>
      <c r="B3728" s="9" t="s">
        <v>5373</v>
      </c>
      <c r="C3728" s="9" t="s">
        <v>2617</v>
      </c>
      <c r="D3728" s="9" t="str">
        <f>CONCATENATE(quota_commodities[[#This Row],[goods_nomenclature_item_id]], " - ", quota_commodities[[#This Row],[description]])</f>
        <v>1102909000 - Other</v>
      </c>
    </row>
    <row r="3729" spans="1:4" x14ac:dyDescent="0.25">
      <c r="A3729" s="9" t="s">
        <v>1246</v>
      </c>
      <c r="B3729" s="9" t="s">
        <v>5374</v>
      </c>
      <c r="C3729" s="9" t="s">
        <v>5375</v>
      </c>
      <c r="D3729" s="9" t="str">
        <f>CONCATENATE(quota_commodities[[#This Row],[goods_nomenclature_item_id]], " - ", quota_commodities[[#This Row],[description]])</f>
        <v>1103119000 - Common wheat and spelt</v>
      </c>
    </row>
    <row r="3730" spans="1:4" x14ac:dyDescent="0.25">
      <c r="A3730" s="9" t="s">
        <v>1246</v>
      </c>
      <c r="B3730" s="9" t="s">
        <v>5376</v>
      </c>
      <c r="C3730" s="9" t="s">
        <v>5377</v>
      </c>
      <c r="D3730" s="9" t="str">
        <f>CONCATENATE(quota_commodities[[#This Row],[goods_nomenclature_item_id]], " - ", quota_commodities[[#This Row],[description]])</f>
        <v>1103206000 - Of wheat</v>
      </c>
    </row>
    <row r="3731" spans="1:4" x14ac:dyDescent="0.25">
      <c r="A3731" s="9" t="s">
        <v>1248</v>
      </c>
      <c r="B3731" s="9" t="s">
        <v>5378</v>
      </c>
      <c r="C3731" s="9" t="s">
        <v>2617</v>
      </c>
      <c r="D3731" s="9" t="str">
        <f>CONCATENATE(quota_commodities[[#This Row],[goods_nomenclature_item_id]], " - ", quota_commodities[[#This Row],[description]])</f>
        <v>1005900000 - Other</v>
      </c>
    </row>
    <row r="3732" spans="1:4" x14ac:dyDescent="0.25">
      <c r="A3732" s="9" t="s">
        <v>1248</v>
      </c>
      <c r="B3732" s="9" t="s">
        <v>5379</v>
      </c>
      <c r="C3732" s="9" t="s">
        <v>5380</v>
      </c>
      <c r="D3732" s="9" t="str">
        <f>CONCATENATE(quota_commodities[[#This Row],[goods_nomenclature_item_id]], " - ", quota_commodities[[#This Row],[description]])</f>
        <v>1102200000 - Maize (corn) flour</v>
      </c>
    </row>
    <row r="3733" spans="1:4" x14ac:dyDescent="0.25">
      <c r="A3733" s="9" t="s">
        <v>1248</v>
      </c>
      <c r="B3733" s="9" t="s">
        <v>5381</v>
      </c>
      <c r="C3733" s="9" t="s">
        <v>5382</v>
      </c>
      <c r="D3733" s="9" t="str">
        <f>CONCATENATE(quota_commodities[[#This Row],[goods_nomenclature_item_id]], " - ", quota_commodities[[#This Row],[description]])</f>
        <v>1103130000 - Of maize (corn)</v>
      </c>
    </row>
    <row r="3734" spans="1:4" x14ac:dyDescent="0.25">
      <c r="A3734" s="9" t="s">
        <v>1248</v>
      </c>
      <c r="B3734" s="9" t="s">
        <v>5383</v>
      </c>
      <c r="C3734" s="9" t="s">
        <v>5384</v>
      </c>
      <c r="D3734" s="9" t="str">
        <f>CONCATENATE(quota_commodities[[#This Row],[goods_nomenclature_item_id]], " - ", quota_commodities[[#This Row],[description]])</f>
        <v>1103204000 - Of maize</v>
      </c>
    </row>
    <row r="3735" spans="1:4" x14ac:dyDescent="0.25">
      <c r="A3735" s="9" t="s">
        <v>1248</v>
      </c>
      <c r="B3735" s="9" t="s">
        <v>5385</v>
      </c>
      <c r="C3735" s="9" t="s">
        <v>5382</v>
      </c>
      <c r="D3735" s="9" t="str">
        <f>CONCATENATE(quota_commodities[[#This Row],[goods_nomenclature_item_id]], " - ", quota_commodities[[#This Row],[description]])</f>
        <v>1104230000 - Of maize (corn)</v>
      </c>
    </row>
    <row r="3736" spans="1:4" x14ac:dyDescent="0.25">
      <c r="A3736" s="9" t="s">
        <v>1249</v>
      </c>
      <c r="B3736" s="9" t="s">
        <v>5386</v>
      </c>
      <c r="C3736" s="9" t="s">
        <v>2617</v>
      </c>
      <c r="D3736" s="9" t="str">
        <f>CONCATENATE(quota_commodities[[#This Row],[goods_nomenclature_item_id]], " - ", quota_commodities[[#This Row],[description]])</f>
        <v>1003900000 - Other</v>
      </c>
    </row>
    <row r="3737" spans="1:4" x14ac:dyDescent="0.25">
      <c r="A3737" s="9" t="s">
        <v>1249</v>
      </c>
      <c r="B3737" s="9" t="s">
        <v>5387</v>
      </c>
      <c r="C3737" s="9" t="s">
        <v>5388</v>
      </c>
      <c r="D3737" s="9" t="str">
        <f>CONCATENATE(quota_commodities[[#This Row],[goods_nomenclature_item_id]], " - ", quota_commodities[[#This Row],[description]])</f>
        <v>1102901000 - Barley flour</v>
      </c>
    </row>
    <row r="3738" spans="1:4" x14ac:dyDescent="0.25">
      <c r="A3738" s="9" t="s">
        <v>1249</v>
      </c>
      <c r="B3738" s="9" t="s">
        <v>5389</v>
      </c>
      <c r="C3738" s="9" t="s">
        <v>5390</v>
      </c>
      <c r="D3738" s="9" t="str">
        <f>CONCATENATE(quota_commodities[[#This Row],[goods_nomenclature_item_id]], " - ", quota_commodities[[#This Row],[description]])</f>
        <v>1103202590 - Of barley</v>
      </c>
    </row>
    <row r="3739" spans="1:4" x14ac:dyDescent="0.25">
      <c r="A3739" s="9" t="s">
        <v>777</v>
      </c>
      <c r="B3739" s="9" t="s">
        <v>5391</v>
      </c>
      <c r="C3739" s="9" t="s">
        <v>3379</v>
      </c>
      <c r="D3739" s="9" t="str">
        <f>CONCATENATE(quota_commodities[[#This Row],[goods_nomenclature_item_id]], " - ", quota_commodities[[#This Row],[description]])</f>
        <v>0204225000 - Legs</v>
      </c>
    </row>
    <row r="3740" spans="1:4" x14ac:dyDescent="0.25">
      <c r="A3740" s="9" t="s">
        <v>777</v>
      </c>
      <c r="B3740" s="9" t="s">
        <v>5392</v>
      </c>
      <c r="C3740" s="9" t="s">
        <v>2617</v>
      </c>
      <c r="D3740" s="9" t="str">
        <f>CONCATENATE(quota_commodities[[#This Row],[goods_nomenclature_item_id]], " - ", quota_commodities[[#This Row],[description]])</f>
        <v>0204229000 - Other</v>
      </c>
    </row>
    <row r="3741" spans="1:4" x14ac:dyDescent="0.25">
      <c r="A3741" s="9" t="s">
        <v>777</v>
      </c>
      <c r="B3741" s="9" t="s">
        <v>5393</v>
      </c>
      <c r="C3741" s="9" t="s">
        <v>4006</v>
      </c>
      <c r="D3741" s="9" t="str">
        <f>CONCATENATE(quota_commodities[[#This Row],[goods_nomenclature_item_id]], " - ", quota_commodities[[#This Row],[description]])</f>
        <v>0204230000 - Boneless</v>
      </c>
    </row>
    <row r="3742" spans="1:4" x14ac:dyDescent="0.25">
      <c r="A3742" s="9" t="s">
        <v>777</v>
      </c>
      <c r="B3742" s="9" t="s">
        <v>5394</v>
      </c>
      <c r="C3742" s="9" t="s">
        <v>3377</v>
      </c>
      <c r="D3742" s="9" t="str">
        <f>CONCATENATE(quota_commodities[[#This Row],[goods_nomenclature_item_id]], " - ", quota_commodities[[#This Row],[description]])</f>
        <v>0204423000 - Chines and/or best ends</v>
      </c>
    </row>
    <row r="3743" spans="1:4" x14ac:dyDescent="0.25">
      <c r="A3743" s="9" t="s">
        <v>777</v>
      </c>
      <c r="B3743" s="9" t="s">
        <v>5395</v>
      </c>
      <c r="C3743" s="9" t="s">
        <v>3379</v>
      </c>
      <c r="D3743" s="9" t="str">
        <f>CONCATENATE(quota_commodities[[#This Row],[goods_nomenclature_item_id]], " - ", quota_commodities[[#This Row],[description]])</f>
        <v>0204425000 - Legs</v>
      </c>
    </row>
    <row r="3744" spans="1:4" x14ac:dyDescent="0.25">
      <c r="A3744" s="9" t="s">
        <v>777</v>
      </c>
      <c r="B3744" s="9" t="s">
        <v>5396</v>
      </c>
      <c r="C3744" s="9" t="s">
        <v>2617</v>
      </c>
      <c r="D3744" s="9" t="str">
        <f>CONCATENATE(quota_commodities[[#This Row],[goods_nomenclature_item_id]], " - ", quota_commodities[[#This Row],[description]])</f>
        <v>0204429000 - Other</v>
      </c>
    </row>
    <row r="3745" spans="1:4" x14ac:dyDescent="0.25">
      <c r="A3745" s="9" t="s">
        <v>777</v>
      </c>
      <c r="B3745" s="9" t="s">
        <v>4839</v>
      </c>
      <c r="C3745" s="9" t="s">
        <v>4837</v>
      </c>
      <c r="D3745" s="9" t="str">
        <f>CONCATENATE(quota_commodities[[#This Row],[goods_nomenclature_item_id]], " - ", quota_commodities[[#This Row],[description]])</f>
        <v>0204431000 - Of lamb</v>
      </c>
    </row>
    <row r="3746" spans="1:4" x14ac:dyDescent="0.25">
      <c r="A3746" s="9" t="s">
        <v>777</v>
      </c>
      <c r="B3746" s="9" t="s">
        <v>4845</v>
      </c>
      <c r="C3746" s="9" t="s">
        <v>2617</v>
      </c>
      <c r="D3746" s="9" t="str">
        <f>CONCATENATE(quota_commodities[[#This Row],[goods_nomenclature_item_id]], " - ", quota_commodities[[#This Row],[description]])</f>
        <v>0204439000 - Other</v>
      </c>
    </row>
    <row r="3747" spans="1:4" x14ac:dyDescent="0.25">
      <c r="A3747" s="9" t="s">
        <v>779</v>
      </c>
      <c r="B3747" s="9" t="s">
        <v>4071</v>
      </c>
      <c r="C3747" s="9" t="s">
        <v>1714</v>
      </c>
      <c r="D3747" s="9" t="str">
        <f>CONCATENATE(quota_commodities[[#This Row],[goods_nomenclature_item_id]], " - ", quota_commodities[[#This Row],[description]])</f>
        <v>0409000000 - Natural honey</v>
      </c>
    </row>
    <row r="3748" spans="1:4" x14ac:dyDescent="0.25">
      <c r="A3748" s="9" t="s">
        <v>780</v>
      </c>
      <c r="B3748" s="9" t="s">
        <v>4194</v>
      </c>
      <c r="C3748" s="9" t="s">
        <v>1865</v>
      </c>
      <c r="D3748" s="9" t="str">
        <f>CONCATENATE(quota_commodities[[#This Row],[goods_nomenclature_item_id]], " - ", quota_commodities[[#This Row],[description]])</f>
        <v>0703200000 - Garlic</v>
      </c>
    </row>
    <row r="3749" spans="1:4" x14ac:dyDescent="0.25">
      <c r="A3749" s="9" t="s">
        <v>781</v>
      </c>
      <c r="B3749" s="9" t="s">
        <v>5397</v>
      </c>
      <c r="C3749" s="9" t="s">
        <v>1908</v>
      </c>
      <c r="D3749" s="9" t="str">
        <f>CONCATENATE(quota_commodities[[#This Row],[goods_nomenclature_item_id]], " - ", quota_commodities[[#This Row],[description]])</f>
        <v>1004000000 - Oats</v>
      </c>
    </row>
    <row r="3750" spans="1:4" x14ac:dyDescent="0.25">
      <c r="A3750" s="9" t="s">
        <v>782</v>
      </c>
      <c r="B3750" s="9" t="s">
        <v>5398</v>
      </c>
      <c r="C3750" s="9" t="s">
        <v>5399</v>
      </c>
      <c r="D3750" s="9" t="str">
        <f>CONCATENATE(quota_commodities[[#This Row],[goods_nomenclature_item_id]], " - ", quota_commodities[[#This Row],[description]])</f>
        <v>1701120000 - Beet sugar</v>
      </c>
    </row>
    <row r="3751" spans="1:4" x14ac:dyDescent="0.25">
      <c r="A3751" s="9" t="s">
        <v>782</v>
      </c>
      <c r="B3751" s="9" t="s">
        <v>5400</v>
      </c>
      <c r="C3751" s="9" t="s">
        <v>5401</v>
      </c>
      <c r="D3751" s="9" t="str">
        <f>CONCATENATE(quota_commodities[[#This Row],[goods_nomenclature_item_id]], " - ", quota_commodities[[#This Row],[description]])</f>
        <v>1701910000 - Containing added flavouring or colouring matter</v>
      </c>
    </row>
    <row r="3752" spans="1:4" x14ac:dyDescent="0.25">
      <c r="A3752" s="9" t="s">
        <v>782</v>
      </c>
      <c r="B3752" s="9" t="s">
        <v>5402</v>
      </c>
      <c r="C3752" s="9" t="s">
        <v>2617</v>
      </c>
      <c r="D3752" s="9" t="str">
        <f>CONCATENATE(quota_commodities[[#This Row],[goods_nomenclature_item_id]], " - ", quota_commodities[[#This Row],[description]])</f>
        <v>1701990000 - Other</v>
      </c>
    </row>
    <row r="3753" spans="1:4" x14ac:dyDescent="0.25">
      <c r="A3753" s="9" t="s">
        <v>782</v>
      </c>
      <c r="B3753" s="9" t="s">
        <v>5403</v>
      </c>
      <c r="C3753" s="9" t="s">
        <v>5404</v>
      </c>
      <c r="D3753" s="9" t="str">
        <f>CONCATENATE(quota_commodities[[#This Row],[goods_nomenclature_item_id]], " - ", quota_commodities[[#This Row],[description]])</f>
        <v>1702201000 - Maple sugar in solid form, containing added flavouring or colouring matter</v>
      </c>
    </row>
    <row r="3754" spans="1:4" x14ac:dyDescent="0.25">
      <c r="A3754" s="9" t="s">
        <v>782</v>
      </c>
      <c r="B3754" s="9" t="s">
        <v>5405</v>
      </c>
      <c r="C3754" s="9" t="s">
        <v>5406</v>
      </c>
      <c r="D3754" s="9" t="str">
        <f>CONCATENATE(quota_commodities[[#This Row],[goods_nomenclature_item_id]], " - ", quota_commodities[[#This Row],[description]])</f>
        <v>1702903000 - Isoglucose</v>
      </c>
    </row>
    <row r="3755" spans="1:4" x14ac:dyDescent="0.25">
      <c r="A3755" s="9" t="s">
        <v>782</v>
      </c>
      <c r="B3755" s="9" t="s">
        <v>5407</v>
      </c>
      <c r="C3755" s="9" t="s">
        <v>5408</v>
      </c>
      <c r="D3755" s="9" t="str">
        <f>CONCATENATE(quota_commodities[[#This Row],[goods_nomenclature_item_id]], " - ", quota_commodities[[#This Row],[description]])</f>
        <v>1702905000 - Maltodextrine and maltodextrine syrup</v>
      </c>
    </row>
    <row r="3756" spans="1:4" x14ac:dyDescent="0.25">
      <c r="A3756" s="9" t="s">
        <v>782</v>
      </c>
      <c r="B3756" s="9" t="s">
        <v>5409</v>
      </c>
      <c r="C3756" s="9" t="s">
        <v>5410</v>
      </c>
      <c r="D3756" s="9" t="str">
        <f>CONCATENATE(quota_commodities[[#This Row],[goods_nomenclature_item_id]], " - ", quota_commodities[[#This Row],[description]])</f>
        <v>1702907100 - Containing 50|% or more by weight of sucrose in the dry matter</v>
      </c>
    </row>
    <row r="3757" spans="1:4" x14ac:dyDescent="0.25">
      <c r="A3757" s="9" t="s">
        <v>782</v>
      </c>
      <c r="B3757" s="9" t="s">
        <v>5411</v>
      </c>
      <c r="C3757" s="9" t="s">
        <v>5412</v>
      </c>
      <c r="D3757" s="9" t="str">
        <f>CONCATENATE(quota_commodities[[#This Row],[goods_nomenclature_item_id]], " - ", quota_commodities[[#This Row],[description]])</f>
        <v>1702907500 - In the form of powder, whether or not agglomerated</v>
      </c>
    </row>
    <row r="3758" spans="1:4" x14ac:dyDescent="0.25">
      <c r="A3758" s="9" t="s">
        <v>782</v>
      </c>
      <c r="B3758" s="9" t="s">
        <v>5413</v>
      </c>
      <c r="C3758" s="9" t="s">
        <v>2617</v>
      </c>
      <c r="D3758" s="9" t="str">
        <f>CONCATENATE(quota_commodities[[#This Row],[goods_nomenclature_item_id]], " - ", quota_commodities[[#This Row],[description]])</f>
        <v>1702907900 - Other</v>
      </c>
    </row>
    <row r="3759" spans="1:4" x14ac:dyDescent="0.25">
      <c r="A3759" s="9" t="s">
        <v>782</v>
      </c>
      <c r="B3759" s="9" t="s">
        <v>5414</v>
      </c>
      <c r="C3759" s="9" t="s">
        <v>5415</v>
      </c>
      <c r="D3759" s="9" t="str">
        <f>CONCATENATE(quota_commodities[[#This Row],[goods_nomenclature_item_id]], " - ", quota_commodities[[#This Row],[description]])</f>
        <v>1702908000 - Inulin syrup</v>
      </c>
    </row>
    <row r="3760" spans="1:4" x14ac:dyDescent="0.25">
      <c r="A3760" s="9" t="s">
        <v>782</v>
      </c>
      <c r="B3760" s="9" t="s">
        <v>5416</v>
      </c>
      <c r="C3760" s="9" t="s">
        <v>2617</v>
      </c>
      <c r="D3760" s="9" t="str">
        <f>CONCATENATE(quota_commodities[[#This Row],[goods_nomenclature_item_id]], " - ", quota_commodities[[#This Row],[description]])</f>
        <v>1702909500 - Other</v>
      </c>
    </row>
    <row r="3761" spans="1:4" x14ac:dyDescent="0.25">
      <c r="A3761" s="9" t="s">
        <v>783</v>
      </c>
      <c r="B3761" s="9" t="s">
        <v>5417</v>
      </c>
      <c r="C3761" s="9" t="s">
        <v>5418</v>
      </c>
      <c r="D3761" s="9" t="str">
        <f>CONCATENATE(quota_commodities[[#This Row],[goods_nomenclature_item_id]], " - ", quota_commodities[[#This Row],[description]])</f>
        <v>1702300000 - Glucose and glucose syrup, not containing fructose or containing in the dry state less than 20|% by weight of fructose</v>
      </c>
    </row>
    <row r="3762" spans="1:4" x14ac:dyDescent="0.25">
      <c r="A3762" s="9" t="s">
        <v>783</v>
      </c>
      <c r="B3762" s="9" t="s">
        <v>5419</v>
      </c>
      <c r="C3762" s="9" t="s">
        <v>5420</v>
      </c>
      <c r="D3762" s="9" t="str">
        <f>CONCATENATE(quota_commodities[[#This Row],[goods_nomenclature_item_id]], " - ", quota_commodities[[#This Row],[description]])</f>
        <v>1702400000 - Glucose and glucose syrup, containing in the dry state at least 20|% but less than 50|% by weight of fructose, excluding invert sugar</v>
      </c>
    </row>
    <row r="3763" spans="1:4" x14ac:dyDescent="0.25">
      <c r="A3763" s="9" t="s">
        <v>783</v>
      </c>
      <c r="B3763" s="9" t="s">
        <v>5421</v>
      </c>
      <c r="C3763" s="9" t="s">
        <v>5422</v>
      </c>
      <c r="D3763" s="9" t="str">
        <f>CONCATENATE(quota_commodities[[#This Row],[goods_nomenclature_item_id]], " - ", quota_commodities[[#This Row],[description]])</f>
        <v>1702600000 - Other fructose and fructose syrup, containing in the dry state more than 50|% by weight of fructose, excluding invert sugar</v>
      </c>
    </row>
    <row r="3764" spans="1:4" x14ac:dyDescent="0.25">
      <c r="A3764" s="9" t="s">
        <v>784</v>
      </c>
      <c r="B3764" s="9" t="s">
        <v>5423</v>
      </c>
      <c r="C3764" s="9" t="s">
        <v>5424</v>
      </c>
      <c r="D3764" s="9" t="str">
        <f>CONCATENATE(quota_commodities[[#This Row],[goods_nomenclature_item_id]], " - ", quota_commodities[[#This Row],[description]])</f>
        <v>2106903000 - Isoglucose syrups</v>
      </c>
    </row>
    <row r="3765" spans="1:4" x14ac:dyDescent="0.25">
      <c r="A3765" s="9" t="s">
        <v>784</v>
      </c>
      <c r="B3765" s="9" t="s">
        <v>5425</v>
      </c>
      <c r="C3765" s="9" t="s">
        <v>5426</v>
      </c>
      <c r="D3765" s="9" t="str">
        <f>CONCATENATE(quota_commodities[[#This Row],[goods_nomenclature_item_id]], " - ", quota_commodities[[#This Row],[description]])</f>
        <v>2106905500 - Glucose syrup and maltodextrine syrup</v>
      </c>
    </row>
    <row r="3766" spans="1:4" x14ac:dyDescent="0.25">
      <c r="A3766" s="9" t="s">
        <v>784</v>
      </c>
      <c r="B3766" s="9" t="s">
        <v>5427</v>
      </c>
      <c r="C3766" s="9" t="s">
        <v>2617</v>
      </c>
      <c r="D3766" s="9" t="str">
        <f>CONCATENATE(quota_commodities[[#This Row],[goods_nomenclature_item_id]], " - ", quota_commodities[[#This Row],[description]])</f>
        <v>2106905900 - Other</v>
      </c>
    </row>
    <row r="3767" spans="1:4" x14ac:dyDescent="0.25">
      <c r="A3767" s="9" t="s">
        <v>785</v>
      </c>
      <c r="B3767" s="9" t="s">
        <v>5428</v>
      </c>
      <c r="C3767" s="9" t="s">
        <v>5390</v>
      </c>
      <c r="D3767" s="9" t="str">
        <f>CONCATENATE(quota_commodities[[#This Row],[goods_nomenclature_item_id]], " - ", quota_commodities[[#This Row],[description]])</f>
        <v>1103192010 - Of barley</v>
      </c>
    </row>
    <row r="3768" spans="1:4" x14ac:dyDescent="0.25">
      <c r="A3768" s="9" t="s">
        <v>785</v>
      </c>
      <c r="B3768" s="9" t="s">
        <v>5429</v>
      </c>
      <c r="C3768" s="9" t="s">
        <v>2617</v>
      </c>
      <c r="D3768" s="9" t="str">
        <f>CONCATENATE(quota_commodities[[#This Row],[goods_nomenclature_item_id]], " - ", quota_commodities[[#This Row],[description]])</f>
        <v>1103199000 - Other</v>
      </c>
    </row>
    <row r="3769" spans="1:4" x14ac:dyDescent="0.25">
      <c r="A3769" s="9" t="s">
        <v>785</v>
      </c>
      <c r="B3769" s="9" t="s">
        <v>5430</v>
      </c>
      <c r="C3769" s="9" t="s">
        <v>2617</v>
      </c>
      <c r="D3769" s="9" t="str">
        <f>CONCATENATE(quota_commodities[[#This Row],[goods_nomenclature_item_id]], " - ", quota_commodities[[#This Row],[description]])</f>
        <v>1103209000 - Other</v>
      </c>
    </row>
    <row r="3770" spans="1:4" x14ac:dyDescent="0.25">
      <c r="A3770" s="9" t="s">
        <v>785</v>
      </c>
      <c r="B3770" s="9" t="s">
        <v>5431</v>
      </c>
      <c r="C3770" s="9" t="s">
        <v>5377</v>
      </c>
      <c r="D3770" s="9" t="str">
        <f>CONCATENATE(quota_commodities[[#This Row],[goods_nomenclature_item_id]], " - ", quota_commodities[[#This Row],[description]])</f>
        <v>1104191000 - Of wheat</v>
      </c>
    </row>
    <row r="3771" spans="1:4" x14ac:dyDescent="0.25">
      <c r="A3771" s="9" t="s">
        <v>785</v>
      </c>
      <c r="B3771" s="9" t="s">
        <v>5432</v>
      </c>
      <c r="C3771" s="9" t="s">
        <v>5384</v>
      </c>
      <c r="D3771" s="9" t="str">
        <f>CONCATENATE(quota_commodities[[#This Row],[goods_nomenclature_item_id]], " - ", quota_commodities[[#This Row],[description]])</f>
        <v>1104195000 - Of maize</v>
      </c>
    </row>
    <row r="3772" spans="1:4" x14ac:dyDescent="0.25">
      <c r="A3772" s="9" t="s">
        <v>785</v>
      </c>
      <c r="B3772" s="9" t="s">
        <v>5433</v>
      </c>
      <c r="C3772" s="9" t="s">
        <v>5434</v>
      </c>
      <c r="D3772" s="9" t="str">
        <f>CONCATENATE(quota_commodities[[#This Row],[goods_nomenclature_item_id]], " - ", quota_commodities[[#This Row],[description]])</f>
        <v>1104196100 - Rolled</v>
      </c>
    </row>
    <row r="3773" spans="1:4" x14ac:dyDescent="0.25">
      <c r="A3773" s="9" t="s">
        <v>785</v>
      </c>
      <c r="B3773" s="9" t="s">
        <v>5435</v>
      </c>
      <c r="C3773" s="9" t="s">
        <v>5436</v>
      </c>
      <c r="D3773" s="9" t="str">
        <f>CONCATENATE(quota_commodities[[#This Row],[goods_nomenclature_item_id]], " - ", quota_commodities[[#This Row],[description]])</f>
        <v>1104196900 - Flaked</v>
      </c>
    </row>
    <row r="3774" spans="1:4" x14ac:dyDescent="0.25">
      <c r="A3774" s="9" t="s">
        <v>785</v>
      </c>
      <c r="B3774" s="9" t="s">
        <v>5437</v>
      </c>
      <c r="C3774" s="9" t="s">
        <v>5438</v>
      </c>
      <c r="D3774" s="9" t="str">
        <f>CONCATENATE(quota_commodities[[#This Row],[goods_nomenclature_item_id]], " - ", quota_commodities[[#This Row],[description]])</f>
        <v>1104290400 - Hulled (shelled or husked), whether or not sliced or kibbled</v>
      </c>
    </row>
    <row r="3775" spans="1:4" x14ac:dyDescent="0.25">
      <c r="A3775" s="9" t="s">
        <v>785</v>
      </c>
      <c r="B3775" s="9" t="s">
        <v>5439</v>
      </c>
      <c r="C3775" s="9" t="s">
        <v>5440</v>
      </c>
      <c r="D3775" s="9" t="str">
        <f>CONCATENATE(quota_commodities[[#This Row],[goods_nomenclature_item_id]], " - ", quota_commodities[[#This Row],[description]])</f>
        <v>1104290500 - Pearled</v>
      </c>
    </row>
    <row r="3776" spans="1:4" x14ac:dyDescent="0.25">
      <c r="A3776" s="9" t="s">
        <v>785</v>
      </c>
      <c r="B3776" s="9" t="s">
        <v>5441</v>
      </c>
      <c r="C3776" s="9" t="s">
        <v>2617</v>
      </c>
      <c r="D3776" s="9" t="str">
        <f>CONCATENATE(quota_commodities[[#This Row],[goods_nomenclature_item_id]], " - ", quota_commodities[[#This Row],[description]])</f>
        <v>1104290800 - Other</v>
      </c>
    </row>
    <row r="3777" spans="1:4" x14ac:dyDescent="0.25">
      <c r="A3777" s="9" t="s">
        <v>785</v>
      </c>
      <c r="B3777" s="9" t="s">
        <v>5442</v>
      </c>
      <c r="C3777" s="9" t="s">
        <v>5438</v>
      </c>
      <c r="D3777" s="9" t="str">
        <f>CONCATENATE(quota_commodities[[#This Row],[goods_nomenclature_item_id]], " - ", quota_commodities[[#This Row],[description]])</f>
        <v>1104291700 - Hulled (shelled or husked), whether or not sliced or kibbled</v>
      </c>
    </row>
    <row r="3778" spans="1:4" x14ac:dyDescent="0.25">
      <c r="A3778" s="9" t="s">
        <v>785</v>
      </c>
      <c r="B3778" s="9" t="s">
        <v>5443</v>
      </c>
      <c r="C3778" s="9" t="s">
        <v>5440</v>
      </c>
      <c r="D3778" s="9" t="str">
        <f>CONCATENATE(quota_commodities[[#This Row],[goods_nomenclature_item_id]], " - ", quota_commodities[[#This Row],[description]])</f>
        <v>1104293000 - Pearled</v>
      </c>
    </row>
    <row r="3779" spans="1:4" x14ac:dyDescent="0.25">
      <c r="A3779" s="9" t="s">
        <v>785</v>
      </c>
      <c r="B3779" s="9" t="s">
        <v>5444</v>
      </c>
      <c r="C3779" s="9" t="s">
        <v>5377</v>
      </c>
      <c r="D3779" s="9" t="str">
        <f>CONCATENATE(quota_commodities[[#This Row],[goods_nomenclature_item_id]], " - ", quota_commodities[[#This Row],[description]])</f>
        <v>1104295100 - Of wheat</v>
      </c>
    </row>
    <row r="3780" spans="1:4" x14ac:dyDescent="0.25">
      <c r="A3780" s="9" t="s">
        <v>785</v>
      </c>
      <c r="B3780" s="9" t="s">
        <v>5445</v>
      </c>
      <c r="C3780" s="9" t="s">
        <v>2617</v>
      </c>
      <c r="D3780" s="9" t="str">
        <f>CONCATENATE(quota_commodities[[#This Row],[goods_nomenclature_item_id]], " - ", quota_commodities[[#This Row],[description]])</f>
        <v>1104295900 - Other</v>
      </c>
    </row>
    <row r="3781" spans="1:4" x14ac:dyDescent="0.25">
      <c r="A3781" s="9" t="s">
        <v>785</v>
      </c>
      <c r="B3781" s="9" t="s">
        <v>5446</v>
      </c>
      <c r="C3781" s="9" t="s">
        <v>5377</v>
      </c>
      <c r="D3781" s="9" t="str">
        <f>CONCATENATE(quota_commodities[[#This Row],[goods_nomenclature_item_id]], " - ", quota_commodities[[#This Row],[description]])</f>
        <v>1104298100 - Of wheat</v>
      </c>
    </row>
    <row r="3782" spans="1:4" x14ac:dyDescent="0.25">
      <c r="A3782" s="9" t="s">
        <v>785</v>
      </c>
      <c r="B3782" s="9" t="s">
        <v>5447</v>
      </c>
      <c r="C3782" s="9" t="s">
        <v>2617</v>
      </c>
      <c r="D3782" s="9" t="str">
        <f>CONCATENATE(quota_commodities[[#This Row],[goods_nomenclature_item_id]], " - ", quota_commodities[[#This Row],[description]])</f>
        <v>1104298900 - Other</v>
      </c>
    </row>
    <row r="3783" spans="1:4" x14ac:dyDescent="0.25">
      <c r="A3783" s="9" t="s">
        <v>785</v>
      </c>
      <c r="B3783" s="9" t="s">
        <v>5448</v>
      </c>
      <c r="C3783" s="9" t="s">
        <v>5449</v>
      </c>
      <c r="D3783" s="9" t="str">
        <f>CONCATENATE(quota_commodities[[#This Row],[goods_nomenclature_item_id]], " - ", quota_commodities[[#This Row],[description]])</f>
        <v>1104300000 - Germ of cereals, whole, rolled, flaked or ground</v>
      </c>
    </row>
    <row r="3784" spans="1:4" x14ac:dyDescent="0.25">
      <c r="A3784" s="9" t="s">
        <v>786</v>
      </c>
      <c r="B3784" s="9" t="s">
        <v>5450</v>
      </c>
      <c r="C3784" s="9" t="s">
        <v>5451</v>
      </c>
      <c r="D3784" s="9" t="str">
        <f>CONCATENATE(quota_commodities[[#This Row],[goods_nomenclature_item_id]], " - ", quota_commodities[[#This Row],[description]])</f>
        <v>1107000000 - Malt, whether or not roasted</v>
      </c>
    </row>
    <row r="3785" spans="1:4" x14ac:dyDescent="0.25">
      <c r="A3785" s="9" t="s">
        <v>786</v>
      </c>
      <c r="B3785" s="9" t="s">
        <v>5452</v>
      </c>
      <c r="C3785" s="9" t="s">
        <v>5453</v>
      </c>
      <c r="D3785" s="9" t="str">
        <f>CONCATENATE(quota_commodities[[#This Row],[goods_nomenclature_item_id]], " - ", quota_commodities[[#This Row],[description]])</f>
        <v>1109000000 - Wheat gluten, whether or not dried</v>
      </c>
    </row>
    <row r="3786" spans="1:4" x14ac:dyDescent="0.25">
      <c r="A3786" s="9" t="s">
        <v>787</v>
      </c>
      <c r="B3786" s="9" t="s">
        <v>5454</v>
      </c>
      <c r="C3786" s="9" t="s">
        <v>5455</v>
      </c>
      <c r="D3786" s="9" t="str">
        <f>CONCATENATE(quota_commodities[[#This Row],[goods_nomenclature_item_id]], " - ", quota_commodities[[#This Row],[description]])</f>
        <v>1108110000 - Wheat starch</v>
      </c>
    </row>
    <row r="3787" spans="1:4" x14ac:dyDescent="0.25">
      <c r="A3787" s="9" t="s">
        <v>787</v>
      </c>
      <c r="B3787" s="9" t="s">
        <v>5456</v>
      </c>
      <c r="C3787" s="9" t="s">
        <v>5457</v>
      </c>
      <c r="D3787" s="9" t="str">
        <f>CONCATENATE(quota_commodities[[#This Row],[goods_nomenclature_item_id]], " - ", quota_commodities[[#This Row],[description]])</f>
        <v>1108120000 - Maize (corn) starch</v>
      </c>
    </row>
    <row r="3788" spans="1:4" x14ac:dyDescent="0.25">
      <c r="A3788" s="9" t="s">
        <v>787</v>
      </c>
      <c r="B3788" s="9" t="s">
        <v>5458</v>
      </c>
      <c r="C3788" s="9" t="s">
        <v>5459</v>
      </c>
      <c r="D3788" s="9" t="str">
        <f>CONCATENATE(quota_commodities[[#This Row],[goods_nomenclature_item_id]], " - ", quota_commodities[[#This Row],[description]])</f>
        <v>1108130000 - Potato starch</v>
      </c>
    </row>
    <row r="3789" spans="1:4" x14ac:dyDescent="0.25">
      <c r="A3789" s="9" t="s">
        <v>788</v>
      </c>
      <c r="B3789" s="9" t="s">
        <v>5460</v>
      </c>
      <c r="C3789" s="9" t="s">
        <v>5461</v>
      </c>
      <c r="D3789" s="9" t="str">
        <f>CONCATENATE(quota_commodities[[#This Row],[goods_nomenclature_item_id]], " - ", quota_commodities[[#This Row],[description]])</f>
        <v>3505101000 - Dextrins</v>
      </c>
    </row>
    <row r="3790" spans="1:4" x14ac:dyDescent="0.25">
      <c r="A3790" s="9" t="s">
        <v>788</v>
      </c>
      <c r="B3790" s="9" t="s">
        <v>5462</v>
      </c>
      <c r="C3790" s="9" t="s">
        <v>2617</v>
      </c>
      <c r="D3790" s="9" t="str">
        <f>CONCATENATE(quota_commodities[[#This Row],[goods_nomenclature_item_id]], " - ", quota_commodities[[#This Row],[description]])</f>
        <v>3505109000 - Other</v>
      </c>
    </row>
    <row r="3791" spans="1:4" x14ac:dyDescent="0.25">
      <c r="A3791" s="9" t="s">
        <v>788</v>
      </c>
      <c r="B3791" s="9" t="s">
        <v>5463</v>
      </c>
      <c r="C3791" s="9" t="s">
        <v>5464</v>
      </c>
      <c r="D3791" s="9" t="str">
        <f>CONCATENATE(quota_commodities[[#This Row],[goods_nomenclature_item_id]], " - ", quota_commodities[[#This Row],[description]])</f>
        <v>3505203000 - Containing, by weight, 25|% or more but less than 55|% of starches or dextrins or other modified starches</v>
      </c>
    </row>
    <row r="3792" spans="1:4" x14ac:dyDescent="0.25">
      <c r="A3792" s="9" t="s">
        <v>788</v>
      </c>
      <c r="B3792" s="9" t="s">
        <v>5465</v>
      </c>
      <c r="C3792" s="9" t="s">
        <v>5466</v>
      </c>
      <c r="D3792" s="9" t="str">
        <f>CONCATENATE(quota_commodities[[#This Row],[goods_nomenclature_item_id]], " - ", quota_commodities[[#This Row],[description]])</f>
        <v>3505205000 - Containing, by weight, 55|% or more but less than 80|% of starches or dextrins or other modified starches</v>
      </c>
    </row>
    <row r="3793" spans="1:4" x14ac:dyDescent="0.25">
      <c r="A3793" s="9" t="s">
        <v>788</v>
      </c>
      <c r="B3793" s="9" t="s">
        <v>5467</v>
      </c>
      <c r="C3793" s="9" t="s">
        <v>5468</v>
      </c>
      <c r="D3793" s="9" t="str">
        <f>CONCATENATE(quota_commodities[[#This Row],[goods_nomenclature_item_id]], " - ", quota_commodities[[#This Row],[description]])</f>
        <v>3505209000 - Containing, by weight, 80|% or more of starches or dextrins or other modified starches</v>
      </c>
    </row>
    <row r="3794" spans="1:4" x14ac:dyDescent="0.25">
      <c r="A3794" s="9" t="s">
        <v>789</v>
      </c>
      <c r="B3794" s="9" t="s">
        <v>5469</v>
      </c>
      <c r="C3794" s="9" t="s">
        <v>5382</v>
      </c>
      <c r="D3794" s="9" t="str">
        <f>CONCATENATE(quota_commodities[[#This Row],[goods_nomenclature_item_id]], " - ", quota_commodities[[#This Row],[description]])</f>
        <v>2302100000 - Of maize (corn)</v>
      </c>
    </row>
    <row r="3795" spans="1:4" x14ac:dyDescent="0.25">
      <c r="A3795" s="9" t="s">
        <v>789</v>
      </c>
      <c r="B3795" s="9" t="s">
        <v>5470</v>
      </c>
      <c r="C3795" s="9" t="s">
        <v>5377</v>
      </c>
      <c r="D3795" s="9" t="str">
        <f>CONCATENATE(quota_commodities[[#This Row],[goods_nomenclature_item_id]], " - ", quota_commodities[[#This Row],[description]])</f>
        <v>2302300000 - Of wheat</v>
      </c>
    </row>
    <row r="3796" spans="1:4" x14ac:dyDescent="0.25">
      <c r="A3796" s="9" t="s">
        <v>789</v>
      </c>
      <c r="B3796" s="9" t="s">
        <v>2696</v>
      </c>
      <c r="C3796" s="9" t="s">
        <v>2694</v>
      </c>
      <c r="D3796" s="9" t="str">
        <f>CONCATENATE(quota_commodities[[#This Row],[goods_nomenclature_item_id]], " - ", quota_commodities[[#This Row],[description]])</f>
        <v>2302401000 - Of which the starch content does not exceed 28|% by weight, and of which the proportion that passes through a sieve with an aperture of 0,2|mm does not exceed 10|% by weight or alternatively the proportion that passes through the sieve has an ash content, calculated on the dry product, equal to or more than 1,5|% by weight</v>
      </c>
    </row>
    <row r="3797" spans="1:4" x14ac:dyDescent="0.25">
      <c r="A3797" s="9" t="s">
        <v>789</v>
      </c>
      <c r="B3797" s="9" t="s">
        <v>2697</v>
      </c>
      <c r="C3797" s="9" t="s">
        <v>2617</v>
      </c>
      <c r="D3797" s="9" t="str">
        <f>CONCATENATE(quota_commodities[[#This Row],[goods_nomenclature_item_id]], " - ", quota_commodities[[#This Row],[description]])</f>
        <v>2302409000 - Other</v>
      </c>
    </row>
    <row r="3798" spans="1:4" x14ac:dyDescent="0.25">
      <c r="A3798" s="9" t="s">
        <v>789</v>
      </c>
      <c r="B3798" s="9" t="s">
        <v>5471</v>
      </c>
      <c r="C3798" s="9" t="s">
        <v>5472</v>
      </c>
      <c r="D3798" s="9" t="str">
        <f>CONCATENATE(quota_commodities[[#This Row],[goods_nomenclature_item_id]], " - ", quota_commodities[[#This Row],[description]])</f>
        <v>2303101100 - Exceeding 40|% by weight</v>
      </c>
    </row>
    <row r="3799" spans="1:4" x14ac:dyDescent="0.25">
      <c r="A3799" s="9" t="s">
        <v>790</v>
      </c>
      <c r="B3799" s="9" t="s">
        <v>5473</v>
      </c>
      <c r="C3799" s="9" t="s">
        <v>5474</v>
      </c>
      <c r="D3799" s="9" t="str">
        <f>CONCATENATE(quota_commodities[[#This Row],[goods_nomenclature_item_id]], " - ", quota_commodities[[#This Row],[description]])</f>
        <v>0711510000 - Mushrooms of the genus Agaricus</v>
      </c>
    </row>
    <row r="3800" spans="1:4" x14ac:dyDescent="0.25">
      <c r="A3800" s="9" t="s">
        <v>790</v>
      </c>
      <c r="B3800" s="9" t="s">
        <v>5475</v>
      </c>
      <c r="C3800" s="9" t="s">
        <v>5474</v>
      </c>
      <c r="D3800" s="9" t="str">
        <f>CONCATENATE(quota_commodities[[#This Row],[goods_nomenclature_item_id]], " - ", quota_commodities[[#This Row],[description]])</f>
        <v>2003100000 - Mushrooms of the genus Agaricus</v>
      </c>
    </row>
    <row r="3801" spans="1:4" x14ac:dyDescent="0.25">
      <c r="A3801" s="9" t="s">
        <v>791</v>
      </c>
      <c r="B3801" s="9" t="s">
        <v>5473</v>
      </c>
      <c r="C3801" s="9" t="s">
        <v>5474</v>
      </c>
      <c r="D3801" s="9" t="str">
        <f>CONCATENATE(quota_commodities[[#This Row],[goods_nomenclature_item_id]], " - ", quota_commodities[[#This Row],[description]])</f>
        <v>0711510000 - Mushrooms of the genus Agaricus</v>
      </c>
    </row>
    <row r="3802" spans="1:4" x14ac:dyDescent="0.25">
      <c r="A3802" s="9" t="s">
        <v>792</v>
      </c>
      <c r="B3802" s="9" t="s">
        <v>4223</v>
      </c>
      <c r="C3802" s="9" t="s">
        <v>1912</v>
      </c>
      <c r="D3802" s="9" t="str">
        <f>CONCATENATE(quota_commodities[[#This Row],[goods_nomenclature_item_id]], " - ", quota_commodities[[#This Row],[description]])</f>
        <v>2002000000 - Tomatoes prepared or preserved otherwise than by vinegar or acetic acid</v>
      </c>
    </row>
    <row r="3803" spans="1:4" x14ac:dyDescent="0.25">
      <c r="A3803" s="9" t="s">
        <v>793</v>
      </c>
      <c r="B3803" s="9" t="s">
        <v>3337</v>
      </c>
      <c r="C3803" s="9" t="s">
        <v>3338</v>
      </c>
      <c r="D3803" s="9" t="str">
        <f>CONCATENATE(quota_commodities[[#This Row],[goods_nomenclature_item_id]], " - ", quota_commodities[[#This Row],[description]])</f>
        <v>2009619000 - Of a value not exceeding ???|18|per 100|kg net weight</v>
      </c>
    </row>
    <row r="3804" spans="1:4" x14ac:dyDescent="0.25">
      <c r="A3804" s="9" t="s">
        <v>793</v>
      </c>
      <c r="B3804" s="9" t="s">
        <v>3339</v>
      </c>
      <c r="C3804" s="9" t="s">
        <v>2801</v>
      </c>
      <c r="D3804" s="9" t="str">
        <f>CONCATENATE(quota_commodities[[#This Row],[goods_nomenclature_item_id]], " - ", quota_commodities[[#This Row],[description]])</f>
        <v>2009691100 - Of a value not exceeding ???|22|per 100|kg net weight</v>
      </c>
    </row>
    <row r="3805" spans="1:4" x14ac:dyDescent="0.25">
      <c r="A3805" s="9" t="s">
        <v>793</v>
      </c>
      <c r="B3805" s="9" t="s">
        <v>5476</v>
      </c>
      <c r="C3805" s="9" t="s">
        <v>4376</v>
      </c>
      <c r="D3805" s="9" t="str">
        <f>CONCATENATE(quota_commodities[[#This Row],[goods_nomenclature_item_id]], " - ", quota_commodities[[#This Row],[description]])</f>
        <v>2009697100 - Concentrated</v>
      </c>
    </row>
    <row r="3806" spans="1:4" x14ac:dyDescent="0.25">
      <c r="A3806" s="9" t="s">
        <v>793</v>
      </c>
      <c r="B3806" s="9" t="s">
        <v>3340</v>
      </c>
      <c r="C3806" s="9" t="s">
        <v>2617</v>
      </c>
      <c r="D3806" s="9" t="str">
        <f>CONCATENATE(quota_commodities[[#This Row],[goods_nomenclature_item_id]], " - ", quota_commodities[[#This Row],[description]])</f>
        <v>2009697900 - Other</v>
      </c>
    </row>
    <row r="3807" spans="1:4" x14ac:dyDescent="0.25">
      <c r="A3807" s="9" t="s">
        <v>793</v>
      </c>
      <c r="B3807" s="9" t="s">
        <v>3341</v>
      </c>
      <c r="C3807" s="9" t="s">
        <v>2617</v>
      </c>
      <c r="D3807" s="9" t="str">
        <f>CONCATENATE(quota_commodities[[#This Row],[goods_nomenclature_item_id]], " - ", quota_commodities[[#This Row],[description]])</f>
        <v>2009699000 - Other</v>
      </c>
    </row>
    <row r="3808" spans="1:4" x14ac:dyDescent="0.25">
      <c r="A3808" s="9" t="s">
        <v>793</v>
      </c>
      <c r="B3808" s="9" t="s">
        <v>4618</v>
      </c>
      <c r="C3808" s="9" t="s">
        <v>4619</v>
      </c>
      <c r="D3808" s="9" t="str">
        <f>CONCATENATE(quota_commodities[[#This Row],[goods_nomenclature_item_id]], " - ", quota_commodities[[#This Row],[description]])</f>
        <v>2009710000 - Of a Brix value not exceeding 20</v>
      </c>
    </row>
    <row r="3809" spans="1:4" x14ac:dyDescent="0.25">
      <c r="A3809" s="9" t="s">
        <v>793</v>
      </c>
      <c r="B3809" s="9" t="s">
        <v>5477</v>
      </c>
      <c r="C3809" s="9" t="s">
        <v>2617</v>
      </c>
      <c r="D3809" s="9" t="str">
        <f>CONCATENATE(quota_commodities[[#This Row],[goods_nomenclature_item_id]], " - ", quota_commodities[[#This Row],[description]])</f>
        <v>2009790000 - Other</v>
      </c>
    </row>
    <row r="3810" spans="1:4" x14ac:dyDescent="0.25">
      <c r="A3810" s="9" t="s">
        <v>794</v>
      </c>
      <c r="B3810" s="9" t="s">
        <v>4176</v>
      </c>
      <c r="C3810" s="9" t="s">
        <v>4177</v>
      </c>
      <c r="D3810" s="9" t="str">
        <f>CONCATENATE(quota_commodities[[#This Row],[goods_nomenclature_item_id]], " - ", quota_commodities[[#This Row],[description]])</f>
        <v>0403105100 - Not exceeding 1,5|%</v>
      </c>
    </row>
    <row r="3811" spans="1:4" x14ac:dyDescent="0.25">
      <c r="A3811" s="9" t="s">
        <v>794</v>
      </c>
      <c r="B3811" s="9" t="s">
        <v>4178</v>
      </c>
      <c r="C3811" s="9" t="s">
        <v>4179</v>
      </c>
      <c r="D3811" s="9" t="str">
        <f>CONCATENATE(quota_commodities[[#This Row],[goods_nomenclature_item_id]], " - ", quota_commodities[[#This Row],[description]])</f>
        <v>0403105300 - Exceeding 1,5|% but not exceeding 27|%</v>
      </c>
    </row>
    <row r="3812" spans="1:4" x14ac:dyDescent="0.25">
      <c r="A3812" s="9" t="s">
        <v>794</v>
      </c>
      <c r="B3812" s="9" t="s">
        <v>4180</v>
      </c>
      <c r="C3812" s="9" t="s">
        <v>4181</v>
      </c>
      <c r="D3812" s="9" t="str">
        <f>CONCATENATE(quota_commodities[[#This Row],[goods_nomenclature_item_id]], " - ", quota_commodities[[#This Row],[description]])</f>
        <v>0403105900 - Exceeding 27|%</v>
      </c>
    </row>
    <row r="3813" spans="1:4" x14ac:dyDescent="0.25">
      <c r="A3813" s="9" t="s">
        <v>794</v>
      </c>
      <c r="B3813" s="9" t="s">
        <v>4182</v>
      </c>
      <c r="C3813" s="9" t="s">
        <v>4183</v>
      </c>
      <c r="D3813" s="9" t="str">
        <f>CONCATENATE(quota_commodities[[#This Row],[goods_nomenclature_item_id]], " - ", quota_commodities[[#This Row],[description]])</f>
        <v>0403109100 - Not exceeding 3|%</v>
      </c>
    </row>
    <row r="3814" spans="1:4" x14ac:dyDescent="0.25">
      <c r="A3814" s="9" t="s">
        <v>794</v>
      </c>
      <c r="B3814" s="9" t="s">
        <v>4184</v>
      </c>
      <c r="C3814" s="9" t="s">
        <v>4185</v>
      </c>
      <c r="D3814" s="9" t="str">
        <f>CONCATENATE(quota_commodities[[#This Row],[goods_nomenclature_item_id]], " - ", quota_commodities[[#This Row],[description]])</f>
        <v>0403109300 - Exceeding 3|% but not exceeding 6|%</v>
      </c>
    </row>
    <row r="3815" spans="1:4" x14ac:dyDescent="0.25">
      <c r="A3815" s="9" t="s">
        <v>794</v>
      </c>
      <c r="B3815" s="9" t="s">
        <v>4186</v>
      </c>
      <c r="C3815" s="9" t="s">
        <v>4187</v>
      </c>
      <c r="D3815" s="9" t="str">
        <f>CONCATENATE(quota_commodities[[#This Row],[goods_nomenclature_item_id]], " - ", quota_commodities[[#This Row],[description]])</f>
        <v>0403109900 - Exceeding 6|%</v>
      </c>
    </row>
    <row r="3816" spans="1:4" x14ac:dyDescent="0.25">
      <c r="A3816" s="9" t="s">
        <v>794</v>
      </c>
      <c r="B3816" s="9" t="s">
        <v>5478</v>
      </c>
      <c r="C3816" s="9" t="s">
        <v>4177</v>
      </c>
      <c r="D3816" s="9" t="str">
        <f>CONCATENATE(quota_commodities[[#This Row],[goods_nomenclature_item_id]], " - ", quota_commodities[[#This Row],[description]])</f>
        <v>0403907100 - Not exceeding 1,5|%</v>
      </c>
    </row>
    <row r="3817" spans="1:4" x14ac:dyDescent="0.25">
      <c r="A3817" s="9" t="s">
        <v>794</v>
      </c>
      <c r="B3817" s="9" t="s">
        <v>5479</v>
      </c>
      <c r="C3817" s="9" t="s">
        <v>4179</v>
      </c>
      <c r="D3817" s="9" t="str">
        <f>CONCATENATE(quota_commodities[[#This Row],[goods_nomenclature_item_id]], " - ", quota_commodities[[#This Row],[description]])</f>
        <v>0403907300 - Exceeding 1,5|% but not exceeding 27|%</v>
      </c>
    </row>
    <row r="3818" spans="1:4" x14ac:dyDescent="0.25">
      <c r="A3818" s="9" t="s">
        <v>794</v>
      </c>
      <c r="B3818" s="9" t="s">
        <v>5480</v>
      </c>
      <c r="C3818" s="9" t="s">
        <v>4181</v>
      </c>
      <c r="D3818" s="9" t="str">
        <f>CONCATENATE(quota_commodities[[#This Row],[goods_nomenclature_item_id]], " - ", quota_commodities[[#This Row],[description]])</f>
        <v>0403907900 - Exceeding 27|%</v>
      </c>
    </row>
    <row r="3819" spans="1:4" x14ac:dyDescent="0.25">
      <c r="A3819" s="9" t="s">
        <v>794</v>
      </c>
      <c r="B3819" s="9" t="s">
        <v>5481</v>
      </c>
      <c r="C3819" s="9" t="s">
        <v>4183</v>
      </c>
      <c r="D3819" s="9" t="str">
        <f>CONCATENATE(quota_commodities[[#This Row],[goods_nomenclature_item_id]], " - ", quota_commodities[[#This Row],[description]])</f>
        <v>0403909100 - Not exceeding 3|%</v>
      </c>
    </row>
    <row r="3820" spans="1:4" x14ac:dyDescent="0.25">
      <c r="A3820" s="9" t="s">
        <v>794</v>
      </c>
      <c r="B3820" s="9" t="s">
        <v>5482</v>
      </c>
      <c r="C3820" s="9" t="s">
        <v>4185</v>
      </c>
      <c r="D3820" s="9" t="str">
        <f>CONCATENATE(quota_commodities[[#This Row],[goods_nomenclature_item_id]], " - ", quota_commodities[[#This Row],[description]])</f>
        <v>0403909300 - Exceeding 3|% but not exceeding 6|%</v>
      </c>
    </row>
    <row r="3821" spans="1:4" x14ac:dyDescent="0.25">
      <c r="A3821" s="9" t="s">
        <v>794</v>
      </c>
      <c r="B3821" s="9" t="s">
        <v>5483</v>
      </c>
      <c r="C3821" s="9" t="s">
        <v>4187</v>
      </c>
      <c r="D3821" s="9" t="str">
        <f>CONCATENATE(quota_commodities[[#This Row],[goods_nomenclature_item_id]], " - ", quota_commodities[[#This Row],[description]])</f>
        <v>0403909900 - Exceeding 6|%</v>
      </c>
    </row>
    <row r="3822" spans="1:4" x14ac:dyDescent="0.25">
      <c r="A3822" s="9" t="s">
        <v>795</v>
      </c>
      <c r="B3822" s="9" t="s">
        <v>5484</v>
      </c>
      <c r="C3822" s="9" t="s">
        <v>5485</v>
      </c>
      <c r="D3822" s="9" t="str">
        <f>CONCATENATE(quota_commodities[[#This Row],[goods_nomenclature_item_id]], " - ", quota_commodities[[#This Row],[description]])</f>
        <v>0405201000 - Of a fat content, by weight, of 39|% or more but less than 60|%</v>
      </c>
    </row>
    <row r="3823" spans="1:4" x14ac:dyDescent="0.25">
      <c r="A3823" s="9" t="s">
        <v>795</v>
      </c>
      <c r="B3823" s="9" t="s">
        <v>5486</v>
      </c>
      <c r="C3823" s="9" t="s">
        <v>5487</v>
      </c>
      <c r="D3823" s="9" t="str">
        <f>CONCATENATE(quota_commodities[[#This Row],[goods_nomenclature_item_id]], " - ", quota_commodities[[#This Row],[description]])</f>
        <v>0405203000 - Of a fat content, by weight, of 60|% or more but not exceeding 75|%</v>
      </c>
    </row>
    <row r="3824" spans="1:4" x14ac:dyDescent="0.25">
      <c r="A3824" s="9" t="s">
        <v>796</v>
      </c>
      <c r="B3824" s="9" t="s">
        <v>4316</v>
      </c>
      <c r="C3824" s="9" t="s">
        <v>1909</v>
      </c>
      <c r="D3824" s="9" t="str">
        <f>CONCATENATE(quota_commodities[[#This Row],[goods_nomenclature_item_id]], " - ", quota_commodities[[#This Row],[description]])</f>
        <v>0710400000 - Sweetcorn</v>
      </c>
    </row>
    <row r="3825" spans="1:4" x14ac:dyDescent="0.25">
      <c r="A3825" s="9" t="s">
        <v>796</v>
      </c>
      <c r="B3825" s="9" t="s">
        <v>4319</v>
      </c>
      <c r="C3825" s="9" t="s">
        <v>1909</v>
      </c>
      <c r="D3825" s="9" t="str">
        <f>CONCATENATE(quota_commodities[[#This Row],[goods_nomenclature_item_id]], " - ", quota_commodities[[#This Row],[description]])</f>
        <v>0711903000 - Sweetcorn</v>
      </c>
    </row>
    <row r="3826" spans="1:4" x14ac:dyDescent="0.25">
      <c r="A3826" s="9" t="s">
        <v>796</v>
      </c>
      <c r="B3826" s="9" t="s">
        <v>4320</v>
      </c>
      <c r="C3826" s="9" t="s">
        <v>4318</v>
      </c>
      <c r="D3826" s="9" t="str">
        <f>CONCATENATE(quota_commodities[[#This Row],[goods_nomenclature_item_id]], " - ", quota_commodities[[#This Row],[description]])</f>
        <v>2001903000 - Sweetcorn (Zea mays var. saccharata)</v>
      </c>
    </row>
    <row r="3827" spans="1:4" x14ac:dyDescent="0.25">
      <c r="A3827" s="9" t="s">
        <v>796</v>
      </c>
      <c r="B3827" s="9" t="s">
        <v>4317</v>
      </c>
      <c r="C3827" s="9" t="s">
        <v>4318</v>
      </c>
      <c r="D3827" s="9" t="str">
        <f>CONCATENATE(quota_commodities[[#This Row],[goods_nomenclature_item_id]], " - ", quota_commodities[[#This Row],[description]])</f>
        <v>2004901000 - Sweetcorn (Zea mays var. saccharata)</v>
      </c>
    </row>
    <row r="3828" spans="1:4" x14ac:dyDescent="0.25">
      <c r="A3828" s="9" t="s">
        <v>796</v>
      </c>
      <c r="B3828" s="9" t="s">
        <v>4321</v>
      </c>
      <c r="C3828" s="9" t="s">
        <v>4322</v>
      </c>
      <c r="D3828" s="9" t="str">
        <f>CONCATENATE(quota_commodities[[#This Row],[goods_nomenclature_item_id]], " - ", quota_commodities[[#This Row],[description]])</f>
        <v>2005800000 - Sweetcorn (Zea mays var.saccharata)</v>
      </c>
    </row>
    <row r="3829" spans="1:4" x14ac:dyDescent="0.25">
      <c r="A3829" s="9" t="s">
        <v>797</v>
      </c>
      <c r="B3829" s="9" t="s">
        <v>2707</v>
      </c>
      <c r="C3829" s="9" t="s">
        <v>1458</v>
      </c>
      <c r="D3829" s="9" t="str">
        <f>CONCATENATE(quota_commodities[[#This Row],[goods_nomenclature_item_id]], " - ", quota_commodities[[#This Row],[description]])</f>
        <v>1702500000 - Chemically pure fructose</v>
      </c>
    </row>
    <row r="3830" spans="1:4" x14ac:dyDescent="0.25">
      <c r="A3830" s="9" t="s">
        <v>797</v>
      </c>
      <c r="B3830" s="9" t="s">
        <v>5488</v>
      </c>
      <c r="C3830" s="9" t="s">
        <v>5489</v>
      </c>
      <c r="D3830" s="9" t="str">
        <f>CONCATENATE(quota_commodities[[#This Row],[goods_nomenclature_item_id]], " - ", quota_commodities[[#This Row],[description]])</f>
        <v>1702901000 - Chemically pure maltose</v>
      </c>
    </row>
    <row r="3831" spans="1:4" x14ac:dyDescent="0.25">
      <c r="A3831" s="9" t="s">
        <v>797</v>
      </c>
      <c r="B3831" s="9" t="s">
        <v>3408</v>
      </c>
      <c r="C3831" s="9" t="s">
        <v>3409</v>
      </c>
      <c r="D3831" s="9" t="str">
        <f>CONCATENATE(quota_commodities[[#This Row],[goods_nomenclature_item_id]], " - ", quota_commodities[[#This Row],[description]])</f>
        <v>1704909991 - Halva and Loukhum</v>
      </c>
    </row>
    <row r="3832" spans="1:4" x14ac:dyDescent="0.25">
      <c r="A3832" s="9" t="s">
        <v>797</v>
      </c>
      <c r="B3832" s="9" t="s">
        <v>4514</v>
      </c>
      <c r="C3832" s="9" t="s">
        <v>2617</v>
      </c>
      <c r="D3832" s="9" t="str">
        <f>CONCATENATE(quota_commodities[[#This Row],[goods_nomenclature_item_id]], " - ", quota_commodities[[#This Row],[description]])</f>
        <v>1704909999 - Other</v>
      </c>
    </row>
    <row r="3833" spans="1:4" x14ac:dyDescent="0.25">
      <c r="A3833" s="9" t="s">
        <v>797</v>
      </c>
      <c r="B3833" s="9" t="s">
        <v>4337</v>
      </c>
      <c r="C3833" s="9" t="s">
        <v>4338</v>
      </c>
      <c r="D3833" s="9" t="str">
        <f>CONCATENATE(quota_commodities[[#This Row],[goods_nomenclature_item_id]], " - ", quota_commodities[[#This Row],[description]])</f>
        <v>1806103000 - Containing 65|% or more but less than 80|% by weight of sucrose (including invert sugar expressed as sucrose) or isoglucose expressed as sucrose</v>
      </c>
    </row>
    <row r="3834" spans="1:4" x14ac:dyDescent="0.25">
      <c r="A3834" s="9" t="s">
        <v>797</v>
      </c>
      <c r="B3834" s="9" t="s">
        <v>4339</v>
      </c>
      <c r="C3834" s="9" t="s">
        <v>4340</v>
      </c>
      <c r="D3834" s="9" t="str">
        <f>CONCATENATE(quota_commodities[[#This Row],[goods_nomenclature_item_id]], " - ", quota_commodities[[#This Row],[description]])</f>
        <v>1806109000 - Containing 80|% or more by weight of sucrose (including invert sugar expressed as sucrose) or isoglucose expressed as sucrose</v>
      </c>
    </row>
    <row r="3835" spans="1:4" x14ac:dyDescent="0.25">
      <c r="A3835" s="9" t="s">
        <v>797</v>
      </c>
      <c r="B3835" s="9" t="s">
        <v>4517</v>
      </c>
      <c r="C3835" s="9" t="s">
        <v>4518</v>
      </c>
      <c r="D3835" s="9" t="str">
        <f>CONCATENATE(quota_commodities[[#This Row],[goods_nomenclature_item_id]], " - ", quota_commodities[[#This Row],[description]])</f>
        <v>1806209592 - containing 70% or more by net weight of added cane or beet sugar of subheadings 1701??91 to 1701??99, for the preparation of chocolate beverages</v>
      </c>
    </row>
    <row r="3836" spans="1:4" x14ac:dyDescent="0.25">
      <c r="A3836" s="9" t="s">
        <v>797</v>
      </c>
      <c r="B3836" s="9" t="s">
        <v>4519</v>
      </c>
      <c r="C3836" s="9" t="s">
        <v>2617</v>
      </c>
      <c r="D3836" s="9" t="str">
        <f>CONCATENATE(quota_commodities[[#This Row],[goods_nomenclature_item_id]], " - ", quota_commodities[[#This Row],[description]])</f>
        <v>1806209599 - Other</v>
      </c>
    </row>
    <row r="3837" spans="1:4" x14ac:dyDescent="0.25">
      <c r="A3837" s="9" t="s">
        <v>797</v>
      </c>
      <c r="B3837" s="9" t="s">
        <v>4520</v>
      </c>
      <c r="C3837" s="9" t="s">
        <v>2617</v>
      </c>
      <c r="D3837" s="9" t="str">
        <f>CONCATENATE(quota_commodities[[#This Row],[goods_nomenclature_item_id]], " - ", quota_commodities[[#This Row],[description]])</f>
        <v>1901909936 - Other</v>
      </c>
    </row>
    <row r="3838" spans="1:4" x14ac:dyDescent="0.25">
      <c r="A3838" s="9" t="s">
        <v>797</v>
      </c>
      <c r="B3838" s="9" t="s">
        <v>5490</v>
      </c>
      <c r="C3838" s="9" t="s">
        <v>2617</v>
      </c>
      <c r="D3838" s="9" t="str">
        <f>CONCATENATE(quota_commodities[[#This Row],[goods_nomenclature_item_id]], " - ", quota_commodities[[#This Row],[description]])</f>
        <v>2101129800 - Other</v>
      </c>
    </row>
    <row r="3839" spans="1:4" x14ac:dyDescent="0.25">
      <c r="A3839" s="9" t="s">
        <v>797</v>
      </c>
      <c r="B3839" s="9" t="s">
        <v>5491</v>
      </c>
      <c r="C3839" s="9" t="s">
        <v>2617</v>
      </c>
      <c r="D3839" s="9" t="str">
        <f>CONCATENATE(quota_commodities[[#This Row],[goods_nomenclature_item_id]], " - ", quota_commodities[[#This Row],[description]])</f>
        <v>2101209800 - Other</v>
      </c>
    </row>
    <row r="3840" spans="1:4" x14ac:dyDescent="0.25">
      <c r="A3840" s="9" t="s">
        <v>797</v>
      </c>
      <c r="B3840" s="9" t="s">
        <v>5492</v>
      </c>
      <c r="C3840" s="9" t="s">
        <v>2617</v>
      </c>
      <c r="D3840" s="9" t="str">
        <f>CONCATENATE(quota_commodities[[#This Row],[goods_nomenclature_item_id]], " - ", quota_commodities[[#This Row],[description]])</f>
        <v>3302102900 - Other</v>
      </c>
    </row>
    <row r="3841" spans="1:4" x14ac:dyDescent="0.25">
      <c r="A3841" s="9" t="s">
        <v>798</v>
      </c>
      <c r="B3841" s="9" t="s">
        <v>5493</v>
      </c>
      <c r="C3841" s="9" t="s">
        <v>5494</v>
      </c>
      <c r="D3841" s="9" t="str">
        <f>CONCATENATE(quota_commodities[[#This Row],[goods_nomenclature_item_id]], " - ", quota_commodities[[#This Row],[description]])</f>
        <v>1903000000 - Tapioca and substitutes therefor prepared from starch, in the form of flakes, grains, pearls, siftings or similar forms</v>
      </c>
    </row>
    <row r="3842" spans="1:4" x14ac:dyDescent="0.25">
      <c r="A3842" s="9" t="s">
        <v>798</v>
      </c>
      <c r="B3842" s="9" t="s">
        <v>2720</v>
      </c>
      <c r="C3842" s="9" t="s">
        <v>2721</v>
      </c>
      <c r="D3842" s="9" t="str">
        <f>CONCATENATE(quota_commodities[[#This Row],[goods_nomenclature_item_id]], " - ", quota_commodities[[#This Row],[description]])</f>
        <v>1904300000 - Bulgur wheat</v>
      </c>
    </row>
    <row r="3843" spans="1:4" x14ac:dyDescent="0.25">
      <c r="A3843" s="9" t="s">
        <v>799</v>
      </c>
      <c r="B3843" s="9" t="s">
        <v>3418</v>
      </c>
      <c r="C3843" s="9" t="s">
        <v>3419</v>
      </c>
      <c r="D3843" s="9" t="str">
        <f>CONCATENATE(quota_commodities[[#This Row],[goods_nomenclature_item_id]], " - ", quota_commodities[[#This Row],[description]])</f>
        <v>1806207000 - Chocolate milk crumb</v>
      </c>
    </row>
    <row r="3844" spans="1:4" x14ac:dyDescent="0.25">
      <c r="A3844" s="9" t="s">
        <v>799</v>
      </c>
      <c r="B3844" s="9" t="s">
        <v>3460</v>
      </c>
      <c r="C3844" s="9" t="s">
        <v>2617</v>
      </c>
      <c r="D3844" s="9" t="str">
        <f>CONCATENATE(quota_commodities[[#This Row],[goods_nomenclature_item_id]], " - ", quota_commodities[[#This Row],[description]])</f>
        <v>2106108000 - Other</v>
      </c>
    </row>
    <row r="3845" spans="1:4" x14ac:dyDescent="0.25">
      <c r="A3845" s="9" t="s">
        <v>799</v>
      </c>
      <c r="B3845" s="9" t="s">
        <v>5495</v>
      </c>
      <c r="C3845" s="9" t="s">
        <v>5496</v>
      </c>
      <c r="D3845" s="9" t="str">
        <f>CONCATENATE(quota_commodities[[#This Row],[goods_nomenclature_item_id]], " - ", quota_commodities[[#This Row],[description]])</f>
        <v>2202999900 - 2|% or more</v>
      </c>
    </row>
    <row r="3846" spans="1:4" x14ac:dyDescent="0.25">
      <c r="A3846" s="9" t="s">
        <v>800</v>
      </c>
      <c r="B3846" s="9" t="s">
        <v>2725</v>
      </c>
      <c r="C3846" s="9" t="s">
        <v>2617</v>
      </c>
      <c r="D3846" s="9" t="str">
        <f>CONCATENATE(quota_commodities[[#This Row],[goods_nomenclature_item_id]], " - ", quota_commodities[[#This Row],[description]])</f>
        <v>2106909800 - Other</v>
      </c>
    </row>
    <row r="3847" spans="1:4" x14ac:dyDescent="0.25">
      <c r="A3847" s="9" t="s">
        <v>801</v>
      </c>
      <c r="B3847" s="9" t="s">
        <v>5497</v>
      </c>
      <c r="C3847" s="9" t="s">
        <v>5498</v>
      </c>
      <c r="D3847" s="9" t="str">
        <f>CONCATENATE(quota_commodities[[#This Row],[goods_nomenclature_item_id]], " - ", quota_commodities[[#This Row],[description]])</f>
        <v>2207100000 - Undenatured ethyl alcohol of an alcoholic strength by volume of 80|%|vol or higher</v>
      </c>
    </row>
    <row r="3848" spans="1:4" x14ac:dyDescent="0.25">
      <c r="A3848" s="9" t="s">
        <v>801</v>
      </c>
      <c r="B3848" s="9" t="s">
        <v>5499</v>
      </c>
      <c r="C3848" s="9" t="s">
        <v>5500</v>
      </c>
      <c r="D3848" s="9" t="str">
        <f>CONCATENATE(quota_commodities[[#This Row],[goods_nomenclature_item_id]], " - ", quota_commodities[[#This Row],[description]])</f>
        <v>2207200000 - Ethyl alcohol and other spirits, denatured, of any strength</v>
      </c>
    </row>
    <row r="3849" spans="1:4" x14ac:dyDescent="0.25">
      <c r="A3849" s="9" t="s">
        <v>801</v>
      </c>
      <c r="B3849" s="9" t="s">
        <v>5501</v>
      </c>
      <c r="C3849" s="9" t="s">
        <v>5502</v>
      </c>
      <c r="D3849" s="9" t="str">
        <f>CONCATENATE(quota_commodities[[#This Row],[goods_nomenclature_item_id]], " - ", quota_commodities[[#This Row],[description]])</f>
        <v>2208909100 - 2|litres or less</v>
      </c>
    </row>
    <row r="3850" spans="1:4" x14ac:dyDescent="0.25">
      <c r="A3850" s="9" t="s">
        <v>801</v>
      </c>
      <c r="B3850" s="9" t="s">
        <v>5503</v>
      </c>
      <c r="C3850" s="9" t="s">
        <v>5504</v>
      </c>
      <c r="D3850" s="9" t="str">
        <f>CONCATENATE(quota_commodities[[#This Row],[goods_nomenclature_item_id]], " - ", quota_commodities[[#This Row],[description]])</f>
        <v>2208909900 - More than 2|litres</v>
      </c>
    </row>
    <row r="3851" spans="1:4" x14ac:dyDescent="0.25">
      <c r="A3851" s="9" t="s">
        <v>802</v>
      </c>
      <c r="B3851" s="9" t="s">
        <v>5505</v>
      </c>
      <c r="C3851" s="9" t="s">
        <v>5506</v>
      </c>
      <c r="D3851" s="9" t="str">
        <f>CONCATENATE(quota_commodities[[#This Row],[goods_nomenclature_item_id]], " - ", quota_commodities[[#This Row],[description]])</f>
        <v>2402100000 - Cigars, cheroots and cigarillos, containing tobacco</v>
      </c>
    </row>
    <row r="3852" spans="1:4" x14ac:dyDescent="0.25">
      <c r="A3852" s="9" t="s">
        <v>802</v>
      </c>
      <c r="B3852" s="9" t="s">
        <v>4877</v>
      </c>
      <c r="C3852" s="9" t="s">
        <v>2617</v>
      </c>
      <c r="D3852" s="9" t="str">
        <f>CONCATENATE(quota_commodities[[#This Row],[goods_nomenclature_item_id]], " - ", quota_commodities[[#This Row],[description]])</f>
        <v>2402209000 - Other</v>
      </c>
    </row>
    <row r="3853" spans="1:4" x14ac:dyDescent="0.25">
      <c r="A3853" s="9" t="s">
        <v>803</v>
      </c>
      <c r="B3853" s="9" t="s">
        <v>5507</v>
      </c>
      <c r="C3853" s="9" t="s">
        <v>5508</v>
      </c>
      <c r="D3853" s="9" t="str">
        <f>CONCATENATE(quota_commodities[[#This Row],[goods_nomenclature_item_id]], " - ", quota_commodities[[#This Row],[description]])</f>
        <v>2905430000 - Mannitol</v>
      </c>
    </row>
    <row r="3854" spans="1:4" x14ac:dyDescent="0.25">
      <c r="A3854" s="9" t="s">
        <v>803</v>
      </c>
      <c r="B3854" s="9" t="s">
        <v>5509</v>
      </c>
      <c r="C3854" s="9" t="s">
        <v>5510</v>
      </c>
      <c r="D3854" s="9" t="str">
        <f>CONCATENATE(quota_commodities[[#This Row],[goods_nomenclature_item_id]], " - ", quota_commodities[[#This Row],[description]])</f>
        <v>2905440000 - D-glucitol (sorbitol)</v>
      </c>
    </row>
    <row r="3855" spans="1:4" x14ac:dyDescent="0.25">
      <c r="A3855" s="9" t="s">
        <v>803</v>
      </c>
      <c r="B3855" s="9" t="s">
        <v>5511</v>
      </c>
      <c r="C3855" s="9" t="s">
        <v>5512</v>
      </c>
      <c r="D3855" s="9" t="str">
        <f>CONCATENATE(quota_commodities[[#This Row],[goods_nomenclature_item_id]], " - ", quota_commodities[[#This Row],[description]])</f>
        <v>3824600000 - Sorbitol other than that of subheading|2905|44</v>
      </c>
    </row>
    <row r="3856" spans="1:4" x14ac:dyDescent="0.25">
      <c r="A3856" s="9" t="s">
        <v>804</v>
      </c>
      <c r="B3856" s="9" t="s">
        <v>5513</v>
      </c>
      <c r="C3856" s="9" t="s">
        <v>5514</v>
      </c>
      <c r="D3856" s="9" t="str">
        <f>CONCATENATE(quota_commodities[[#This Row],[goods_nomenclature_item_id]], " - ", quota_commodities[[#This Row],[description]])</f>
        <v>3809101000 - Containing by weight less than 55|% of such substances</v>
      </c>
    </row>
    <row r="3857" spans="1:4" x14ac:dyDescent="0.25">
      <c r="A3857" s="9" t="s">
        <v>804</v>
      </c>
      <c r="B3857" s="9" t="s">
        <v>5515</v>
      </c>
      <c r="C3857" s="9" t="s">
        <v>5516</v>
      </c>
      <c r="D3857" s="9" t="str">
        <f>CONCATENATE(quota_commodities[[#This Row],[goods_nomenclature_item_id]], " - ", quota_commodities[[#This Row],[description]])</f>
        <v>3809103000 - Containing by weight 55|% or more but less than 70|% of such substances</v>
      </c>
    </row>
    <row r="3858" spans="1:4" x14ac:dyDescent="0.25">
      <c r="A3858" s="9" t="s">
        <v>804</v>
      </c>
      <c r="B3858" s="9" t="s">
        <v>5517</v>
      </c>
      <c r="C3858" s="9" t="s">
        <v>5518</v>
      </c>
      <c r="D3858" s="9" t="str">
        <f>CONCATENATE(quota_commodities[[#This Row],[goods_nomenclature_item_id]], " - ", quota_commodities[[#This Row],[description]])</f>
        <v>3809105000 - Containing by weight 70|% or more but less than 83|% of such substances</v>
      </c>
    </row>
    <row r="3859" spans="1:4" x14ac:dyDescent="0.25">
      <c r="A3859" s="9" t="s">
        <v>804</v>
      </c>
      <c r="B3859" s="9" t="s">
        <v>5519</v>
      </c>
      <c r="C3859" s="9" t="s">
        <v>5520</v>
      </c>
      <c r="D3859" s="9" t="str">
        <f>CONCATENATE(quota_commodities[[#This Row],[goods_nomenclature_item_id]], " - ", quota_commodities[[#This Row],[description]])</f>
        <v>3809109000 - Containing by weight 83|% or more of such substances</v>
      </c>
    </row>
    <row r="3860" spans="1:4" x14ac:dyDescent="0.25">
      <c r="A3860" s="9" t="s">
        <v>805</v>
      </c>
      <c r="B3860" s="9" t="s">
        <v>4071</v>
      </c>
      <c r="C3860" s="9" t="s">
        <v>1714</v>
      </c>
      <c r="D3860" s="9" t="str">
        <f>CONCATENATE(quota_commodities[[#This Row],[goods_nomenclature_item_id]], " - ", quota_commodities[[#This Row],[description]])</f>
        <v>0409000000 - Natural honey</v>
      </c>
    </row>
    <row r="3861" spans="1:4" x14ac:dyDescent="0.25">
      <c r="A3861" s="9" t="s">
        <v>807</v>
      </c>
      <c r="B3861" s="9" t="s">
        <v>5428</v>
      </c>
      <c r="C3861" s="9" t="s">
        <v>5390</v>
      </c>
      <c r="D3861" s="9" t="str">
        <f>CONCATENATE(quota_commodities[[#This Row],[goods_nomenclature_item_id]], " - ", quota_commodities[[#This Row],[description]])</f>
        <v>1103192010 - Of barley</v>
      </c>
    </row>
    <row r="3862" spans="1:4" x14ac:dyDescent="0.25">
      <c r="A3862" s="9" t="s">
        <v>807</v>
      </c>
      <c r="B3862" s="9" t="s">
        <v>5429</v>
      </c>
      <c r="C3862" s="9" t="s">
        <v>2617</v>
      </c>
      <c r="D3862" s="9" t="str">
        <f>CONCATENATE(quota_commodities[[#This Row],[goods_nomenclature_item_id]], " - ", quota_commodities[[#This Row],[description]])</f>
        <v>1103199000 - Other</v>
      </c>
    </row>
    <row r="3863" spans="1:4" x14ac:dyDescent="0.25">
      <c r="A3863" s="9" t="s">
        <v>807</v>
      </c>
      <c r="B3863" s="9" t="s">
        <v>5430</v>
      </c>
      <c r="C3863" s="9" t="s">
        <v>2617</v>
      </c>
      <c r="D3863" s="9" t="str">
        <f>CONCATENATE(quota_commodities[[#This Row],[goods_nomenclature_item_id]], " - ", quota_commodities[[#This Row],[description]])</f>
        <v>1103209000 - Other</v>
      </c>
    </row>
    <row r="3864" spans="1:4" x14ac:dyDescent="0.25">
      <c r="A3864" s="9" t="s">
        <v>807</v>
      </c>
      <c r="B3864" s="9" t="s">
        <v>5431</v>
      </c>
      <c r="C3864" s="9" t="s">
        <v>5377</v>
      </c>
      <c r="D3864" s="9" t="str">
        <f>CONCATENATE(quota_commodities[[#This Row],[goods_nomenclature_item_id]], " - ", quota_commodities[[#This Row],[description]])</f>
        <v>1104191000 - Of wheat</v>
      </c>
    </row>
    <row r="3865" spans="1:4" x14ac:dyDescent="0.25">
      <c r="A3865" s="9" t="s">
        <v>807</v>
      </c>
      <c r="B3865" s="9" t="s">
        <v>5432</v>
      </c>
      <c r="C3865" s="9" t="s">
        <v>5384</v>
      </c>
      <c r="D3865" s="9" t="str">
        <f>CONCATENATE(quota_commodities[[#This Row],[goods_nomenclature_item_id]], " - ", quota_commodities[[#This Row],[description]])</f>
        <v>1104195000 - Of maize</v>
      </c>
    </row>
    <row r="3866" spans="1:4" x14ac:dyDescent="0.25">
      <c r="A3866" s="9" t="s">
        <v>807</v>
      </c>
      <c r="B3866" s="9" t="s">
        <v>5433</v>
      </c>
      <c r="C3866" s="9" t="s">
        <v>5434</v>
      </c>
      <c r="D3866" s="9" t="str">
        <f>CONCATENATE(quota_commodities[[#This Row],[goods_nomenclature_item_id]], " - ", quota_commodities[[#This Row],[description]])</f>
        <v>1104196100 - Rolled</v>
      </c>
    </row>
    <row r="3867" spans="1:4" x14ac:dyDescent="0.25">
      <c r="A3867" s="9" t="s">
        <v>807</v>
      </c>
      <c r="B3867" s="9" t="s">
        <v>5435</v>
      </c>
      <c r="C3867" s="9" t="s">
        <v>5436</v>
      </c>
      <c r="D3867" s="9" t="str">
        <f>CONCATENATE(quota_commodities[[#This Row],[goods_nomenclature_item_id]], " - ", quota_commodities[[#This Row],[description]])</f>
        <v>1104196900 - Flaked</v>
      </c>
    </row>
    <row r="3868" spans="1:4" x14ac:dyDescent="0.25">
      <c r="A3868" s="9" t="s">
        <v>807</v>
      </c>
      <c r="B3868" s="9" t="s">
        <v>5437</v>
      </c>
      <c r="C3868" s="9" t="s">
        <v>5438</v>
      </c>
      <c r="D3868" s="9" t="str">
        <f>CONCATENATE(quota_commodities[[#This Row],[goods_nomenclature_item_id]], " - ", quota_commodities[[#This Row],[description]])</f>
        <v>1104290400 - Hulled (shelled or husked), whether or not sliced or kibbled</v>
      </c>
    </row>
    <row r="3869" spans="1:4" x14ac:dyDescent="0.25">
      <c r="A3869" s="9" t="s">
        <v>807</v>
      </c>
      <c r="B3869" s="9" t="s">
        <v>5439</v>
      </c>
      <c r="C3869" s="9" t="s">
        <v>5440</v>
      </c>
      <c r="D3869" s="9" t="str">
        <f>CONCATENATE(quota_commodities[[#This Row],[goods_nomenclature_item_id]], " - ", quota_commodities[[#This Row],[description]])</f>
        <v>1104290500 - Pearled</v>
      </c>
    </row>
    <row r="3870" spans="1:4" x14ac:dyDescent="0.25">
      <c r="A3870" s="9" t="s">
        <v>807</v>
      </c>
      <c r="B3870" s="9" t="s">
        <v>5441</v>
      </c>
      <c r="C3870" s="9" t="s">
        <v>2617</v>
      </c>
      <c r="D3870" s="9" t="str">
        <f>CONCATENATE(quota_commodities[[#This Row],[goods_nomenclature_item_id]], " - ", quota_commodities[[#This Row],[description]])</f>
        <v>1104290800 - Other</v>
      </c>
    </row>
    <row r="3871" spans="1:4" x14ac:dyDescent="0.25">
      <c r="A3871" s="9" t="s">
        <v>807</v>
      </c>
      <c r="B3871" s="9" t="s">
        <v>5521</v>
      </c>
      <c r="C3871" s="9" t="s">
        <v>2617</v>
      </c>
      <c r="D3871" s="9" t="str">
        <f>CONCATENATE(quota_commodities[[#This Row],[goods_nomenclature_item_id]], " - ", quota_commodities[[#This Row],[description]])</f>
        <v>1104291790 - Other</v>
      </c>
    </row>
    <row r="3872" spans="1:4" x14ac:dyDescent="0.25">
      <c r="A3872" s="9" t="s">
        <v>807</v>
      </c>
      <c r="B3872" s="9" t="s">
        <v>5522</v>
      </c>
      <c r="C3872" s="9" t="s">
        <v>2617</v>
      </c>
      <c r="D3872" s="9" t="str">
        <f>CONCATENATE(quota_commodities[[#This Row],[goods_nomenclature_item_id]], " - ", quota_commodities[[#This Row],[description]])</f>
        <v>1104293090 - Other</v>
      </c>
    </row>
    <row r="3873" spans="1:4" x14ac:dyDescent="0.25">
      <c r="A3873" s="9" t="s">
        <v>807</v>
      </c>
      <c r="B3873" s="9" t="s">
        <v>5444</v>
      </c>
      <c r="C3873" s="9" t="s">
        <v>5377</v>
      </c>
      <c r="D3873" s="9" t="str">
        <f>CONCATENATE(quota_commodities[[#This Row],[goods_nomenclature_item_id]], " - ", quota_commodities[[#This Row],[description]])</f>
        <v>1104295100 - Of wheat</v>
      </c>
    </row>
    <row r="3874" spans="1:4" x14ac:dyDescent="0.25">
      <c r="A3874" s="9" t="s">
        <v>807</v>
      </c>
      <c r="B3874" s="9" t="s">
        <v>5445</v>
      </c>
      <c r="C3874" s="9" t="s">
        <v>2617</v>
      </c>
      <c r="D3874" s="9" t="str">
        <f>CONCATENATE(quota_commodities[[#This Row],[goods_nomenclature_item_id]], " - ", quota_commodities[[#This Row],[description]])</f>
        <v>1104295900 - Other</v>
      </c>
    </row>
    <row r="3875" spans="1:4" x14ac:dyDescent="0.25">
      <c r="A3875" s="9" t="s">
        <v>807</v>
      </c>
      <c r="B3875" s="9" t="s">
        <v>5446</v>
      </c>
      <c r="C3875" s="9" t="s">
        <v>5377</v>
      </c>
      <c r="D3875" s="9" t="str">
        <f>CONCATENATE(quota_commodities[[#This Row],[goods_nomenclature_item_id]], " - ", quota_commodities[[#This Row],[description]])</f>
        <v>1104298100 - Of wheat</v>
      </c>
    </row>
    <row r="3876" spans="1:4" x14ac:dyDescent="0.25">
      <c r="A3876" s="9" t="s">
        <v>807</v>
      </c>
      <c r="B3876" s="9" t="s">
        <v>5447</v>
      </c>
      <c r="C3876" s="9" t="s">
        <v>2617</v>
      </c>
      <c r="D3876" s="9" t="str">
        <f>CONCATENATE(quota_commodities[[#This Row],[goods_nomenclature_item_id]], " - ", quota_commodities[[#This Row],[description]])</f>
        <v>1104298900 - Other</v>
      </c>
    </row>
    <row r="3877" spans="1:4" x14ac:dyDescent="0.25">
      <c r="A3877" s="9" t="s">
        <v>807</v>
      </c>
      <c r="B3877" s="9" t="s">
        <v>5448</v>
      </c>
      <c r="C3877" s="9" t="s">
        <v>5449</v>
      </c>
      <c r="D3877" s="9" t="str">
        <f>CONCATENATE(quota_commodities[[#This Row],[goods_nomenclature_item_id]], " - ", quota_commodities[[#This Row],[description]])</f>
        <v>1104300000 - Germ of cereals, whole, rolled, flaked or ground</v>
      </c>
    </row>
    <row r="3878" spans="1:4" x14ac:dyDescent="0.25">
      <c r="A3878" s="9" t="s">
        <v>808</v>
      </c>
      <c r="B3878" s="9" t="s">
        <v>4223</v>
      </c>
      <c r="C3878" s="9" t="s">
        <v>1912</v>
      </c>
      <c r="D3878" s="9" t="str">
        <f>CONCATENATE(quota_commodities[[#This Row],[goods_nomenclature_item_id]], " - ", quota_commodities[[#This Row],[description]])</f>
        <v>2002000000 - Tomatoes prepared or preserved otherwise than by vinegar or acetic acid</v>
      </c>
    </row>
    <row r="3879" spans="1:4" x14ac:dyDescent="0.25">
      <c r="A3879" s="9" t="s">
        <v>809</v>
      </c>
      <c r="B3879" s="9" t="s">
        <v>3337</v>
      </c>
      <c r="C3879" s="9" t="s">
        <v>3338</v>
      </c>
      <c r="D3879" s="9" t="str">
        <f>CONCATENATE(quota_commodities[[#This Row],[goods_nomenclature_item_id]], " - ", quota_commodities[[#This Row],[description]])</f>
        <v>2009619000 - Of a value not exceeding ???|18|per 100|kg net weight</v>
      </c>
    </row>
    <row r="3880" spans="1:4" x14ac:dyDescent="0.25">
      <c r="A3880" s="9" t="s">
        <v>809</v>
      </c>
      <c r="B3880" s="9" t="s">
        <v>3339</v>
      </c>
      <c r="C3880" s="9" t="s">
        <v>2801</v>
      </c>
      <c r="D3880" s="9" t="str">
        <f>CONCATENATE(quota_commodities[[#This Row],[goods_nomenclature_item_id]], " - ", quota_commodities[[#This Row],[description]])</f>
        <v>2009691100 - Of a value not exceeding ???|22|per 100|kg net weight</v>
      </c>
    </row>
    <row r="3881" spans="1:4" x14ac:dyDescent="0.25">
      <c r="A3881" s="9" t="s">
        <v>809</v>
      </c>
      <c r="B3881" s="9" t="s">
        <v>5476</v>
      </c>
      <c r="C3881" s="9" t="s">
        <v>4376</v>
      </c>
      <c r="D3881" s="9" t="str">
        <f>CONCATENATE(quota_commodities[[#This Row],[goods_nomenclature_item_id]], " - ", quota_commodities[[#This Row],[description]])</f>
        <v>2009697100 - Concentrated</v>
      </c>
    </row>
    <row r="3882" spans="1:4" x14ac:dyDescent="0.25">
      <c r="A3882" s="9" t="s">
        <v>809</v>
      </c>
      <c r="B3882" s="9" t="s">
        <v>3340</v>
      </c>
      <c r="C3882" s="9" t="s">
        <v>2617</v>
      </c>
      <c r="D3882" s="9" t="str">
        <f>CONCATENATE(quota_commodities[[#This Row],[goods_nomenclature_item_id]], " - ", quota_commodities[[#This Row],[description]])</f>
        <v>2009697900 - Other</v>
      </c>
    </row>
    <row r="3883" spans="1:4" x14ac:dyDescent="0.25">
      <c r="A3883" s="9" t="s">
        <v>809</v>
      </c>
      <c r="B3883" s="9" t="s">
        <v>3341</v>
      </c>
      <c r="C3883" s="9" t="s">
        <v>2617</v>
      </c>
      <c r="D3883" s="9" t="str">
        <f>CONCATENATE(quota_commodities[[#This Row],[goods_nomenclature_item_id]], " - ", quota_commodities[[#This Row],[description]])</f>
        <v>2009699000 - Other</v>
      </c>
    </row>
    <row r="3884" spans="1:4" x14ac:dyDescent="0.25">
      <c r="A3884" s="9" t="s">
        <v>810</v>
      </c>
      <c r="B3884" s="9" t="s">
        <v>5397</v>
      </c>
      <c r="C3884" s="9" t="s">
        <v>1908</v>
      </c>
      <c r="D3884" s="9" t="str">
        <f>CONCATENATE(quota_commodities[[#This Row],[goods_nomenclature_item_id]], " - ", quota_commodities[[#This Row],[description]])</f>
        <v>1004000000 - Oats</v>
      </c>
    </row>
    <row r="3885" spans="1:4" x14ac:dyDescent="0.25">
      <c r="A3885" s="9" t="s">
        <v>812</v>
      </c>
      <c r="B3885" s="9" t="s">
        <v>4021</v>
      </c>
      <c r="C3885" s="9" t="s">
        <v>1469</v>
      </c>
      <c r="D3885" s="9" t="str">
        <f>CONCATENATE(quota_commodities[[#This Row],[goods_nomenclature_item_id]], " - ", quota_commodities[[#This Row],[description]])</f>
        <v>0702000000 - Tomatoes, fresh or chilled</v>
      </c>
    </row>
    <row r="3886" spans="1:4" x14ac:dyDescent="0.25">
      <c r="A3886" s="9" t="s">
        <v>814</v>
      </c>
      <c r="B3886" s="9" t="s">
        <v>4194</v>
      </c>
      <c r="C3886" s="9" t="s">
        <v>1865</v>
      </c>
      <c r="D3886" s="9" t="str">
        <f>CONCATENATE(quota_commodities[[#This Row],[goods_nomenclature_item_id]], " - ", quota_commodities[[#This Row],[description]])</f>
        <v>0703200000 - Garlic</v>
      </c>
    </row>
    <row r="3887" spans="1:4" x14ac:dyDescent="0.25">
      <c r="A3887" s="9" t="s">
        <v>815</v>
      </c>
      <c r="B3887" s="9" t="s">
        <v>5523</v>
      </c>
      <c r="C3887" s="9" t="s">
        <v>5524</v>
      </c>
      <c r="D3887" s="9" t="str">
        <f>CONCATENATE(quota_commodities[[#This Row],[goods_nomenclature_item_id]], " - ", quota_commodities[[#This Row],[description]])</f>
        <v>0806101000 - Table grapes</v>
      </c>
    </row>
    <row r="3888" spans="1:4" x14ac:dyDescent="0.25">
      <c r="A3888" s="9" t="s">
        <v>816</v>
      </c>
      <c r="B3888" s="9" t="s">
        <v>4215</v>
      </c>
      <c r="C3888" s="9" t="s">
        <v>2617</v>
      </c>
      <c r="D3888" s="9" t="str">
        <f>CONCATENATE(quota_commodities[[#This Row],[goods_nomenclature_item_id]], " - ", quota_commodities[[#This Row],[description]])</f>
        <v>0808108000 - Other</v>
      </c>
    </row>
    <row r="3889" spans="1:4" x14ac:dyDescent="0.25">
      <c r="A3889" s="9" t="s">
        <v>817</v>
      </c>
      <c r="B3889" s="9" t="s">
        <v>4050</v>
      </c>
      <c r="C3889" s="9" t="s">
        <v>4051</v>
      </c>
      <c r="D3889" s="9" t="str">
        <f>CONCATENATE(quota_commodities[[#This Row],[goods_nomenclature_item_id]], " - ", quota_commodities[[#This Row],[description]])</f>
        <v>0809400500 - Plums</v>
      </c>
    </row>
    <row r="3890" spans="1:4" x14ac:dyDescent="0.25">
      <c r="A3890" s="9" t="s">
        <v>818</v>
      </c>
      <c r="B3890" s="9" t="s">
        <v>5525</v>
      </c>
      <c r="C3890" s="9" t="s">
        <v>5526</v>
      </c>
      <c r="D3890" s="9" t="str">
        <f>CONCATENATE(quota_commodities[[#This Row],[goods_nomenclature_item_id]], " - ", quota_commodities[[#This Row],[description]])</f>
        <v>2009611000 - Of a value exceeding ???|18|per 100|kg net weight</v>
      </c>
    </row>
    <row r="3891" spans="1:4" x14ac:dyDescent="0.25">
      <c r="A3891" s="9" t="s">
        <v>818</v>
      </c>
      <c r="B3891" s="9" t="s">
        <v>5527</v>
      </c>
      <c r="C3891" s="9" t="s">
        <v>2617</v>
      </c>
      <c r="D3891" s="9" t="str">
        <f>CONCATENATE(quota_commodities[[#This Row],[goods_nomenclature_item_id]], " - ", quota_commodities[[#This Row],[description]])</f>
        <v>2009691900 - Other</v>
      </c>
    </row>
    <row r="3892" spans="1:4" x14ac:dyDescent="0.25">
      <c r="A3892" s="9" t="s">
        <v>818</v>
      </c>
      <c r="B3892" s="9" t="s">
        <v>5528</v>
      </c>
      <c r="C3892" s="9" t="s">
        <v>4376</v>
      </c>
      <c r="D3892" s="9" t="str">
        <f>CONCATENATE(quota_commodities[[#This Row],[goods_nomenclature_item_id]], " - ", quota_commodities[[#This Row],[description]])</f>
        <v>2009695100 - Concentrated</v>
      </c>
    </row>
    <row r="3893" spans="1:4" x14ac:dyDescent="0.25">
      <c r="A3893" s="9" t="s">
        <v>818</v>
      </c>
      <c r="B3893" s="9" t="s">
        <v>5529</v>
      </c>
      <c r="C3893" s="9" t="s">
        <v>2617</v>
      </c>
      <c r="D3893" s="9" t="str">
        <f>CONCATENATE(quota_commodities[[#This Row],[goods_nomenclature_item_id]], " - ", quota_commodities[[#This Row],[description]])</f>
        <v>2009695900 - Other</v>
      </c>
    </row>
    <row r="3894" spans="1:4" x14ac:dyDescent="0.25">
      <c r="A3894" s="9" t="s">
        <v>819</v>
      </c>
      <c r="B3894" s="9" t="s">
        <v>4194</v>
      </c>
      <c r="C3894" s="9" t="s">
        <v>1865</v>
      </c>
      <c r="D3894" s="9" t="str">
        <f>CONCATENATE(quota_commodities[[#This Row],[goods_nomenclature_item_id]], " - ", quota_commodities[[#This Row],[description]])</f>
        <v>0703200000 - Garlic</v>
      </c>
    </row>
    <row r="3895" spans="1:4" x14ac:dyDescent="0.25">
      <c r="A3895" s="9" t="s">
        <v>821</v>
      </c>
      <c r="B3895" s="9" t="s">
        <v>4458</v>
      </c>
      <c r="C3895" s="9" t="s">
        <v>4459</v>
      </c>
      <c r="D3895" s="9" t="str">
        <f>CONCATENATE(quota_commodities[[#This Row],[goods_nomenclature_item_id]], " - ", quota_commodities[[#This Row],[description]])</f>
        <v>1604142600 - Fillets known as 'loins'</v>
      </c>
    </row>
    <row r="3896" spans="1:4" x14ac:dyDescent="0.25">
      <c r="A3896" s="9" t="s">
        <v>821</v>
      </c>
      <c r="B3896" s="9" t="s">
        <v>4460</v>
      </c>
      <c r="C3896" s="9" t="s">
        <v>4459</v>
      </c>
      <c r="D3896" s="9" t="str">
        <f>CONCATENATE(quota_commodities[[#This Row],[goods_nomenclature_item_id]], " - ", quota_commodities[[#This Row],[description]])</f>
        <v>1604143600 - Fillets known as 'loins'</v>
      </c>
    </row>
    <row r="3897" spans="1:4" x14ac:dyDescent="0.25">
      <c r="A3897" s="9" t="s">
        <v>821</v>
      </c>
      <c r="B3897" s="9" t="s">
        <v>4461</v>
      </c>
      <c r="C3897" s="9" t="s">
        <v>4459</v>
      </c>
      <c r="D3897" s="9" t="str">
        <f>CONCATENATE(quota_commodities[[#This Row],[goods_nomenclature_item_id]], " - ", quota_commodities[[#This Row],[description]])</f>
        <v>1604144600 - Fillets known as 'loins'</v>
      </c>
    </row>
    <row r="3898" spans="1:4" x14ac:dyDescent="0.25">
      <c r="A3898" s="9" t="s">
        <v>823</v>
      </c>
      <c r="B3898" s="9" t="s">
        <v>5530</v>
      </c>
      <c r="C3898" s="9" t="s">
        <v>5531</v>
      </c>
      <c r="D3898" s="9" t="str">
        <f>CONCATENATE(quota_commodities[[#This Row],[goods_nomenclature_item_id]], " - ", quota_commodities[[#This Row],[description]])</f>
        <v>3920000000 - Other plates, sheets, film, foil and strip, of plastics, non-cellular and not reinforced, laminated, supported or similarly combined with other materials</v>
      </c>
    </row>
    <row r="3899" spans="1:4" x14ac:dyDescent="0.25">
      <c r="A3899" s="9" t="s">
        <v>825</v>
      </c>
      <c r="B3899" s="9" t="s">
        <v>5532</v>
      </c>
      <c r="C3899" s="9" t="s">
        <v>5533</v>
      </c>
      <c r="D3899" s="9" t="str">
        <f>CONCATENATE(quota_commodities[[#This Row],[goods_nomenclature_item_id]], " - ", quota_commodities[[#This Row],[description]])</f>
        <v>8544300000 - Ignition wiring sets and other wiring sets of a kind used in vehicles, aircraft or ships</v>
      </c>
    </row>
    <row r="3900" spans="1:4" x14ac:dyDescent="0.25">
      <c r="A3900" s="9" t="s">
        <v>825</v>
      </c>
      <c r="B3900" s="9" t="s">
        <v>5534</v>
      </c>
      <c r="C3900" s="9" t="s">
        <v>5535</v>
      </c>
      <c r="D3900" s="9" t="str">
        <f>CONCATENATE(quota_commodities[[#This Row],[goods_nomenclature_item_id]], " - ", quota_commodities[[#This Row],[description]])</f>
        <v>8544420000 - Fitted with connectors</v>
      </c>
    </row>
    <row r="3901" spans="1:4" x14ac:dyDescent="0.25">
      <c r="A3901" s="9" t="s">
        <v>825</v>
      </c>
      <c r="B3901" s="9" t="s">
        <v>5536</v>
      </c>
      <c r="C3901" s="9" t="s">
        <v>2617</v>
      </c>
      <c r="D3901" s="9" t="str">
        <f>CONCATENATE(quota_commodities[[#This Row],[goods_nomenclature_item_id]], " - ", quota_commodities[[#This Row],[description]])</f>
        <v>8544490000 - Other</v>
      </c>
    </row>
    <row r="3902" spans="1:4" x14ac:dyDescent="0.25">
      <c r="A3902" s="9" t="s">
        <v>825</v>
      </c>
      <c r="B3902" s="9" t="s">
        <v>5537</v>
      </c>
      <c r="C3902" s="9" t="s">
        <v>5538</v>
      </c>
      <c r="D3902" s="9" t="str">
        <f>CONCATENATE(quota_commodities[[#This Row],[goods_nomenclature_item_id]], " - ", quota_commodities[[#This Row],[description]])</f>
        <v>8544600000 - Other electric conductors, for a voltage exceeding 1|000|V</v>
      </c>
    </row>
    <row r="3903" spans="1:4" x14ac:dyDescent="0.25">
      <c r="A3903" s="9" t="s">
        <v>826</v>
      </c>
      <c r="B3903" s="9" t="s">
        <v>5539</v>
      </c>
      <c r="C3903" s="9" t="s">
        <v>5540</v>
      </c>
      <c r="D3903" s="9" t="str">
        <f>CONCATENATE(quota_commodities[[#This Row],[goods_nomenclature_item_id]], " - ", quota_commodities[[#This Row],[description]])</f>
        <v>6103430000 - Of synthetic fibres</v>
      </c>
    </row>
    <row r="3904" spans="1:4" x14ac:dyDescent="0.25">
      <c r="A3904" s="9" t="s">
        <v>828</v>
      </c>
      <c r="B3904" s="9" t="s">
        <v>5541</v>
      </c>
      <c r="C3904" s="9" t="s">
        <v>5542</v>
      </c>
      <c r="D3904" s="9" t="str">
        <f>CONCATENATE(quota_commodities[[#This Row],[goods_nomenclature_item_id]], " - ", quota_commodities[[#This Row],[description]])</f>
        <v>6105100000 - Of cotton</v>
      </c>
    </row>
    <row r="3905" spans="1:4" x14ac:dyDescent="0.25">
      <c r="A3905" s="9" t="s">
        <v>829</v>
      </c>
      <c r="B3905" s="9" t="s">
        <v>5543</v>
      </c>
      <c r="C3905" s="9" t="s">
        <v>5001</v>
      </c>
      <c r="D3905" s="9" t="str">
        <f>CONCATENATE(quota_commodities[[#This Row],[goods_nomenclature_item_id]], " - ", quota_commodities[[#This Row],[description]])</f>
        <v>6105900000 - Of other textile materials</v>
      </c>
    </row>
    <row r="3906" spans="1:4" x14ac:dyDescent="0.25">
      <c r="A3906" s="9" t="s">
        <v>830</v>
      </c>
      <c r="B3906" s="9" t="s">
        <v>5544</v>
      </c>
      <c r="C3906" s="9" t="s">
        <v>5542</v>
      </c>
      <c r="D3906" s="9" t="str">
        <f>CONCATENATE(quota_commodities[[#This Row],[goods_nomenclature_item_id]], " - ", quota_commodities[[#This Row],[description]])</f>
        <v>6106100000 - Of cotton</v>
      </c>
    </row>
    <row r="3907" spans="1:4" x14ac:dyDescent="0.25">
      <c r="A3907" s="9" t="s">
        <v>831</v>
      </c>
      <c r="B3907" s="9" t="s">
        <v>5545</v>
      </c>
      <c r="C3907" s="9" t="s">
        <v>5542</v>
      </c>
      <c r="D3907" s="9" t="str">
        <f>CONCATENATE(quota_commodities[[#This Row],[goods_nomenclature_item_id]], " - ", quota_commodities[[#This Row],[description]])</f>
        <v>6107110000 - Of cotton</v>
      </c>
    </row>
    <row r="3908" spans="1:4" x14ac:dyDescent="0.25">
      <c r="A3908" s="9" t="s">
        <v>832</v>
      </c>
      <c r="B3908" s="9" t="s">
        <v>5546</v>
      </c>
      <c r="C3908" s="9" t="s">
        <v>5001</v>
      </c>
      <c r="D3908" s="9" t="str">
        <f>CONCATENATE(quota_commodities[[#This Row],[goods_nomenclature_item_id]], " - ", quota_commodities[[#This Row],[description]])</f>
        <v>6107190000 - Of other textile materials</v>
      </c>
    </row>
    <row r="3909" spans="1:4" x14ac:dyDescent="0.25">
      <c r="A3909" s="9" t="s">
        <v>833</v>
      </c>
      <c r="B3909" s="9" t="s">
        <v>5547</v>
      </c>
      <c r="C3909" s="9" t="s">
        <v>5542</v>
      </c>
      <c r="D3909" s="9" t="str">
        <f>CONCATENATE(quota_commodities[[#This Row],[goods_nomenclature_item_id]], " - ", quota_commodities[[#This Row],[description]])</f>
        <v>6108210000 - Of cotton</v>
      </c>
    </row>
    <row r="3910" spans="1:4" x14ac:dyDescent="0.25">
      <c r="A3910" s="9" t="s">
        <v>834</v>
      </c>
      <c r="B3910" s="9" t="s">
        <v>5548</v>
      </c>
      <c r="C3910" s="9" t="s">
        <v>5549</v>
      </c>
      <c r="D3910" s="9" t="str">
        <f>CONCATENATE(quota_commodities[[#This Row],[goods_nomenclature_item_id]], " - ", quota_commodities[[#This Row],[description]])</f>
        <v>6108220000 - Of man-made fibres</v>
      </c>
    </row>
    <row r="3911" spans="1:4" x14ac:dyDescent="0.25">
      <c r="A3911" s="9" t="s">
        <v>835</v>
      </c>
      <c r="B3911" s="9" t="s">
        <v>5550</v>
      </c>
      <c r="C3911" s="9" t="s">
        <v>5542</v>
      </c>
      <c r="D3911" s="9" t="str">
        <f>CONCATENATE(quota_commodities[[#This Row],[goods_nomenclature_item_id]], " - ", quota_commodities[[#This Row],[description]])</f>
        <v>6109100000 - Of cotton</v>
      </c>
    </row>
    <row r="3912" spans="1:4" x14ac:dyDescent="0.25">
      <c r="A3912" s="9" t="s">
        <v>836</v>
      </c>
      <c r="B3912" s="9" t="s">
        <v>5551</v>
      </c>
      <c r="C3912" s="9" t="s">
        <v>5542</v>
      </c>
      <c r="D3912" s="9" t="str">
        <f>CONCATENATE(quota_commodities[[#This Row],[goods_nomenclature_item_id]], " - ", quota_commodities[[#This Row],[description]])</f>
        <v>6111200000 - Of cotton</v>
      </c>
    </row>
    <row r="3913" spans="1:4" x14ac:dyDescent="0.25">
      <c r="A3913" s="9" t="s">
        <v>838</v>
      </c>
      <c r="B3913" s="9" t="s">
        <v>5552</v>
      </c>
      <c r="C3913" s="9" t="s">
        <v>5540</v>
      </c>
      <c r="D3913" s="9" t="str">
        <f>CONCATENATE(quota_commodities[[#This Row],[goods_nomenclature_item_id]], " - ", quota_commodities[[#This Row],[description]])</f>
        <v>6112410000 - Of synthetic fibres</v>
      </c>
    </row>
    <row r="3914" spans="1:4" x14ac:dyDescent="0.25">
      <c r="A3914" s="9" t="s">
        <v>839</v>
      </c>
      <c r="B3914" s="9" t="s">
        <v>5553</v>
      </c>
      <c r="C3914" s="9" t="s">
        <v>5549</v>
      </c>
      <c r="D3914" s="9" t="str">
        <f>CONCATENATE(quota_commodities[[#This Row],[goods_nomenclature_item_id]], " - ", quota_commodities[[#This Row],[description]])</f>
        <v>6114300000 - Of man-made fibres</v>
      </c>
    </row>
    <row r="3915" spans="1:4" x14ac:dyDescent="0.25">
      <c r="A3915" s="9" t="s">
        <v>840</v>
      </c>
      <c r="B3915" s="9" t="s">
        <v>5554</v>
      </c>
      <c r="C3915" s="9" t="s">
        <v>5555</v>
      </c>
      <c r="D3915" s="9" t="str">
        <f>CONCATENATE(quota_commodities[[#This Row],[goods_nomenclature_item_id]], " - ", quota_commodities[[#This Row],[description]])</f>
        <v>6115000000 - Pantyhose, tights, stockings, socks and other hosiery, including graduated compression hosiery (for example, stockings for varicose veins) and footwear without applied soles, knitted or crocheted</v>
      </c>
    </row>
    <row r="3916" spans="1:4" x14ac:dyDescent="0.25">
      <c r="A3916" s="9" t="s">
        <v>841</v>
      </c>
      <c r="B3916" s="9" t="s">
        <v>5556</v>
      </c>
      <c r="C3916" s="9" t="s">
        <v>5557</v>
      </c>
      <c r="D3916" s="9" t="str">
        <f>CONCATENATE(quota_commodities[[#This Row],[goods_nomenclature_item_id]], " - ", quota_commodities[[#This Row],[description]])</f>
        <v>6117800000 - Other accessories</v>
      </c>
    </row>
    <row r="3917" spans="1:4" x14ac:dyDescent="0.25">
      <c r="A3917" s="9" t="s">
        <v>842</v>
      </c>
      <c r="B3917" s="9" t="s">
        <v>5558</v>
      </c>
      <c r="C3917" s="9" t="s">
        <v>5549</v>
      </c>
      <c r="D3917" s="9" t="str">
        <f>CONCATENATE(quota_commodities[[#This Row],[goods_nomenclature_item_id]], " - ", quota_commodities[[#This Row],[description]])</f>
        <v>6201130000 - Of man-made fibres</v>
      </c>
    </row>
    <row r="3918" spans="1:4" x14ac:dyDescent="0.25">
      <c r="A3918" s="9" t="s">
        <v>843</v>
      </c>
      <c r="B3918" s="9" t="s">
        <v>5559</v>
      </c>
      <c r="C3918" s="9" t="s">
        <v>5549</v>
      </c>
      <c r="D3918" s="9" t="str">
        <f>CONCATENATE(quota_commodities[[#This Row],[goods_nomenclature_item_id]], " - ", quota_commodities[[#This Row],[description]])</f>
        <v>6202130000 - Of man-made fibres</v>
      </c>
    </row>
    <row r="3919" spans="1:4" x14ac:dyDescent="0.25">
      <c r="A3919" s="9" t="s">
        <v>844</v>
      </c>
      <c r="B3919" s="9" t="s">
        <v>5560</v>
      </c>
      <c r="C3919" s="9" t="s">
        <v>4987</v>
      </c>
      <c r="D3919" s="9" t="str">
        <f>CONCATENATE(quota_commodities[[#This Row],[goods_nomenclature_item_id]], " - ", quota_commodities[[#This Row],[description]])</f>
        <v>6203110000 - Of wool or fine animal hair</v>
      </c>
    </row>
    <row r="3920" spans="1:4" x14ac:dyDescent="0.25">
      <c r="A3920" s="9" t="s">
        <v>845</v>
      </c>
      <c r="B3920" s="9" t="s">
        <v>5561</v>
      </c>
      <c r="C3920" s="9" t="s">
        <v>5540</v>
      </c>
      <c r="D3920" s="9" t="str">
        <f>CONCATENATE(quota_commodities[[#This Row],[goods_nomenclature_item_id]], " - ", quota_commodities[[#This Row],[description]])</f>
        <v>6203120000 - Of synthetic fibres</v>
      </c>
    </row>
    <row r="3921" spans="1:4" x14ac:dyDescent="0.25">
      <c r="A3921" s="9" t="s">
        <v>846</v>
      </c>
      <c r="B3921" s="9" t="s">
        <v>5562</v>
      </c>
      <c r="C3921" s="9" t="s">
        <v>4987</v>
      </c>
      <c r="D3921" s="9" t="str">
        <f>CONCATENATE(quota_commodities[[#This Row],[goods_nomenclature_item_id]], " - ", quota_commodities[[#This Row],[description]])</f>
        <v>6203310000 - Of wool or fine animal hair</v>
      </c>
    </row>
    <row r="3922" spans="1:4" x14ac:dyDescent="0.25">
      <c r="A3922" s="9" t="s">
        <v>847</v>
      </c>
      <c r="B3922" s="9" t="s">
        <v>5563</v>
      </c>
      <c r="C3922" s="9" t="s">
        <v>5540</v>
      </c>
      <c r="D3922" s="9" t="str">
        <f>CONCATENATE(quota_commodities[[#This Row],[goods_nomenclature_item_id]], " - ", quota_commodities[[#This Row],[description]])</f>
        <v>6203330000 - Of synthetic fibres</v>
      </c>
    </row>
    <row r="3923" spans="1:4" x14ac:dyDescent="0.25">
      <c r="A3923" s="9" t="s">
        <v>848</v>
      </c>
      <c r="B3923" s="9" t="s">
        <v>5564</v>
      </c>
      <c r="C3923" s="9" t="s">
        <v>4987</v>
      </c>
      <c r="D3923" s="9" t="str">
        <f>CONCATENATE(quota_commodities[[#This Row],[goods_nomenclature_item_id]], " - ", quota_commodities[[#This Row],[description]])</f>
        <v>6203410000 - Of wool or fine animal hair</v>
      </c>
    </row>
    <row r="3924" spans="1:4" x14ac:dyDescent="0.25">
      <c r="A3924" s="9" t="s">
        <v>849</v>
      </c>
      <c r="B3924" s="9" t="s">
        <v>5565</v>
      </c>
      <c r="C3924" s="9" t="s">
        <v>5540</v>
      </c>
      <c r="D3924" s="9" t="str">
        <f>CONCATENATE(quota_commodities[[#This Row],[goods_nomenclature_item_id]], " - ", quota_commodities[[#This Row],[description]])</f>
        <v>6203430000 - Of synthetic fibres</v>
      </c>
    </row>
    <row r="3925" spans="1:4" x14ac:dyDescent="0.25">
      <c r="A3925" s="9" t="s">
        <v>850</v>
      </c>
      <c r="B3925" s="9" t="s">
        <v>5566</v>
      </c>
      <c r="C3925" s="9" t="s">
        <v>4987</v>
      </c>
      <c r="D3925" s="9" t="str">
        <f>CONCATENATE(quota_commodities[[#This Row],[goods_nomenclature_item_id]], " - ", quota_commodities[[#This Row],[description]])</f>
        <v>6204310000 - Of wool or fine animal hair</v>
      </c>
    </row>
    <row r="3926" spans="1:4" x14ac:dyDescent="0.25">
      <c r="A3926" s="9" t="s">
        <v>851</v>
      </c>
      <c r="B3926" s="9" t="s">
        <v>5567</v>
      </c>
      <c r="C3926" s="9" t="s">
        <v>5540</v>
      </c>
      <c r="D3926" s="9" t="str">
        <f>CONCATENATE(quota_commodities[[#This Row],[goods_nomenclature_item_id]], " - ", quota_commodities[[#This Row],[description]])</f>
        <v>6204330000 - Of synthetic fibres</v>
      </c>
    </row>
    <row r="3927" spans="1:4" x14ac:dyDescent="0.25">
      <c r="A3927" s="9" t="s">
        <v>852</v>
      </c>
      <c r="B3927" s="9" t="s">
        <v>5568</v>
      </c>
      <c r="C3927" s="9" t="s">
        <v>5540</v>
      </c>
      <c r="D3927" s="9" t="str">
        <f>CONCATENATE(quota_commodities[[#This Row],[goods_nomenclature_item_id]], " - ", quota_commodities[[#This Row],[description]])</f>
        <v>6204530000 - Of synthetic fibres</v>
      </c>
    </row>
    <row r="3928" spans="1:4" x14ac:dyDescent="0.25">
      <c r="A3928" s="9" t="s">
        <v>853</v>
      </c>
      <c r="B3928" s="9" t="s">
        <v>5569</v>
      </c>
      <c r="C3928" s="9" t="s">
        <v>4987</v>
      </c>
      <c r="D3928" s="9" t="str">
        <f>CONCATENATE(quota_commodities[[#This Row],[goods_nomenclature_item_id]], " - ", quota_commodities[[#This Row],[description]])</f>
        <v>6204610000 - Of wool or fine animal hair</v>
      </c>
    </row>
    <row r="3929" spans="1:4" x14ac:dyDescent="0.25">
      <c r="A3929" s="9" t="s">
        <v>854</v>
      </c>
      <c r="B3929" s="9" t="s">
        <v>5570</v>
      </c>
      <c r="C3929" s="9" t="s">
        <v>5540</v>
      </c>
      <c r="D3929" s="9" t="str">
        <f>CONCATENATE(quota_commodities[[#This Row],[goods_nomenclature_item_id]], " - ", quota_commodities[[#This Row],[description]])</f>
        <v>6204630000 - Of synthetic fibres</v>
      </c>
    </row>
    <row r="3930" spans="1:4" x14ac:dyDescent="0.25">
      <c r="A3930" s="9" t="s">
        <v>855</v>
      </c>
      <c r="B3930" s="9" t="s">
        <v>5571</v>
      </c>
      <c r="C3930" s="9" t="s">
        <v>5549</v>
      </c>
      <c r="D3930" s="9" t="str">
        <f>CONCATENATE(quota_commodities[[#This Row],[goods_nomenclature_item_id]], " - ", quota_commodities[[#This Row],[description]])</f>
        <v>6211330000 - Of man-made fibres</v>
      </c>
    </row>
    <row r="3931" spans="1:4" x14ac:dyDescent="0.25">
      <c r="A3931" s="9" t="s">
        <v>856</v>
      </c>
      <c r="B3931" s="9" t="s">
        <v>5572</v>
      </c>
      <c r="C3931" s="9" t="s">
        <v>5549</v>
      </c>
      <c r="D3931" s="9" t="str">
        <f>CONCATENATE(quota_commodities[[#This Row],[goods_nomenclature_item_id]], " - ", quota_commodities[[#This Row],[description]])</f>
        <v>6211430000 - Of man-made fibres</v>
      </c>
    </row>
    <row r="3932" spans="1:4" x14ac:dyDescent="0.25">
      <c r="A3932" s="9" t="s">
        <v>857</v>
      </c>
      <c r="B3932" s="9" t="s">
        <v>5573</v>
      </c>
      <c r="C3932" s="9" t="s">
        <v>5574</v>
      </c>
      <c r="D3932" s="9" t="str">
        <f>CONCATENATE(quota_commodities[[#This Row],[goods_nomenclature_item_id]], " - ", quota_commodities[[#This Row],[description]])</f>
        <v>6212100000 - Brassi??res</v>
      </c>
    </row>
    <row r="3933" spans="1:4" x14ac:dyDescent="0.25">
      <c r="A3933" s="9" t="s">
        <v>858</v>
      </c>
      <c r="B3933" s="9" t="s">
        <v>5575</v>
      </c>
      <c r="C3933" s="9" t="s">
        <v>5542</v>
      </c>
      <c r="D3933" s="9" t="str">
        <f>CONCATENATE(quota_commodities[[#This Row],[goods_nomenclature_item_id]], " - ", quota_commodities[[#This Row],[description]])</f>
        <v>6104620000 - Of cotton</v>
      </c>
    </row>
    <row r="3934" spans="1:4" x14ac:dyDescent="0.25">
      <c r="A3934" s="9" t="s">
        <v>860</v>
      </c>
      <c r="B3934" s="9" t="s">
        <v>5576</v>
      </c>
      <c r="C3934" s="9" t="s">
        <v>5549</v>
      </c>
      <c r="D3934" s="9" t="str">
        <f>CONCATENATE(quota_commodities[[#This Row],[goods_nomenclature_item_id]], " - ", quota_commodities[[#This Row],[description]])</f>
        <v>6105200000 - Of man-made fibres</v>
      </c>
    </row>
    <row r="3935" spans="1:4" x14ac:dyDescent="0.25">
      <c r="A3935" s="9" t="s">
        <v>861</v>
      </c>
      <c r="B3935" s="9" t="s">
        <v>5577</v>
      </c>
      <c r="C3935" s="9" t="s">
        <v>5542</v>
      </c>
      <c r="D3935" s="9" t="str">
        <f>CONCATENATE(quota_commodities[[#This Row],[goods_nomenclature_item_id]], " - ", quota_commodities[[#This Row],[description]])</f>
        <v>6203420000 - Of cotton</v>
      </c>
    </row>
    <row r="3936" spans="1:4" x14ac:dyDescent="0.25">
      <c r="A3936" s="9" t="s">
        <v>862</v>
      </c>
      <c r="B3936" s="9" t="s">
        <v>5565</v>
      </c>
      <c r="C3936" s="9" t="s">
        <v>5540</v>
      </c>
      <c r="D3936" s="9" t="str">
        <f>CONCATENATE(quota_commodities[[#This Row],[goods_nomenclature_item_id]], " - ", quota_commodities[[#This Row],[description]])</f>
        <v>6203430000 - Of synthetic fibres</v>
      </c>
    </row>
    <row r="3937" spans="1:4" x14ac:dyDescent="0.25">
      <c r="A3937" s="9" t="s">
        <v>863</v>
      </c>
      <c r="B3937" s="9" t="s">
        <v>5578</v>
      </c>
      <c r="C3937" s="9" t="s">
        <v>5542</v>
      </c>
      <c r="D3937" s="9" t="str">
        <f>CONCATENATE(quota_commodities[[#This Row],[goods_nomenclature_item_id]], " - ", quota_commodities[[#This Row],[description]])</f>
        <v>6204620000 - Of cotton</v>
      </c>
    </row>
    <row r="3938" spans="1:4" x14ac:dyDescent="0.25">
      <c r="A3938" s="9" t="s">
        <v>864</v>
      </c>
      <c r="B3938" s="9" t="s">
        <v>5554</v>
      </c>
      <c r="C3938" s="9" t="s">
        <v>5555</v>
      </c>
      <c r="D3938" s="9" t="str">
        <f>CONCATENATE(quota_commodities[[#This Row],[goods_nomenclature_item_id]], " - ", quota_commodities[[#This Row],[description]])</f>
        <v>6115000000 - Pantyhose, tights, stockings, socks and other hosiery, including graduated compression hosiery (for example, stockings for varicose veins) and footwear without applied soles, knitted or crocheted</v>
      </c>
    </row>
    <row r="3939" spans="1:4" x14ac:dyDescent="0.25">
      <c r="A3939" s="9" t="s">
        <v>866</v>
      </c>
      <c r="B3939" s="9" t="s">
        <v>5579</v>
      </c>
      <c r="C3939" s="9" t="s">
        <v>5542</v>
      </c>
      <c r="D3939" s="9" t="str">
        <f>CONCATENATE(quota_commodities[[#This Row],[goods_nomenclature_item_id]], " - ", quota_commodities[[#This Row],[description]])</f>
        <v>6205200000 - Of cotton</v>
      </c>
    </row>
    <row r="3940" spans="1:4" x14ac:dyDescent="0.25">
      <c r="A3940" s="9" t="s">
        <v>867</v>
      </c>
      <c r="B3940" s="9" t="s">
        <v>5580</v>
      </c>
      <c r="C3940" s="9" t="s">
        <v>5549</v>
      </c>
      <c r="D3940" s="9" t="str">
        <f>CONCATENATE(quota_commodities[[#This Row],[goods_nomenclature_item_id]], " - ", quota_commodities[[#This Row],[description]])</f>
        <v>6205300000 - Of man-made fibres</v>
      </c>
    </row>
    <row r="3941" spans="1:4" x14ac:dyDescent="0.25">
      <c r="A3941" s="9" t="s">
        <v>868</v>
      </c>
      <c r="B3941" s="9" t="s">
        <v>5581</v>
      </c>
      <c r="C3941" s="9" t="s">
        <v>5001</v>
      </c>
      <c r="D3941" s="9" t="str">
        <f>CONCATENATE(quota_commodities[[#This Row],[goods_nomenclature_item_id]], " - ", quota_commodities[[#This Row],[description]])</f>
        <v>6205900000 - Of other textile materials</v>
      </c>
    </row>
    <row r="3942" spans="1:4" x14ac:dyDescent="0.25">
      <c r="A3942" s="9" t="s">
        <v>869</v>
      </c>
      <c r="B3942" s="9" t="s">
        <v>5582</v>
      </c>
      <c r="C3942" s="9" t="s">
        <v>5542</v>
      </c>
      <c r="D3942" s="9" t="str">
        <f>CONCATENATE(quota_commodities[[#This Row],[goods_nomenclature_item_id]], " - ", quota_commodities[[#This Row],[description]])</f>
        <v>6206300000 - Of cotton</v>
      </c>
    </row>
    <row r="3943" spans="1:4" x14ac:dyDescent="0.25">
      <c r="A3943" s="9" t="s">
        <v>870</v>
      </c>
      <c r="B3943" s="9" t="s">
        <v>5583</v>
      </c>
      <c r="C3943" s="9" t="s">
        <v>5549</v>
      </c>
      <c r="D3943" s="9" t="str">
        <f>CONCATENATE(quota_commodities[[#This Row],[goods_nomenclature_item_id]], " - ", quota_commodities[[#This Row],[description]])</f>
        <v>6206400000 - Of man-made fibres</v>
      </c>
    </row>
    <row r="3944" spans="1:4" x14ac:dyDescent="0.25">
      <c r="A3944" s="9" t="s">
        <v>871</v>
      </c>
      <c r="B3944" s="9" t="s">
        <v>5584</v>
      </c>
      <c r="C3944" s="9" t="s">
        <v>5001</v>
      </c>
      <c r="D3944" s="9" t="str">
        <f>CONCATENATE(quota_commodities[[#This Row],[goods_nomenclature_item_id]], " - ", quota_commodities[[#This Row],[description]])</f>
        <v>6206900000 - Of other textile materials</v>
      </c>
    </row>
    <row r="3945" spans="1:4" x14ac:dyDescent="0.25">
      <c r="A3945" s="9" t="s">
        <v>872</v>
      </c>
      <c r="B3945" s="9" t="s">
        <v>5573</v>
      </c>
      <c r="C3945" s="9" t="s">
        <v>5574</v>
      </c>
      <c r="D3945" s="9" t="str">
        <f>CONCATENATE(quota_commodities[[#This Row],[goods_nomenclature_item_id]], " - ", quota_commodities[[#This Row],[description]])</f>
        <v>6212100000 - Brassi??res</v>
      </c>
    </row>
    <row r="3946" spans="1:4" x14ac:dyDescent="0.25">
      <c r="A3946" s="9" t="s">
        <v>873</v>
      </c>
      <c r="B3946" s="9" t="s">
        <v>5532</v>
      </c>
      <c r="C3946" s="9" t="s">
        <v>5533</v>
      </c>
      <c r="D3946" s="9" t="str">
        <f>CONCATENATE(quota_commodities[[#This Row],[goods_nomenclature_item_id]], " - ", quota_commodities[[#This Row],[description]])</f>
        <v>8544300000 - Ignition wiring sets and other wiring sets of a kind used in vehicles, aircraft or ships</v>
      </c>
    </row>
    <row r="3947" spans="1:4" x14ac:dyDescent="0.25">
      <c r="A3947" s="9" t="s">
        <v>873</v>
      </c>
      <c r="B3947" s="9" t="s">
        <v>5534</v>
      </c>
      <c r="C3947" s="9" t="s">
        <v>5535</v>
      </c>
      <c r="D3947" s="9" t="str">
        <f>CONCATENATE(quota_commodities[[#This Row],[goods_nomenclature_item_id]], " - ", quota_commodities[[#This Row],[description]])</f>
        <v>8544420000 - Fitted with connectors</v>
      </c>
    </row>
    <row r="3948" spans="1:4" x14ac:dyDescent="0.25">
      <c r="A3948" s="9" t="s">
        <v>873</v>
      </c>
      <c r="B3948" s="9" t="s">
        <v>5536</v>
      </c>
      <c r="C3948" s="9" t="s">
        <v>2617</v>
      </c>
      <c r="D3948" s="9" t="str">
        <f>CONCATENATE(quota_commodities[[#This Row],[goods_nomenclature_item_id]], " - ", quota_commodities[[#This Row],[description]])</f>
        <v>8544490000 - Other</v>
      </c>
    </row>
    <row r="3949" spans="1:4" x14ac:dyDescent="0.25">
      <c r="A3949" s="9" t="s">
        <v>873</v>
      </c>
      <c r="B3949" s="9" t="s">
        <v>5537</v>
      </c>
      <c r="C3949" s="9" t="s">
        <v>5538</v>
      </c>
      <c r="D3949" s="9" t="str">
        <f>CONCATENATE(quota_commodities[[#This Row],[goods_nomenclature_item_id]], " - ", quota_commodities[[#This Row],[description]])</f>
        <v>8544600000 - Other electric conductors, for a voltage exceeding 1|000|V</v>
      </c>
    </row>
    <row r="3950" spans="1:4" x14ac:dyDescent="0.25">
      <c r="A3950" s="9" t="s">
        <v>874</v>
      </c>
      <c r="B3950" s="9" t="s">
        <v>5585</v>
      </c>
      <c r="C3950" s="9" t="s">
        <v>5542</v>
      </c>
      <c r="D3950" s="9" t="str">
        <f>CONCATENATE(quota_commodities[[#This Row],[goods_nomenclature_item_id]], " - ", quota_commodities[[#This Row],[description]])</f>
        <v>6103220000 - Of cotton</v>
      </c>
    </row>
    <row r="3951" spans="1:4" x14ac:dyDescent="0.25">
      <c r="A3951" s="9" t="s">
        <v>876</v>
      </c>
      <c r="B3951" s="9" t="s">
        <v>5586</v>
      </c>
      <c r="C3951" s="9" t="s">
        <v>5542</v>
      </c>
      <c r="D3951" s="9" t="str">
        <f>CONCATENATE(quota_commodities[[#This Row],[goods_nomenclature_item_id]], " - ", quota_commodities[[#This Row],[description]])</f>
        <v>6104220000 - Of cotton</v>
      </c>
    </row>
    <row r="3952" spans="1:4" x14ac:dyDescent="0.25">
      <c r="A3952" s="9" t="s">
        <v>877</v>
      </c>
      <c r="B3952" s="9" t="s">
        <v>5544</v>
      </c>
      <c r="C3952" s="9" t="s">
        <v>5542</v>
      </c>
      <c r="D3952" s="9" t="str">
        <f>CONCATENATE(quota_commodities[[#This Row],[goods_nomenclature_item_id]], " - ", quota_commodities[[#This Row],[description]])</f>
        <v>6106100000 - Of cotton</v>
      </c>
    </row>
    <row r="3953" spans="1:4" x14ac:dyDescent="0.25">
      <c r="A3953" s="9" t="s">
        <v>878</v>
      </c>
      <c r="B3953" s="9" t="s">
        <v>5547</v>
      </c>
      <c r="C3953" s="9" t="s">
        <v>5542</v>
      </c>
      <c r="D3953" s="9" t="str">
        <f>CONCATENATE(quota_commodities[[#This Row],[goods_nomenclature_item_id]], " - ", quota_commodities[[#This Row],[description]])</f>
        <v>6108210000 - Of cotton</v>
      </c>
    </row>
    <row r="3954" spans="1:4" x14ac:dyDescent="0.25">
      <c r="A3954" s="9" t="s">
        <v>879</v>
      </c>
      <c r="B3954" s="9" t="s">
        <v>5550</v>
      </c>
      <c r="C3954" s="9" t="s">
        <v>5542</v>
      </c>
      <c r="D3954" s="9" t="str">
        <f>CONCATENATE(quota_commodities[[#This Row],[goods_nomenclature_item_id]], " - ", quota_commodities[[#This Row],[description]])</f>
        <v>6109100000 - Of cotton</v>
      </c>
    </row>
    <row r="3955" spans="1:4" x14ac:dyDescent="0.25">
      <c r="A3955" s="9" t="s">
        <v>880</v>
      </c>
      <c r="B3955" s="9" t="s">
        <v>5587</v>
      </c>
      <c r="C3955" s="9" t="s">
        <v>5542</v>
      </c>
      <c r="D3955" s="9" t="str">
        <f>CONCATENATE(quota_commodities[[#This Row],[goods_nomenclature_item_id]], " - ", quota_commodities[[#This Row],[description]])</f>
        <v>6110200000 - Of cotton</v>
      </c>
    </row>
    <row r="3956" spans="1:4" x14ac:dyDescent="0.25">
      <c r="A3956" s="9" t="s">
        <v>881</v>
      </c>
      <c r="B3956" s="9" t="s">
        <v>5551</v>
      </c>
      <c r="C3956" s="9" t="s">
        <v>5542</v>
      </c>
      <c r="D3956" s="9" t="str">
        <f>CONCATENATE(quota_commodities[[#This Row],[goods_nomenclature_item_id]], " - ", quota_commodities[[#This Row],[description]])</f>
        <v>6111200000 - Of cotton</v>
      </c>
    </row>
    <row r="3957" spans="1:4" x14ac:dyDescent="0.25">
      <c r="A3957" s="9" t="s">
        <v>882</v>
      </c>
      <c r="B3957" s="9" t="s">
        <v>5554</v>
      </c>
      <c r="C3957" s="9" t="s">
        <v>5555</v>
      </c>
      <c r="D3957" s="9" t="str">
        <f>CONCATENATE(quota_commodities[[#This Row],[goods_nomenclature_item_id]], " - ", quota_commodities[[#This Row],[description]])</f>
        <v>6115000000 - Pantyhose, tights, stockings, socks and other hosiery, including graduated compression hosiery (for example, stockings for varicose veins) and footwear without applied soles, knitted or crocheted</v>
      </c>
    </row>
    <row r="3958" spans="1:4" x14ac:dyDescent="0.25">
      <c r="A3958" s="9" t="s">
        <v>883</v>
      </c>
      <c r="B3958" s="9" t="s">
        <v>5588</v>
      </c>
      <c r="C3958" s="9" t="s">
        <v>5542</v>
      </c>
      <c r="D3958" s="9" t="str">
        <f>CONCATENATE(quota_commodities[[#This Row],[goods_nomenclature_item_id]], " - ", quota_commodities[[#This Row],[description]])</f>
        <v>6203220000 - Of cotton</v>
      </c>
    </row>
    <row r="3959" spans="1:4" x14ac:dyDescent="0.25">
      <c r="A3959" s="9" t="s">
        <v>884</v>
      </c>
      <c r="B3959" s="9" t="s">
        <v>5577</v>
      </c>
      <c r="C3959" s="9" t="s">
        <v>5542</v>
      </c>
      <c r="D3959" s="9" t="str">
        <f>CONCATENATE(quota_commodities[[#This Row],[goods_nomenclature_item_id]], " - ", quota_commodities[[#This Row],[description]])</f>
        <v>6203420000 - Of cotton</v>
      </c>
    </row>
    <row r="3960" spans="1:4" x14ac:dyDescent="0.25">
      <c r="A3960" s="9" t="s">
        <v>885</v>
      </c>
      <c r="B3960" s="9" t="s">
        <v>5565</v>
      </c>
      <c r="C3960" s="9" t="s">
        <v>5540</v>
      </c>
      <c r="D3960" s="9" t="str">
        <f>CONCATENATE(quota_commodities[[#This Row],[goods_nomenclature_item_id]], " - ", quota_commodities[[#This Row],[description]])</f>
        <v>6203430000 - Of synthetic fibres</v>
      </c>
    </row>
    <row r="3961" spans="1:4" x14ac:dyDescent="0.25">
      <c r="A3961" s="9" t="s">
        <v>887</v>
      </c>
      <c r="B3961" s="9" t="s">
        <v>5579</v>
      </c>
      <c r="C3961" s="9" t="s">
        <v>5542</v>
      </c>
      <c r="D3961" s="9" t="str">
        <f>CONCATENATE(quota_commodities[[#This Row],[goods_nomenclature_item_id]], " - ", quota_commodities[[#This Row],[description]])</f>
        <v>6205200000 - Of cotton</v>
      </c>
    </row>
    <row r="3962" spans="1:4" x14ac:dyDescent="0.25">
      <c r="A3962" s="9" t="s">
        <v>888</v>
      </c>
      <c r="B3962" s="9" t="s">
        <v>5582</v>
      </c>
      <c r="C3962" s="9" t="s">
        <v>5542</v>
      </c>
      <c r="D3962" s="9" t="str">
        <f>CONCATENATE(quota_commodities[[#This Row],[goods_nomenclature_item_id]], " - ", quota_commodities[[#This Row],[description]])</f>
        <v>6206300000 - Of cotton</v>
      </c>
    </row>
    <row r="3963" spans="1:4" x14ac:dyDescent="0.25">
      <c r="A3963" s="9" t="s">
        <v>889</v>
      </c>
      <c r="B3963" s="9" t="s">
        <v>5589</v>
      </c>
      <c r="C3963" s="9" t="s">
        <v>5542</v>
      </c>
      <c r="D3963" s="9" t="str">
        <f>CONCATENATE(quota_commodities[[#This Row],[goods_nomenclature_item_id]], " - ", quota_commodities[[#This Row],[description]])</f>
        <v>6209200000 - Of cotton</v>
      </c>
    </row>
    <row r="3964" spans="1:4" x14ac:dyDescent="0.25">
      <c r="A3964" s="9" t="s">
        <v>890</v>
      </c>
      <c r="B3964" s="9" t="s">
        <v>5554</v>
      </c>
      <c r="C3964" s="9" t="s">
        <v>5555</v>
      </c>
      <c r="D3964" s="9" t="str">
        <f>CONCATENATE(quota_commodities[[#This Row],[goods_nomenclature_item_id]], " - ", quota_commodities[[#This Row],[description]])</f>
        <v>6115000000 - Pantyhose, tights, stockings, socks and other hosiery, including graduated compression hosiery (for example, stockings for varicose veins) and footwear without applied soles, knitted or crocheted</v>
      </c>
    </row>
    <row r="3965" spans="1:4" x14ac:dyDescent="0.25">
      <c r="A3965" s="9" t="s">
        <v>892</v>
      </c>
      <c r="B3965" s="9" t="s">
        <v>5590</v>
      </c>
      <c r="C3965" s="9" t="s">
        <v>5591</v>
      </c>
      <c r="D3965" s="9" t="str">
        <f>CONCATENATE(quota_commodities[[#This Row],[goods_nomenclature_item_id]], " - ", quota_commodities[[#This Row],[description]])</f>
        <v>7607200000 - Backed</v>
      </c>
    </row>
    <row r="3966" spans="1:4" x14ac:dyDescent="0.25">
      <c r="A3966" s="9" t="s">
        <v>893</v>
      </c>
      <c r="B3966" s="9" t="s">
        <v>5592</v>
      </c>
      <c r="C3966" s="9" t="s">
        <v>5542</v>
      </c>
      <c r="D3966" s="9" t="str">
        <f>CONCATENATE(quota_commodities[[#This Row],[goods_nomenclature_item_id]], " - ", quota_commodities[[#This Row],[description]])</f>
        <v>6102200000 - Of cotton</v>
      </c>
    </row>
    <row r="3967" spans="1:4" x14ac:dyDescent="0.25">
      <c r="A3967" s="9" t="s">
        <v>894</v>
      </c>
      <c r="B3967" s="9" t="s">
        <v>5593</v>
      </c>
      <c r="C3967" s="9" t="s">
        <v>5549</v>
      </c>
      <c r="D3967" s="9" t="str">
        <f>CONCATENATE(quota_commodities[[#This Row],[goods_nomenclature_item_id]], " - ", quota_commodities[[#This Row],[description]])</f>
        <v>6102300000 - Of man-made fibres</v>
      </c>
    </row>
    <row r="3968" spans="1:4" x14ac:dyDescent="0.25">
      <c r="A3968" s="9" t="s">
        <v>895</v>
      </c>
      <c r="B3968" s="9" t="s">
        <v>5586</v>
      </c>
      <c r="C3968" s="9" t="s">
        <v>5542</v>
      </c>
      <c r="D3968" s="9" t="str">
        <f>CONCATENATE(quota_commodities[[#This Row],[goods_nomenclature_item_id]], " - ", quota_commodities[[#This Row],[description]])</f>
        <v>6104220000 - Of cotton</v>
      </c>
    </row>
    <row r="3969" spans="1:4" x14ac:dyDescent="0.25">
      <c r="A3969" s="9" t="s">
        <v>896</v>
      </c>
      <c r="B3969" s="9" t="s">
        <v>5594</v>
      </c>
      <c r="C3969" s="9" t="s">
        <v>5542</v>
      </c>
      <c r="D3969" s="9" t="str">
        <f>CONCATENATE(quota_commodities[[#This Row],[goods_nomenclature_item_id]], " - ", quota_commodities[[#This Row],[description]])</f>
        <v>6104420000 - Of cotton</v>
      </c>
    </row>
    <row r="3970" spans="1:4" x14ac:dyDescent="0.25">
      <c r="A3970" s="9" t="s">
        <v>897</v>
      </c>
      <c r="B3970" s="9" t="s">
        <v>5595</v>
      </c>
      <c r="C3970" s="9" t="s">
        <v>5540</v>
      </c>
      <c r="D3970" s="9" t="str">
        <f>CONCATENATE(quota_commodities[[#This Row],[goods_nomenclature_item_id]], " - ", quota_commodities[[#This Row],[description]])</f>
        <v>6104430000 - Of synthetic fibres</v>
      </c>
    </row>
    <row r="3971" spans="1:4" x14ac:dyDescent="0.25">
      <c r="A3971" s="9" t="s">
        <v>898</v>
      </c>
      <c r="B3971" s="9" t="s">
        <v>5596</v>
      </c>
      <c r="C3971" s="9" t="s">
        <v>3152</v>
      </c>
      <c r="D3971" s="9" t="str">
        <f>CONCATENATE(quota_commodities[[#This Row],[goods_nomenclature_item_id]], " - ", quota_commodities[[#This Row],[description]])</f>
        <v>6104440000 - Of artificial fibres</v>
      </c>
    </row>
    <row r="3972" spans="1:4" x14ac:dyDescent="0.25">
      <c r="A3972" s="9" t="s">
        <v>899</v>
      </c>
      <c r="B3972" s="9" t="s">
        <v>5575</v>
      </c>
      <c r="C3972" s="9" t="s">
        <v>5542</v>
      </c>
      <c r="D3972" s="9" t="str">
        <f>CONCATENATE(quota_commodities[[#This Row],[goods_nomenclature_item_id]], " - ", quota_commodities[[#This Row],[description]])</f>
        <v>6104620000 - Of cotton</v>
      </c>
    </row>
    <row r="3973" spans="1:4" x14ac:dyDescent="0.25">
      <c r="A3973" s="9" t="s">
        <v>900</v>
      </c>
      <c r="B3973" s="9" t="s">
        <v>5597</v>
      </c>
      <c r="C3973" s="9" t="s">
        <v>5540</v>
      </c>
      <c r="D3973" s="9" t="str">
        <f>CONCATENATE(quota_commodities[[#This Row],[goods_nomenclature_item_id]], " - ", quota_commodities[[#This Row],[description]])</f>
        <v>6104630000 - Of synthetic fibres</v>
      </c>
    </row>
    <row r="3974" spans="1:4" x14ac:dyDescent="0.25">
      <c r="A3974" s="9" t="s">
        <v>901</v>
      </c>
      <c r="B3974" s="9" t="s">
        <v>5598</v>
      </c>
      <c r="C3974" s="9" t="s">
        <v>5542</v>
      </c>
      <c r="D3974" s="9" t="str">
        <f>CONCATENATE(quota_commodities[[#This Row],[goods_nomenclature_item_id]], " - ", quota_commodities[[#This Row],[description]])</f>
        <v>6202120000 - Of cotton</v>
      </c>
    </row>
    <row r="3975" spans="1:4" x14ac:dyDescent="0.25">
      <c r="A3975" s="9" t="s">
        <v>902</v>
      </c>
      <c r="B3975" s="9" t="s">
        <v>5559</v>
      </c>
      <c r="C3975" s="9" t="s">
        <v>5549</v>
      </c>
      <c r="D3975" s="9" t="str">
        <f>CONCATENATE(quota_commodities[[#This Row],[goods_nomenclature_item_id]], " - ", quota_commodities[[#This Row],[description]])</f>
        <v>6202130000 - Of man-made fibres</v>
      </c>
    </row>
    <row r="3976" spans="1:4" x14ac:dyDescent="0.25">
      <c r="A3976" s="9" t="s">
        <v>903</v>
      </c>
      <c r="B3976" s="9" t="s">
        <v>5599</v>
      </c>
      <c r="C3976" s="9" t="s">
        <v>5542</v>
      </c>
      <c r="D3976" s="9" t="str">
        <f>CONCATENATE(quota_commodities[[#This Row],[goods_nomenclature_item_id]], " - ", quota_commodities[[#This Row],[description]])</f>
        <v>6202920000 - Of cotton</v>
      </c>
    </row>
    <row r="3977" spans="1:4" x14ac:dyDescent="0.25">
      <c r="A3977" s="9" t="s">
        <v>904</v>
      </c>
      <c r="B3977" s="9" t="s">
        <v>5600</v>
      </c>
      <c r="C3977" s="9" t="s">
        <v>5549</v>
      </c>
      <c r="D3977" s="9" t="str">
        <f>CONCATENATE(quota_commodities[[#This Row],[goods_nomenclature_item_id]], " - ", quota_commodities[[#This Row],[description]])</f>
        <v>6202930000 - Of man-made fibres</v>
      </c>
    </row>
    <row r="3978" spans="1:4" x14ac:dyDescent="0.25">
      <c r="A3978" s="9" t="s">
        <v>905</v>
      </c>
      <c r="B3978" s="9" t="s">
        <v>5577</v>
      </c>
      <c r="C3978" s="9" t="s">
        <v>5542</v>
      </c>
      <c r="D3978" s="9" t="str">
        <f>CONCATENATE(quota_commodities[[#This Row],[goods_nomenclature_item_id]], " - ", quota_commodities[[#This Row],[description]])</f>
        <v>6203420000 - Of cotton</v>
      </c>
    </row>
    <row r="3979" spans="1:4" x14ac:dyDescent="0.25">
      <c r="A3979" s="9" t="s">
        <v>906</v>
      </c>
      <c r="B3979" s="9" t="s">
        <v>5579</v>
      </c>
      <c r="C3979" s="9" t="s">
        <v>5542</v>
      </c>
      <c r="D3979" s="9" t="str">
        <f>CONCATENATE(quota_commodities[[#This Row],[goods_nomenclature_item_id]], " - ", quota_commodities[[#This Row],[description]])</f>
        <v>6205200000 - Of cotton</v>
      </c>
    </row>
    <row r="3980" spans="1:4" x14ac:dyDescent="0.25">
      <c r="A3980" s="9" t="s">
        <v>907</v>
      </c>
      <c r="B3980" s="9" t="s">
        <v>5580</v>
      </c>
      <c r="C3980" s="9" t="s">
        <v>5549</v>
      </c>
      <c r="D3980" s="9" t="str">
        <f>CONCATENATE(quota_commodities[[#This Row],[goods_nomenclature_item_id]], " - ", quota_commodities[[#This Row],[description]])</f>
        <v>6205300000 - Of man-made fibres</v>
      </c>
    </row>
    <row r="3981" spans="1:4" x14ac:dyDescent="0.25">
      <c r="A3981" s="9" t="s">
        <v>908</v>
      </c>
      <c r="B3981" s="9" t="s">
        <v>5601</v>
      </c>
      <c r="C3981" s="9" t="s">
        <v>5542</v>
      </c>
      <c r="D3981" s="9" t="str">
        <f>CONCATENATE(quota_commodities[[#This Row],[goods_nomenclature_item_id]], " - ", quota_commodities[[#This Row],[description]])</f>
        <v>6207110000 - Of cotton</v>
      </c>
    </row>
    <row r="3982" spans="1:4" x14ac:dyDescent="0.25">
      <c r="A3982" s="9" t="s">
        <v>909</v>
      </c>
      <c r="B3982" s="9" t="s">
        <v>5602</v>
      </c>
      <c r="C3982" s="9" t="s">
        <v>5001</v>
      </c>
      <c r="D3982" s="9" t="str">
        <f>CONCATENATE(quota_commodities[[#This Row],[goods_nomenclature_item_id]], " - ", quota_commodities[[#This Row],[description]])</f>
        <v>6207190000 - Of other textile materials</v>
      </c>
    </row>
    <row r="3983" spans="1:4" x14ac:dyDescent="0.25">
      <c r="A3983" s="9" t="s">
        <v>910</v>
      </c>
      <c r="B3983" s="9" t="s">
        <v>5603</v>
      </c>
      <c r="C3983" s="9" t="s">
        <v>5542</v>
      </c>
      <c r="D3983" s="9" t="str">
        <f>CONCATENATE(quota_commodities[[#This Row],[goods_nomenclature_item_id]], " - ", quota_commodities[[#This Row],[description]])</f>
        <v>6207210000 - Of cotton</v>
      </c>
    </row>
    <row r="3984" spans="1:4" x14ac:dyDescent="0.25">
      <c r="A3984" s="9" t="s">
        <v>911</v>
      </c>
      <c r="B3984" s="9" t="s">
        <v>5604</v>
      </c>
      <c r="C3984" s="9" t="s">
        <v>5549</v>
      </c>
      <c r="D3984" s="9" t="str">
        <f>CONCATENATE(quota_commodities[[#This Row],[goods_nomenclature_item_id]], " - ", quota_commodities[[#This Row],[description]])</f>
        <v>6207220000 - Of man-made fibres</v>
      </c>
    </row>
    <row r="3985" spans="1:4" x14ac:dyDescent="0.25">
      <c r="A3985" s="9" t="s">
        <v>912</v>
      </c>
      <c r="B3985" s="9" t="s">
        <v>5605</v>
      </c>
      <c r="C3985" s="9" t="s">
        <v>5542</v>
      </c>
      <c r="D3985" s="9" t="str">
        <f>CONCATENATE(quota_commodities[[#This Row],[goods_nomenclature_item_id]], " - ", quota_commodities[[#This Row],[description]])</f>
        <v>6207910000 - Of cotton</v>
      </c>
    </row>
    <row r="3986" spans="1:4" x14ac:dyDescent="0.25">
      <c r="A3986" s="9" t="s">
        <v>913</v>
      </c>
      <c r="B3986" s="9" t="s">
        <v>5606</v>
      </c>
      <c r="C3986" s="9" t="s">
        <v>5001</v>
      </c>
      <c r="D3986" s="9" t="str">
        <f>CONCATENATE(quota_commodities[[#This Row],[goods_nomenclature_item_id]], " - ", quota_commodities[[#This Row],[description]])</f>
        <v>6207990000 - Of other textile materials</v>
      </c>
    </row>
    <row r="3987" spans="1:4" x14ac:dyDescent="0.25">
      <c r="A3987" s="9" t="s">
        <v>914</v>
      </c>
      <c r="B3987" s="9" t="s">
        <v>5607</v>
      </c>
      <c r="C3987" s="9" t="s">
        <v>5542</v>
      </c>
      <c r="D3987" s="9" t="str">
        <f>CONCATENATE(quota_commodities[[#This Row],[goods_nomenclature_item_id]], " - ", quota_commodities[[#This Row],[description]])</f>
        <v>6208210000 - Of cotton</v>
      </c>
    </row>
    <row r="3988" spans="1:4" x14ac:dyDescent="0.25">
      <c r="A3988" s="9" t="s">
        <v>915</v>
      </c>
      <c r="B3988" s="9" t="s">
        <v>5608</v>
      </c>
      <c r="C3988" s="9" t="s">
        <v>5549</v>
      </c>
      <c r="D3988" s="9" t="str">
        <f>CONCATENATE(quota_commodities[[#This Row],[goods_nomenclature_item_id]], " - ", quota_commodities[[#This Row],[description]])</f>
        <v>6208220000 - Of man-made fibres</v>
      </c>
    </row>
    <row r="3989" spans="1:4" x14ac:dyDescent="0.25">
      <c r="A3989" s="9" t="s">
        <v>916</v>
      </c>
      <c r="B3989" s="9" t="s">
        <v>5609</v>
      </c>
      <c r="C3989" s="9" t="s">
        <v>5542</v>
      </c>
      <c r="D3989" s="9" t="str">
        <f>CONCATENATE(quota_commodities[[#This Row],[goods_nomenclature_item_id]], " - ", quota_commodities[[#This Row],[description]])</f>
        <v>6208910000 - Of cotton</v>
      </c>
    </row>
    <row r="3990" spans="1:4" x14ac:dyDescent="0.25">
      <c r="A3990" s="9" t="s">
        <v>917</v>
      </c>
      <c r="B3990" s="9" t="s">
        <v>5610</v>
      </c>
      <c r="C3990" s="9" t="s">
        <v>5549</v>
      </c>
      <c r="D3990" s="9" t="str">
        <f>CONCATENATE(quota_commodities[[#This Row],[goods_nomenclature_item_id]], " - ", quota_commodities[[#This Row],[description]])</f>
        <v>6208920000 - Of man-made fibres</v>
      </c>
    </row>
    <row r="3991" spans="1:4" x14ac:dyDescent="0.25">
      <c r="A3991" s="9" t="s">
        <v>918</v>
      </c>
      <c r="B3991" s="9" t="s">
        <v>5573</v>
      </c>
      <c r="C3991" s="9" t="s">
        <v>5574</v>
      </c>
      <c r="D3991" s="9" t="str">
        <f>CONCATENATE(quota_commodities[[#This Row],[goods_nomenclature_item_id]], " - ", quota_commodities[[#This Row],[description]])</f>
        <v>6212100000 - Brassi??res</v>
      </c>
    </row>
    <row r="3992" spans="1:4" x14ac:dyDescent="0.25">
      <c r="A3992" s="9" t="s">
        <v>919</v>
      </c>
      <c r="B3992" s="9" t="s">
        <v>5611</v>
      </c>
      <c r="C3992" s="9" t="s">
        <v>5540</v>
      </c>
      <c r="D3992" s="9" t="str">
        <f>CONCATENATE(quota_commodities[[#This Row],[goods_nomenclature_item_id]], " - ", quota_commodities[[#This Row],[description]])</f>
        <v>6104230000 - Of synthetic fibres</v>
      </c>
    </row>
    <row r="3993" spans="1:4" x14ac:dyDescent="0.25">
      <c r="A3993" s="9" t="s">
        <v>921</v>
      </c>
      <c r="B3993" s="9" t="s">
        <v>5594</v>
      </c>
      <c r="C3993" s="9" t="s">
        <v>5542</v>
      </c>
      <c r="D3993" s="9" t="str">
        <f>CONCATENATE(quota_commodities[[#This Row],[goods_nomenclature_item_id]], " - ", quota_commodities[[#This Row],[description]])</f>
        <v>6104420000 - Of cotton</v>
      </c>
    </row>
    <row r="3994" spans="1:4" x14ac:dyDescent="0.25">
      <c r="A3994" s="9" t="s">
        <v>922</v>
      </c>
      <c r="B3994" s="9" t="s">
        <v>5595</v>
      </c>
      <c r="C3994" s="9" t="s">
        <v>5540</v>
      </c>
      <c r="D3994" s="9" t="str">
        <f>CONCATENATE(quota_commodities[[#This Row],[goods_nomenclature_item_id]], " - ", quota_commodities[[#This Row],[description]])</f>
        <v>6104430000 - Of synthetic fibres</v>
      </c>
    </row>
    <row r="3995" spans="1:4" x14ac:dyDescent="0.25">
      <c r="A3995" s="9" t="s">
        <v>923</v>
      </c>
      <c r="B3995" s="9" t="s">
        <v>5612</v>
      </c>
      <c r="C3995" s="9" t="s">
        <v>5540</v>
      </c>
      <c r="D3995" s="9" t="str">
        <f>CONCATENATE(quota_commodities[[#This Row],[goods_nomenclature_item_id]], " - ", quota_commodities[[#This Row],[description]])</f>
        <v>6104530000 - Of synthetic fibres</v>
      </c>
    </row>
    <row r="3996" spans="1:4" x14ac:dyDescent="0.25">
      <c r="A3996" s="9" t="s">
        <v>924</v>
      </c>
      <c r="B3996" s="9" t="s">
        <v>5597</v>
      </c>
      <c r="C3996" s="9" t="s">
        <v>5540</v>
      </c>
      <c r="D3996" s="9" t="str">
        <f>CONCATENATE(quota_commodities[[#This Row],[goods_nomenclature_item_id]], " - ", quota_commodities[[#This Row],[description]])</f>
        <v>6104630000 - Of synthetic fibres</v>
      </c>
    </row>
    <row r="3997" spans="1:4" x14ac:dyDescent="0.25">
      <c r="A3997" s="9" t="s">
        <v>925</v>
      </c>
      <c r="B3997" s="9" t="s">
        <v>5541</v>
      </c>
      <c r="C3997" s="9" t="s">
        <v>5542</v>
      </c>
      <c r="D3997" s="9" t="str">
        <f>CONCATENATE(quota_commodities[[#This Row],[goods_nomenclature_item_id]], " - ", quota_commodities[[#This Row],[description]])</f>
        <v>6105100000 - Of cotton</v>
      </c>
    </row>
    <row r="3998" spans="1:4" x14ac:dyDescent="0.25">
      <c r="A3998" s="9" t="s">
        <v>926</v>
      </c>
      <c r="B3998" s="9" t="s">
        <v>5544</v>
      </c>
      <c r="C3998" s="9" t="s">
        <v>5542</v>
      </c>
      <c r="D3998" s="9" t="str">
        <f>CONCATENATE(quota_commodities[[#This Row],[goods_nomenclature_item_id]], " - ", quota_commodities[[#This Row],[description]])</f>
        <v>6106100000 - Of cotton</v>
      </c>
    </row>
    <row r="3999" spans="1:4" x14ac:dyDescent="0.25">
      <c r="A3999" s="9" t="s">
        <v>927</v>
      </c>
      <c r="B3999" s="9" t="s">
        <v>5613</v>
      </c>
      <c r="C3999" s="9" t="s">
        <v>5549</v>
      </c>
      <c r="D3999" s="9" t="str">
        <f>CONCATENATE(quota_commodities[[#This Row],[goods_nomenclature_item_id]], " - ", quota_commodities[[#This Row],[description]])</f>
        <v>6106200000 - Of man-made fibres</v>
      </c>
    </row>
    <row r="4000" spans="1:4" x14ac:dyDescent="0.25">
      <c r="A4000" s="9" t="s">
        <v>928</v>
      </c>
      <c r="B4000" s="9" t="s">
        <v>5545</v>
      </c>
      <c r="C4000" s="9" t="s">
        <v>5542</v>
      </c>
      <c r="D4000" s="9" t="str">
        <f>CONCATENATE(quota_commodities[[#This Row],[goods_nomenclature_item_id]], " - ", quota_commodities[[#This Row],[description]])</f>
        <v>6107110000 - Of cotton</v>
      </c>
    </row>
    <row r="4001" spans="1:4" x14ac:dyDescent="0.25">
      <c r="A4001" s="9" t="s">
        <v>929</v>
      </c>
      <c r="B4001" s="9" t="s">
        <v>5614</v>
      </c>
      <c r="C4001" s="9" t="s">
        <v>5549</v>
      </c>
      <c r="D4001" s="9" t="str">
        <f>CONCATENATE(quota_commodities[[#This Row],[goods_nomenclature_item_id]], " - ", quota_commodities[[#This Row],[description]])</f>
        <v>6107120000 - Of man-made fibres</v>
      </c>
    </row>
    <row r="4002" spans="1:4" x14ac:dyDescent="0.25">
      <c r="A4002" s="9" t="s">
        <v>930</v>
      </c>
      <c r="B4002" s="9" t="s">
        <v>5548</v>
      </c>
      <c r="C4002" s="9" t="s">
        <v>5549</v>
      </c>
      <c r="D4002" s="9" t="str">
        <f>CONCATENATE(quota_commodities[[#This Row],[goods_nomenclature_item_id]], " - ", quota_commodities[[#This Row],[description]])</f>
        <v>6108220000 - Of man-made fibres</v>
      </c>
    </row>
    <row r="4003" spans="1:4" x14ac:dyDescent="0.25">
      <c r="A4003" s="9" t="s">
        <v>931</v>
      </c>
      <c r="B4003" s="9" t="s">
        <v>5550</v>
      </c>
      <c r="C4003" s="9" t="s">
        <v>5542</v>
      </c>
      <c r="D4003" s="9" t="str">
        <f>CONCATENATE(quota_commodities[[#This Row],[goods_nomenclature_item_id]], " - ", quota_commodities[[#This Row],[description]])</f>
        <v>6109100000 - Of cotton</v>
      </c>
    </row>
    <row r="4004" spans="1:4" x14ac:dyDescent="0.25">
      <c r="A4004" s="9" t="s">
        <v>932</v>
      </c>
      <c r="B4004" s="9" t="s">
        <v>5615</v>
      </c>
      <c r="C4004" s="9" t="s">
        <v>5001</v>
      </c>
      <c r="D4004" s="9" t="str">
        <f>CONCATENATE(quota_commodities[[#This Row],[goods_nomenclature_item_id]], " - ", quota_commodities[[#This Row],[description]])</f>
        <v>6109900000 - Of other textile materials</v>
      </c>
    </row>
    <row r="4005" spans="1:4" x14ac:dyDescent="0.25">
      <c r="A4005" s="9" t="s">
        <v>933</v>
      </c>
      <c r="B4005" s="9" t="s">
        <v>5616</v>
      </c>
      <c r="C4005" s="9" t="s">
        <v>5540</v>
      </c>
      <c r="D4005" s="9" t="str">
        <f>CONCATENATE(quota_commodities[[#This Row],[goods_nomenclature_item_id]], " - ", quota_commodities[[#This Row],[description]])</f>
        <v>6203230000 - Of synthetic fibres</v>
      </c>
    </row>
    <row r="4006" spans="1:4" x14ac:dyDescent="0.25">
      <c r="A4006" s="9" t="s">
        <v>934</v>
      </c>
      <c r="B4006" s="9" t="s">
        <v>5577</v>
      </c>
      <c r="C4006" s="9" t="s">
        <v>5542</v>
      </c>
      <c r="D4006" s="9" t="str">
        <f>CONCATENATE(quota_commodities[[#This Row],[goods_nomenclature_item_id]], " - ", quota_commodities[[#This Row],[description]])</f>
        <v>6203420000 - Of cotton</v>
      </c>
    </row>
    <row r="4007" spans="1:4" x14ac:dyDescent="0.25">
      <c r="A4007" s="9" t="s">
        <v>935</v>
      </c>
      <c r="B4007" s="9" t="s">
        <v>5565</v>
      </c>
      <c r="C4007" s="9" t="s">
        <v>5540</v>
      </c>
      <c r="D4007" s="9" t="str">
        <f>CONCATENATE(quota_commodities[[#This Row],[goods_nomenclature_item_id]], " - ", quota_commodities[[#This Row],[description]])</f>
        <v>6203430000 - Of synthetic fibres</v>
      </c>
    </row>
    <row r="4008" spans="1:4" x14ac:dyDescent="0.25">
      <c r="A4008" s="9" t="s">
        <v>936</v>
      </c>
      <c r="B4008" s="9" t="s">
        <v>5617</v>
      </c>
      <c r="C4008" s="9" t="s">
        <v>5540</v>
      </c>
      <c r="D4008" s="9" t="str">
        <f>CONCATENATE(quota_commodities[[#This Row],[goods_nomenclature_item_id]], " - ", quota_commodities[[#This Row],[description]])</f>
        <v>6204430000 - Of synthetic fibres</v>
      </c>
    </row>
    <row r="4009" spans="1:4" x14ac:dyDescent="0.25">
      <c r="A4009" s="9" t="s">
        <v>937</v>
      </c>
      <c r="B4009" s="9" t="s">
        <v>5618</v>
      </c>
      <c r="C4009" s="9" t="s">
        <v>3152</v>
      </c>
      <c r="D4009" s="9" t="str">
        <f>CONCATENATE(quota_commodities[[#This Row],[goods_nomenclature_item_id]], " - ", quota_commodities[[#This Row],[description]])</f>
        <v>6204440000 - Of artificial fibres</v>
      </c>
    </row>
    <row r="4010" spans="1:4" x14ac:dyDescent="0.25">
      <c r="A4010" s="9" t="s">
        <v>938</v>
      </c>
      <c r="B4010" s="9" t="s">
        <v>5578</v>
      </c>
      <c r="C4010" s="9" t="s">
        <v>5542</v>
      </c>
      <c r="D4010" s="9" t="str">
        <f>CONCATENATE(quota_commodities[[#This Row],[goods_nomenclature_item_id]], " - ", quota_commodities[[#This Row],[description]])</f>
        <v>6204620000 - Of cotton</v>
      </c>
    </row>
    <row r="4011" spans="1:4" x14ac:dyDescent="0.25">
      <c r="A4011" s="9" t="s">
        <v>939</v>
      </c>
      <c r="B4011" s="9" t="s">
        <v>5570</v>
      </c>
      <c r="C4011" s="9" t="s">
        <v>5540</v>
      </c>
      <c r="D4011" s="9" t="str">
        <f>CONCATENATE(quota_commodities[[#This Row],[goods_nomenclature_item_id]], " - ", quota_commodities[[#This Row],[description]])</f>
        <v>6204630000 - Of synthetic fibres</v>
      </c>
    </row>
    <row r="4012" spans="1:4" x14ac:dyDescent="0.25">
      <c r="A4012" s="9" t="s">
        <v>940</v>
      </c>
      <c r="B4012" s="9" t="s">
        <v>5579</v>
      </c>
      <c r="C4012" s="9" t="s">
        <v>5542</v>
      </c>
      <c r="D4012" s="9" t="str">
        <f>CONCATENATE(quota_commodities[[#This Row],[goods_nomenclature_item_id]], " - ", quota_commodities[[#This Row],[description]])</f>
        <v>6205200000 - Of cotton</v>
      </c>
    </row>
    <row r="4013" spans="1:4" x14ac:dyDescent="0.25">
      <c r="A4013" s="9" t="s">
        <v>941</v>
      </c>
      <c r="B4013" s="9" t="s">
        <v>5601</v>
      </c>
      <c r="C4013" s="9" t="s">
        <v>5542</v>
      </c>
      <c r="D4013" s="9" t="str">
        <f>CONCATENATE(quota_commodities[[#This Row],[goods_nomenclature_item_id]], " - ", quota_commodities[[#This Row],[description]])</f>
        <v>6207110000 - Of cotton</v>
      </c>
    </row>
    <row r="4014" spans="1:4" x14ac:dyDescent="0.25">
      <c r="A4014" s="9" t="s">
        <v>942</v>
      </c>
      <c r="B4014" s="9" t="s">
        <v>5602</v>
      </c>
      <c r="C4014" s="9" t="s">
        <v>5001</v>
      </c>
      <c r="D4014" s="9" t="str">
        <f>CONCATENATE(quota_commodities[[#This Row],[goods_nomenclature_item_id]], " - ", quota_commodities[[#This Row],[description]])</f>
        <v>6207190000 - Of other textile materials</v>
      </c>
    </row>
    <row r="4015" spans="1:4" x14ac:dyDescent="0.25">
      <c r="A4015" s="9" t="s">
        <v>943</v>
      </c>
      <c r="B4015" s="9" t="s">
        <v>5603</v>
      </c>
      <c r="C4015" s="9" t="s">
        <v>5542</v>
      </c>
      <c r="D4015" s="9" t="str">
        <f>CONCATENATE(quota_commodities[[#This Row],[goods_nomenclature_item_id]], " - ", quota_commodities[[#This Row],[description]])</f>
        <v>6207210000 - Of cotton</v>
      </c>
    </row>
    <row r="4016" spans="1:4" x14ac:dyDescent="0.25">
      <c r="A4016" s="9" t="s">
        <v>944</v>
      </c>
      <c r="B4016" s="9" t="s">
        <v>5604</v>
      </c>
      <c r="C4016" s="9" t="s">
        <v>5549</v>
      </c>
      <c r="D4016" s="9" t="str">
        <f>CONCATENATE(quota_commodities[[#This Row],[goods_nomenclature_item_id]], " - ", quota_commodities[[#This Row],[description]])</f>
        <v>6207220000 - Of man-made fibres</v>
      </c>
    </row>
    <row r="4017" spans="1:4" x14ac:dyDescent="0.25">
      <c r="A4017" s="9" t="s">
        <v>945</v>
      </c>
      <c r="B4017" s="9" t="s">
        <v>5605</v>
      </c>
      <c r="C4017" s="9" t="s">
        <v>5542</v>
      </c>
      <c r="D4017" s="9" t="str">
        <f>CONCATENATE(quota_commodities[[#This Row],[goods_nomenclature_item_id]], " - ", quota_commodities[[#This Row],[description]])</f>
        <v>6207910000 - Of cotton</v>
      </c>
    </row>
    <row r="4018" spans="1:4" x14ac:dyDescent="0.25">
      <c r="A4018" s="9" t="s">
        <v>946</v>
      </c>
      <c r="B4018" s="9" t="s">
        <v>5607</v>
      </c>
      <c r="C4018" s="9" t="s">
        <v>5542</v>
      </c>
      <c r="D4018" s="9" t="str">
        <f>CONCATENATE(quota_commodities[[#This Row],[goods_nomenclature_item_id]], " - ", quota_commodities[[#This Row],[description]])</f>
        <v>6208210000 - Of cotton</v>
      </c>
    </row>
    <row r="4019" spans="1:4" x14ac:dyDescent="0.25">
      <c r="A4019" s="9" t="s">
        <v>948</v>
      </c>
      <c r="B4019" s="9" t="s">
        <v>5608</v>
      </c>
      <c r="C4019" s="9" t="s">
        <v>5549</v>
      </c>
      <c r="D4019" s="9" t="str">
        <f>CONCATENATE(quota_commodities[[#This Row],[goods_nomenclature_item_id]], " - ", quota_commodities[[#This Row],[description]])</f>
        <v>6208220000 - Of man-made fibres</v>
      </c>
    </row>
    <row r="4020" spans="1:4" x14ac:dyDescent="0.25">
      <c r="A4020" s="9" t="s">
        <v>949</v>
      </c>
      <c r="B4020" s="9" t="s">
        <v>5609</v>
      </c>
      <c r="C4020" s="9" t="s">
        <v>5542</v>
      </c>
      <c r="D4020" s="9" t="str">
        <f>CONCATENATE(quota_commodities[[#This Row],[goods_nomenclature_item_id]], " - ", quota_commodities[[#This Row],[description]])</f>
        <v>6208910000 - Of cotton</v>
      </c>
    </row>
    <row r="4021" spans="1:4" x14ac:dyDescent="0.25">
      <c r="A4021" s="9" t="s">
        <v>950</v>
      </c>
      <c r="B4021" s="9" t="s">
        <v>5610</v>
      </c>
      <c r="C4021" s="9" t="s">
        <v>5549</v>
      </c>
      <c r="D4021" s="9" t="str">
        <f>CONCATENATE(quota_commodities[[#This Row],[goods_nomenclature_item_id]], " - ", quota_commodities[[#This Row],[description]])</f>
        <v>6208920000 - Of man-made fibres</v>
      </c>
    </row>
    <row r="4022" spans="1:4" x14ac:dyDescent="0.25">
      <c r="A4022" s="9" t="s">
        <v>951</v>
      </c>
      <c r="B4022" s="9" t="s">
        <v>5573</v>
      </c>
      <c r="C4022" s="9" t="s">
        <v>5574</v>
      </c>
      <c r="D4022" s="9" t="str">
        <f>CONCATENATE(quota_commodities[[#This Row],[goods_nomenclature_item_id]], " - ", quota_commodities[[#This Row],[description]])</f>
        <v>6212100000 - Brassi??res</v>
      </c>
    </row>
    <row r="4023" spans="1:4" x14ac:dyDescent="0.25">
      <c r="A4023" s="9" t="s">
        <v>952</v>
      </c>
      <c r="B4023" s="9" t="s">
        <v>5619</v>
      </c>
      <c r="C4023" s="9" t="s">
        <v>5620</v>
      </c>
      <c r="D4023" s="9" t="str">
        <f>CONCATENATE(quota_commodities[[#This Row],[goods_nomenclature_item_id]], " - ", quota_commodities[[#This Row],[description]])</f>
        <v>6212200000 - Girdles and panty girdles</v>
      </c>
    </row>
    <row r="4024" spans="1:4" x14ac:dyDescent="0.25">
      <c r="A4024" s="9" t="s">
        <v>953</v>
      </c>
      <c r="B4024" s="9" t="s">
        <v>5621</v>
      </c>
      <c r="C4024" s="9" t="s">
        <v>5622</v>
      </c>
      <c r="D4024" s="9" t="str">
        <f>CONCATENATE(quota_commodities[[#This Row],[goods_nomenclature_item_id]], " - ", quota_commodities[[#This Row],[description]])</f>
        <v>6212300000 - Corselettes</v>
      </c>
    </row>
    <row r="4025" spans="1:4" x14ac:dyDescent="0.25">
      <c r="A4025" s="9" t="s">
        <v>954</v>
      </c>
      <c r="B4025" s="9" t="s">
        <v>5623</v>
      </c>
      <c r="C4025" s="9" t="s">
        <v>2617</v>
      </c>
      <c r="D4025" s="9" t="str">
        <f>CONCATENATE(quota_commodities[[#This Row],[goods_nomenclature_item_id]], " - ", quota_commodities[[#This Row],[description]])</f>
        <v>6212900000 - Other</v>
      </c>
    </row>
    <row r="4026" spans="1:4" x14ac:dyDescent="0.25">
      <c r="A4026" s="9" t="s">
        <v>955</v>
      </c>
      <c r="B4026" s="9" t="s">
        <v>5530</v>
      </c>
      <c r="C4026" s="9" t="s">
        <v>5531</v>
      </c>
      <c r="D4026" s="9" t="str">
        <f>CONCATENATE(quota_commodities[[#This Row],[goods_nomenclature_item_id]], " - ", quota_commodities[[#This Row],[description]])</f>
        <v>3920000000 - Other plates, sheets, film, foil and strip, of plastics, non-cellular and not reinforced, laminated, supported or similarly combined with other materials</v>
      </c>
    </row>
    <row r="4027" spans="1:4" x14ac:dyDescent="0.25">
      <c r="A4027" s="9" t="s">
        <v>957</v>
      </c>
      <c r="B4027" s="9" t="s">
        <v>5548</v>
      </c>
      <c r="C4027" s="9" t="s">
        <v>5549</v>
      </c>
      <c r="D4027" s="9" t="str">
        <f>CONCATENATE(quota_commodities[[#This Row],[goods_nomenclature_item_id]], " - ", quota_commodities[[#This Row],[description]])</f>
        <v>6108220000 - Of man-made fibres</v>
      </c>
    </row>
    <row r="4028" spans="1:4" x14ac:dyDescent="0.25">
      <c r="A4028" s="9" t="s">
        <v>958</v>
      </c>
      <c r="B4028" s="9" t="s">
        <v>5624</v>
      </c>
      <c r="C4028" s="9" t="s">
        <v>5540</v>
      </c>
      <c r="D4028" s="9" t="str">
        <f>CONCATENATE(quota_commodities[[#This Row],[goods_nomenclature_item_id]], " - ", quota_commodities[[#This Row],[description]])</f>
        <v>6112310000 - Of synthetic fibres</v>
      </c>
    </row>
    <row r="4029" spans="1:4" x14ac:dyDescent="0.25">
      <c r="A4029" s="9" t="s">
        <v>959</v>
      </c>
      <c r="B4029" s="9" t="s">
        <v>5552</v>
      </c>
      <c r="C4029" s="9" t="s">
        <v>5540</v>
      </c>
      <c r="D4029" s="9" t="str">
        <f>CONCATENATE(quota_commodities[[#This Row],[goods_nomenclature_item_id]], " - ", quota_commodities[[#This Row],[description]])</f>
        <v>6112410000 - Of synthetic fibres</v>
      </c>
    </row>
    <row r="4030" spans="1:4" x14ac:dyDescent="0.25">
      <c r="A4030" s="9" t="s">
        <v>960</v>
      </c>
      <c r="B4030" s="9" t="s">
        <v>5625</v>
      </c>
      <c r="C4030" s="9" t="s">
        <v>5626</v>
      </c>
      <c r="D4030" s="9" t="str">
        <f>CONCATENATE(quota_commodities[[#This Row],[goods_nomenclature_item_id]], " - ", quota_commodities[[#This Row],[description]])</f>
        <v>6115100000 - Graduated compression hosiery (for example, stockings for varicose veins)</v>
      </c>
    </row>
    <row r="4031" spans="1:4" x14ac:dyDescent="0.25">
      <c r="A4031" s="9" t="s">
        <v>961</v>
      </c>
      <c r="B4031" s="9" t="s">
        <v>5627</v>
      </c>
      <c r="C4031" s="9" t="s">
        <v>5628</v>
      </c>
      <c r="D4031" s="9" t="str">
        <f>CONCATENATE(quota_commodities[[#This Row],[goods_nomenclature_item_id]], " - ", quota_commodities[[#This Row],[description]])</f>
        <v>6115210000 - Of synthetic fibres, measuring per single yarn less than 67|decitex</v>
      </c>
    </row>
    <row r="4032" spans="1:4" x14ac:dyDescent="0.25">
      <c r="A4032" s="9" t="s">
        <v>962</v>
      </c>
      <c r="B4032" s="9" t="s">
        <v>5629</v>
      </c>
      <c r="C4032" s="9" t="s">
        <v>5630</v>
      </c>
      <c r="D4032" s="9" t="str">
        <f>CONCATENATE(quota_commodities[[#This Row],[goods_nomenclature_item_id]], " - ", quota_commodities[[#This Row],[description]])</f>
        <v>6115220000 - Of synthetic fibres, measuring per single yarn 67|decitex or more</v>
      </c>
    </row>
    <row r="4033" spans="1:4" x14ac:dyDescent="0.25">
      <c r="A4033" s="9" t="s">
        <v>963</v>
      </c>
      <c r="B4033" s="9" t="s">
        <v>5631</v>
      </c>
      <c r="C4033" s="9" t="s">
        <v>5632</v>
      </c>
      <c r="D4033" s="9" t="str">
        <f>CONCATENATE(quota_commodities[[#This Row],[goods_nomenclature_item_id]], " - ", quota_commodities[[#This Row],[description]])</f>
        <v>6115300000 - Other women's full-length or knee-length hosiery, measuring per single yarn less than 67|decitex</v>
      </c>
    </row>
    <row r="4034" spans="1:4" x14ac:dyDescent="0.25">
      <c r="A4034" s="9" t="s">
        <v>964</v>
      </c>
      <c r="B4034" s="9" t="s">
        <v>5633</v>
      </c>
      <c r="C4034" s="9" t="s">
        <v>5540</v>
      </c>
      <c r="D4034" s="9" t="str">
        <f>CONCATENATE(quota_commodities[[#This Row],[goods_nomenclature_item_id]], " - ", quota_commodities[[#This Row],[description]])</f>
        <v>6115960000 - Of synthetic fibres</v>
      </c>
    </row>
    <row r="4035" spans="1:4" x14ac:dyDescent="0.25">
      <c r="A4035" s="9" t="s">
        <v>965</v>
      </c>
      <c r="B4035" s="9" t="s">
        <v>5634</v>
      </c>
      <c r="C4035" s="9" t="s">
        <v>5635</v>
      </c>
      <c r="D4035" s="9" t="str">
        <f>CONCATENATE(quota_commodities[[#This Row],[goods_nomenclature_item_id]], " - ", quota_commodities[[#This Row],[description]])</f>
        <v>7321000000 - Stoves, ranges, grates, cookers (including those with subsidiary boilers for central heating), barbecues, braziers, gas rings, plate warmers and similar non-electric domestic appliances, and parts thereof, of iron or steel</v>
      </c>
    </row>
    <row r="4036" spans="1:4" x14ac:dyDescent="0.25">
      <c r="A4036" s="9" t="s">
        <v>966</v>
      </c>
      <c r="B4036" s="9" t="s">
        <v>5636</v>
      </c>
      <c r="C4036" s="9" t="s">
        <v>5637</v>
      </c>
      <c r="D4036" s="9" t="str">
        <f>CONCATENATE(quota_commodities[[#This Row],[goods_nomenclature_item_id]], " - ", quota_commodities[[#This Row],[description]])</f>
        <v>7323000000 - Table, kitchen or other household articles and parts thereof, of iron or steel; iron or steel wool; pot scourers and scouring or polishing pads, gloves and the like, of iron or steel</v>
      </c>
    </row>
    <row r="4037" spans="1:4" x14ac:dyDescent="0.25">
      <c r="A4037" s="9" t="s">
        <v>967</v>
      </c>
      <c r="B4037" s="9" t="s">
        <v>5638</v>
      </c>
      <c r="C4037" s="9" t="s">
        <v>5639</v>
      </c>
      <c r="D4037" s="9" t="str">
        <f>CONCATENATE(quota_commodities[[#This Row],[goods_nomenclature_item_id]], " - ", quota_commodities[[#This Row],[description]])</f>
        <v>7325000000 - Other cast articles of iron or steel</v>
      </c>
    </row>
    <row r="4038" spans="1:4" x14ac:dyDescent="0.25">
      <c r="A4038" s="9" t="s">
        <v>968</v>
      </c>
      <c r="B4038" s="9" t="s">
        <v>5530</v>
      </c>
      <c r="C4038" s="9" t="s">
        <v>5531</v>
      </c>
      <c r="D4038" s="9" t="str">
        <f>CONCATENATE(quota_commodities[[#This Row],[goods_nomenclature_item_id]], " - ", quota_commodities[[#This Row],[description]])</f>
        <v>3920000000 - Other plates, sheets, film, foil and strip, of plastics, non-cellular and not reinforced, laminated, supported or similarly combined with other materials</v>
      </c>
    </row>
    <row r="4039" spans="1:4" x14ac:dyDescent="0.25">
      <c r="A4039" s="9" t="s">
        <v>970</v>
      </c>
      <c r="B4039" s="9" t="s">
        <v>5640</v>
      </c>
      <c r="C4039" s="9" t="s">
        <v>5641</v>
      </c>
      <c r="D4039" s="9" t="str">
        <f>CONCATENATE(quota_commodities[[#This Row],[goods_nomenclature_item_id]], " - ", quota_commodities[[#This Row],[description]])</f>
        <v>5607501110 - Twine</v>
      </c>
    </row>
    <row r="4040" spans="1:4" x14ac:dyDescent="0.25">
      <c r="A4040" s="9" t="s">
        <v>970</v>
      </c>
      <c r="B4040" s="9" t="s">
        <v>5642</v>
      </c>
      <c r="C4040" s="9" t="s">
        <v>5641</v>
      </c>
      <c r="D4040" s="9" t="str">
        <f>CONCATENATE(quota_commodities[[#This Row],[goods_nomenclature_item_id]], " - ", quota_commodities[[#This Row],[description]])</f>
        <v>5607501910 - Twine</v>
      </c>
    </row>
    <row r="4041" spans="1:4" x14ac:dyDescent="0.25">
      <c r="A4041" s="9" t="s">
        <v>970</v>
      </c>
      <c r="B4041" s="9" t="s">
        <v>5643</v>
      </c>
      <c r="C4041" s="9" t="s">
        <v>5641</v>
      </c>
      <c r="D4041" s="9" t="str">
        <f>CONCATENATE(quota_commodities[[#This Row],[goods_nomenclature_item_id]], " - ", quota_commodities[[#This Row],[description]])</f>
        <v>5607503010 - Twine</v>
      </c>
    </row>
    <row r="4042" spans="1:4" x14ac:dyDescent="0.25">
      <c r="A4042" s="9" t="s">
        <v>970</v>
      </c>
      <c r="B4042" s="9" t="s">
        <v>5644</v>
      </c>
      <c r="C4042" s="9" t="s">
        <v>5641</v>
      </c>
      <c r="D4042" s="9" t="str">
        <f>CONCATENATE(quota_commodities[[#This Row],[goods_nomenclature_item_id]], " - ", quota_commodities[[#This Row],[description]])</f>
        <v>5607509091 - Twine</v>
      </c>
    </row>
    <row r="4043" spans="1:4" x14ac:dyDescent="0.25">
      <c r="A4043" s="9" t="s">
        <v>970</v>
      </c>
      <c r="B4043" s="9" t="s">
        <v>5645</v>
      </c>
      <c r="C4043" s="9" t="s">
        <v>5646</v>
      </c>
      <c r="D4043" s="9" t="str">
        <f>CONCATENATE(quota_commodities[[#This Row],[goods_nomenclature_item_id]], " - ", quota_commodities[[#This Row],[description]])</f>
        <v>5608000000 - Knotted netting of twine, cordage or rope; made-up fishing nets and other made-up nets, of textile materials</v>
      </c>
    </row>
    <row r="4044" spans="1:4" x14ac:dyDescent="0.25">
      <c r="A4044" s="9" t="s">
        <v>971</v>
      </c>
      <c r="B4044" s="9" t="s">
        <v>5548</v>
      </c>
      <c r="C4044" s="9" t="s">
        <v>5549</v>
      </c>
      <c r="D4044" s="9" t="str">
        <f>CONCATENATE(quota_commodities[[#This Row],[goods_nomenclature_item_id]], " - ", quota_commodities[[#This Row],[description]])</f>
        <v>6108220000 - Of man-made fibres</v>
      </c>
    </row>
    <row r="4045" spans="1:4" x14ac:dyDescent="0.25">
      <c r="A4045" s="9" t="s">
        <v>972</v>
      </c>
      <c r="B4045" s="9" t="s">
        <v>5624</v>
      </c>
      <c r="C4045" s="9" t="s">
        <v>5540</v>
      </c>
      <c r="D4045" s="9" t="str">
        <f>CONCATENATE(quota_commodities[[#This Row],[goods_nomenclature_item_id]], " - ", quota_commodities[[#This Row],[description]])</f>
        <v>6112310000 - Of synthetic fibres</v>
      </c>
    </row>
    <row r="4046" spans="1:4" x14ac:dyDescent="0.25">
      <c r="A4046" s="9" t="s">
        <v>973</v>
      </c>
      <c r="B4046" s="9" t="s">
        <v>5552</v>
      </c>
      <c r="C4046" s="9" t="s">
        <v>5540</v>
      </c>
      <c r="D4046" s="9" t="str">
        <f>CONCATENATE(quota_commodities[[#This Row],[goods_nomenclature_item_id]], " - ", quota_commodities[[#This Row],[description]])</f>
        <v>6112410000 - Of synthetic fibres</v>
      </c>
    </row>
    <row r="4047" spans="1:4" x14ac:dyDescent="0.25">
      <c r="A4047" s="9" t="s">
        <v>974</v>
      </c>
      <c r="B4047" s="9" t="s">
        <v>5625</v>
      </c>
      <c r="C4047" s="9" t="s">
        <v>5626</v>
      </c>
      <c r="D4047" s="9" t="str">
        <f>CONCATENATE(quota_commodities[[#This Row],[goods_nomenclature_item_id]], " - ", quota_commodities[[#This Row],[description]])</f>
        <v>6115100000 - Graduated compression hosiery (for example, stockings for varicose veins)</v>
      </c>
    </row>
    <row r="4048" spans="1:4" x14ac:dyDescent="0.25">
      <c r="A4048" s="9" t="s">
        <v>975</v>
      </c>
      <c r="B4048" s="9" t="s">
        <v>5627</v>
      </c>
      <c r="C4048" s="9" t="s">
        <v>5628</v>
      </c>
      <c r="D4048" s="9" t="str">
        <f>CONCATENATE(quota_commodities[[#This Row],[goods_nomenclature_item_id]], " - ", quota_commodities[[#This Row],[description]])</f>
        <v>6115210000 - Of synthetic fibres, measuring per single yarn less than 67|decitex</v>
      </c>
    </row>
    <row r="4049" spans="1:4" x14ac:dyDescent="0.25">
      <c r="A4049" s="9" t="s">
        <v>976</v>
      </c>
      <c r="B4049" s="9" t="s">
        <v>5629</v>
      </c>
      <c r="C4049" s="9" t="s">
        <v>5630</v>
      </c>
      <c r="D4049" s="9" t="str">
        <f>CONCATENATE(quota_commodities[[#This Row],[goods_nomenclature_item_id]], " - ", quota_commodities[[#This Row],[description]])</f>
        <v>6115220000 - Of synthetic fibres, measuring per single yarn 67|decitex or more</v>
      </c>
    </row>
    <row r="4050" spans="1:4" x14ac:dyDescent="0.25">
      <c r="A4050" s="9" t="s">
        <v>977</v>
      </c>
      <c r="B4050" s="9" t="s">
        <v>5631</v>
      </c>
      <c r="C4050" s="9" t="s">
        <v>5632</v>
      </c>
      <c r="D4050" s="9" t="str">
        <f>CONCATENATE(quota_commodities[[#This Row],[goods_nomenclature_item_id]], " - ", quota_commodities[[#This Row],[description]])</f>
        <v>6115300000 - Other women's full-length or knee-length hosiery, measuring per single yarn less than 67|decitex</v>
      </c>
    </row>
    <row r="4051" spans="1:4" x14ac:dyDescent="0.25">
      <c r="A4051" s="9" t="s">
        <v>978</v>
      </c>
      <c r="B4051" s="9" t="s">
        <v>5633</v>
      </c>
      <c r="C4051" s="9" t="s">
        <v>5540</v>
      </c>
      <c r="D4051" s="9" t="str">
        <f>CONCATENATE(quota_commodities[[#This Row],[goods_nomenclature_item_id]], " - ", quota_commodities[[#This Row],[description]])</f>
        <v>6115960000 - Of synthetic fibres</v>
      </c>
    </row>
    <row r="4052" spans="1:4" x14ac:dyDescent="0.25">
      <c r="A4052" s="9" t="s">
        <v>979</v>
      </c>
      <c r="B4052" s="9" t="s">
        <v>5634</v>
      </c>
      <c r="C4052" s="9" t="s">
        <v>5635</v>
      </c>
      <c r="D4052" s="9" t="str">
        <f>CONCATENATE(quota_commodities[[#This Row],[goods_nomenclature_item_id]], " - ", quota_commodities[[#This Row],[description]])</f>
        <v>7321000000 - Stoves, ranges, grates, cookers (including those with subsidiary boilers for central heating), barbecues, braziers, gas rings, plate warmers and similar non-electric domestic appliances, and parts thereof, of iron or steel</v>
      </c>
    </row>
    <row r="4053" spans="1:4" x14ac:dyDescent="0.25">
      <c r="A4053" s="9" t="s">
        <v>980</v>
      </c>
      <c r="B4053" s="9" t="s">
        <v>5636</v>
      </c>
      <c r="C4053" s="9" t="s">
        <v>5637</v>
      </c>
      <c r="D4053" s="9" t="str">
        <f>CONCATENATE(quota_commodities[[#This Row],[goods_nomenclature_item_id]], " - ", quota_commodities[[#This Row],[description]])</f>
        <v>7323000000 - Table, kitchen or other household articles and parts thereof, of iron or steel; iron or steel wool; pot scourers and scouring or polishing pads, gloves and the like, of iron or steel</v>
      </c>
    </row>
    <row r="4054" spans="1:4" x14ac:dyDescent="0.25">
      <c r="A4054" s="9" t="s">
        <v>981</v>
      </c>
      <c r="B4054" s="9" t="s">
        <v>5638</v>
      </c>
      <c r="C4054" s="9" t="s">
        <v>5639</v>
      </c>
      <c r="D4054" s="9" t="str">
        <f>CONCATENATE(quota_commodities[[#This Row],[goods_nomenclature_item_id]], " - ", quota_commodities[[#This Row],[description]])</f>
        <v>7325000000 - Other cast articles of iron or steel</v>
      </c>
    </row>
    <row r="4055" spans="1:4" x14ac:dyDescent="0.25">
      <c r="A4055" s="9" t="s">
        <v>982</v>
      </c>
      <c r="B4055" s="9" t="s">
        <v>3624</v>
      </c>
      <c r="C4055" s="9" t="s">
        <v>3625</v>
      </c>
      <c r="D4055" s="9" t="str">
        <f>CONCATENATE(quota_commodities[[#This Row],[goods_nomenclature_item_id]], " - ", quota_commodities[[#This Row],[description]])</f>
        <v>0303541000 - Of the species Scomber scombrus or Scomber japonicus</v>
      </c>
    </row>
    <row r="4056" spans="1:4" x14ac:dyDescent="0.25">
      <c r="A4056" s="9" t="s">
        <v>983</v>
      </c>
      <c r="B4056" s="9" t="s">
        <v>5647</v>
      </c>
      <c r="C4056" s="9" t="s">
        <v>5648</v>
      </c>
      <c r="D4056" s="9" t="str">
        <f>CONCATENATE(quota_commodities[[#This Row],[goods_nomenclature_item_id]], " - ", quota_commodities[[#This Row],[description]])</f>
        <v>0303591000 - Anchovies (Engraulis spp.)</v>
      </c>
    </row>
    <row r="4057" spans="1:4" x14ac:dyDescent="0.25">
      <c r="A4057" s="9" t="s">
        <v>984</v>
      </c>
      <c r="B4057" s="9" t="s">
        <v>5649</v>
      </c>
      <c r="C4057" s="9" t="s">
        <v>5650</v>
      </c>
      <c r="D4057" s="9" t="str">
        <f>CONCATENATE(quota_commodities[[#This Row],[goods_nomenclature_item_id]], " - ", quota_commodities[[#This Row],[description]])</f>
        <v>0303551000 - Atlantic horse mackerel (Trachurus trachurus)</v>
      </c>
    </row>
    <row r="4058" spans="1:4" x14ac:dyDescent="0.25">
      <c r="A4058" s="9" t="s">
        <v>984</v>
      </c>
      <c r="B4058" s="9" t="s">
        <v>5651</v>
      </c>
      <c r="C4058" s="9" t="s">
        <v>5652</v>
      </c>
      <c r="D4058" s="9" t="str">
        <f>CONCATENATE(quota_commodities[[#This Row],[goods_nomenclature_item_id]], " - ", quota_commodities[[#This Row],[description]])</f>
        <v>0303559010 - Horse mackerel (scad) (Caranx trachurus)</v>
      </c>
    </row>
    <row r="4059" spans="1:4" x14ac:dyDescent="0.25">
      <c r="A4059" s="9" t="s">
        <v>985</v>
      </c>
      <c r="B4059" s="9" t="s">
        <v>5653</v>
      </c>
      <c r="C4059" s="9" t="s">
        <v>5654</v>
      </c>
      <c r="D4059" s="9" t="str">
        <f>CONCATENATE(quota_commodities[[#This Row],[goods_nomenclature_item_id]], " - ", quota_commodities[[#This Row],[description]])</f>
        <v>0307439100 - Ommastrephes spp., other than Ommastrephes sagittatus, Nototodarus spp., Sepioteuthis spp.</v>
      </c>
    </row>
    <row r="4060" spans="1:4" x14ac:dyDescent="0.25">
      <c r="A4060" s="9" t="s">
        <v>986</v>
      </c>
      <c r="B4060" s="9" t="s">
        <v>5655</v>
      </c>
      <c r="C4060" s="9" t="s">
        <v>5654</v>
      </c>
      <c r="D4060" s="9" t="str">
        <f>CONCATENATE(quota_commodities[[#This Row],[goods_nomenclature_item_id]], " - ", quota_commodities[[#This Row],[description]])</f>
        <v>0307495000 - Ommastrephes spp., other than Ommastrephes sagittatus, Nototodarus spp., Sepioteuthis spp.</v>
      </c>
    </row>
    <row r="4061" spans="1:4" x14ac:dyDescent="0.25">
      <c r="A4061" s="9" t="s">
        <v>987</v>
      </c>
      <c r="B4061" s="9" t="s">
        <v>3875</v>
      </c>
      <c r="C4061" s="9" t="s">
        <v>3876</v>
      </c>
      <c r="D4061" s="9" t="str">
        <f>CONCATENATE(quota_commodities[[#This Row],[goods_nomenclature_item_id]], " - ", quota_commodities[[#This Row],[description]])</f>
        <v>1604151100 - Fillets</v>
      </c>
    </row>
    <row r="4062" spans="1:4" x14ac:dyDescent="0.25">
      <c r="A4062" s="9" t="s">
        <v>988</v>
      </c>
      <c r="B4062" s="9" t="s">
        <v>3877</v>
      </c>
      <c r="C4062" s="9" t="s">
        <v>2617</v>
      </c>
      <c r="D4062" s="9" t="str">
        <f>CONCATENATE(quota_commodities[[#This Row],[goods_nomenclature_item_id]], " - ", quota_commodities[[#This Row],[description]])</f>
        <v>1604151900 - Other</v>
      </c>
    </row>
    <row r="4063" spans="1:4" x14ac:dyDescent="0.25">
      <c r="A4063" s="9" t="s">
        <v>989</v>
      </c>
      <c r="B4063" s="9" t="s">
        <v>5656</v>
      </c>
      <c r="C4063" s="9" t="s">
        <v>5657</v>
      </c>
      <c r="D4063" s="9" t="str">
        <f>CONCATENATE(quota_commodities[[#This Row],[goods_nomenclature_item_id]], " - ", quota_commodities[[#This Row],[description]])</f>
        <v>1604159000 - Of the species Scomber australasicus</v>
      </c>
    </row>
    <row r="4064" spans="1:4" x14ac:dyDescent="0.25">
      <c r="A4064" s="9" t="s">
        <v>990</v>
      </c>
      <c r="B4064" s="9" t="s">
        <v>4434</v>
      </c>
      <c r="C4064" s="9" t="s">
        <v>4435</v>
      </c>
      <c r="D4064" s="9" t="str">
        <f>CONCATENATE(quota_commodities[[#This Row],[goods_nomenclature_item_id]], " - ", quota_commodities[[#This Row],[description]])</f>
        <v>1604160000 - Anchovies</v>
      </c>
    </row>
    <row r="4065" spans="1:4" x14ac:dyDescent="0.25">
      <c r="A4065" s="9" t="s">
        <v>991</v>
      </c>
      <c r="B4065" s="9" t="s">
        <v>4436</v>
      </c>
      <c r="C4065" s="9" t="s">
        <v>4437</v>
      </c>
      <c r="D4065" s="9" t="str">
        <f>CONCATENATE(quota_commodities[[#This Row],[goods_nomenclature_item_id]], " - ", quota_commodities[[#This Row],[description]])</f>
        <v>1604204000 - Of anchovies</v>
      </c>
    </row>
    <row r="4066" spans="1:4" x14ac:dyDescent="0.25">
      <c r="A4066" s="9" t="s">
        <v>992</v>
      </c>
      <c r="B4066" s="9" t="s">
        <v>5658</v>
      </c>
      <c r="C4066" s="9" t="s">
        <v>5659</v>
      </c>
      <c r="D4066" s="9" t="str">
        <f>CONCATENATE(quota_commodities[[#This Row],[goods_nomenclature_item_id]], " - ", quota_commodities[[#This Row],[description]])</f>
        <v>1605510000 - Oysters</v>
      </c>
    </row>
    <row r="4067" spans="1:4" x14ac:dyDescent="0.25">
      <c r="A4067" s="9" t="s">
        <v>992</v>
      </c>
      <c r="B4067" s="9" t="s">
        <v>5660</v>
      </c>
      <c r="C4067" s="9" t="s">
        <v>5661</v>
      </c>
      <c r="D4067" s="9" t="str">
        <f>CONCATENATE(quota_commodities[[#This Row],[goods_nomenclature_item_id]], " - ", quota_commodities[[#This Row],[description]])</f>
        <v>1605520000 - Scallops, including queen scallops</v>
      </c>
    </row>
    <row r="4068" spans="1:4" x14ac:dyDescent="0.25">
      <c r="A4068" s="9" t="s">
        <v>992</v>
      </c>
      <c r="B4068" s="9" t="s">
        <v>5662</v>
      </c>
      <c r="C4068" s="9" t="s">
        <v>2617</v>
      </c>
      <c r="D4068" s="9" t="str">
        <f>CONCATENATE(quota_commodities[[#This Row],[goods_nomenclature_item_id]], " - ", quota_commodities[[#This Row],[description]])</f>
        <v>1605531095 - Other</v>
      </c>
    </row>
    <row r="4069" spans="1:4" x14ac:dyDescent="0.25">
      <c r="A4069" s="9" t="s">
        <v>992</v>
      </c>
      <c r="B4069" s="9" t="s">
        <v>5663</v>
      </c>
      <c r="C4069" s="9" t="s">
        <v>2617</v>
      </c>
      <c r="D4069" s="9" t="str">
        <f>CONCATENATE(quota_commodities[[#This Row],[goods_nomenclature_item_id]], " - ", quota_commodities[[#This Row],[description]])</f>
        <v>1605539095 - Other</v>
      </c>
    </row>
    <row r="4070" spans="1:4" x14ac:dyDescent="0.25">
      <c r="A4070" s="9" t="s">
        <v>992</v>
      </c>
      <c r="B4070" s="9" t="s">
        <v>5664</v>
      </c>
      <c r="C4070" s="9" t="s">
        <v>5665</v>
      </c>
      <c r="D4070" s="9" t="str">
        <f>CONCATENATE(quota_commodities[[#This Row],[goods_nomenclature_item_id]], " - ", quota_commodities[[#This Row],[description]])</f>
        <v>1605540000 - Cuttlefish and squid</v>
      </c>
    </row>
    <row r="4071" spans="1:4" x14ac:dyDescent="0.25">
      <c r="A4071" s="9" t="s">
        <v>992</v>
      </c>
      <c r="B4071" s="9" t="s">
        <v>5666</v>
      </c>
      <c r="C4071" s="9" t="s">
        <v>5667</v>
      </c>
      <c r="D4071" s="9" t="str">
        <f>CONCATENATE(quota_commodities[[#This Row],[goods_nomenclature_item_id]], " - ", quota_commodities[[#This Row],[description]])</f>
        <v>1605550000 - Octopus</v>
      </c>
    </row>
    <row r="4072" spans="1:4" x14ac:dyDescent="0.25">
      <c r="A4072" s="9" t="s">
        <v>992</v>
      </c>
      <c r="B4072" s="9" t="s">
        <v>5668</v>
      </c>
      <c r="C4072" s="9" t="s">
        <v>5669</v>
      </c>
      <c r="D4072" s="9" t="str">
        <f>CONCATENATE(quota_commodities[[#This Row],[goods_nomenclature_item_id]], " - ", quota_commodities[[#This Row],[description]])</f>
        <v>1605560000 - Clams, cockles and arkshells</v>
      </c>
    </row>
    <row r="4073" spans="1:4" x14ac:dyDescent="0.25">
      <c r="A4073" s="9" t="s">
        <v>992</v>
      </c>
      <c r="B4073" s="9" t="s">
        <v>5670</v>
      </c>
      <c r="C4073" s="9" t="s">
        <v>5671</v>
      </c>
      <c r="D4073" s="9" t="str">
        <f>CONCATENATE(quota_commodities[[#This Row],[goods_nomenclature_item_id]], " - ", quota_commodities[[#This Row],[description]])</f>
        <v>1605570000 - Abalone</v>
      </c>
    </row>
    <row r="4074" spans="1:4" x14ac:dyDescent="0.25">
      <c r="A4074" s="9" t="s">
        <v>992</v>
      </c>
      <c r="B4074" s="9" t="s">
        <v>5672</v>
      </c>
      <c r="C4074" s="9" t="s">
        <v>5673</v>
      </c>
      <c r="D4074" s="9" t="str">
        <f>CONCATENATE(quota_commodities[[#This Row],[goods_nomenclature_item_id]], " - ", quota_commodities[[#This Row],[description]])</f>
        <v>1605580000 - Snails, other than sea snails</v>
      </c>
    </row>
    <row r="4075" spans="1:4" x14ac:dyDescent="0.25">
      <c r="A4075" s="9" t="s">
        <v>992</v>
      </c>
      <c r="B4075" s="9" t="s">
        <v>5674</v>
      </c>
      <c r="C4075" s="9" t="s">
        <v>2617</v>
      </c>
      <c r="D4075" s="9" t="str">
        <f>CONCATENATE(quota_commodities[[#This Row],[goods_nomenclature_item_id]], " - ", quota_commodities[[#This Row],[description]])</f>
        <v>1605590000 - Other</v>
      </c>
    </row>
    <row r="4076" spans="1:4" x14ac:dyDescent="0.25">
      <c r="A4076" s="9" t="s">
        <v>993</v>
      </c>
      <c r="B4076" s="9" t="s">
        <v>5675</v>
      </c>
      <c r="C4076" s="9" t="s">
        <v>5676</v>
      </c>
      <c r="D4076" s="9" t="str">
        <f>CONCATENATE(quota_commodities[[#This Row],[goods_nomenclature_item_id]], " - ", quota_commodities[[#This Row],[description]])</f>
        <v>0201000000 - Meat of bovine animals, fresh or chilled</v>
      </c>
    </row>
    <row r="4077" spans="1:4" x14ac:dyDescent="0.25">
      <c r="A4077" s="9" t="s">
        <v>993</v>
      </c>
      <c r="B4077" s="9" t="s">
        <v>5677</v>
      </c>
      <c r="C4077" s="9" t="s">
        <v>5678</v>
      </c>
      <c r="D4077" s="9" t="str">
        <f>CONCATENATE(quota_commodities[[#This Row],[goods_nomenclature_item_id]], " - ", quota_commodities[[#This Row],[description]])</f>
        <v>0202000000 - Meat of bovine animals, frozen</v>
      </c>
    </row>
    <row r="4078" spans="1:4" x14ac:dyDescent="0.25">
      <c r="A4078" s="9" t="s">
        <v>993</v>
      </c>
      <c r="B4078" s="9" t="s">
        <v>5679</v>
      </c>
      <c r="C4078" s="9" t="s">
        <v>5680</v>
      </c>
      <c r="D4078" s="9" t="str">
        <f>CONCATENATE(quota_commodities[[#This Row],[goods_nomenclature_item_id]], " - ", quota_commodities[[#This Row],[description]])</f>
        <v>0206109500 - Thick skirt and thin skirt</v>
      </c>
    </row>
    <row r="4079" spans="1:4" x14ac:dyDescent="0.25">
      <c r="A4079" s="9" t="s">
        <v>993</v>
      </c>
      <c r="B4079" s="9" t="s">
        <v>5681</v>
      </c>
      <c r="C4079" s="9" t="s">
        <v>5680</v>
      </c>
      <c r="D4079" s="9" t="str">
        <f>CONCATENATE(quota_commodities[[#This Row],[goods_nomenclature_item_id]], " - ", quota_commodities[[#This Row],[description]])</f>
        <v>0206299100 - Thick skirt and thin skirt</v>
      </c>
    </row>
    <row r="4080" spans="1:4" x14ac:dyDescent="0.25">
      <c r="A4080" s="9" t="s">
        <v>993</v>
      </c>
      <c r="B4080" s="9" t="s">
        <v>5682</v>
      </c>
      <c r="C4080" s="9" t="s">
        <v>5683</v>
      </c>
      <c r="D4080" s="9" t="str">
        <f>CONCATENATE(quota_commodities[[#This Row],[goods_nomenclature_item_id]], " - ", quota_commodities[[#This Row],[description]])</f>
        <v>0210200000 - Meat of bovine animals</v>
      </c>
    </row>
    <row r="4081" spans="1:4" x14ac:dyDescent="0.25">
      <c r="A4081" s="9" t="s">
        <v>993</v>
      </c>
      <c r="B4081" s="9" t="s">
        <v>5684</v>
      </c>
      <c r="C4081" s="9" t="s">
        <v>5680</v>
      </c>
      <c r="D4081" s="9" t="str">
        <f>CONCATENATE(quota_commodities[[#This Row],[goods_nomenclature_item_id]], " - ", quota_commodities[[#This Row],[description]])</f>
        <v>0210995100 - Thick skirt and thin skirt</v>
      </c>
    </row>
    <row r="4082" spans="1:4" x14ac:dyDescent="0.25">
      <c r="A4082" s="9" t="s">
        <v>993</v>
      </c>
      <c r="B4082" s="9" t="s">
        <v>5685</v>
      </c>
      <c r="C4082" s="9" t="s">
        <v>5686</v>
      </c>
      <c r="D4082" s="9" t="str">
        <f>CONCATENATE(quota_commodities[[#This Row],[goods_nomenclature_item_id]], " - ", quota_commodities[[#This Row],[description]])</f>
        <v>0210999000 - Edible flours and meals of meat or meat offal</v>
      </c>
    </row>
    <row r="4083" spans="1:4" x14ac:dyDescent="0.25">
      <c r="A4083" s="9" t="s">
        <v>993</v>
      </c>
      <c r="B4083" s="9" t="s">
        <v>5687</v>
      </c>
      <c r="C4083" s="9" t="s">
        <v>5688</v>
      </c>
      <c r="D4083" s="9" t="str">
        <f>CONCATENATE(quota_commodities[[#This Row],[goods_nomenclature_item_id]], " - ", quota_commodities[[#This Row],[description]])</f>
        <v>1602501000 - Uncooked; mixtures of cooked meat or offal and uncooked meat or offal</v>
      </c>
    </row>
    <row r="4084" spans="1:4" x14ac:dyDescent="0.25">
      <c r="A4084" s="9" t="s">
        <v>993</v>
      </c>
      <c r="B4084" s="9" t="s">
        <v>5689</v>
      </c>
      <c r="C4084" s="9" t="s">
        <v>5688</v>
      </c>
      <c r="D4084" s="9" t="str">
        <f>CONCATENATE(quota_commodities[[#This Row],[goods_nomenclature_item_id]], " - ", quota_commodities[[#This Row],[description]])</f>
        <v>1602906100 - Uncooked; mixtures of cooked meat or offal and uncooked meat or offal</v>
      </c>
    </row>
    <row r="4085" spans="1:4" x14ac:dyDescent="0.25">
      <c r="A4085" s="9" t="s">
        <v>995</v>
      </c>
      <c r="B4085" s="9" t="s">
        <v>5690</v>
      </c>
      <c r="C4085" s="9" t="s">
        <v>2617</v>
      </c>
      <c r="D4085" s="9" t="str">
        <f>CONCATENATE(quota_commodities[[#This Row],[goods_nomenclature_item_id]], " - ", quota_commodities[[#This Row],[description]])</f>
        <v>0403900000 - Other</v>
      </c>
    </row>
    <row r="4086" spans="1:4" x14ac:dyDescent="0.25">
      <c r="A4086" s="9" t="s">
        <v>996</v>
      </c>
      <c r="B4086" s="9" t="s">
        <v>5691</v>
      </c>
      <c r="C4086" s="9" t="s">
        <v>1920</v>
      </c>
      <c r="D4086" s="9" t="str">
        <f>CONCATENATE(quota_commodities[[#This Row],[goods_nomenclature_item_id]], " - ", quota_commodities[[#This Row],[description]])</f>
        <v>0405000000 - Butter and other fats and oils derived from milk; dairy spreads</v>
      </c>
    </row>
    <row r="4087" spans="1:4" x14ac:dyDescent="0.25">
      <c r="A4087" s="9" t="s">
        <v>997</v>
      </c>
      <c r="B4087" s="9" t="s">
        <v>5692</v>
      </c>
      <c r="C4087" s="9" t="s">
        <v>1863</v>
      </c>
      <c r="D4087" s="9" t="str">
        <f>CONCATENATE(quota_commodities[[#This Row],[goods_nomenclature_item_id]], " - ", quota_commodities[[#This Row],[description]])</f>
        <v>0406000000 - Cheese and curd</v>
      </c>
    </row>
    <row r="4088" spans="1:4" x14ac:dyDescent="0.25">
      <c r="A4088" s="9" t="s">
        <v>998</v>
      </c>
      <c r="B4088" s="9" t="s">
        <v>4194</v>
      </c>
      <c r="C4088" s="9" t="s">
        <v>1865</v>
      </c>
      <c r="D4088" s="9" t="str">
        <f>CONCATENATE(quota_commodities[[#This Row],[goods_nomenclature_item_id]], " - ", quota_commodities[[#This Row],[description]])</f>
        <v>0703200000 - Garlic</v>
      </c>
    </row>
    <row r="4089" spans="1:4" x14ac:dyDescent="0.25">
      <c r="A4089" s="9" t="s">
        <v>999</v>
      </c>
      <c r="B4089" s="9" t="s">
        <v>5693</v>
      </c>
      <c r="C4089" s="9" t="s">
        <v>1921</v>
      </c>
      <c r="D4089" s="9" t="str">
        <f>CONCATENATE(quota_commodities[[#This Row],[goods_nomenclature_item_id]], " - ", quota_commodities[[#This Row],[description]])</f>
        <v>2105000000 - Ice cream and other edible ice, whether or not containing cocoa</v>
      </c>
    </row>
    <row r="4090" spans="1:4" x14ac:dyDescent="0.25">
      <c r="A4090" s="9" t="s">
        <v>1000</v>
      </c>
      <c r="B4090" s="9" t="s">
        <v>5378</v>
      </c>
      <c r="C4090" s="9" t="s">
        <v>2617</v>
      </c>
      <c r="D4090" s="9" t="str">
        <f>CONCATENATE(quota_commodities[[#This Row],[goods_nomenclature_item_id]], " - ", quota_commodities[[#This Row],[description]])</f>
        <v>1005900000 - Other</v>
      </c>
    </row>
    <row r="4091" spans="1:4" x14ac:dyDescent="0.25">
      <c r="A4091" s="9" t="s">
        <v>1001</v>
      </c>
      <c r="B4091" s="9" t="s">
        <v>5473</v>
      </c>
      <c r="C4091" s="9" t="s">
        <v>5474</v>
      </c>
      <c r="D4091" s="9" t="str">
        <f>CONCATENATE(quota_commodities[[#This Row],[goods_nomenclature_item_id]], " - ", quota_commodities[[#This Row],[description]])</f>
        <v>0711510000 - Mushrooms of the genus Agaricus</v>
      </c>
    </row>
    <row r="4092" spans="1:4" x14ac:dyDescent="0.25">
      <c r="A4092" s="9" t="s">
        <v>1001</v>
      </c>
      <c r="B4092" s="9" t="s">
        <v>5475</v>
      </c>
      <c r="C4092" s="9" t="s">
        <v>5474</v>
      </c>
      <c r="D4092" s="9" t="str">
        <f>CONCATENATE(quota_commodities[[#This Row],[goods_nomenclature_item_id]], " - ", quota_commodities[[#This Row],[description]])</f>
        <v>2003100000 - Mushrooms of the genus Agaricus</v>
      </c>
    </row>
    <row r="4093" spans="1:4" x14ac:dyDescent="0.25">
      <c r="A4093" s="9" t="s">
        <v>1002</v>
      </c>
      <c r="B4093" s="9" t="s">
        <v>4534</v>
      </c>
      <c r="C4093" s="9" t="s">
        <v>4535</v>
      </c>
      <c r="D4093" s="9" t="str">
        <f>CONCATENATE(quota_commodities[[#This Row],[goods_nomenclature_item_id]], " - ", quota_commodities[[#This Row],[description]])</f>
        <v>0402100000 - In powder, granules or other solid forms, of a fat content, by weight, not exceeding 1,5|%</v>
      </c>
    </row>
    <row r="4094" spans="1:4" x14ac:dyDescent="0.25">
      <c r="A4094" s="9" t="s">
        <v>1002</v>
      </c>
      <c r="B4094" s="9" t="s">
        <v>5694</v>
      </c>
      <c r="C4094" s="9" t="s">
        <v>5695</v>
      </c>
      <c r="D4094" s="9" t="str">
        <f>CONCATENATE(quota_commodities[[#This Row],[goods_nomenclature_item_id]], " - ", quota_commodities[[#This Row],[description]])</f>
        <v>0402210000 - Not containing added sugar or other sweetening matter</v>
      </c>
    </row>
    <row r="4095" spans="1:4" x14ac:dyDescent="0.25">
      <c r="A4095" s="9" t="s">
        <v>1002</v>
      </c>
      <c r="B4095" s="9" t="s">
        <v>5696</v>
      </c>
      <c r="C4095" s="9" t="s">
        <v>2617</v>
      </c>
      <c r="D4095" s="9" t="str">
        <f>CONCATENATE(quota_commodities[[#This Row],[goods_nomenclature_item_id]], " - ", quota_commodities[[#This Row],[description]])</f>
        <v>0402290000 - Other</v>
      </c>
    </row>
    <row r="4096" spans="1:4" x14ac:dyDescent="0.25">
      <c r="A4096" s="9" t="s">
        <v>1002</v>
      </c>
      <c r="B4096" s="9" t="s">
        <v>5697</v>
      </c>
      <c r="C4096" s="9" t="s">
        <v>2617</v>
      </c>
      <c r="D4096" s="9" t="str">
        <f>CONCATENATE(quota_commodities[[#This Row],[goods_nomenclature_item_id]], " - ", quota_commodities[[#This Row],[description]])</f>
        <v>0402990000 - Other</v>
      </c>
    </row>
    <row r="4097" spans="1:4" x14ac:dyDescent="0.25">
      <c r="A4097" s="9" t="s">
        <v>1003</v>
      </c>
      <c r="B4097" s="9" t="s">
        <v>5698</v>
      </c>
      <c r="C4097" s="9" t="s">
        <v>5695</v>
      </c>
      <c r="D4097" s="9" t="str">
        <f>CONCATENATE(quota_commodities[[#This Row],[goods_nomenclature_item_id]], " - ", quota_commodities[[#This Row],[description]])</f>
        <v>0402910000 - Not containing added sugar or other sweetening matter</v>
      </c>
    </row>
    <row r="4098" spans="1:4" x14ac:dyDescent="0.25">
      <c r="A4098" s="9" t="s">
        <v>1004</v>
      </c>
      <c r="B4098" s="9" t="s">
        <v>3253</v>
      </c>
      <c r="C4098" s="9" t="s">
        <v>3240</v>
      </c>
      <c r="D4098" s="9" t="str">
        <f>CONCATENATE(quota_commodities[[#This Row],[goods_nomenclature_item_id]], " - ", quota_commodities[[#This Row],[description]])</f>
        <v>0203111000 - Of domestic swine</v>
      </c>
    </row>
    <row r="4099" spans="1:4" x14ac:dyDescent="0.25">
      <c r="A4099" s="9" t="s">
        <v>1004</v>
      </c>
      <c r="B4099" s="9" t="s">
        <v>3255</v>
      </c>
      <c r="C4099" s="9" t="s">
        <v>3256</v>
      </c>
      <c r="D4099" s="9" t="str">
        <f>CONCATENATE(quota_commodities[[#This Row],[goods_nomenclature_item_id]], " - ", quota_commodities[[#This Row],[description]])</f>
        <v>0203121100 - Hams and cuts thereof</v>
      </c>
    </row>
    <row r="4100" spans="1:4" x14ac:dyDescent="0.25">
      <c r="A4100" s="9" t="s">
        <v>1004</v>
      </c>
      <c r="B4100" s="9" t="s">
        <v>3257</v>
      </c>
      <c r="C4100" s="9" t="s">
        <v>3258</v>
      </c>
      <c r="D4100" s="9" t="str">
        <f>CONCATENATE(quota_commodities[[#This Row],[goods_nomenclature_item_id]], " - ", quota_commodities[[#This Row],[description]])</f>
        <v>0203121900 - Shoulders and cuts thereof</v>
      </c>
    </row>
    <row r="4101" spans="1:4" x14ac:dyDescent="0.25">
      <c r="A4101" s="9" t="s">
        <v>1004</v>
      </c>
      <c r="B4101" s="9" t="s">
        <v>3259</v>
      </c>
      <c r="C4101" s="9" t="s">
        <v>3260</v>
      </c>
      <c r="D4101" s="9" t="str">
        <f>CONCATENATE(quota_commodities[[#This Row],[goods_nomenclature_item_id]], " - ", quota_commodities[[#This Row],[description]])</f>
        <v>0203191100 - Fore-ends and cuts thereof</v>
      </c>
    </row>
    <row r="4102" spans="1:4" x14ac:dyDescent="0.25">
      <c r="A4102" s="9" t="s">
        <v>1004</v>
      </c>
      <c r="B4102" s="9" t="s">
        <v>3232</v>
      </c>
      <c r="C4102" s="9" t="s">
        <v>3233</v>
      </c>
      <c r="D4102" s="9" t="str">
        <f>CONCATENATE(quota_commodities[[#This Row],[goods_nomenclature_item_id]], " - ", quota_commodities[[#This Row],[description]])</f>
        <v>0203191300 - Loins and cuts thereof, with bone in</v>
      </c>
    </row>
    <row r="4103" spans="1:4" x14ac:dyDescent="0.25">
      <c r="A4103" s="9" t="s">
        <v>1004</v>
      </c>
      <c r="B4103" s="9" t="s">
        <v>3261</v>
      </c>
      <c r="C4103" s="9" t="s">
        <v>3235</v>
      </c>
      <c r="D4103" s="9" t="str">
        <f>CONCATENATE(quota_commodities[[#This Row],[goods_nomenclature_item_id]], " - ", quota_commodities[[#This Row],[description]])</f>
        <v>0203191500 - Bellies (streaky) and cuts thereof</v>
      </c>
    </row>
    <row r="4104" spans="1:4" x14ac:dyDescent="0.25">
      <c r="A4104" s="9" t="s">
        <v>1004</v>
      </c>
      <c r="B4104" s="9" t="s">
        <v>4686</v>
      </c>
      <c r="C4104" s="9" t="s">
        <v>4006</v>
      </c>
      <c r="D4104" s="9" t="str">
        <f>CONCATENATE(quota_commodities[[#This Row],[goods_nomenclature_item_id]], " - ", quota_commodities[[#This Row],[description]])</f>
        <v>0203195500 - Boneless</v>
      </c>
    </row>
    <row r="4105" spans="1:4" x14ac:dyDescent="0.25">
      <c r="A4105" s="9" t="s">
        <v>1004</v>
      </c>
      <c r="B4105" s="9" t="s">
        <v>3269</v>
      </c>
      <c r="C4105" s="9" t="s">
        <v>2617</v>
      </c>
      <c r="D4105" s="9" t="str">
        <f>CONCATENATE(quota_commodities[[#This Row],[goods_nomenclature_item_id]], " - ", quota_commodities[[#This Row],[description]])</f>
        <v>0203195900 - Other</v>
      </c>
    </row>
    <row r="4106" spans="1:4" x14ac:dyDescent="0.25">
      <c r="A4106" s="9" t="s">
        <v>1004</v>
      </c>
      <c r="B4106" s="9" t="s">
        <v>3254</v>
      </c>
      <c r="C4106" s="9" t="s">
        <v>3240</v>
      </c>
      <c r="D4106" s="9" t="str">
        <f>CONCATENATE(quota_commodities[[#This Row],[goods_nomenclature_item_id]], " - ", quota_commodities[[#This Row],[description]])</f>
        <v>0203211000 - Of domestic swine</v>
      </c>
    </row>
    <row r="4107" spans="1:4" x14ac:dyDescent="0.25">
      <c r="A4107" s="9" t="s">
        <v>1004</v>
      </c>
      <c r="B4107" s="9" t="s">
        <v>3270</v>
      </c>
      <c r="C4107" s="9" t="s">
        <v>3256</v>
      </c>
      <c r="D4107" s="9" t="str">
        <f>CONCATENATE(quota_commodities[[#This Row],[goods_nomenclature_item_id]], " - ", quota_commodities[[#This Row],[description]])</f>
        <v>0203221100 - Hams and cuts thereof</v>
      </c>
    </row>
    <row r="4108" spans="1:4" x14ac:dyDescent="0.25">
      <c r="A4108" s="9" t="s">
        <v>1004</v>
      </c>
      <c r="B4108" s="9" t="s">
        <v>3271</v>
      </c>
      <c r="C4108" s="9" t="s">
        <v>3258</v>
      </c>
      <c r="D4108" s="9" t="str">
        <f>CONCATENATE(quota_commodities[[#This Row],[goods_nomenclature_item_id]], " - ", quota_commodities[[#This Row],[description]])</f>
        <v>0203221900 - Shoulders and cuts thereof</v>
      </c>
    </row>
    <row r="4109" spans="1:4" x14ac:dyDescent="0.25">
      <c r="A4109" s="9" t="s">
        <v>1004</v>
      </c>
      <c r="B4109" s="9" t="s">
        <v>3272</v>
      </c>
      <c r="C4109" s="9" t="s">
        <v>3260</v>
      </c>
      <c r="D4109" s="9" t="str">
        <f>CONCATENATE(quota_commodities[[#This Row],[goods_nomenclature_item_id]], " - ", quota_commodities[[#This Row],[description]])</f>
        <v>0203291100 - Fore-ends and cuts thereof</v>
      </c>
    </row>
    <row r="4110" spans="1:4" x14ac:dyDescent="0.25">
      <c r="A4110" s="9" t="s">
        <v>1004</v>
      </c>
      <c r="B4110" s="9" t="s">
        <v>3273</v>
      </c>
      <c r="C4110" s="9" t="s">
        <v>3233</v>
      </c>
      <c r="D4110" s="9" t="str">
        <f>CONCATENATE(quota_commodities[[#This Row],[goods_nomenclature_item_id]], " - ", quota_commodities[[#This Row],[description]])</f>
        <v>0203291300 - Loins and cuts thereof, with bone in</v>
      </c>
    </row>
    <row r="4111" spans="1:4" x14ac:dyDescent="0.25">
      <c r="A4111" s="9" t="s">
        <v>1004</v>
      </c>
      <c r="B4111" s="9" t="s">
        <v>3234</v>
      </c>
      <c r="C4111" s="9" t="s">
        <v>3235</v>
      </c>
      <c r="D4111" s="9" t="str">
        <f>CONCATENATE(quota_commodities[[#This Row],[goods_nomenclature_item_id]], " - ", quota_commodities[[#This Row],[description]])</f>
        <v>0203291500 - Bellies (streaky) and cuts thereof</v>
      </c>
    </row>
    <row r="4112" spans="1:4" x14ac:dyDescent="0.25">
      <c r="A4112" s="9" t="s">
        <v>1004</v>
      </c>
      <c r="B4112" s="9" t="s">
        <v>4687</v>
      </c>
      <c r="C4112" s="9" t="s">
        <v>4006</v>
      </c>
      <c r="D4112" s="9" t="str">
        <f>CONCATENATE(quota_commodities[[#This Row],[goods_nomenclature_item_id]], " - ", quota_commodities[[#This Row],[description]])</f>
        <v>0203295500 - Boneless</v>
      </c>
    </row>
    <row r="4113" spans="1:4" x14ac:dyDescent="0.25">
      <c r="A4113" s="9" t="s">
        <v>1004</v>
      </c>
      <c r="B4113" s="9" t="s">
        <v>3278</v>
      </c>
      <c r="C4113" s="9" t="s">
        <v>2617</v>
      </c>
      <c r="D4113" s="9" t="str">
        <f>CONCATENATE(quota_commodities[[#This Row],[goods_nomenclature_item_id]], " - ", quota_commodities[[#This Row],[description]])</f>
        <v>0203295900 - Other</v>
      </c>
    </row>
    <row r="4114" spans="1:4" x14ac:dyDescent="0.25">
      <c r="A4114" s="9" t="s">
        <v>1005</v>
      </c>
      <c r="B4114" s="9" t="s">
        <v>4692</v>
      </c>
      <c r="C4114" s="9" t="s">
        <v>4693</v>
      </c>
      <c r="D4114" s="9" t="str">
        <f>CONCATENATE(quota_commodities[[#This Row],[goods_nomenclature_item_id]], " - ", quota_commodities[[#This Row],[description]])</f>
        <v>0207110000 - Not cut in pieces, fresh or chilled</v>
      </c>
    </row>
    <row r="4115" spans="1:4" x14ac:dyDescent="0.25">
      <c r="A4115" s="9" t="s">
        <v>1005</v>
      </c>
      <c r="B4115" s="9" t="s">
        <v>4694</v>
      </c>
      <c r="C4115" s="9" t="s">
        <v>4695</v>
      </c>
      <c r="D4115" s="9" t="str">
        <f>CONCATENATE(quota_commodities[[#This Row],[goods_nomenclature_item_id]], " - ", quota_commodities[[#This Row],[description]])</f>
        <v>0207120000 - Not cut in pieces, frozen</v>
      </c>
    </row>
    <row r="4116" spans="1:4" x14ac:dyDescent="0.25">
      <c r="A4116" s="9" t="s">
        <v>1005</v>
      </c>
      <c r="B4116" s="9" t="s">
        <v>4696</v>
      </c>
      <c r="C4116" s="9" t="s">
        <v>4006</v>
      </c>
      <c r="D4116" s="9" t="str">
        <f>CONCATENATE(quota_commodities[[#This Row],[goods_nomenclature_item_id]], " - ", quota_commodities[[#This Row],[description]])</f>
        <v>0207131000 - Boneless</v>
      </c>
    </row>
    <row r="4117" spans="1:4" x14ac:dyDescent="0.25">
      <c r="A4117" s="9" t="s">
        <v>1005</v>
      </c>
      <c r="B4117" s="9" t="s">
        <v>4697</v>
      </c>
      <c r="C4117" s="9" t="s">
        <v>4698</v>
      </c>
      <c r="D4117" s="9" t="str">
        <f>CONCATENATE(quota_commodities[[#This Row],[goods_nomenclature_item_id]], " - ", quota_commodities[[#This Row],[description]])</f>
        <v>0207132000 - Halves or quarters</v>
      </c>
    </row>
    <row r="4118" spans="1:4" x14ac:dyDescent="0.25">
      <c r="A4118" s="9" t="s">
        <v>1005</v>
      </c>
      <c r="B4118" s="9" t="s">
        <v>4699</v>
      </c>
      <c r="C4118" s="9" t="s">
        <v>3474</v>
      </c>
      <c r="D4118" s="9" t="str">
        <f>CONCATENATE(quota_commodities[[#This Row],[goods_nomenclature_item_id]], " - ", quota_commodities[[#This Row],[description]])</f>
        <v>0207133000 - Whole wings, with or without tips</v>
      </c>
    </row>
    <row r="4119" spans="1:4" x14ac:dyDescent="0.25">
      <c r="A4119" s="9" t="s">
        <v>1005</v>
      </c>
      <c r="B4119" s="9" t="s">
        <v>4700</v>
      </c>
      <c r="C4119" s="9" t="s">
        <v>3476</v>
      </c>
      <c r="D4119" s="9" t="str">
        <f>CONCATENATE(quota_commodities[[#This Row],[goods_nomenclature_item_id]], " - ", quota_commodities[[#This Row],[description]])</f>
        <v>0207134000 - Backs, necks, backs with necks attached, rumps and wing-tips</v>
      </c>
    </row>
    <row r="4120" spans="1:4" x14ac:dyDescent="0.25">
      <c r="A4120" s="9" t="s">
        <v>1005</v>
      </c>
      <c r="B4120" s="9" t="s">
        <v>4701</v>
      </c>
      <c r="C4120" s="9" t="s">
        <v>3478</v>
      </c>
      <c r="D4120" s="9" t="str">
        <f>CONCATENATE(quota_commodities[[#This Row],[goods_nomenclature_item_id]], " - ", quota_commodities[[#This Row],[description]])</f>
        <v>0207135000 - Breasts and cuts thereof</v>
      </c>
    </row>
    <row r="4121" spans="1:4" x14ac:dyDescent="0.25">
      <c r="A4121" s="9" t="s">
        <v>1005</v>
      </c>
      <c r="B4121" s="9" t="s">
        <v>4702</v>
      </c>
      <c r="C4121" s="9" t="s">
        <v>4703</v>
      </c>
      <c r="D4121" s="9" t="str">
        <f>CONCATENATE(quota_commodities[[#This Row],[goods_nomenclature_item_id]], " - ", quota_commodities[[#This Row],[description]])</f>
        <v>0207136000 - Legs and cuts thereof</v>
      </c>
    </row>
    <row r="4122" spans="1:4" x14ac:dyDescent="0.25">
      <c r="A4122" s="9" t="s">
        <v>1005</v>
      </c>
      <c r="B4122" s="9" t="s">
        <v>4704</v>
      </c>
      <c r="C4122" s="9" t="s">
        <v>2617</v>
      </c>
      <c r="D4122" s="9" t="str">
        <f>CONCATENATE(quota_commodities[[#This Row],[goods_nomenclature_item_id]], " - ", quota_commodities[[#This Row],[description]])</f>
        <v>0207137000 - Other</v>
      </c>
    </row>
    <row r="4123" spans="1:4" x14ac:dyDescent="0.25">
      <c r="A4123" s="9" t="s">
        <v>1005</v>
      </c>
      <c r="B4123" s="9" t="s">
        <v>4705</v>
      </c>
      <c r="C4123" s="9" t="s">
        <v>2617</v>
      </c>
      <c r="D4123" s="9" t="str">
        <f>CONCATENATE(quota_commodities[[#This Row],[goods_nomenclature_item_id]], " - ", quota_commodities[[#This Row],[description]])</f>
        <v>0207139900 - Other</v>
      </c>
    </row>
    <row r="4124" spans="1:4" x14ac:dyDescent="0.25">
      <c r="A4124" s="9" t="s">
        <v>1005</v>
      </c>
      <c r="B4124" s="9" t="s">
        <v>4706</v>
      </c>
      <c r="C4124" s="9" t="s">
        <v>4006</v>
      </c>
      <c r="D4124" s="9" t="str">
        <f>CONCATENATE(quota_commodities[[#This Row],[goods_nomenclature_item_id]], " - ", quota_commodities[[#This Row],[description]])</f>
        <v>0207141000 - Boneless</v>
      </c>
    </row>
    <row r="4125" spans="1:4" x14ac:dyDescent="0.25">
      <c r="A4125" s="9" t="s">
        <v>1005</v>
      </c>
      <c r="B4125" s="9" t="s">
        <v>4707</v>
      </c>
      <c r="C4125" s="9" t="s">
        <v>4698</v>
      </c>
      <c r="D4125" s="9" t="str">
        <f>CONCATENATE(quota_commodities[[#This Row],[goods_nomenclature_item_id]], " - ", quota_commodities[[#This Row],[description]])</f>
        <v>0207142000 - Halves or quarters</v>
      </c>
    </row>
    <row r="4126" spans="1:4" x14ac:dyDescent="0.25">
      <c r="A4126" s="9" t="s">
        <v>1005</v>
      </c>
      <c r="B4126" s="9" t="s">
        <v>4708</v>
      </c>
      <c r="C4126" s="9" t="s">
        <v>3474</v>
      </c>
      <c r="D4126" s="9" t="str">
        <f>CONCATENATE(quota_commodities[[#This Row],[goods_nomenclature_item_id]], " - ", quota_commodities[[#This Row],[description]])</f>
        <v>0207143000 - Whole wings, with or without tips</v>
      </c>
    </row>
    <row r="4127" spans="1:4" x14ac:dyDescent="0.25">
      <c r="A4127" s="9" t="s">
        <v>1005</v>
      </c>
      <c r="B4127" s="9" t="s">
        <v>4709</v>
      </c>
      <c r="C4127" s="9" t="s">
        <v>3476</v>
      </c>
      <c r="D4127" s="9" t="str">
        <f>CONCATENATE(quota_commodities[[#This Row],[goods_nomenclature_item_id]], " - ", quota_commodities[[#This Row],[description]])</f>
        <v>0207144000 - Backs, necks, backs with necks attached, rumps and wing-tips</v>
      </c>
    </row>
    <row r="4128" spans="1:4" x14ac:dyDescent="0.25">
      <c r="A4128" s="9" t="s">
        <v>1005</v>
      </c>
      <c r="B4128" s="9" t="s">
        <v>4710</v>
      </c>
      <c r="C4128" s="9" t="s">
        <v>3478</v>
      </c>
      <c r="D4128" s="9" t="str">
        <f>CONCATENATE(quota_commodities[[#This Row],[goods_nomenclature_item_id]], " - ", quota_commodities[[#This Row],[description]])</f>
        <v>0207145000 - Breasts and cuts thereof</v>
      </c>
    </row>
    <row r="4129" spans="1:4" x14ac:dyDescent="0.25">
      <c r="A4129" s="9" t="s">
        <v>1005</v>
      </c>
      <c r="B4129" s="9" t="s">
        <v>4711</v>
      </c>
      <c r="C4129" s="9" t="s">
        <v>4703</v>
      </c>
      <c r="D4129" s="9" t="str">
        <f>CONCATENATE(quota_commodities[[#This Row],[goods_nomenclature_item_id]], " - ", quota_commodities[[#This Row],[description]])</f>
        <v>0207146000 - Legs and cuts thereof</v>
      </c>
    </row>
    <row r="4130" spans="1:4" x14ac:dyDescent="0.25">
      <c r="A4130" s="9" t="s">
        <v>1005</v>
      </c>
      <c r="B4130" s="9" t="s">
        <v>4712</v>
      </c>
      <c r="C4130" s="9" t="s">
        <v>2617</v>
      </c>
      <c r="D4130" s="9" t="str">
        <f>CONCATENATE(quota_commodities[[#This Row],[goods_nomenclature_item_id]], " - ", quota_commodities[[#This Row],[description]])</f>
        <v>0207147000 - Other</v>
      </c>
    </row>
    <row r="4131" spans="1:4" x14ac:dyDescent="0.25">
      <c r="A4131" s="9" t="s">
        <v>1005</v>
      </c>
      <c r="B4131" s="9" t="s">
        <v>4713</v>
      </c>
      <c r="C4131" s="9" t="s">
        <v>2617</v>
      </c>
      <c r="D4131" s="9" t="str">
        <f>CONCATENATE(quota_commodities[[#This Row],[goods_nomenclature_item_id]], " - ", quota_commodities[[#This Row],[description]])</f>
        <v>0207149900 - Other</v>
      </c>
    </row>
    <row r="4132" spans="1:4" x14ac:dyDescent="0.25">
      <c r="A4132" s="9" t="s">
        <v>1005</v>
      </c>
      <c r="B4132" s="9" t="s">
        <v>4714</v>
      </c>
      <c r="C4132" s="9" t="s">
        <v>4693</v>
      </c>
      <c r="D4132" s="9" t="str">
        <f>CONCATENATE(quota_commodities[[#This Row],[goods_nomenclature_item_id]], " - ", quota_commodities[[#This Row],[description]])</f>
        <v>0207240000 - Not cut in pieces, fresh or chilled</v>
      </c>
    </row>
    <row r="4133" spans="1:4" x14ac:dyDescent="0.25">
      <c r="A4133" s="9" t="s">
        <v>1005</v>
      </c>
      <c r="B4133" s="9" t="s">
        <v>4715</v>
      </c>
      <c r="C4133" s="9" t="s">
        <v>4695</v>
      </c>
      <c r="D4133" s="9" t="str">
        <f>CONCATENATE(quota_commodities[[#This Row],[goods_nomenclature_item_id]], " - ", quota_commodities[[#This Row],[description]])</f>
        <v>0207250000 - Not cut in pieces, frozen</v>
      </c>
    </row>
    <row r="4134" spans="1:4" x14ac:dyDescent="0.25">
      <c r="A4134" s="9" t="s">
        <v>1005</v>
      </c>
      <c r="B4134" s="9" t="s">
        <v>4716</v>
      </c>
      <c r="C4134" s="9" t="s">
        <v>4006</v>
      </c>
      <c r="D4134" s="9" t="str">
        <f>CONCATENATE(quota_commodities[[#This Row],[goods_nomenclature_item_id]], " - ", quota_commodities[[#This Row],[description]])</f>
        <v>0207261000 - Boneless</v>
      </c>
    </row>
    <row r="4135" spans="1:4" x14ac:dyDescent="0.25">
      <c r="A4135" s="9" t="s">
        <v>1005</v>
      </c>
      <c r="B4135" s="9" t="s">
        <v>4717</v>
      </c>
      <c r="C4135" s="9" t="s">
        <v>4698</v>
      </c>
      <c r="D4135" s="9" t="str">
        <f>CONCATENATE(quota_commodities[[#This Row],[goods_nomenclature_item_id]], " - ", quota_commodities[[#This Row],[description]])</f>
        <v>0207262000 - Halves or quarters</v>
      </c>
    </row>
    <row r="4136" spans="1:4" x14ac:dyDescent="0.25">
      <c r="A4136" s="9" t="s">
        <v>1005</v>
      </c>
      <c r="B4136" s="9" t="s">
        <v>4718</v>
      </c>
      <c r="C4136" s="9" t="s">
        <v>3474</v>
      </c>
      <c r="D4136" s="9" t="str">
        <f>CONCATENATE(quota_commodities[[#This Row],[goods_nomenclature_item_id]], " - ", quota_commodities[[#This Row],[description]])</f>
        <v>0207263000 - Whole wings, with or without tips</v>
      </c>
    </row>
    <row r="4137" spans="1:4" x14ac:dyDescent="0.25">
      <c r="A4137" s="9" t="s">
        <v>1005</v>
      </c>
      <c r="B4137" s="9" t="s">
        <v>4719</v>
      </c>
      <c r="C4137" s="9" t="s">
        <v>3476</v>
      </c>
      <c r="D4137" s="9" t="str">
        <f>CONCATENATE(quota_commodities[[#This Row],[goods_nomenclature_item_id]], " - ", quota_commodities[[#This Row],[description]])</f>
        <v>0207264000 - Backs, necks, backs with necks attached, rumps and wing-tips</v>
      </c>
    </row>
    <row r="4138" spans="1:4" x14ac:dyDescent="0.25">
      <c r="A4138" s="9" t="s">
        <v>1005</v>
      </c>
      <c r="B4138" s="9" t="s">
        <v>4720</v>
      </c>
      <c r="C4138" s="9" t="s">
        <v>3478</v>
      </c>
      <c r="D4138" s="9" t="str">
        <f>CONCATENATE(quota_commodities[[#This Row],[goods_nomenclature_item_id]], " - ", quota_commodities[[#This Row],[description]])</f>
        <v>0207265000 - Breasts and cuts thereof</v>
      </c>
    </row>
    <row r="4139" spans="1:4" x14ac:dyDescent="0.25">
      <c r="A4139" s="9" t="s">
        <v>1005</v>
      </c>
      <c r="B4139" s="9" t="s">
        <v>4721</v>
      </c>
      <c r="C4139" s="9" t="s">
        <v>4722</v>
      </c>
      <c r="D4139" s="9" t="str">
        <f>CONCATENATE(quota_commodities[[#This Row],[goods_nomenclature_item_id]], " - ", quota_commodities[[#This Row],[description]])</f>
        <v>0207266000 - Drumsticks and cuts of drumsticks</v>
      </c>
    </row>
    <row r="4140" spans="1:4" x14ac:dyDescent="0.25">
      <c r="A4140" s="9" t="s">
        <v>1005</v>
      </c>
      <c r="B4140" s="9" t="s">
        <v>4723</v>
      </c>
      <c r="C4140" s="9" t="s">
        <v>2617</v>
      </c>
      <c r="D4140" s="9" t="str">
        <f>CONCATENATE(quota_commodities[[#This Row],[goods_nomenclature_item_id]], " - ", quota_commodities[[#This Row],[description]])</f>
        <v>0207267000 - Other</v>
      </c>
    </row>
    <row r="4141" spans="1:4" x14ac:dyDescent="0.25">
      <c r="A4141" s="9" t="s">
        <v>1005</v>
      </c>
      <c r="B4141" s="9" t="s">
        <v>4724</v>
      </c>
      <c r="C4141" s="9" t="s">
        <v>2617</v>
      </c>
      <c r="D4141" s="9" t="str">
        <f>CONCATENATE(quota_commodities[[#This Row],[goods_nomenclature_item_id]], " - ", quota_commodities[[#This Row],[description]])</f>
        <v>0207268000 - Other</v>
      </c>
    </row>
    <row r="4142" spans="1:4" x14ac:dyDescent="0.25">
      <c r="A4142" s="9" t="s">
        <v>1005</v>
      </c>
      <c r="B4142" s="9" t="s">
        <v>4725</v>
      </c>
      <c r="C4142" s="9" t="s">
        <v>2617</v>
      </c>
      <c r="D4142" s="9" t="str">
        <f>CONCATENATE(quota_commodities[[#This Row],[goods_nomenclature_item_id]], " - ", quota_commodities[[#This Row],[description]])</f>
        <v>0207269900 - Other</v>
      </c>
    </row>
    <row r="4143" spans="1:4" x14ac:dyDescent="0.25">
      <c r="A4143" s="9" t="s">
        <v>1005</v>
      </c>
      <c r="B4143" s="9" t="s">
        <v>4726</v>
      </c>
      <c r="C4143" s="9" t="s">
        <v>4006</v>
      </c>
      <c r="D4143" s="9" t="str">
        <f>CONCATENATE(quota_commodities[[#This Row],[goods_nomenclature_item_id]], " - ", quota_commodities[[#This Row],[description]])</f>
        <v>0207271000 - Boneless</v>
      </c>
    </row>
    <row r="4144" spans="1:4" x14ac:dyDescent="0.25">
      <c r="A4144" s="9" t="s">
        <v>1005</v>
      </c>
      <c r="B4144" s="9" t="s">
        <v>4727</v>
      </c>
      <c r="C4144" s="9" t="s">
        <v>4698</v>
      </c>
      <c r="D4144" s="9" t="str">
        <f>CONCATENATE(quota_commodities[[#This Row],[goods_nomenclature_item_id]], " - ", quota_commodities[[#This Row],[description]])</f>
        <v>0207272000 - Halves or quarters</v>
      </c>
    </row>
    <row r="4145" spans="1:4" x14ac:dyDescent="0.25">
      <c r="A4145" s="9" t="s">
        <v>1005</v>
      </c>
      <c r="B4145" s="9" t="s">
        <v>3473</v>
      </c>
      <c r="C4145" s="9" t="s">
        <v>3474</v>
      </c>
      <c r="D4145" s="9" t="str">
        <f>CONCATENATE(quota_commodities[[#This Row],[goods_nomenclature_item_id]], " - ", quota_commodities[[#This Row],[description]])</f>
        <v>0207273000 - Whole wings, with or without tips</v>
      </c>
    </row>
    <row r="4146" spans="1:4" x14ac:dyDescent="0.25">
      <c r="A4146" s="9" t="s">
        <v>1005</v>
      </c>
      <c r="B4146" s="9" t="s">
        <v>3475</v>
      </c>
      <c r="C4146" s="9" t="s">
        <v>3476</v>
      </c>
      <c r="D4146" s="9" t="str">
        <f>CONCATENATE(quota_commodities[[#This Row],[goods_nomenclature_item_id]], " - ", quota_commodities[[#This Row],[description]])</f>
        <v>0207274000 - Backs, necks, backs with necks attached, rumps and wing-tips</v>
      </c>
    </row>
    <row r="4147" spans="1:4" x14ac:dyDescent="0.25">
      <c r="A4147" s="9" t="s">
        <v>1005</v>
      </c>
      <c r="B4147" s="9" t="s">
        <v>3477</v>
      </c>
      <c r="C4147" s="9" t="s">
        <v>3478</v>
      </c>
      <c r="D4147" s="9" t="str">
        <f>CONCATENATE(quota_commodities[[#This Row],[goods_nomenclature_item_id]], " - ", quota_commodities[[#This Row],[description]])</f>
        <v>0207275000 - Breasts and cuts thereof</v>
      </c>
    </row>
    <row r="4148" spans="1:4" x14ac:dyDescent="0.25">
      <c r="A4148" s="9" t="s">
        <v>1005</v>
      </c>
      <c r="B4148" s="9" t="s">
        <v>3479</v>
      </c>
      <c r="C4148" s="9" t="s">
        <v>3480</v>
      </c>
      <c r="D4148" s="9" t="str">
        <f>CONCATENATE(quota_commodities[[#This Row],[goods_nomenclature_item_id]], " - ", quota_commodities[[#This Row],[description]])</f>
        <v>0207276000 - Drumsticks and cuts thereof</v>
      </c>
    </row>
    <row r="4149" spans="1:4" x14ac:dyDescent="0.25">
      <c r="A4149" s="9" t="s">
        <v>1005</v>
      </c>
      <c r="B4149" s="9" t="s">
        <v>3481</v>
      </c>
      <c r="C4149" s="9" t="s">
        <v>2617</v>
      </c>
      <c r="D4149" s="9" t="str">
        <f>CONCATENATE(quota_commodities[[#This Row],[goods_nomenclature_item_id]], " - ", quota_commodities[[#This Row],[description]])</f>
        <v>0207277000 - Other</v>
      </c>
    </row>
    <row r="4150" spans="1:4" x14ac:dyDescent="0.25">
      <c r="A4150" s="9" t="s">
        <v>1005</v>
      </c>
      <c r="B4150" s="9" t="s">
        <v>4728</v>
      </c>
      <c r="C4150" s="9" t="s">
        <v>2617</v>
      </c>
      <c r="D4150" s="9" t="str">
        <f>CONCATENATE(quota_commodities[[#This Row],[goods_nomenclature_item_id]], " - ", quota_commodities[[#This Row],[description]])</f>
        <v>0207278000 - Other</v>
      </c>
    </row>
    <row r="4151" spans="1:4" x14ac:dyDescent="0.25">
      <c r="A4151" s="9" t="s">
        <v>1005</v>
      </c>
      <c r="B4151" s="9" t="s">
        <v>4729</v>
      </c>
      <c r="C4151" s="9" t="s">
        <v>2617</v>
      </c>
      <c r="D4151" s="9" t="str">
        <f>CONCATENATE(quota_commodities[[#This Row],[goods_nomenclature_item_id]], " - ", quota_commodities[[#This Row],[description]])</f>
        <v>0207279900 - Other</v>
      </c>
    </row>
    <row r="4152" spans="1:4" x14ac:dyDescent="0.25">
      <c r="A4152" s="9" t="s">
        <v>1005</v>
      </c>
      <c r="B4152" s="9" t="s">
        <v>5699</v>
      </c>
      <c r="C4152" s="9" t="s">
        <v>4693</v>
      </c>
      <c r="D4152" s="9" t="str">
        <f>CONCATENATE(quota_commodities[[#This Row],[goods_nomenclature_item_id]], " - ", quota_commodities[[#This Row],[description]])</f>
        <v>0207410000 - Not cut in pieces, fresh or chilled</v>
      </c>
    </row>
    <row r="4153" spans="1:4" x14ac:dyDescent="0.25">
      <c r="A4153" s="9" t="s">
        <v>1005</v>
      </c>
      <c r="B4153" s="9" t="s">
        <v>5700</v>
      </c>
      <c r="C4153" s="9" t="s">
        <v>4695</v>
      </c>
      <c r="D4153" s="9" t="str">
        <f>CONCATENATE(quota_commodities[[#This Row],[goods_nomenclature_item_id]], " - ", quota_commodities[[#This Row],[description]])</f>
        <v>0207420000 - Not cut in pieces, frozen</v>
      </c>
    </row>
    <row r="4154" spans="1:4" x14ac:dyDescent="0.25">
      <c r="A4154" s="9" t="s">
        <v>1005</v>
      </c>
      <c r="B4154" s="9" t="s">
        <v>4738</v>
      </c>
      <c r="C4154" s="9" t="s">
        <v>4006</v>
      </c>
      <c r="D4154" s="9" t="str">
        <f>CONCATENATE(quota_commodities[[#This Row],[goods_nomenclature_item_id]], " - ", quota_commodities[[#This Row],[description]])</f>
        <v>0207441000 - Boneless</v>
      </c>
    </row>
    <row r="4155" spans="1:4" x14ac:dyDescent="0.25">
      <c r="A4155" s="9" t="s">
        <v>1005</v>
      </c>
      <c r="B4155" s="9" t="s">
        <v>4739</v>
      </c>
      <c r="C4155" s="9" t="s">
        <v>4698</v>
      </c>
      <c r="D4155" s="9" t="str">
        <f>CONCATENATE(quota_commodities[[#This Row],[goods_nomenclature_item_id]], " - ", quota_commodities[[#This Row],[description]])</f>
        <v>0207442100 - Halves or quarters</v>
      </c>
    </row>
    <row r="4156" spans="1:4" x14ac:dyDescent="0.25">
      <c r="A4156" s="9" t="s">
        <v>1005</v>
      </c>
      <c r="B4156" s="9" t="s">
        <v>5701</v>
      </c>
      <c r="C4156" s="9" t="s">
        <v>3474</v>
      </c>
      <c r="D4156" s="9" t="str">
        <f>CONCATENATE(quota_commodities[[#This Row],[goods_nomenclature_item_id]], " - ", quota_commodities[[#This Row],[description]])</f>
        <v>0207443100 - Whole wings, with or without tips</v>
      </c>
    </row>
    <row r="4157" spans="1:4" x14ac:dyDescent="0.25">
      <c r="A4157" s="9" t="s">
        <v>1005</v>
      </c>
      <c r="B4157" s="9" t="s">
        <v>5702</v>
      </c>
      <c r="C4157" s="9" t="s">
        <v>3476</v>
      </c>
      <c r="D4157" s="9" t="str">
        <f>CONCATENATE(quota_commodities[[#This Row],[goods_nomenclature_item_id]], " - ", quota_commodities[[#This Row],[description]])</f>
        <v>0207444100 - Backs, necks, backs with necks attached, rumps and wing-tips</v>
      </c>
    </row>
    <row r="4158" spans="1:4" x14ac:dyDescent="0.25">
      <c r="A4158" s="9" t="s">
        <v>1005</v>
      </c>
      <c r="B4158" s="9" t="s">
        <v>4740</v>
      </c>
      <c r="C4158" s="9" t="s">
        <v>3478</v>
      </c>
      <c r="D4158" s="9" t="str">
        <f>CONCATENATE(quota_commodities[[#This Row],[goods_nomenclature_item_id]], " - ", quota_commodities[[#This Row],[description]])</f>
        <v>0207445100 - Breasts and cuts thereof</v>
      </c>
    </row>
    <row r="4159" spans="1:4" x14ac:dyDescent="0.25">
      <c r="A4159" s="9" t="s">
        <v>1005</v>
      </c>
      <c r="B4159" s="9" t="s">
        <v>4741</v>
      </c>
      <c r="C4159" s="9" t="s">
        <v>4703</v>
      </c>
      <c r="D4159" s="9" t="str">
        <f>CONCATENATE(quota_commodities[[#This Row],[goods_nomenclature_item_id]], " - ", quota_commodities[[#This Row],[description]])</f>
        <v>0207446100 - Legs and cuts thereof</v>
      </c>
    </row>
    <row r="4160" spans="1:4" x14ac:dyDescent="0.25">
      <c r="A4160" s="9" t="s">
        <v>1005</v>
      </c>
      <c r="B4160" s="9" t="s">
        <v>4742</v>
      </c>
      <c r="C4160" s="9" t="s">
        <v>4743</v>
      </c>
      <c r="D4160" s="9" t="str">
        <f>CONCATENATE(quota_commodities[[#This Row],[goods_nomenclature_item_id]], " - ", quota_commodities[[#This Row],[description]])</f>
        <v>0207447100 - Paletots</v>
      </c>
    </row>
    <row r="4161" spans="1:4" x14ac:dyDescent="0.25">
      <c r="A4161" s="9" t="s">
        <v>1005</v>
      </c>
      <c r="B4161" s="9" t="s">
        <v>5703</v>
      </c>
      <c r="C4161" s="9" t="s">
        <v>2617</v>
      </c>
      <c r="D4161" s="9" t="str">
        <f>CONCATENATE(quota_commodities[[#This Row],[goods_nomenclature_item_id]], " - ", quota_commodities[[#This Row],[description]])</f>
        <v>0207448100 - Other</v>
      </c>
    </row>
    <row r="4162" spans="1:4" x14ac:dyDescent="0.25">
      <c r="A4162" s="9" t="s">
        <v>1005</v>
      </c>
      <c r="B4162" s="9" t="s">
        <v>5704</v>
      </c>
      <c r="C4162" s="9" t="s">
        <v>2617</v>
      </c>
      <c r="D4162" s="9" t="str">
        <f>CONCATENATE(quota_commodities[[#This Row],[goods_nomenclature_item_id]], " - ", quota_commodities[[#This Row],[description]])</f>
        <v>0207449900 - Other</v>
      </c>
    </row>
    <row r="4163" spans="1:4" x14ac:dyDescent="0.25">
      <c r="A4163" s="9" t="s">
        <v>1005</v>
      </c>
      <c r="B4163" s="9" t="s">
        <v>4744</v>
      </c>
      <c r="C4163" s="9" t="s">
        <v>4006</v>
      </c>
      <c r="D4163" s="9" t="str">
        <f>CONCATENATE(quota_commodities[[#This Row],[goods_nomenclature_item_id]], " - ", quota_commodities[[#This Row],[description]])</f>
        <v>0207451000 - Boneless</v>
      </c>
    </row>
    <row r="4164" spans="1:4" x14ac:dyDescent="0.25">
      <c r="A4164" s="9" t="s">
        <v>1005</v>
      </c>
      <c r="B4164" s="9" t="s">
        <v>4745</v>
      </c>
      <c r="C4164" s="9" t="s">
        <v>4698</v>
      </c>
      <c r="D4164" s="9" t="str">
        <f>CONCATENATE(quota_commodities[[#This Row],[goods_nomenclature_item_id]], " - ", quota_commodities[[#This Row],[description]])</f>
        <v>0207452100 - Halves or quarters</v>
      </c>
    </row>
    <row r="4165" spans="1:4" x14ac:dyDescent="0.25">
      <c r="A4165" s="9" t="s">
        <v>1005</v>
      </c>
      <c r="B4165" s="9" t="s">
        <v>5705</v>
      </c>
      <c r="C4165" s="9" t="s">
        <v>3474</v>
      </c>
      <c r="D4165" s="9" t="str">
        <f>CONCATENATE(quota_commodities[[#This Row],[goods_nomenclature_item_id]], " - ", quota_commodities[[#This Row],[description]])</f>
        <v>0207453100 - Whole wings, with or without tips</v>
      </c>
    </row>
    <row r="4166" spans="1:4" x14ac:dyDescent="0.25">
      <c r="A4166" s="9" t="s">
        <v>1005</v>
      </c>
      <c r="B4166" s="9" t="s">
        <v>5706</v>
      </c>
      <c r="C4166" s="9" t="s">
        <v>3476</v>
      </c>
      <c r="D4166" s="9" t="str">
        <f>CONCATENATE(quota_commodities[[#This Row],[goods_nomenclature_item_id]], " - ", quota_commodities[[#This Row],[description]])</f>
        <v>0207454100 - Backs, necks, backs with necks attached, rumps and wing-tips</v>
      </c>
    </row>
    <row r="4167" spans="1:4" x14ac:dyDescent="0.25">
      <c r="A4167" s="9" t="s">
        <v>1005</v>
      </c>
      <c r="B4167" s="9" t="s">
        <v>4746</v>
      </c>
      <c r="C4167" s="9" t="s">
        <v>3478</v>
      </c>
      <c r="D4167" s="9" t="str">
        <f>CONCATENATE(quota_commodities[[#This Row],[goods_nomenclature_item_id]], " - ", quota_commodities[[#This Row],[description]])</f>
        <v>0207455100 - Breasts and cuts thereof</v>
      </c>
    </row>
    <row r="4168" spans="1:4" x14ac:dyDescent="0.25">
      <c r="A4168" s="9" t="s">
        <v>1005</v>
      </c>
      <c r="B4168" s="9" t="s">
        <v>4747</v>
      </c>
      <c r="C4168" s="9" t="s">
        <v>4703</v>
      </c>
      <c r="D4168" s="9" t="str">
        <f>CONCATENATE(quota_commodities[[#This Row],[goods_nomenclature_item_id]], " - ", quota_commodities[[#This Row],[description]])</f>
        <v>0207456100 - Legs and cuts thereof</v>
      </c>
    </row>
    <row r="4169" spans="1:4" x14ac:dyDescent="0.25">
      <c r="A4169" s="9" t="s">
        <v>1005</v>
      </c>
      <c r="B4169" s="9" t="s">
        <v>4748</v>
      </c>
      <c r="C4169" s="9" t="s">
        <v>4743</v>
      </c>
      <c r="D4169" s="9" t="str">
        <f>CONCATENATE(quota_commodities[[#This Row],[goods_nomenclature_item_id]], " - ", quota_commodities[[#This Row],[description]])</f>
        <v>0207457100 - Paletots</v>
      </c>
    </row>
    <row r="4170" spans="1:4" x14ac:dyDescent="0.25">
      <c r="A4170" s="9" t="s">
        <v>1005</v>
      </c>
      <c r="B4170" s="9" t="s">
        <v>5707</v>
      </c>
      <c r="C4170" s="9" t="s">
        <v>2617</v>
      </c>
      <c r="D4170" s="9" t="str">
        <f>CONCATENATE(quota_commodities[[#This Row],[goods_nomenclature_item_id]], " - ", quota_commodities[[#This Row],[description]])</f>
        <v>0207458100 - Other</v>
      </c>
    </row>
    <row r="4171" spans="1:4" x14ac:dyDescent="0.25">
      <c r="A4171" s="9" t="s">
        <v>1005</v>
      </c>
      <c r="B4171" s="9" t="s">
        <v>5708</v>
      </c>
      <c r="C4171" s="9" t="s">
        <v>2617</v>
      </c>
      <c r="D4171" s="9" t="str">
        <f>CONCATENATE(quota_commodities[[#This Row],[goods_nomenclature_item_id]], " - ", quota_commodities[[#This Row],[description]])</f>
        <v>0207459900 - Other</v>
      </c>
    </row>
    <row r="4172" spans="1:4" x14ac:dyDescent="0.25">
      <c r="A4172" s="9" t="s">
        <v>1005</v>
      </c>
      <c r="B4172" s="9" t="s">
        <v>5709</v>
      </c>
      <c r="C4172" s="9" t="s">
        <v>4693</v>
      </c>
      <c r="D4172" s="9" t="str">
        <f>CONCATENATE(quota_commodities[[#This Row],[goods_nomenclature_item_id]], " - ", quota_commodities[[#This Row],[description]])</f>
        <v>0207510000 - Not cut in pieces, fresh or chilled</v>
      </c>
    </row>
    <row r="4173" spans="1:4" x14ac:dyDescent="0.25">
      <c r="A4173" s="9" t="s">
        <v>1005</v>
      </c>
      <c r="B4173" s="9" t="s">
        <v>5710</v>
      </c>
      <c r="C4173" s="9" t="s">
        <v>4695</v>
      </c>
      <c r="D4173" s="9" t="str">
        <f>CONCATENATE(quota_commodities[[#This Row],[goods_nomenclature_item_id]], " - ", quota_commodities[[#This Row],[description]])</f>
        <v>0207520000 - Not cut in pieces, frozen</v>
      </c>
    </row>
    <row r="4174" spans="1:4" x14ac:dyDescent="0.25">
      <c r="A4174" s="9" t="s">
        <v>1005</v>
      </c>
      <c r="B4174" s="9" t="s">
        <v>5711</v>
      </c>
      <c r="C4174" s="9" t="s">
        <v>4006</v>
      </c>
      <c r="D4174" s="9" t="str">
        <f>CONCATENATE(quota_commodities[[#This Row],[goods_nomenclature_item_id]], " - ", quota_commodities[[#This Row],[description]])</f>
        <v>0207541000 - Boneless</v>
      </c>
    </row>
    <row r="4175" spans="1:4" x14ac:dyDescent="0.25">
      <c r="A4175" s="9" t="s">
        <v>1005</v>
      </c>
      <c r="B4175" s="9" t="s">
        <v>5712</v>
      </c>
      <c r="C4175" s="9" t="s">
        <v>4698</v>
      </c>
      <c r="D4175" s="9" t="str">
        <f>CONCATENATE(quota_commodities[[#This Row],[goods_nomenclature_item_id]], " - ", quota_commodities[[#This Row],[description]])</f>
        <v>0207542100 - Halves or quarters</v>
      </c>
    </row>
    <row r="4176" spans="1:4" x14ac:dyDescent="0.25">
      <c r="A4176" s="9" t="s">
        <v>1005</v>
      </c>
      <c r="B4176" s="9" t="s">
        <v>5713</v>
      </c>
      <c r="C4176" s="9" t="s">
        <v>3474</v>
      </c>
      <c r="D4176" s="9" t="str">
        <f>CONCATENATE(quota_commodities[[#This Row],[goods_nomenclature_item_id]], " - ", quota_commodities[[#This Row],[description]])</f>
        <v>0207543100 - Whole wings, with or without tips</v>
      </c>
    </row>
    <row r="4177" spans="1:4" x14ac:dyDescent="0.25">
      <c r="A4177" s="9" t="s">
        <v>1005</v>
      </c>
      <c r="B4177" s="9" t="s">
        <v>5714</v>
      </c>
      <c r="C4177" s="9" t="s">
        <v>3476</v>
      </c>
      <c r="D4177" s="9" t="str">
        <f>CONCATENATE(quota_commodities[[#This Row],[goods_nomenclature_item_id]], " - ", quota_commodities[[#This Row],[description]])</f>
        <v>0207544100 - Backs, necks, backs with necks attached, rumps and wing-tips</v>
      </c>
    </row>
    <row r="4178" spans="1:4" x14ac:dyDescent="0.25">
      <c r="A4178" s="9" t="s">
        <v>1005</v>
      </c>
      <c r="B4178" s="9" t="s">
        <v>5715</v>
      </c>
      <c r="C4178" s="9" t="s">
        <v>3478</v>
      </c>
      <c r="D4178" s="9" t="str">
        <f>CONCATENATE(quota_commodities[[#This Row],[goods_nomenclature_item_id]], " - ", quota_commodities[[#This Row],[description]])</f>
        <v>0207545100 - Breasts and cuts thereof</v>
      </c>
    </row>
    <row r="4179" spans="1:4" x14ac:dyDescent="0.25">
      <c r="A4179" s="9" t="s">
        <v>1005</v>
      </c>
      <c r="B4179" s="9" t="s">
        <v>5716</v>
      </c>
      <c r="C4179" s="9" t="s">
        <v>4703</v>
      </c>
      <c r="D4179" s="9" t="str">
        <f>CONCATENATE(quota_commodities[[#This Row],[goods_nomenclature_item_id]], " - ", quota_commodities[[#This Row],[description]])</f>
        <v>0207546100 - Legs and cuts thereof</v>
      </c>
    </row>
    <row r="4180" spans="1:4" x14ac:dyDescent="0.25">
      <c r="A4180" s="9" t="s">
        <v>1005</v>
      </c>
      <c r="B4180" s="9" t="s">
        <v>4749</v>
      </c>
      <c r="C4180" s="9" t="s">
        <v>4743</v>
      </c>
      <c r="D4180" s="9" t="str">
        <f>CONCATENATE(quota_commodities[[#This Row],[goods_nomenclature_item_id]], " - ", quota_commodities[[#This Row],[description]])</f>
        <v>0207547100 - Paletots</v>
      </c>
    </row>
    <row r="4181" spans="1:4" x14ac:dyDescent="0.25">
      <c r="A4181" s="9" t="s">
        <v>1005</v>
      </c>
      <c r="B4181" s="9" t="s">
        <v>5717</v>
      </c>
      <c r="C4181" s="9" t="s">
        <v>2617</v>
      </c>
      <c r="D4181" s="9" t="str">
        <f>CONCATENATE(quota_commodities[[#This Row],[goods_nomenclature_item_id]], " - ", quota_commodities[[#This Row],[description]])</f>
        <v>0207548100 - Other</v>
      </c>
    </row>
    <row r="4182" spans="1:4" x14ac:dyDescent="0.25">
      <c r="A4182" s="9" t="s">
        <v>1005</v>
      </c>
      <c r="B4182" s="9" t="s">
        <v>5718</v>
      </c>
      <c r="C4182" s="9" t="s">
        <v>2617</v>
      </c>
      <c r="D4182" s="9" t="str">
        <f>CONCATENATE(quota_commodities[[#This Row],[goods_nomenclature_item_id]], " - ", quota_commodities[[#This Row],[description]])</f>
        <v>0207549900 - Other</v>
      </c>
    </row>
    <row r="4183" spans="1:4" x14ac:dyDescent="0.25">
      <c r="A4183" s="9" t="s">
        <v>1005</v>
      </c>
      <c r="B4183" s="9" t="s">
        <v>5719</v>
      </c>
      <c r="C4183" s="9" t="s">
        <v>4006</v>
      </c>
      <c r="D4183" s="9" t="str">
        <f>CONCATENATE(quota_commodities[[#This Row],[goods_nomenclature_item_id]], " - ", quota_commodities[[#This Row],[description]])</f>
        <v>0207551000 - Boneless</v>
      </c>
    </row>
    <row r="4184" spans="1:4" x14ac:dyDescent="0.25">
      <c r="A4184" s="9" t="s">
        <v>1005</v>
      </c>
      <c r="B4184" s="9" t="s">
        <v>5720</v>
      </c>
      <c r="C4184" s="9" t="s">
        <v>4698</v>
      </c>
      <c r="D4184" s="9" t="str">
        <f>CONCATENATE(quota_commodities[[#This Row],[goods_nomenclature_item_id]], " - ", quota_commodities[[#This Row],[description]])</f>
        <v>0207552100 - Halves or quarters</v>
      </c>
    </row>
    <row r="4185" spans="1:4" x14ac:dyDescent="0.25">
      <c r="A4185" s="9" t="s">
        <v>1005</v>
      </c>
      <c r="B4185" s="9" t="s">
        <v>5721</v>
      </c>
      <c r="C4185" s="9" t="s">
        <v>3474</v>
      </c>
      <c r="D4185" s="9" t="str">
        <f>CONCATENATE(quota_commodities[[#This Row],[goods_nomenclature_item_id]], " - ", quota_commodities[[#This Row],[description]])</f>
        <v>0207553100 - Whole wings, with or without tips</v>
      </c>
    </row>
    <row r="4186" spans="1:4" x14ac:dyDescent="0.25">
      <c r="A4186" s="9" t="s">
        <v>1005</v>
      </c>
      <c r="B4186" s="9" t="s">
        <v>5722</v>
      </c>
      <c r="C4186" s="9" t="s">
        <v>3476</v>
      </c>
      <c r="D4186" s="9" t="str">
        <f>CONCATENATE(quota_commodities[[#This Row],[goods_nomenclature_item_id]], " - ", quota_commodities[[#This Row],[description]])</f>
        <v>0207554100 - Backs, necks, backs with necks attached, rumps and wing-tips</v>
      </c>
    </row>
    <row r="4187" spans="1:4" x14ac:dyDescent="0.25">
      <c r="A4187" s="9" t="s">
        <v>1005</v>
      </c>
      <c r="B4187" s="9" t="s">
        <v>5723</v>
      </c>
      <c r="C4187" s="9" t="s">
        <v>3478</v>
      </c>
      <c r="D4187" s="9" t="str">
        <f>CONCATENATE(quota_commodities[[#This Row],[goods_nomenclature_item_id]], " - ", quota_commodities[[#This Row],[description]])</f>
        <v>0207555100 - Breasts and cuts thereof</v>
      </c>
    </row>
    <row r="4188" spans="1:4" x14ac:dyDescent="0.25">
      <c r="A4188" s="9" t="s">
        <v>1005</v>
      </c>
      <c r="B4188" s="9" t="s">
        <v>5724</v>
      </c>
      <c r="C4188" s="9" t="s">
        <v>4703</v>
      </c>
      <c r="D4188" s="9" t="str">
        <f>CONCATENATE(quota_commodities[[#This Row],[goods_nomenclature_item_id]], " - ", quota_commodities[[#This Row],[description]])</f>
        <v>0207556100 - Legs and cuts thereof</v>
      </c>
    </row>
    <row r="4189" spans="1:4" x14ac:dyDescent="0.25">
      <c r="A4189" s="9" t="s">
        <v>1005</v>
      </c>
      <c r="B4189" s="9" t="s">
        <v>4750</v>
      </c>
      <c r="C4189" s="9" t="s">
        <v>4743</v>
      </c>
      <c r="D4189" s="9" t="str">
        <f>CONCATENATE(quota_commodities[[#This Row],[goods_nomenclature_item_id]], " - ", quota_commodities[[#This Row],[description]])</f>
        <v>0207557100 - Paletots</v>
      </c>
    </row>
    <row r="4190" spans="1:4" x14ac:dyDescent="0.25">
      <c r="A4190" s="9" t="s">
        <v>1005</v>
      </c>
      <c r="B4190" s="9" t="s">
        <v>5725</v>
      </c>
      <c r="C4190" s="9" t="s">
        <v>2617</v>
      </c>
      <c r="D4190" s="9" t="str">
        <f>CONCATENATE(quota_commodities[[#This Row],[goods_nomenclature_item_id]], " - ", quota_commodities[[#This Row],[description]])</f>
        <v>0207558100 - Other</v>
      </c>
    </row>
    <row r="4191" spans="1:4" x14ac:dyDescent="0.25">
      <c r="A4191" s="9" t="s">
        <v>1005</v>
      </c>
      <c r="B4191" s="9" t="s">
        <v>5726</v>
      </c>
      <c r="C4191" s="9" t="s">
        <v>2617</v>
      </c>
      <c r="D4191" s="9" t="str">
        <f>CONCATENATE(quota_commodities[[#This Row],[goods_nomenclature_item_id]], " - ", quota_commodities[[#This Row],[description]])</f>
        <v>0207559900 - Other</v>
      </c>
    </row>
    <row r="4192" spans="1:4" x14ac:dyDescent="0.25">
      <c r="A4192" s="9" t="s">
        <v>1005</v>
      </c>
      <c r="B4192" s="9" t="s">
        <v>5727</v>
      </c>
      <c r="C4192" s="9" t="s">
        <v>5728</v>
      </c>
      <c r="D4192" s="9" t="str">
        <f>CONCATENATE(quota_commodities[[#This Row],[goods_nomenclature_item_id]], " - ", quota_commodities[[#This Row],[description]])</f>
        <v>0207600500 - Not cut in pieces, fresh, chilled or frozen</v>
      </c>
    </row>
    <row r="4193" spans="1:4" x14ac:dyDescent="0.25">
      <c r="A4193" s="9" t="s">
        <v>1005</v>
      </c>
      <c r="B4193" s="9" t="s">
        <v>4751</v>
      </c>
      <c r="C4193" s="9" t="s">
        <v>4006</v>
      </c>
      <c r="D4193" s="9" t="str">
        <f>CONCATENATE(quota_commodities[[#This Row],[goods_nomenclature_item_id]], " - ", quota_commodities[[#This Row],[description]])</f>
        <v>0207601000 - Boneless</v>
      </c>
    </row>
    <row r="4194" spans="1:4" x14ac:dyDescent="0.25">
      <c r="A4194" s="9" t="s">
        <v>1005</v>
      </c>
      <c r="B4194" s="9" t="s">
        <v>5729</v>
      </c>
      <c r="C4194" s="9" t="s">
        <v>4698</v>
      </c>
      <c r="D4194" s="9" t="str">
        <f>CONCATENATE(quota_commodities[[#This Row],[goods_nomenclature_item_id]], " - ", quota_commodities[[#This Row],[description]])</f>
        <v>0207602100 - Halves or quarters</v>
      </c>
    </row>
    <row r="4195" spans="1:4" x14ac:dyDescent="0.25">
      <c r="A4195" s="9" t="s">
        <v>1005</v>
      </c>
      <c r="B4195" s="9" t="s">
        <v>5730</v>
      </c>
      <c r="C4195" s="9" t="s">
        <v>3474</v>
      </c>
      <c r="D4195" s="9" t="str">
        <f>CONCATENATE(quota_commodities[[#This Row],[goods_nomenclature_item_id]], " - ", quota_commodities[[#This Row],[description]])</f>
        <v>0207603100 - Whole wings, with or without tips</v>
      </c>
    </row>
    <row r="4196" spans="1:4" x14ac:dyDescent="0.25">
      <c r="A4196" s="9" t="s">
        <v>1005</v>
      </c>
      <c r="B4196" s="9" t="s">
        <v>5731</v>
      </c>
      <c r="C4196" s="9" t="s">
        <v>3476</v>
      </c>
      <c r="D4196" s="9" t="str">
        <f>CONCATENATE(quota_commodities[[#This Row],[goods_nomenclature_item_id]], " - ", quota_commodities[[#This Row],[description]])</f>
        <v>0207604100 - Backs, necks, backs with necks attached, rumps and wing-tips</v>
      </c>
    </row>
    <row r="4197" spans="1:4" x14ac:dyDescent="0.25">
      <c r="A4197" s="9" t="s">
        <v>1005</v>
      </c>
      <c r="B4197" s="9" t="s">
        <v>4752</v>
      </c>
      <c r="C4197" s="9" t="s">
        <v>3478</v>
      </c>
      <c r="D4197" s="9" t="str">
        <f>CONCATENATE(quota_commodities[[#This Row],[goods_nomenclature_item_id]], " - ", quota_commodities[[#This Row],[description]])</f>
        <v>0207605100 - Breasts and cuts thereof</v>
      </c>
    </row>
    <row r="4198" spans="1:4" x14ac:dyDescent="0.25">
      <c r="A4198" s="9" t="s">
        <v>1005</v>
      </c>
      <c r="B4198" s="9" t="s">
        <v>4753</v>
      </c>
      <c r="C4198" s="9" t="s">
        <v>4703</v>
      </c>
      <c r="D4198" s="9" t="str">
        <f>CONCATENATE(quota_commodities[[#This Row],[goods_nomenclature_item_id]], " - ", quota_commodities[[#This Row],[description]])</f>
        <v>0207606100 - Legs and cuts thereof</v>
      </c>
    </row>
    <row r="4199" spans="1:4" x14ac:dyDescent="0.25">
      <c r="A4199" s="9" t="s">
        <v>1005</v>
      </c>
      <c r="B4199" s="9" t="s">
        <v>5732</v>
      </c>
      <c r="C4199" s="9" t="s">
        <v>2617</v>
      </c>
      <c r="D4199" s="9" t="str">
        <f>CONCATENATE(quota_commodities[[#This Row],[goods_nomenclature_item_id]], " - ", quota_commodities[[#This Row],[description]])</f>
        <v>0207608100 - Other</v>
      </c>
    </row>
    <row r="4200" spans="1:4" x14ac:dyDescent="0.25">
      <c r="A4200" s="9" t="s">
        <v>1005</v>
      </c>
      <c r="B4200" s="9" t="s">
        <v>5733</v>
      </c>
      <c r="C4200" s="9" t="s">
        <v>2617</v>
      </c>
      <c r="D4200" s="9" t="str">
        <f>CONCATENATE(quota_commodities[[#This Row],[goods_nomenclature_item_id]], " - ", quota_commodities[[#This Row],[description]])</f>
        <v>0207609900 - Other</v>
      </c>
    </row>
    <row r="4201" spans="1:4" x14ac:dyDescent="0.25">
      <c r="A4201" s="9" t="s">
        <v>1005</v>
      </c>
      <c r="B4201" s="9" t="s">
        <v>5734</v>
      </c>
      <c r="C4201" s="9" t="s">
        <v>2617</v>
      </c>
      <c r="D4201" s="9" t="str">
        <f>CONCATENATE(quota_commodities[[#This Row],[goods_nomenclature_item_id]], " - ", quota_commodities[[#This Row],[description]])</f>
        <v>0210993900 - Other</v>
      </c>
    </row>
    <row r="4202" spans="1:4" x14ac:dyDescent="0.25">
      <c r="A4202" s="9" t="s">
        <v>1005</v>
      </c>
      <c r="B4202" s="9" t="s">
        <v>5735</v>
      </c>
      <c r="C4202" s="9" t="s">
        <v>5736</v>
      </c>
      <c r="D4202" s="9" t="str">
        <f>CONCATENATE(quota_commodities[[#This Row],[goods_nomenclature_item_id]], " - ", quota_commodities[[#This Row],[description]])</f>
        <v>1602200000 - Of liver of any animal</v>
      </c>
    </row>
    <row r="4203" spans="1:4" x14ac:dyDescent="0.25">
      <c r="A4203" s="9" t="s">
        <v>1005</v>
      </c>
      <c r="B4203" s="9" t="s">
        <v>5737</v>
      </c>
      <c r="C4203" s="9" t="s">
        <v>5738</v>
      </c>
      <c r="D4203" s="9" t="str">
        <f>CONCATENATE(quota_commodities[[#This Row],[goods_nomenclature_item_id]], " - ", quota_commodities[[#This Row],[description]])</f>
        <v>1602310000 - Of turkeys</v>
      </c>
    </row>
    <row r="4204" spans="1:4" x14ac:dyDescent="0.25">
      <c r="A4204" s="9" t="s">
        <v>1005</v>
      </c>
      <c r="B4204" s="9" t="s">
        <v>4754</v>
      </c>
      <c r="C4204" s="9" t="s">
        <v>4626</v>
      </c>
      <c r="D4204" s="9" t="str">
        <f>CONCATENATE(quota_commodities[[#This Row],[goods_nomenclature_item_id]], " - ", quota_commodities[[#This Row],[description]])</f>
        <v>1602320000 - Of fowls of the species Gallus domesticus</v>
      </c>
    </row>
    <row r="4205" spans="1:4" x14ac:dyDescent="0.25">
      <c r="A4205" s="9" t="s">
        <v>1005</v>
      </c>
      <c r="B4205" s="9" t="s">
        <v>5739</v>
      </c>
      <c r="C4205" s="9" t="s">
        <v>2617</v>
      </c>
      <c r="D4205" s="9" t="str">
        <f>CONCATENATE(quota_commodities[[#This Row],[goods_nomenclature_item_id]], " - ", quota_commodities[[#This Row],[description]])</f>
        <v>1602390000 - Other</v>
      </c>
    </row>
    <row r="4206" spans="1:4" x14ac:dyDescent="0.25">
      <c r="A4206" s="9" t="s">
        <v>1006</v>
      </c>
      <c r="B4206" s="9" t="s">
        <v>5740</v>
      </c>
      <c r="C4206" s="9" t="s">
        <v>5741</v>
      </c>
      <c r="D4206" s="9" t="str">
        <f>CONCATENATE(quota_commodities[[#This Row],[goods_nomenclature_item_id]], " - ", quota_commodities[[#This Row],[description]])</f>
        <v>1006103000 - Round grain</v>
      </c>
    </row>
    <row r="4207" spans="1:4" x14ac:dyDescent="0.25">
      <c r="A4207" s="9" t="s">
        <v>1006</v>
      </c>
      <c r="B4207" s="9" t="s">
        <v>5742</v>
      </c>
      <c r="C4207" s="9" t="s">
        <v>5743</v>
      </c>
      <c r="D4207" s="9" t="str">
        <f>CONCATENATE(quota_commodities[[#This Row],[goods_nomenclature_item_id]], " - ", quota_commodities[[#This Row],[description]])</f>
        <v>1006105000 - Medium grain</v>
      </c>
    </row>
    <row r="4208" spans="1:4" x14ac:dyDescent="0.25">
      <c r="A4208" s="9" t="s">
        <v>1006</v>
      </c>
      <c r="B4208" s="9" t="s">
        <v>5744</v>
      </c>
      <c r="C4208" s="9" t="s">
        <v>5745</v>
      </c>
      <c r="D4208" s="9" t="str">
        <f>CONCATENATE(quota_commodities[[#This Row],[goods_nomenclature_item_id]], " - ", quota_commodities[[#This Row],[description]])</f>
        <v>1006107100 - Of a length/width ratio greater than 2|but less than 3</v>
      </c>
    </row>
    <row r="4209" spans="1:4" x14ac:dyDescent="0.25">
      <c r="A4209" s="9" t="s">
        <v>1006</v>
      </c>
      <c r="B4209" s="9" t="s">
        <v>5746</v>
      </c>
      <c r="C4209" s="9" t="s">
        <v>5747</v>
      </c>
      <c r="D4209" s="9" t="str">
        <f>CONCATENATE(quota_commodities[[#This Row],[goods_nomenclature_item_id]], " - ", quota_commodities[[#This Row],[description]])</f>
        <v>1006107900 - Of a length/width ratio equal to or greater than 3</v>
      </c>
    </row>
    <row r="4210" spans="1:4" x14ac:dyDescent="0.25">
      <c r="A4210" s="9" t="s">
        <v>1006</v>
      </c>
      <c r="B4210" s="9" t="s">
        <v>4530</v>
      </c>
      <c r="C4210" s="9" t="s">
        <v>1812</v>
      </c>
      <c r="D4210" s="9" t="str">
        <f>CONCATENATE(quota_commodities[[#This Row],[goods_nomenclature_item_id]], " - ", quota_commodities[[#This Row],[description]])</f>
        <v>1006200000 - Husked (brown) rice</v>
      </c>
    </row>
    <row r="4211" spans="1:4" x14ac:dyDescent="0.25">
      <c r="A4211" s="9" t="s">
        <v>1006</v>
      </c>
      <c r="B4211" s="9" t="s">
        <v>4531</v>
      </c>
      <c r="C4211" s="9" t="s">
        <v>4532</v>
      </c>
      <c r="D4211" s="9" t="str">
        <f>CONCATENATE(quota_commodities[[#This Row],[goods_nomenclature_item_id]], " - ", quota_commodities[[#This Row],[description]])</f>
        <v>1006300000 - Semi-milled or wholly milled rice, whether or not polished or glazed</v>
      </c>
    </row>
    <row r="4212" spans="1:4" x14ac:dyDescent="0.25">
      <c r="A4212" s="9" t="s">
        <v>1006</v>
      </c>
      <c r="B4212" s="9" t="s">
        <v>4533</v>
      </c>
      <c r="C4212" s="9" t="s">
        <v>1814</v>
      </c>
      <c r="D4212" s="9" t="str">
        <f>CONCATENATE(quota_commodities[[#This Row],[goods_nomenclature_item_id]], " - ", quota_commodities[[#This Row],[description]])</f>
        <v>1006400000 - Broken rice</v>
      </c>
    </row>
    <row r="4213" spans="1:4" x14ac:dyDescent="0.25">
      <c r="A4213" s="9" t="s">
        <v>1007</v>
      </c>
      <c r="B4213" s="9" t="s">
        <v>5748</v>
      </c>
      <c r="C4213" s="9" t="s">
        <v>5749</v>
      </c>
      <c r="D4213" s="9" t="str">
        <f>CONCATENATE(quota_commodities[[#This Row],[goods_nomenclature_item_id]], " - ", quota_commodities[[#This Row],[description]])</f>
        <v>2208405100 - Rum with a content of volatile substances other than ethyl and methyl alcohol equal to or exceeding 225|grams per hectolitre of pure alcohol (with a 10|% tolerance)</v>
      </c>
    </row>
    <row r="4214" spans="1:4" x14ac:dyDescent="0.25">
      <c r="A4214" s="9" t="s">
        <v>1007</v>
      </c>
      <c r="B4214" s="9" t="s">
        <v>5750</v>
      </c>
      <c r="C4214" s="9" t="s">
        <v>2617</v>
      </c>
      <c r="D4214" s="9" t="str">
        <f>CONCATENATE(quota_commodities[[#This Row],[goods_nomenclature_item_id]], " - ", quota_commodities[[#This Row],[description]])</f>
        <v>2208409900 - Other</v>
      </c>
    </row>
    <row r="4215" spans="1:4" x14ac:dyDescent="0.25">
      <c r="A4215" s="9" t="s">
        <v>1009</v>
      </c>
      <c r="B4215" s="9" t="s">
        <v>4316</v>
      </c>
      <c r="C4215" s="9" t="s">
        <v>1909</v>
      </c>
      <c r="D4215" s="9" t="str">
        <f>CONCATENATE(quota_commodities[[#This Row],[goods_nomenclature_item_id]], " - ", quota_commodities[[#This Row],[description]])</f>
        <v>0710400000 - Sweetcorn</v>
      </c>
    </row>
    <row r="4216" spans="1:4" x14ac:dyDescent="0.25">
      <c r="A4216" s="9" t="s">
        <v>1009</v>
      </c>
      <c r="B4216" s="9" t="s">
        <v>4319</v>
      </c>
      <c r="C4216" s="9" t="s">
        <v>1909</v>
      </c>
      <c r="D4216" s="9" t="str">
        <f>CONCATENATE(quota_commodities[[#This Row],[goods_nomenclature_item_id]], " - ", quota_commodities[[#This Row],[description]])</f>
        <v>0711903000 - Sweetcorn</v>
      </c>
    </row>
    <row r="4217" spans="1:4" x14ac:dyDescent="0.25">
      <c r="A4217" s="9" t="s">
        <v>1009</v>
      </c>
      <c r="B4217" s="9" t="s">
        <v>4320</v>
      </c>
      <c r="C4217" s="9" t="s">
        <v>4318</v>
      </c>
      <c r="D4217" s="9" t="str">
        <f>CONCATENATE(quota_commodities[[#This Row],[goods_nomenclature_item_id]], " - ", quota_commodities[[#This Row],[description]])</f>
        <v>2001903000 - Sweetcorn (Zea mays var. saccharata)</v>
      </c>
    </row>
    <row r="4218" spans="1:4" x14ac:dyDescent="0.25">
      <c r="A4218" s="9" t="s">
        <v>1009</v>
      </c>
      <c r="B4218" s="9" t="s">
        <v>4317</v>
      </c>
      <c r="C4218" s="9" t="s">
        <v>4318</v>
      </c>
      <c r="D4218" s="9" t="str">
        <f>CONCATENATE(quota_commodities[[#This Row],[goods_nomenclature_item_id]], " - ", quota_commodities[[#This Row],[description]])</f>
        <v>2004901000 - Sweetcorn (Zea mays var. saccharata)</v>
      </c>
    </row>
    <row r="4219" spans="1:4" x14ac:dyDescent="0.25">
      <c r="A4219" s="9" t="s">
        <v>1009</v>
      </c>
      <c r="B4219" s="9" t="s">
        <v>4321</v>
      </c>
      <c r="C4219" s="9" t="s">
        <v>4322</v>
      </c>
      <c r="D4219" s="9" t="str">
        <f>CONCATENATE(quota_commodities[[#This Row],[goods_nomenclature_item_id]], " - ", quota_commodities[[#This Row],[description]])</f>
        <v>2005800000 - Sweetcorn (Zea mays var.saccharata)</v>
      </c>
    </row>
    <row r="4220" spans="1:4" x14ac:dyDescent="0.25">
      <c r="A4220" s="9" t="s">
        <v>1009</v>
      </c>
      <c r="B4220" s="9" t="s">
        <v>5751</v>
      </c>
      <c r="C4220" s="9" t="s">
        <v>5752</v>
      </c>
      <c r="D4220" s="9" t="str">
        <f>CONCATENATE(quota_commodities[[#This Row],[goods_nomenclature_item_id]], " - ", quota_commodities[[#This Row],[description]])</f>
        <v>2008998500 - Maize (corn), other than sweetcorn (Zea mays var. saccharata)</v>
      </c>
    </row>
    <row r="4221" spans="1:4" x14ac:dyDescent="0.25">
      <c r="A4221" s="9" t="s">
        <v>1010</v>
      </c>
      <c r="B4221" s="9" t="s">
        <v>5753</v>
      </c>
      <c r="C4221" s="9" t="s">
        <v>1931</v>
      </c>
      <c r="D4221" s="9" t="str">
        <f>CONCATENATE(quota_commodities[[#This Row],[goods_nomenclature_item_id]], " - ", quota_commodities[[#This Row],[description]])</f>
        <v>0403100000 - Yogurt</v>
      </c>
    </row>
    <row r="4222" spans="1:4" x14ac:dyDescent="0.25">
      <c r="A4222" s="9" t="s">
        <v>1011</v>
      </c>
      <c r="B4222" s="9" t="s">
        <v>5754</v>
      </c>
      <c r="C4222" s="9" t="s">
        <v>5755</v>
      </c>
      <c r="D4222" s="9" t="str">
        <f>CONCATENATE(quota_commodities[[#This Row],[goods_nomenclature_item_id]], " - ", quota_commodities[[#This Row],[description]])</f>
        <v>1701130000 - Cane sugar specified in subheading note|2|to this chapter</v>
      </c>
    </row>
    <row r="4223" spans="1:4" x14ac:dyDescent="0.25">
      <c r="A4223" s="9" t="s">
        <v>1011</v>
      </c>
      <c r="B4223" s="9" t="s">
        <v>5756</v>
      </c>
      <c r="C4223" s="9" t="s">
        <v>5757</v>
      </c>
      <c r="D4223" s="9" t="str">
        <f>CONCATENATE(quota_commodities[[#This Row],[goods_nomenclature_item_id]], " - ", quota_commodities[[#This Row],[description]])</f>
        <v>1701140000 - Other cane sugar</v>
      </c>
    </row>
    <row r="4224" spans="1:4" x14ac:dyDescent="0.25">
      <c r="A4224" s="9" t="s">
        <v>1011</v>
      </c>
      <c r="B4224" s="9" t="s">
        <v>5400</v>
      </c>
      <c r="C4224" s="9" t="s">
        <v>5401</v>
      </c>
      <c r="D4224" s="9" t="str">
        <f>CONCATENATE(quota_commodities[[#This Row],[goods_nomenclature_item_id]], " - ", quota_commodities[[#This Row],[description]])</f>
        <v>1701910000 - Containing added flavouring or colouring matter</v>
      </c>
    </row>
    <row r="4225" spans="1:4" x14ac:dyDescent="0.25">
      <c r="A4225" s="9" t="s">
        <v>1011</v>
      </c>
      <c r="B4225" s="9" t="s">
        <v>5402</v>
      </c>
      <c r="C4225" s="9" t="s">
        <v>2617</v>
      </c>
      <c r="D4225" s="9" t="str">
        <f>CONCATENATE(quota_commodities[[#This Row],[goods_nomenclature_item_id]], " - ", quota_commodities[[#This Row],[description]])</f>
        <v>1701990000 - Other</v>
      </c>
    </row>
    <row r="4226" spans="1:4" x14ac:dyDescent="0.25">
      <c r="A4226" s="9" t="s">
        <v>1011</v>
      </c>
      <c r="B4226" s="9" t="s">
        <v>5417</v>
      </c>
      <c r="C4226" s="9" t="s">
        <v>5418</v>
      </c>
      <c r="D4226" s="9" t="str">
        <f>CONCATENATE(quota_commodities[[#This Row],[goods_nomenclature_item_id]], " - ", quota_commodities[[#This Row],[description]])</f>
        <v>1702300000 - Glucose and glucose syrup, not containing fructose or containing in the dry state less than 20|% by weight of fructose</v>
      </c>
    </row>
    <row r="4227" spans="1:4" x14ac:dyDescent="0.25">
      <c r="A4227" s="9" t="s">
        <v>1011</v>
      </c>
      <c r="B4227" s="9" t="s">
        <v>5758</v>
      </c>
      <c r="C4227" s="9" t="s">
        <v>2617</v>
      </c>
      <c r="D4227" s="9" t="str">
        <f>CONCATENATE(quota_commodities[[#This Row],[goods_nomenclature_item_id]], " - ", quota_commodities[[#This Row],[description]])</f>
        <v>1702409000 - Other</v>
      </c>
    </row>
    <row r="4228" spans="1:4" x14ac:dyDescent="0.25">
      <c r="A4228" s="9" t="s">
        <v>1011</v>
      </c>
      <c r="B4228" s="9" t="s">
        <v>2707</v>
      </c>
      <c r="C4228" s="9" t="s">
        <v>1458</v>
      </c>
      <c r="D4228" s="9" t="str">
        <f>CONCATENATE(quota_commodities[[#This Row],[goods_nomenclature_item_id]], " - ", quota_commodities[[#This Row],[description]])</f>
        <v>1702500000 - Chemically pure fructose</v>
      </c>
    </row>
    <row r="4229" spans="1:4" x14ac:dyDescent="0.25">
      <c r="A4229" s="9" t="s">
        <v>1011</v>
      </c>
      <c r="B4229" s="9" t="s">
        <v>5405</v>
      </c>
      <c r="C4229" s="9" t="s">
        <v>5406</v>
      </c>
      <c r="D4229" s="9" t="str">
        <f>CONCATENATE(quota_commodities[[#This Row],[goods_nomenclature_item_id]], " - ", quota_commodities[[#This Row],[description]])</f>
        <v>1702903000 - Isoglucose</v>
      </c>
    </row>
    <row r="4230" spans="1:4" x14ac:dyDescent="0.25">
      <c r="A4230" s="9" t="s">
        <v>1011</v>
      </c>
      <c r="B4230" s="9" t="s">
        <v>5407</v>
      </c>
      <c r="C4230" s="9" t="s">
        <v>5408</v>
      </c>
      <c r="D4230" s="9" t="str">
        <f>CONCATENATE(quota_commodities[[#This Row],[goods_nomenclature_item_id]], " - ", quota_commodities[[#This Row],[description]])</f>
        <v>1702905000 - Maltodextrine and maltodextrine syrup</v>
      </c>
    </row>
    <row r="4231" spans="1:4" x14ac:dyDescent="0.25">
      <c r="A4231" s="9" t="s">
        <v>1011</v>
      </c>
      <c r="B4231" s="9" t="s">
        <v>5409</v>
      </c>
      <c r="C4231" s="9" t="s">
        <v>5410</v>
      </c>
      <c r="D4231" s="9" t="str">
        <f>CONCATENATE(quota_commodities[[#This Row],[goods_nomenclature_item_id]], " - ", quota_commodities[[#This Row],[description]])</f>
        <v>1702907100 - Containing 50|% or more by weight of sucrose in the dry matter</v>
      </c>
    </row>
    <row r="4232" spans="1:4" x14ac:dyDescent="0.25">
      <c r="A4232" s="9" t="s">
        <v>1011</v>
      </c>
      <c r="B4232" s="9" t="s">
        <v>5411</v>
      </c>
      <c r="C4232" s="9" t="s">
        <v>5412</v>
      </c>
      <c r="D4232" s="9" t="str">
        <f>CONCATENATE(quota_commodities[[#This Row],[goods_nomenclature_item_id]], " - ", quota_commodities[[#This Row],[description]])</f>
        <v>1702907500 - In the form of powder, whether or not agglomerated</v>
      </c>
    </row>
    <row r="4233" spans="1:4" x14ac:dyDescent="0.25">
      <c r="A4233" s="9" t="s">
        <v>1011</v>
      </c>
      <c r="B4233" s="9" t="s">
        <v>5413</v>
      </c>
      <c r="C4233" s="9" t="s">
        <v>2617</v>
      </c>
      <c r="D4233" s="9" t="str">
        <f>CONCATENATE(quota_commodities[[#This Row],[goods_nomenclature_item_id]], " - ", quota_commodities[[#This Row],[description]])</f>
        <v>1702907900 - Other</v>
      </c>
    </row>
    <row r="4234" spans="1:4" x14ac:dyDescent="0.25">
      <c r="A4234" s="9" t="s">
        <v>1011</v>
      </c>
      <c r="B4234" s="9" t="s">
        <v>5414</v>
      </c>
      <c r="C4234" s="9" t="s">
        <v>5415</v>
      </c>
      <c r="D4234" s="9" t="str">
        <f>CONCATENATE(quota_commodities[[#This Row],[goods_nomenclature_item_id]], " - ", quota_commodities[[#This Row],[description]])</f>
        <v>1702908000 - Inulin syrup</v>
      </c>
    </row>
    <row r="4235" spans="1:4" x14ac:dyDescent="0.25">
      <c r="A4235" s="9" t="s">
        <v>1011</v>
      </c>
      <c r="B4235" s="9" t="s">
        <v>5416</v>
      </c>
      <c r="C4235" s="9" t="s">
        <v>2617</v>
      </c>
      <c r="D4235" s="9" t="str">
        <f>CONCATENATE(quota_commodities[[#This Row],[goods_nomenclature_item_id]], " - ", quota_commodities[[#This Row],[description]])</f>
        <v>1702909500 - Other</v>
      </c>
    </row>
    <row r="4236" spans="1:4" x14ac:dyDescent="0.25">
      <c r="A4236" s="9" t="s">
        <v>1013</v>
      </c>
      <c r="B4236" s="9" t="s">
        <v>3408</v>
      </c>
      <c r="C4236" s="9" t="s">
        <v>3409</v>
      </c>
      <c r="D4236" s="9" t="str">
        <f>CONCATENATE(quota_commodities[[#This Row],[goods_nomenclature_item_id]], " - ", quota_commodities[[#This Row],[description]])</f>
        <v>1704909991 - Halva and Loukhum</v>
      </c>
    </row>
    <row r="4237" spans="1:4" x14ac:dyDescent="0.25">
      <c r="A4237" s="9" t="s">
        <v>1013</v>
      </c>
      <c r="B4237" s="9" t="s">
        <v>4514</v>
      </c>
      <c r="C4237" s="9" t="s">
        <v>2617</v>
      </c>
      <c r="D4237" s="9" t="str">
        <f>CONCATENATE(quota_commodities[[#This Row],[goods_nomenclature_item_id]], " - ", quota_commodities[[#This Row],[description]])</f>
        <v>1704909999 - Other</v>
      </c>
    </row>
    <row r="4238" spans="1:4" x14ac:dyDescent="0.25">
      <c r="A4238" s="9" t="s">
        <v>1013</v>
      </c>
      <c r="B4238" s="9" t="s">
        <v>4337</v>
      </c>
      <c r="C4238" s="9" t="s">
        <v>4338</v>
      </c>
      <c r="D4238" s="9" t="str">
        <f>CONCATENATE(quota_commodities[[#This Row],[goods_nomenclature_item_id]], " - ", quota_commodities[[#This Row],[description]])</f>
        <v>1806103000 - Containing 65|% or more but less than 80|% by weight of sucrose (including invert sugar expressed as sucrose) or isoglucose expressed as sucrose</v>
      </c>
    </row>
    <row r="4239" spans="1:4" x14ac:dyDescent="0.25">
      <c r="A4239" s="9" t="s">
        <v>1013</v>
      </c>
      <c r="B4239" s="9" t="s">
        <v>4339</v>
      </c>
      <c r="C4239" s="9" t="s">
        <v>4340</v>
      </c>
      <c r="D4239" s="9" t="str">
        <f>CONCATENATE(quota_commodities[[#This Row],[goods_nomenclature_item_id]], " - ", quota_commodities[[#This Row],[description]])</f>
        <v>1806109000 - Containing 80|% or more by weight of sucrose (including invert sugar expressed as sucrose) or isoglucose expressed as sucrose</v>
      </c>
    </row>
    <row r="4240" spans="1:4" x14ac:dyDescent="0.25">
      <c r="A4240" s="9" t="s">
        <v>1013</v>
      </c>
      <c r="B4240" s="9" t="s">
        <v>4517</v>
      </c>
      <c r="C4240" s="9" t="s">
        <v>4518</v>
      </c>
      <c r="D4240" s="9" t="str">
        <f>CONCATENATE(quota_commodities[[#This Row],[goods_nomenclature_item_id]], " - ", quota_commodities[[#This Row],[description]])</f>
        <v>1806209592 - containing 70% or more by net weight of added cane or beet sugar of subheadings 1701??91 to 1701??99, for the preparation of chocolate beverages</v>
      </c>
    </row>
    <row r="4241" spans="1:4" x14ac:dyDescent="0.25">
      <c r="A4241" s="9" t="s">
        <v>1013</v>
      </c>
      <c r="B4241" s="9" t="s">
        <v>4519</v>
      </c>
      <c r="C4241" s="9" t="s">
        <v>2617</v>
      </c>
      <c r="D4241" s="9" t="str">
        <f>CONCATENATE(quota_commodities[[#This Row],[goods_nomenclature_item_id]], " - ", quota_commodities[[#This Row],[description]])</f>
        <v>1806209599 - Other</v>
      </c>
    </row>
    <row r="4242" spans="1:4" x14ac:dyDescent="0.25">
      <c r="A4242" s="9" t="s">
        <v>1013</v>
      </c>
      <c r="B4242" s="9" t="s">
        <v>4520</v>
      </c>
      <c r="C4242" s="9" t="s">
        <v>2617</v>
      </c>
      <c r="D4242" s="9" t="str">
        <f>CONCATENATE(quota_commodities[[#This Row],[goods_nomenclature_item_id]], " - ", quota_commodities[[#This Row],[description]])</f>
        <v>1901909936 - Other</v>
      </c>
    </row>
    <row r="4243" spans="1:4" x14ac:dyDescent="0.25">
      <c r="A4243" s="9" t="s">
        <v>1013</v>
      </c>
      <c r="B4243" s="9" t="s">
        <v>5759</v>
      </c>
      <c r="C4243" s="9" t="s">
        <v>2617</v>
      </c>
      <c r="D4243" s="9" t="str">
        <f>CONCATENATE(quota_commodities[[#This Row],[goods_nomenclature_item_id]], " - ", quota_commodities[[#This Row],[description]])</f>
        <v>2006003190 - Other</v>
      </c>
    </row>
    <row r="4244" spans="1:4" x14ac:dyDescent="0.25">
      <c r="A4244" s="9" t="s">
        <v>1013</v>
      </c>
      <c r="B4244" s="9" t="s">
        <v>5760</v>
      </c>
      <c r="C4244" s="9" t="s">
        <v>2617</v>
      </c>
      <c r="D4244" s="9" t="str">
        <f>CONCATENATE(quota_commodities[[#This Row],[goods_nomenclature_item_id]], " - ", quota_commodities[[#This Row],[description]])</f>
        <v>2006003819 - Other</v>
      </c>
    </row>
    <row r="4245" spans="1:4" x14ac:dyDescent="0.25">
      <c r="A4245" s="9" t="s">
        <v>1013</v>
      </c>
      <c r="B4245" s="9" t="s">
        <v>5761</v>
      </c>
      <c r="C4245" s="9" t="s">
        <v>2617</v>
      </c>
      <c r="D4245" s="9" t="str">
        <f>CONCATENATE(quota_commodities[[#This Row],[goods_nomenclature_item_id]], " - ", quota_commodities[[#This Row],[description]])</f>
        <v>2006003889 - Other</v>
      </c>
    </row>
    <row r="4246" spans="1:4" x14ac:dyDescent="0.25">
      <c r="A4246" s="9" t="s">
        <v>1013</v>
      </c>
      <c r="B4246" s="9" t="s">
        <v>5762</v>
      </c>
      <c r="C4246" s="9" t="s">
        <v>2617</v>
      </c>
      <c r="D4246" s="9" t="str">
        <f>CONCATENATE(quota_commodities[[#This Row],[goods_nomenclature_item_id]], " - ", quota_commodities[[#This Row],[description]])</f>
        <v>2007911090 - Other</v>
      </c>
    </row>
    <row r="4247" spans="1:4" x14ac:dyDescent="0.25">
      <c r="A4247" s="9" t="s">
        <v>1013</v>
      </c>
      <c r="B4247" s="9" t="s">
        <v>5763</v>
      </c>
      <c r="C4247" s="9" t="s">
        <v>2617</v>
      </c>
      <c r="D4247" s="9" t="str">
        <f>CONCATENATE(quota_commodities[[#This Row],[goods_nomenclature_item_id]], " - ", quota_commodities[[#This Row],[description]])</f>
        <v>2007992090 - Other</v>
      </c>
    </row>
    <row r="4248" spans="1:4" x14ac:dyDescent="0.25">
      <c r="A4248" s="9" t="s">
        <v>1013</v>
      </c>
      <c r="B4248" s="9" t="s">
        <v>5764</v>
      </c>
      <c r="C4248" s="9" t="s">
        <v>5765</v>
      </c>
      <c r="D4248" s="9" t="str">
        <f>CONCATENATE(quota_commodities[[#This Row],[goods_nomenclature_item_id]], " - ", quota_commodities[[#This Row],[description]])</f>
        <v>2007993195 - Fruit pur??es obtained by sieving then brought to the boil in a vacuum, the texture and chemical composition of which have not been changed by the heat treatment</v>
      </c>
    </row>
    <row r="4249" spans="1:4" x14ac:dyDescent="0.25">
      <c r="A4249" s="9" t="s">
        <v>1013</v>
      </c>
      <c r="B4249" s="9" t="s">
        <v>5766</v>
      </c>
      <c r="C4249" s="9" t="s">
        <v>2617</v>
      </c>
      <c r="D4249" s="9" t="str">
        <f>CONCATENATE(quota_commodities[[#This Row],[goods_nomenclature_item_id]], " - ", quota_commodities[[#This Row],[description]])</f>
        <v>2007993199 - Other</v>
      </c>
    </row>
    <row r="4250" spans="1:4" x14ac:dyDescent="0.25">
      <c r="A4250" s="9" t="s">
        <v>1013</v>
      </c>
      <c r="B4250" s="9" t="s">
        <v>5767</v>
      </c>
      <c r="C4250" s="9" t="s">
        <v>5765</v>
      </c>
      <c r="D4250" s="9" t="str">
        <f>CONCATENATE(quota_commodities[[#This Row],[goods_nomenclature_item_id]], " - ", quota_commodities[[#This Row],[description]])</f>
        <v>2007993395 - Fruit pur??es obtained by sieving then brought to the boil in a vacuum, the texture and chemical composition of which have not been changed by the heat treatment</v>
      </c>
    </row>
    <row r="4251" spans="1:4" x14ac:dyDescent="0.25">
      <c r="A4251" s="9" t="s">
        <v>1013</v>
      </c>
      <c r="B4251" s="9" t="s">
        <v>5768</v>
      </c>
      <c r="C4251" s="9" t="s">
        <v>2617</v>
      </c>
      <c r="D4251" s="9" t="str">
        <f>CONCATENATE(quota_commodities[[#This Row],[goods_nomenclature_item_id]], " - ", quota_commodities[[#This Row],[description]])</f>
        <v>2007993399 - Other</v>
      </c>
    </row>
    <row r="4252" spans="1:4" x14ac:dyDescent="0.25">
      <c r="A4252" s="9" t="s">
        <v>1013</v>
      </c>
      <c r="B4252" s="9" t="s">
        <v>5769</v>
      </c>
      <c r="C4252" s="9" t="s">
        <v>5765</v>
      </c>
      <c r="D4252" s="9" t="str">
        <f>CONCATENATE(quota_commodities[[#This Row],[goods_nomenclature_item_id]], " - ", quota_commodities[[#This Row],[description]])</f>
        <v>2007993595 - Fruit pur??es obtained by sieving then brought to the boil in a vacuum, the texture and chemical composition of which have not been changed by the heat treatment</v>
      </c>
    </row>
    <row r="4253" spans="1:4" x14ac:dyDescent="0.25">
      <c r="A4253" s="9" t="s">
        <v>1013</v>
      </c>
      <c r="B4253" s="9" t="s">
        <v>5770</v>
      </c>
      <c r="C4253" s="9" t="s">
        <v>2617</v>
      </c>
      <c r="D4253" s="9" t="str">
        <f>CONCATENATE(quota_commodities[[#This Row],[goods_nomenclature_item_id]], " - ", quota_commodities[[#This Row],[description]])</f>
        <v>2007993599 - Other</v>
      </c>
    </row>
    <row r="4254" spans="1:4" x14ac:dyDescent="0.25">
      <c r="A4254" s="9" t="s">
        <v>1013</v>
      </c>
      <c r="B4254" s="9" t="s">
        <v>5771</v>
      </c>
      <c r="C4254" s="9" t="s">
        <v>2617</v>
      </c>
      <c r="D4254" s="9" t="str">
        <f>CONCATENATE(quota_commodities[[#This Row],[goods_nomenclature_item_id]], " - ", quota_commodities[[#This Row],[description]])</f>
        <v>2007993902 - Other</v>
      </c>
    </row>
    <row r="4255" spans="1:4" x14ac:dyDescent="0.25">
      <c r="A4255" s="9" t="s">
        <v>1013</v>
      </c>
      <c r="B4255" s="9" t="s">
        <v>5772</v>
      </c>
      <c r="C4255" s="9" t="s">
        <v>2617</v>
      </c>
      <c r="D4255" s="9" t="str">
        <f>CONCATENATE(quota_commodities[[#This Row],[goods_nomenclature_item_id]], " - ", quota_commodities[[#This Row],[description]])</f>
        <v>2007993904 - Other</v>
      </c>
    </row>
    <row r="4256" spans="1:4" x14ac:dyDescent="0.25">
      <c r="A4256" s="9" t="s">
        <v>1013</v>
      </c>
      <c r="B4256" s="9" t="s">
        <v>5773</v>
      </c>
      <c r="C4256" s="9" t="s">
        <v>2617</v>
      </c>
      <c r="D4256" s="9" t="str">
        <f>CONCATENATE(quota_commodities[[#This Row],[goods_nomenclature_item_id]], " - ", quota_commodities[[#This Row],[description]])</f>
        <v>2007993906 - Other</v>
      </c>
    </row>
    <row r="4257" spans="1:4" x14ac:dyDescent="0.25">
      <c r="A4257" s="9" t="s">
        <v>1013</v>
      </c>
      <c r="B4257" s="9" t="s">
        <v>4547</v>
      </c>
      <c r="C4257" s="9" t="s">
        <v>2617</v>
      </c>
      <c r="D4257" s="9" t="str">
        <f>CONCATENATE(quota_commodities[[#This Row],[goods_nomenclature_item_id]], " - ", quota_commodities[[#This Row],[description]])</f>
        <v>2007993917 - Other</v>
      </c>
    </row>
    <row r="4258" spans="1:4" x14ac:dyDescent="0.25">
      <c r="A4258" s="9" t="s">
        <v>1013</v>
      </c>
      <c r="B4258" s="9" t="s">
        <v>4549</v>
      </c>
      <c r="C4258" s="9" t="s">
        <v>2617</v>
      </c>
      <c r="D4258" s="9" t="str">
        <f>CONCATENATE(quota_commodities[[#This Row],[goods_nomenclature_item_id]], " - ", quota_commodities[[#This Row],[description]])</f>
        <v>2007993919 - Other</v>
      </c>
    </row>
    <row r="4259" spans="1:4" x14ac:dyDescent="0.25">
      <c r="A4259" s="9" t="s">
        <v>1013</v>
      </c>
      <c r="B4259" s="9" t="s">
        <v>4551</v>
      </c>
      <c r="C4259" s="9" t="s">
        <v>2617</v>
      </c>
      <c r="D4259" s="9" t="str">
        <f>CONCATENATE(quota_commodities[[#This Row],[goods_nomenclature_item_id]], " - ", quota_commodities[[#This Row],[description]])</f>
        <v>2007993924 - Other</v>
      </c>
    </row>
    <row r="4260" spans="1:4" x14ac:dyDescent="0.25">
      <c r="A4260" s="9" t="s">
        <v>1013</v>
      </c>
      <c r="B4260" s="9" t="s">
        <v>4553</v>
      </c>
      <c r="C4260" s="9" t="s">
        <v>2617</v>
      </c>
      <c r="D4260" s="9" t="str">
        <f>CONCATENATE(quota_commodities[[#This Row],[goods_nomenclature_item_id]], " - ", quota_commodities[[#This Row],[description]])</f>
        <v>2007993927 - Other</v>
      </c>
    </row>
    <row r="4261" spans="1:4" x14ac:dyDescent="0.25">
      <c r="A4261" s="9" t="s">
        <v>1013</v>
      </c>
      <c r="B4261" s="9" t="s">
        <v>4555</v>
      </c>
      <c r="C4261" s="9" t="s">
        <v>2617</v>
      </c>
      <c r="D4261" s="9" t="str">
        <f>CONCATENATE(quota_commodities[[#This Row],[goods_nomenclature_item_id]], " - ", quota_commodities[[#This Row],[description]])</f>
        <v>2007993930 - Other</v>
      </c>
    </row>
    <row r="4262" spans="1:4" x14ac:dyDescent="0.25">
      <c r="A4262" s="9" t="s">
        <v>1013</v>
      </c>
      <c r="B4262" s="9" t="s">
        <v>4557</v>
      </c>
      <c r="C4262" s="9" t="s">
        <v>2617</v>
      </c>
      <c r="D4262" s="9" t="str">
        <f>CONCATENATE(quota_commodities[[#This Row],[goods_nomenclature_item_id]], " - ", quota_commodities[[#This Row],[description]])</f>
        <v>2007993934 - Other</v>
      </c>
    </row>
    <row r="4263" spans="1:4" x14ac:dyDescent="0.25">
      <c r="A4263" s="9" t="s">
        <v>1013</v>
      </c>
      <c r="B4263" s="9" t="s">
        <v>5774</v>
      </c>
      <c r="C4263" s="9" t="s">
        <v>2617</v>
      </c>
      <c r="D4263" s="9" t="str">
        <f>CONCATENATE(quota_commodities[[#This Row],[goods_nomenclature_item_id]], " - ", quota_commodities[[#This Row],[description]])</f>
        <v>2007993937 - Other</v>
      </c>
    </row>
    <row r="4264" spans="1:4" x14ac:dyDescent="0.25">
      <c r="A4264" s="9" t="s">
        <v>1013</v>
      </c>
      <c r="B4264" s="9" t="s">
        <v>4559</v>
      </c>
      <c r="C4264" s="9" t="s">
        <v>2617</v>
      </c>
      <c r="D4264" s="9" t="str">
        <f>CONCATENATE(quota_commodities[[#This Row],[goods_nomenclature_item_id]], " - ", quota_commodities[[#This Row],[description]])</f>
        <v>2007993940 - Other</v>
      </c>
    </row>
    <row r="4265" spans="1:4" x14ac:dyDescent="0.25">
      <c r="A4265" s="9" t="s">
        <v>1013</v>
      </c>
      <c r="B4265" s="9" t="s">
        <v>4616</v>
      </c>
      <c r="C4265" s="9" t="s">
        <v>2617</v>
      </c>
      <c r="D4265" s="9" t="str">
        <f>CONCATENATE(quota_commodities[[#This Row],[goods_nomenclature_item_id]], " - ", quota_commodities[[#This Row],[description]])</f>
        <v>2007993944 - Other</v>
      </c>
    </row>
    <row r="4266" spans="1:4" x14ac:dyDescent="0.25">
      <c r="A4266" s="9" t="s">
        <v>1013</v>
      </c>
      <c r="B4266" s="9" t="s">
        <v>4561</v>
      </c>
      <c r="C4266" s="9" t="s">
        <v>2617</v>
      </c>
      <c r="D4266" s="9" t="str">
        <f>CONCATENATE(quota_commodities[[#This Row],[goods_nomenclature_item_id]], " - ", quota_commodities[[#This Row],[description]])</f>
        <v>2007993947 - Other</v>
      </c>
    </row>
    <row r="4267" spans="1:4" x14ac:dyDescent="0.25">
      <c r="A4267" s="9" t="s">
        <v>1013</v>
      </c>
      <c r="B4267" s="9" t="s">
        <v>5775</v>
      </c>
      <c r="C4267" s="9" t="s">
        <v>2617</v>
      </c>
      <c r="D4267" s="9" t="str">
        <f>CONCATENATE(quota_commodities[[#This Row],[goods_nomenclature_item_id]], " - ", quota_commodities[[#This Row],[description]])</f>
        <v>2007993952 - Other</v>
      </c>
    </row>
    <row r="4268" spans="1:4" x14ac:dyDescent="0.25">
      <c r="A4268" s="9" t="s">
        <v>1013</v>
      </c>
      <c r="B4268" s="9" t="s">
        <v>4563</v>
      </c>
      <c r="C4268" s="9" t="s">
        <v>2617</v>
      </c>
      <c r="D4268" s="9" t="str">
        <f>CONCATENATE(quota_commodities[[#This Row],[goods_nomenclature_item_id]], " - ", quota_commodities[[#This Row],[description]])</f>
        <v>2007993956 - Other</v>
      </c>
    </row>
    <row r="4269" spans="1:4" x14ac:dyDescent="0.25">
      <c r="A4269" s="9" t="s">
        <v>1013</v>
      </c>
      <c r="B4269" s="9" t="s">
        <v>5776</v>
      </c>
      <c r="C4269" s="9" t="s">
        <v>2617</v>
      </c>
      <c r="D4269" s="9" t="str">
        <f>CONCATENATE(quota_commodities[[#This Row],[goods_nomenclature_item_id]], " - ", quota_commodities[[#This Row],[description]])</f>
        <v>2007993975 - Other</v>
      </c>
    </row>
    <row r="4270" spans="1:4" x14ac:dyDescent="0.25">
      <c r="A4270" s="9" t="s">
        <v>1013</v>
      </c>
      <c r="B4270" s="9" t="s">
        <v>5777</v>
      </c>
      <c r="C4270" s="9" t="s">
        <v>2617</v>
      </c>
      <c r="D4270" s="9" t="str">
        <f>CONCATENATE(quota_commodities[[#This Row],[goods_nomenclature_item_id]], " - ", quota_commodities[[#This Row],[description]])</f>
        <v>2007993985 - Other</v>
      </c>
    </row>
    <row r="4271" spans="1:4" x14ac:dyDescent="0.25">
      <c r="A4271" s="9" t="s">
        <v>1013</v>
      </c>
      <c r="B4271" s="9" t="s">
        <v>4298</v>
      </c>
      <c r="C4271" s="9" t="s">
        <v>2617</v>
      </c>
      <c r="D4271" s="9" t="str">
        <f>CONCATENATE(quota_commodities[[#This Row],[goods_nomenclature_item_id]], " - ", quota_commodities[[#This Row],[description]])</f>
        <v>2009111119 - Other</v>
      </c>
    </row>
    <row r="4272" spans="1:4" x14ac:dyDescent="0.25">
      <c r="A4272" s="9" t="s">
        <v>1013</v>
      </c>
      <c r="B4272" s="9" t="s">
        <v>4281</v>
      </c>
      <c r="C4272" s="9" t="s">
        <v>2617</v>
      </c>
      <c r="D4272" s="9" t="str">
        <f>CONCATENATE(quota_commodities[[#This Row],[goods_nomenclature_item_id]], " - ", quota_commodities[[#This Row],[description]])</f>
        <v>2009111199 - Other</v>
      </c>
    </row>
    <row r="4273" spans="1:4" x14ac:dyDescent="0.25">
      <c r="A4273" s="9" t="s">
        <v>1013</v>
      </c>
      <c r="B4273" s="9" t="s">
        <v>4306</v>
      </c>
      <c r="C4273" s="9" t="s">
        <v>2617</v>
      </c>
      <c r="D4273" s="9" t="str">
        <f>CONCATENATE(quota_commodities[[#This Row],[goods_nomenclature_item_id]], " - ", quota_commodities[[#This Row],[description]])</f>
        <v>2009191129 - Other</v>
      </c>
    </row>
    <row r="4274" spans="1:4" x14ac:dyDescent="0.25">
      <c r="A4274" s="9" t="s">
        <v>1013</v>
      </c>
      <c r="B4274" s="9" t="s">
        <v>4308</v>
      </c>
      <c r="C4274" s="9" t="s">
        <v>2617</v>
      </c>
      <c r="D4274" s="9" t="str">
        <f>CONCATENATE(quota_commodities[[#This Row],[goods_nomenclature_item_id]], " - ", quota_commodities[[#This Row],[description]])</f>
        <v>2009191139 - Other</v>
      </c>
    </row>
    <row r="4275" spans="1:4" x14ac:dyDescent="0.25">
      <c r="A4275" s="9" t="s">
        <v>1013</v>
      </c>
      <c r="B4275" s="9" t="s">
        <v>4288</v>
      </c>
      <c r="C4275" s="9" t="s">
        <v>2617</v>
      </c>
      <c r="D4275" s="9" t="str">
        <f>CONCATENATE(quota_commodities[[#This Row],[goods_nomenclature_item_id]], " - ", quota_commodities[[#This Row],[description]])</f>
        <v>2009191159 - Other</v>
      </c>
    </row>
    <row r="4276" spans="1:4" x14ac:dyDescent="0.25">
      <c r="A4276" s="9" t="s">
        <v>1013</v>
      </c>
      <c r="B4276" s="9" t="s">
        <v>4290</v>
      </c>
      <c r="C4276" s="9" t="s">
        <v>2617</v>
      </c>
      <c r="D4276" s="9" t="str">
        <f>CONCATENATE(quota_commodities[[#This Row],[goods_nomenclature_item_id]], " - ", quota_commodities[[#This Row],[description]])</f>
        <v>2009191179 - Other</v>
      </c>
    </row>
    <row r="4277" spans="1:4" x14ac:dyDescent="0.25">
      <c r="A4277" s="9" t="s">
        <v>1013</v>
      </c>
      <c r="B4277" s="9" t="s">
        <v>5778</v>
      </c>
      <c r="C4277" s="9" t="s">
        <v>2617</v>
      </c>
      <c r="D4277" s="9" t="str">
        <f>CONCATENATE(quota_commodities[[#This Row],[goods_nomenclature_item_id]], " - ", quota_commodities[[#This Row],[description]])</f>
        <v>2009291119 - Other</v>
      </c>
    </row>
    <row r="4278" spans="1:4" x14ac:dyDescent="0.25">
      <c r="A4278" s="9" t="s">
        <v>1013</v>
      </c>
      <c r="B4278" s="9" t="s">
        <v>5779</v>
      </c>
      <c r="C4278" s="9" t="s">
        <v>2617</v>
      </c>
      <c r="D4278" s="9" t="str">
        <f>CONCATENATE(quota_commodities[[#This Row],[goods_nomenclature_item_id]], " - ", quota_commodities[[#This Row],[description]])</f>
        <v>2009291199 - Other</v>
      </c>
    </row>
    <row r="4279" spans="1:4" x14ac:dyDescent="0.25">
      <c r="A4279" s="9" t="s">
        <v>1013</v>
      </c>
      <c r="B4279" s="9" t="s">
        <v>3333</v>
      </c>
      <c r="C4279" s="9" t="s">
        <v>3331</v>
      </c>
      <c r="D4279" s="9" t="str">
        <f>CONCATENATE(quota_commodities[[#This Row],[goods_nomenclature_item_id]], " - ", quota_commodities[[#This Row],[description]])</f>
        <v>2009299100 - Of a value not exceeding ???|30|per 100|kg net weight and with an added sugar content exceeding 30|% by weight</v>
      </c>
    </row>
    <row r="4280" spans="1:4" x14ac:dyDescent="0.25">
      <c r="A4280" s="9" t="s">
        <v>1013</v>
      </c>
      <c r="B4280" s="9" t="s">
        <v>5780</v>
      </c>
      <c r="C4280" s="9" t="s">
        <v>2617</v>
      </c>
      <c r="D4280" s="9" t="str">
        <f>CONCATENATE(quota_commodities[[#This Row],[goods_nomenclature_item_id]], " - ", quota_commodities[[#This Row],[description]])</f>
        <v>2009391119 - Other</v>
      </c>
    </row>
    <row r="4281" spans="1:4" x14ac:dyDescent="0.25">
      <c r="A4281" s="9" t="s">
        <v>1013</v>
      </c>
      <c r="B4281" s="9" t="s">
        <v>5781</v>
      </c>
      <c r="C4281" s="9" t="s">
        <v>2617</v>
      </c>
      <c r="D4281" s="9" t="str">
        <f>CONCATENATE(quota_commodities[[#This Row],[goods_nomenclature_item_id]], " - ", quota_commodities[[#This Row],[description]])</f>
        <v>2009391199 - Other</v>
      </c>
    </row>
    <row r="4282" spans="1:4" x14ac:dyDescent="0.25">
      <c r="A4282" s="9" t="s">
        <v>1013</v>
      </c>
      <c r="B4282" s="9" t="s">
        <v>3334</v>
      </c>
      <c r="C4282" s="9" t="s">
        <v>3335</v>
      </c>
      <c r="D4282" s="9" t="str">
        <f>CONCATENATE(quota_commodities[[#This Row],[goods_nomenclature_item_id]], " - ", quota_commodities[[#This Row],[description]])</f>
        <v>2009395100 - With an added sugar content exceeding 30|% by weight</v>
      </c>
    </row>
    <row r="4283" spans="1:4" x14ac:dyDescent="0.25">
      <c r="A4283" s="9" t="s">
        <v>1013</v>
      </c>
      <c r="B4283" s="9" t="s">
        <v>3336</v>
      </c>
      <c r="C4283" s="9" t="s">
        <v>3335</v>
      </c>
      <c r="D4283" s="9" t="str">
        <f>CONCATENATE(quota_commodities[[#This Row],[goods_nomenclature_item_id]], " - ", quota_commodities[[#This Row],[description]])</f>
        <v>2009399100 - With an added sugar content exceeding 30|% by weight</v>
      </c>
    </row>
    <row r="4284" spans="1:4" x14ac:dyDescent="0.25">
      <c r="A4284" s="9" t="s">
        <v>1013</v>
      </c>
      <c r="B4284" s="9" t="s">
        <v>5782</v>
      </c>
      <c r="C4284" s="9" t="s">
        <v>2617</v>
      </c>
      <c r="D4284" s="9" t="str">
        <f>CONCATENATE(quota_commodities[[#This Row],[goods_nomenclature_item_id]], " - ", quota_commodities[[#This Row],[description]])</f>
        <v>2009491119 - Other</v>
      </c>
    </row>
    <row r="4285" spans="1:4" x14ac:dyDescent="0.25">
      <c r="A4285" s="9" t="s">
        <v>1013</v>
      </c>
      <c r="B4285" s="9" t="s">
        <v>5783</v>
      </c>
      <c r="C4285" s="9" t="s">
        <v>2617</v>
      </c>
      <c r="D4285" s="9" t="str">
        <f>CONCATENATE(quota_commodities[[#This Row],[goods_nomenclature_item_id]], " - ", quota_commodities[[#This Row],[description]])</f>
        <v>2009491199 - Other</v>
      </c>
    </row>
    <row r="4286" spans="1:4" x14ac:dyDescent="0.25">
      <c r="A4286" s="9" t="s">
        <v>1013</v>
      </c>
      <c r="B4286" s="9" t="s">
        <v>4653</v>
      </c>
      <c r="C4286" s="9" t="s">
        <v>3335</v>
      </c>
      <c r="D4286" s="9" t="str">
        <f>CONCATENATE(quota_commodities[[#This Row],[goods_nomenclature_item_id]], " - ", quota_commodities[[#This Row],[description]])</f>
        <v>2009499100 - With an added sugar content exceeding 30|% by weight</v>
      </c>
    </row>
    <row r="4287" spans="1:4" x14ac:dyDescent="0.25">
      <c r="A4287" s="9" t="s">
        <v>1013</v>
      </c>
      <c r="B4287" s="9" t="s">
        <v>2681</v>
      </c>
      <c r="C4287" s="9" t="s">
        <v>2617</v>
      </c>
      <c r="D4287" s="9" t="str">
        <f>CONCATENATE(quota_commodities[[#This Row],[goods_nomenclature_item_id]], " - ", quota_commodities[[#This Row],[description]])</f>
        <v>2009691119 - Other</v>
      </c>
    </row>
    <row r="4288" spans="1:4" x14ac:dyDescent="0.25">
      <c r="A4288" s="9" t="s">
        <v>1013</v>
      </c>
      <c r="B4288" s="9" t="s">
        <v>5784</v>
      </c>
      <c r="C4288" s="9" t="s">
        <v>2617</v>
      </c>
      <c r="D4288" s="9" t="str">
        <f>CONCATENATE(quota_commodities[[#This Row],[goods_nomenclature_item_id]], " - ", quota_commodities[[#This Row],[description]])</f>
        <v>2009691199 - Other</v>
      </c>
    </row>
    <row r="4289" spans="1:4" x14ac:dyDescent="0.25">
      <c r="A4289" s="9" t="s">
        <v>1013</v>
      </c>
      <c r="B4289" s="9" t="s">
        <v>5476</v>
      </c>
      <c r="C4289" s="9" t="s">
        <v>4376</v>
      </c>
      <c r="D4289" s="9" t="str">
        <f>CONCATENATE(quota_commodities[[#This Row],[goods_nomenclature_item_id]], " - ", quota_commodities[[#This Row],[description]])</f>
        <v>2009697100 - Concentrated</v>
      </c>
    </row>
    <row r="4290" spans="1:4" x14ac:dyDescent="0.25">
      <c r="A4290" s="9" t="s">
        <v>1013</v>
      </c>
      <c r="B4290" s="9" t="s">
        <v>3340</v>
      </c>
      <c r="C4290" s="9" t="s">
        <v>2617</v>
      </c>
      <c r="D4290" s="9" t="str">
        <f>CONCATENATE(quota_commodities[[#This Row],[goods_nomenclature_item_id]], " - ", quota_commodities[[#This Row],[description]])</f>
        <v>2009697900 - Other</v>
      </c>
    </row>
    <row r="4291" spans="1:4" x14ac:dyDescent="0.25">
      <c r="A4291" s="9" t="s">
        <v>1013</v>
      </c>
      <c r="B4291" s="9" t="s">
        <v>5785</v>
      </c>
      <c r="C4291" s="9" t="s">
        <v>2617</v>
      </c>
      <c r="D4291" s="9" t="str">
        <f>CONCATENATE(quota_commodities[[#This Row],[goods_nomenclature_item_id]], " - ", quota_commodities[[#This Row],[description]])</f>
        <v>2009791119 - Other</v>
      </c>
    </row>
    <row r="4292" spans="1:4" x14ac:dyDescent="0.25">
      <c r="A4292" s="9" t="s">
        <v>1013</v>
      </c>
      <c r="B4292" s="9" t="s">
        <v>5786</v>
      </c>
      <c r="C4292" s="9" t="s">
        <v>2617</v>
      </c>
      <c r="D4292" s="9" t="str">
        <f>CONCATENATE(quota_commodities[[#This Row],[goods_nomenclature_item_id]], " - ", quota_commodities[[#This Row],[description]])</f>
        <v>2009791199 - Other</v>
      </c>
    </row>
    <row r="4293" spans="1:4" x14ac:dyDescent="0.25">
      <c r="A4293" s="9" t="s">
        <v>1013</v>
      </c>
      <c r="B4293" s="9" t="s">
        <v>5787</v>
      </c>
      <c r="C4293" s="9" t="s">
        <v>2617</v>
      </c>
      <c r="D4293" s="9" t="str">
        <f>CONCATENATE(quota_commodities[[#This Row],[goods_nomenclature_item_id]], " - ", quota_commodities[[#This Row],[description]])</f>
        <v>2009811190 - Other</v>
      </c>
    </row>
    <row r="4294" spans="1:4" x14ac:dyDescent="0.25">
      <c r="A4294" s="9" t="s">
        <v>1013</v>
      </c>
      <c r="B4294" s="9" t="s">
        <v>3342</v>
      </c>
      <c r="C4294" s="9" t="s">
        <v>3335</v>
      </c>
      <c r="D4294" s="9" t="str">
        <f>CONCATENATE(quota_commodities[[#This Row],[goods_nomenclature_item_id]], " - ", quota_commodities[[#This Row],[description]])</f>
        <v>2009815100 - With an added sugar content exceeding 30|% by weight</v>
      </c>
    </row>
    <row r="4295" spans="1:4" x14ac:dyDescent="0.25">
      <c r="A4295" s="9" t="s">
        <v>1013</v>
      </c>
      <c r="B4295" s="9" t="s">
        <v>5788</v>
      </c>
      <c r="C4295" s="9" t="s">
        <v>2617</v>
      </c>
      <c r="D4295" s="9" t="str">
        <f>CONCATENATE(quota_commodities[[#This Row],[goods_nomenclature_item_id]], " - ", quota_commodities[[#This Row],[description]])</f>
        <v>2009891119 - Other</v>
      </c>
    </row>
    <row r="4296" spans="1:4" x14ac:dyDescent="0.25">
      <c r="A4296" s="9" t="s">
        <v>1013</v>
      </c>
      <c r="B4296" s="9" t="s">
        <v>5789</v>
      </c>
      <c r="C4296" s="9" t="s">
        <v>2617</v>
      </c>
      <c r="D4296" s="9" t="str">
        <f>CONCATENATE(quota_commodities[[#This Row],[goods_nomenclature_item_id]], " - ", quota_commodities[[#This Row],[description]])</f>
        <v>2009891199 - Other</v>
      </c>
    </row>
    <row r="4297" spans="1:4" x14ac:dyDescent="0.25">
      <c r="A4297" s="9" t="s">
        <v>1013</v>
      </c>
      <c r="B4297" s="9" t="s">
        <v>4162</v>
      </c>
      <c r="C4297" s="9" t="s">
        <v>2617</v>
      </c>
      <c r="D4297" s="9" t="str">
        <f>CONCATENATE(quota_commodities[[#This Row],[goods_nomenclature_item_id]], " - ", quota_commodities[[#This Row],[description]])</f>
        <v>2009893529 - Other</v>
      </c>
    </row>
    <row r="4298" spans="1:4" x14ac:dyDescent="0.25">
      <c r="A4298" s="9" t="s">
        <v>1013</v>
      </c>
      <c r="B4298" s="9" t="s">
        <v>4164</v>
      </c>
      <c r="C4298" s="9" t="s">
        <v>2617</v>
      </c>
      <c r="D4298" s="9" t="str">
        <f>CONCATENATE(quota_commodities[[#This Row],[goods_nomenclature_item_id]], " - ", quota_commodities[[#This Row],[description]])</f>
        <v>2009893539 - Other</v>
      </c>
    </row>
    <row r="4299" spans="1:4" x14ac:dyDescent="0.25">
      <c r="A4299" s="9" t="s">
        <v>1013</v>
      </c>
      <c r="B4299" s="9" t="s">
        <v>5790</v>
      </c>
      <c r="C4299" s="9" t="s">
        <v>2617</v>
      </c>
      <c r="D4299" s="9" t="str">
        <f>CONCATENATE(quota_commodities[[#This Row],[goods_nomenclature_item_id]], " - ", quota_commodities[[#This Row],[description]])</f>
        <v>2009893545 - Other</v>
      </c>
    </row>
    <row r="4300" spans="1:4" x14ac:dyDescent="0.25">
      <c r="A4300" s="9" t="s">
        <v>1013</v>
      </c>
      <c r="B4300" s="9" t="s">
        <v>5791</v>
      </c>
      <c r="C4300" s="9" t="s">
        <v>2617</v>
      </c>
      <c r="D4300" s="9" t="str">
        <f>CONCATENATE(quota_commodities[[#This Row],[goods_nomenclature_item_id]], " - ", quota_commodities[[#This Row],[description]])</f>
        <v>2009893549 - Other</v>
      </c>
    </row>
    <row r="4301" spans="1:4" x14ac:dyDescent="0.25">
      <c r="A4301" s="9" t="s">
        <v>1013</v>
      </c>
      <c r="B4301" s="9" t="s">
        <v>5792</v>
      </c>
      <c r="C4301" s="9" t="s">
        <v>2617</v>
      </c>
      <c r="D4301" s="9" t="str">
        <f>CONCATENATE(quota_commodities[[#This Row],[goods_nomenclature_item_id]], " - ", quota_commodities[[#This Row],[description]])</f>
        <v>2009893559 - Other</v>
      </c>
    </row>
    <row r="4302" spans="1:4" x14ac:dyDescent="0.25">
      <c r="A4302" s="9" t="s">
        <v>1013</v>
      </c>
      <c r="B4302" s="9" t="s">
        <v>5793</v>
      </c>
      <c r="C4302" s="9" t="s">
        <v>2617</v>
      </c>
      <c r="D4302" s="9" t="str">
        <f>CONCATENATE(quota_commodities[[#This Row],[goods_nomenclature_item_id]], " - ", quota_commodities[[#This Row],[description]])</f>
        <v>2009893579 - Other</v>
      </c>
    </row>
    <row r="4303" spans="1:4" x14ac:dyDescent="0.25">
      <c r="A4303" s="9" t="s">
        <v>1013</v>
      </c>
      <c r="B4303" s="9" t="s">
        <v>3343</v>
      </c>
      <c r="C4303" s="9" t="s">
        <v>3335</v>
      </c>
      <c r="D4303" s="9" t="str">
        <f>CONCATENATE(quota_commodities[[#This Row],[goods_nomenclature_item_id]], " - ", quota_commodities[[#This Row],[description]])</f>
        <v>2009896100 - With an added sugar content exceeding 30|% by weight</v>
      </c>
    </row>
    <row r="4304" spans="1:4" x14ac:dyDescent="0.25">
      <c r="A4304" s="9" t="s">
        <v>1013</v>
      </c>
      <c r="B4304" s="9" t="s">
        <v>3345</v>
      </c>
      <c r="C4304" s="9" t="s">
        <v>2617</v>
      </c>
      <c r="D4304" s="9" t="str">
        <f>CONCATENATE(quota_commodities[[#This Row],[goods_nomenclature_item_id]], " - ", quota_commodities[[#This Row],[description]])</f>
        <v>2009898600 - Other</v>
      </c>
    </row>
    <row r="4305" spans="1:4" x14ac:dyDescent="0.25">
      <c r="A4305" s="9" t="s">
        <v>1013</v>
      </c>
      <c r="B4305" s="9" t="s">
        <v>5794</v>
      </c>
      <c r="C4305" s="9" t="s">
        <v>2617</v>
      </c>
      <c r="D4305" s="9" t="str">
        <f>CONCATENATE(quota_commodities[[#This Row],[goods_nomenclature_item_id]], " - ", quota_commodities[[#This Row],[description]])</f>
        <v>2009901190 - Other</v>
      </c>
    </row>
    <row r="4306" spans="1:4" x14ac:dyDescent="0.25">
      <c r="A4306" s="9" t="s">
        <v>1013</v>
      </c>
      <c r="B4306" s="9" t="s">
        <v>4351</v>
      </c>
      <c r="C4306" s="9" t="s">
        <v>2617</v>
      </c>
      <c r="D4306" s="9" t="str">
        <f>CONCATENATE(quota_commodities[[#This Row],[goods_nomenclature_item_id]], " - ", quota_commodities[[#This Row],[description]])</f>
        <v>2009902119 - Other</v>
      </c>
    </row>
    <row r="4307" spans="1:4" x14ac:dyDescent="0.25">
      <c r="A4307" s="9" t="s">
        <v>1013</v>
      </c>
      <c r="B4307" s="9" t="s">
        <v>5795</v>
      </c>
      <c r="C4307" s="9" t="s">
        <v>2617</v>
      </c>
      <c r="D4307" s="9" t="str">
        <f>CONCATENATE(quota_commodities[[#This Row],[goods_nomenclature_item_id]], " - ", quota_commodities[[#This Row],[description]])</f>
        <v>2009902199 - Other</v>
      </c>
    </row>
    <row r="4308" spans="1:4" x14ac:dyDescent="0.25">
      <c r="A4308" s="9" t="s">
        <v>1013</v>
      </c>
      <c r="B4308" s="9" t="s">
        <v>3346</v>
      </c>
      <c r="C4308" s="9" t="s">
        <v>3347</v>
      </c>
      <c r="D4308" s="9" t="str">
        <f>CONCATENATE(quota_commodities[[#This Row],[goods_nomenclature_item_id]], " - ", quota_commodities[[#This Row],[description]])</f>
        <v>2009903100 - Of a value not exceeding ???|18|per 100|kg net weight and with an added sugar content exceeding 30|% by weight</v>
      </c>
    </row>
    <row r="4309" spans="1:4" x14ac:dyDescent="0.25">
      <c r="A4309" s="9" t="s">
        <v>1013</v>
      </c>
      <c r="B4309" s="9" t="s">
        <v>3348</v>
      </c>
      <c r="C4309" s="9" t="s">
        <v>3335</v>
      </c>
      <c r="D4309" s="9" t="str">
        <f>CONCATENATE(quota_commodities[[#This Row],[goods_nomenclature_item_id]], " - ", quota_commodities[[#This Row],[description]])</f>
        <v>2009907100 - With an added sugar content exceeding 30|% by weight</v>
      </c>
    </row>
    <row r="4310" spans="1:4" x14ac:dyDescent="0.25">
      <c r="A4310" s="9" t="s">
        <v>1013</v>
      </c>
      <c r="B4310" s="9" t="s">
        <v>3351</v>
      </c>
      <c r="C4310" s="9" t="s">
        <v>2617</v>
      </c>
      <c r="D4310" s="9" t="str">
        <f>CONCATENATE(quota_commodities[[#This Row],[goods_nomenclature_item_id]], " - ", quota_commodities[[#This Row],[description]])</f>
        <v>2009909400 - Other</v>
      </c>
    </row>
    <row r="4311" spans="1:4" x14ac:dyDescent="0.25">
      <c r="A4311" s="9" t="s">
        <v>1013</v>
      </c>
      <c r="B4311" s="9" t="s">
        <v>4521</v>
      </c>
      <c r="C4311" s="9" t="s">
        <v>4516</v>
      </c>
      <c r="D4311" s="9" t="str">
        <f>CONCATENATE(quota_commodities[[#This Row],[goods_nomenclature_item_id]], " - ", quota_commodities[[#This Row],[description]])</f>
        <v>2101129892 - Containing 70|% or more by weight of sucrose (including invert sugar expressed as sucrose) or isoglucose expressed as sucrose</v>
      </c>
    </row>
    <row r="4312" spans="1:4" x14ac:dyDescent="0.25">
      <c r="A4312" s="9" t="s">
        <v>1013</v>
      </c>
      <c r="B4312" s="9" t="s">
        <v>4522</v>
      </c>
      <c r="C4312" s="9" t="s">
        <v>4516</v>
      </c>
      <c r="D4312" s="9" t="str">
        <f>CONCATENATE(quota_commodities[[#This Row],[goods_nomenclature_item_id]], " - ", quota_commodities[[#This Row],[description]])</f>
        <v>2101209885 - Containing 70|% or more by weight of sucrose (including invert sugar expressed as sucrose) or isoglucose expressed as sucrose</v>
      </c>
    </row>
    <row r="4313" spans="1:4" x14ac:dyDescent="0.25">
      <c r="A4313" s="9" t="s">
        <v>1013</v>
      </c>
      <c r="B4313" s="9" t="s">
        <v>5423</v>
      </c>
      <c r="C4313" s="9" t="s">
        <v>5424</v>
      </c>
      <c r="D4313" s="9" t="str">
        <f>CONCATENATE(quota_commodities[[#This Row],[goods_nomenclature_item_id]], " - ", quota_commodities[[#This Row],[description]])</f>
        <v>2106903000 - Isoglucose syrups</v>
      </c>
    </row>
    <row r="4314" spans="1:4" x14ac:dyDescent="0.25">
      <c r="A4314" s="9" t="s">
        <v>1013</v>
      </c>
      <c r="B4314" s="9" t="s">
        <v>5427</v>
      </c>
      <c r="C4314" s="9" t="s">
        <v>2617</v>
      </c>
      <c r="D4314" s="9" t="str">
        <f>CONCATENATE(quota_commodities[[#This Row],[goods_nomenclature_item_id]], " - ", quota_commodities[[#This Row],[description]])</f>
        <v>2106905900 - Other</v>
      </c>
    </row>
    <row r="4315" spans="1:4" x14ac:dyDescent="0.25">
      <c r="A4315" s="9" t="s">
        <v>1013</v>
      </c>
      <c r="B4315" s="9" t="s">
        <v>4524</v>
      </c>
      <c r="C4315" s="9" t="s">
        <v>4525</v>
      </c>
      <c r="D4315" s="9" t="str">
        <f>CONCATENATE(quota_commodities[[#This Row],[goods_nomenclature_item_id]], " - ", quota_commodities[[#This Row],[description]])</f>
        <v>2106909826 - Of a kind used in drink industries containing 70% or more by weight of sucrose/isosucrose</v>
      </c>
    </row>
    <row r="4316" spans="1:4" x14ac:dyDescent="0.25">
      <c r="A4316" s="9" t="s">
        <v>1013</v>
      </c>
      <c r="B4316" s="9" t="s">
        <v>5796</v>
      </c>
      <c r="C4316" s="9" t="s">
        <v>2617</v>
      </c>
      <c r="D4316" s="9" t="str">
        <f>CONCATENATE(quota_commodities[[#This Row],[goods_nomenclature_item_id]], " - ", quota_commodities[[#This Row],[description]])</f>
        <v>2106909833 - Other</v>
      </c>
    </row>
    <row r="4317" spans="1:4" x14ac:dyDescent="0.25">
      <c r="A4317" s="9" t="s">
        <v>1013</v>
      </c>
      <c r="B4317" s="9" t="s">
        <v>4526</v>
      </c>
      <c r="C4317" s="9" t="s">
        <v>4525</v>
      </c>
      <c r="D4317" s="9" t="str">
        <f>CONCATENATE(quota_commodities[[#This Row],[goods_nomenclature_item_id]], " - ", quota_commodities[[#This Row],[description]])</f>
        <v>2106909834 - Of a kind used in drink industries containing 70% or more by weight of sucrose/isosucrose</v>
      </c>
    </row>
    <row r="4318" spans="1:4" x14ac:dyDescent="0.25">
      <c r="A4318" s="9" t="s">
        <v>1013</v>
      </c>
      <c r="B4318" s="9" t="s">
        <v>5797</v>
      </c>
      <c r="C4318" s="9" t="s">
        <v>2617</v>
      </c>
      <c r="D4318" s="9" t="str">
        <f>CONCATENATE(quota_commodities[[#This Row],[goods_nomenclature_item_id]], " - ", quota_commodities[[#This Row],[description]])</f>
        <v>2106909838 - Other</v>
      </c>
    </row>
    <row r="4319" spans="1:4" x14ac:dyDescent="0.25">
      <c r="A4319" s="9" t="s">
        <v>1013</v>
      </c>
      <c r="B4319" s="9" t="s">
        <v>4527</v>
      </c>
      <c r="C4319" s="9" t="s">
        <v>4528</v>
      </c>
      <c r="D4319" s="9" t="str">
        <f>CONCATENATE(quota_commodities[[#This Row],[goods_nomenclature_item_id]], " - ", quota_commodities[[#This Row],[description]])</f>
        <v>2106909853 - Of a kind used in drink industries</v>
      </c>
    </row>
    <row r="4320" spans="1:4" x14ac:dyDescent="0.25">
      <c r="A4320" s="9" t="s">
        <v>1013</v>
      </c>
      <c r="B4320" s="9" t="s">
        <v>5798</v>
      </c>
      <c r="C4320" s="9" t="s">
        <v>2617</v>
      </c>
      <c r="D4320" s="9" t="str">
        <f>CONCATENATE(quota_commodities[[#This Row],[goods_nomenclature_item_id]], " - ", quota_commodities[[#This Row],[description]])</f>
        <v>2106909855 - Other</v>
      </c>
    </row>
    <row r="4321" spans="1:4" x14ac:dyDescent="0.25">
      <c r="A4321" s="9" t="s">
        <v>1013</v>
      </c>
      <c r="B4321" s="9" t="s">
        <v>4529</v>
      </c>
      <c r="C4321" s="9" t="s">
        <v>4516</v>
      </c>
      <c r="D4321" s="9" t="str">
        <f>CONCATENATE(quota_commodities[[#This Row],[goods_nomenclature_item_id]], " - ", quota_commodities[[#This Row],[description]])</f>
        <v>3302102910 - Containing 70|% or more by weight of sucrose (including invert sugar expressed as sucrose) or isoglucose expressed as sucrose</v>
      </c>
    </row>
    <row r="4322" spans="1:4" x14ac:dyDescent="0.25">
      <c r="A4322" s="9" t="s">
        <v>1014</v>
      </c>
      <c r="B4322" s="9" t="s">
        <v>5799</v>
      </c>
      <c r="C4322" s="9" t="s">
        <v>4006</v>
      </c>
      <c r="D4322" s="9" t="str">
        <f>CONCATENATE(quota_commodities[[#This Row],[goods_nomenclature_item_id]], " - ", quota_commodities[[#This Row],[description]])</f>
        <v>0201300000 - Boneless</v>
      </c>
    </row>
    <row r="4323" spans="1:4" x14ac:dyDescent="0.25">
      <c r="A4323" s="9" t="s">
        <v>1014</v>
      </c>
      <c r="B4323" s="9" t="s">
        <v>5800</v>
      </c>
      <c r="C4323" s="9" t="s">
        <v>4006</v>
      </c>
      <c r="D4323" s="9" t="str">
        <f>CONCATENATE(quota_commodities[[#This Row],[goods_nomenclature_item_id]], " - ", quota_commodities[[#This Row],[description]])</f>
        <v>0202300000 - Boneless</v>
      </c>
    </row>
    <row r="4324" spans="1:4" x14ac:dyDescent="0.25">
      <c r="A4324" s="9" t="s">
        <v>1016</v>
      </c>
      <c r="B4324" s="9" t="s">
        <v>5473</v>
      </c>
      <c r="C4324" s="9" t="s">
        <v>5474</v>
      </c>
      <c r="D4324" s="9" t="str">
        <f>CONCATENATE(quota_commodities[[#This Row],[goods_nomenclature_item_id]], " - ", quota_commodities[[#This Row],[description]])</f>
        <v>0711510000 - Mushrooms of the genus Agaricus</v>
      </c>
    </row>
    <row r="4325" spans="1:4" x14ac:dyDescent="0.25">
      <c r="A4325" s="9" t="s">
        <v>1016</v>
      </c>
      <c r="B4325" s="9" t="s">
        <v>5475</v>
      </c>
      <c r="C4325" s="9" t="s">
        <v>5474</v>
      </c>
      <c r="D4325" s="9" t="str">
        <f>CONCATENATE(quota_commodities[[#This Row],[goods_nomenclature_item_id]], " - ", quota_commodities[[#This Row],[description]])</f>
        <v>2003100000 - Mushrooms of the genus Agaricus</v>
      </c>
    </row>
    <row r="4326" spans="1:4" x14ac:dyDescent="0.25">
      <c r="A4326" s="9" t="s">
        <v>1017</v>
      </c>
      <c r="B4326" s="9" t="s">
        <v>5748</v>
      </c>
      <c r="C4326" s="9" t="s">
        <v>5749</v>
      </c>
      <c r="D4326" s="9" t="str">
        <f>CONCATENATE(quota_commodities[[#This Row],[goods_nomenclature_item_id]], " - ", quota_commodities[[#This Row],[description]])</f>
        <v>2208405100 - Rum with a content of volatile substances other than ethyl and methyl alcohol equal to or exceeding 225|grams per hectolitre of pure alcohol (with a 10|% tolerance)</v>
      </c>
    </row>
    <row r="4327" spans="1:4" x14ac:dyDescent="0.25">
      <c r="A4327" s="9" t="s">
        <v>1017</v>
      </c>
      <c r="B4327" s="9" t="s">
        <v>5750</v>
      </c>
      <c r="C4327" s="9" t="s">
        <v>2617</v>
      </c>
      <c r="D4327" s="9" t="str">
        <f>CONCATENATE(quota_commodities[[#This Row],[goods_nomenclature_item_id]], " - ", quota_commodities[[#This Row],[description]])</f>
        <v>2208409900 - Other</v>
      </c>
    </row>
    <row r="4328" spans="1:4" x14ac:dyDescent="0.25">
      <c r="A4328" s="9" t="s">
        <v>1018</v>
      </c>
      <c r="B4328" s="9" t="s">
        <v>4316</v>
      </c>
      <c r="C4328" s="9" t="s">
        <v>1909</v>
      </c>
      <c r="D4328" s="9" t="str">
        <f>CONCATENATE(quota_commodities[[#This Row],[goods_nomenclature_item_id]], " - ", quota_commodities[[#This Row],[description]])</f>
        <v>0710400000 - Sweetcorn</v>
      </c>
    </row>
    <row r="4329" spans="1:4" x14ac:dyDescent="0.25">
      <c r="A4329" s="9" t="s">
        <v>1018</v>
      </c>
      <c r="B4329" s="9" t="s">
        <v>4319</v>
      </c>
      <c r="C4329" s="9" t="s">
        <v>1909</v>
      </c>
      <c r="D4329" s="9" t="str">
        <f>CONCATENATE(quota_commodities[[#This Row],[goods_nomenclature_item_id]], " - ", quota_commodities[[#This Row],[description]])</f>
        <v>0711903000 - Sweetcorn</v>
      </c>
    </row>
    <row r="4330" spans="1:4" x14ac:dyDescent="0.25">
      <c r="A4330" s="9" t="s">
        <v>1018</v>
      </c>
      <c r="B4330" s="9" t="s">
        <v>4320</v>
      </c>
      <c r="C4330" s="9" t="s">
        <v>4318</v>
      </c>
      <c r="D4330" s="9" t="str">
        <f>CONCATENATE(quota_commodities[[#This Row],[goods_nomenclature_item_id]], " - ", quota_commodities[[#This Row],[description]])</f>
        <v>2001903000 - Sweetcorn (Zea mays var. saccharata)</v>
      </c>
    </row>
    <row r="4331" spans="1:4" x14ac:dyDescent="0.25">
      <c r="A4331" s="9" t="s">
        <v>1018</v>
      </c>
      <c r="B4331" s="9" t="s">
        <v>4317</v>
      </c>
      <c r="C4331" s="9" t="s">
        <v>4318</v>
      </c>
      <c r="D4331" s="9" t="str">
        <f>CONCATENATE(quota_commodities[[#This Row],[goods_nomenclature_item_id]], " - ", quota_commodities[[#This Row],[description]])</f>
        <v>2004901000 - Sweetcorn (Zea mays var. saccharata)</v>
      </c>
    </row>
    <row r="4332" spans="1:4" x14ac:dyDescent="0.25">
      <c r="A4332" s="9" t="s">
        <v>1018</v>
      </c>
      <c r="B4332" s="9" t="s">
        <v>4321</v>
      </c>
      <c r="C4332" s="9" t="s">
        <v>4322</v>
      </c>
      <c r="D4332" s="9" t="str">
        <f>CONCATENATE(quota_commodities[[#This Row],[goods_nomenclature_item_id]], " - ", quota_commodities[[#This Row],[description]])</f>
        <v>2005800000 - Sweetcorn (Zea mays var.saccharata)</v>
      </c>
    </row>
    <row r="4333" spans="1:4" x14ac:dyDescent="0.25">
      <c r="A4333" s="9" t="s">
        <v>1018</v>
      </c>
      <c r="B4333" s="9" t="s">
        <v>5751</v>
      </c>
      <c r="C4333" s="9" t="s">
        <v>5752</v>
      </c>
      <c r="D4333" s="9" t="str">
        <f>CONCATENATE(quota_commodities[[#This Row],[goods_nomenclature_item_id]], " - ", quota_commodities[[#This Row],[description]])</f>
        <v>2008998500 - Maize (corn), other than sweetcorn (Zea mays var. saccharata)</v>
      </c>
    </row>
    <row r="4334" spans="1:4" x14ac:dyDescent="0.25">
      <c r="A4334" s="9" t="s">
        <v>1019</v>
      </c>
      <c r="B4334" s="9" t="s">
        <v>5753</v>
      </c>
      <c r="C4334" s="9" t="s">
        <v>1931</v>
      </c>
      <c r="D4334" s="9" t="str">
        <f>CONCATENATE(quota_commodities[[#This Row],[goods_nomenclature_item_id]], " - ", quota_commodities[[#This Row],[description]])</f>
        <v>0403100000 - Yogurt</v>
      </c>
    </row>
    <row r="4335" spans="1:4" x14ac:dyDescent="0.25">
      <c r="A4335" s="9" t="s">
        <v>1020</v>
      </c>
      <c r="B4335" s="9" t="s">
        <v>5754</v>
      </c>
      <c r="C4335" s="9" t="s">
        <v>5755</v>
      </c>
      <c r="D4335" s="9" t="str">
        <f>CONCATENATE(quota_commodities[[#This Row],[goods_nomenclature_item_id]], " - ", quota_commodities[[#This Row],[description]])</f>
        <v>1701130000 - Cane sugar specified in subheading note|2|to this chapter</v>
      </c>
    </row>
    <row r="4336" spans="1:4" x14ac:dyDescent="0.25">
      <c r="A4336" s="9" t="s">
        <v>1020</v>
      </c>
      <c r="B4336" s="9" t="s">
        <v>5756</v>
      </c>
      <c r="C4336" s="9" t="s">
        <v>5757</v>
      </c>
      <c r="D4336" s="9" t="str">
        <f>CONCATENATE(quota_commodities[[#This Row],[goods_nomenclature_item_id]], " - ", quota_commodities[[#This Row],[description]])</f>
        <v>1701140000 - Other cane sugar</v>
      </c>
    </row>
    <row r="4337" spans="1:4" x14ac:dyDescent="0.25">
      <c r="A4337" s="9" t="s">
        <v>1020</v>
      </c>
      <c r="B4337" s="9" t="s">
        <v>5400</v>
      </c>
      <c r="C4337" s="9" t="s">
        <v>5401</v>
      </c>
      <c r="D4337" s="9" t="str">
        <f>CONCATENATE(quota_commodities[[#This Row],[goods_nomenclature_item_id]], " - ", quota_commodities[[#This Row],[description]])</f>
        <v>1701910000 - Containing added flavouring or colouring matter</v>
      </c>
    </row>
    <row r="4338" spans="1:4" x14ac:dyDescent="0.25">
      <c r="A4338" s="9" t="s">
        <v>1020</v>
      </c>
      <c r="B4338" s="9" t="s">
        <v>5402</v>
      </c>
      <c r="C4338" s="9" t="s">
        <v>2617</v>
      </c>
      <c r="D4338" s="9" t="str">
        <f>CONCATENATE(quota_commodities[[#This Row],[goods_nomenclature_item_id]], " - ", quota_commodities[[#This Row],[description]])</f>
        <v>1701990000 - Other</v>
      </c>
    </row>
    <row r="4339" spans="1:4" x14ac:dyDescent="0.25">
      <c r="A4339" s="9" t="s">
        <v>1021</v>
      </c>
      <c r="B4339" s="9" t="s">
        <v>3408</v>
      </c>
      <c r="C4339" s="9" t="s">
        <v>3409</v>
      </c>
      <c r="D4339" s="9" t="str">
        <f>CONCATENATE(quota_commodities[[#This Row],[goods_nomenclature_item_id]], " - ", quota_commodities[[#This Row],[description]])</f>
        <v>1704909991 - Halva and Loukhum</v>
      </c>
    </row>
    <row r="4340" spans="1:4" x14ac:dyDescent="0.25">
      <c r="A4340" s="9" t="s">
        <v>1021</v>
      </c>
      <c r="B4340" s="9" t="s">
        <v>4514</v>
      </c>
      <c r="C4340" s="9" t="s">
        <v>2617</v>
      </c>
      <c r="D4340" s="9" t="str">
        <f>CONCATENATE(quota_commodities[[#This Row],[goods_nomenclature_item_id]], " - ", quota_commodities[[#This Row],[description]])</f>
        <v>1704909999 - Other</v>
      </c>
    </row>
    <row r="4341" spans="1:4" x14ac:dyDescent="0.25">
      <c r="A4341" s="9" t="s">
        <v>1021</v>
      </c>
      <c r="B4341" s="9" t="s">
        <v>4337</v>
      </c>
      <c r="C4341" s="9" t="s">
        <v>4338</v>
      </c>
      <c r="D4341" s="9" t="str">
        <f>CONCATENATE(quota_commodities[[#This Row],[goods_nomenclature_item_id]], " - ", quota_commodities[[#This Row],[description]])</f>
        <v>1806103000 - Containing 65|% or more but less than 80|% by weight of sucrose (including invert sugar expressed as sucrose) or isoglucose expressed as sucrose</v>
      </c>
    </row>
    <row r="4342" spans="1:4" x14ac:dyDescent="0.25">
      <c r="A4342" s="9" t="s">
        <v>1021</v>
      </c>
      <c r="B4342" s="9" t="s">
        <v>4339</v>
      </c>
      <c r="C4342" s="9" t="s">
        <v>4340</v>
      </c>
      <c r="D4342" s="9" t="str">
        <f>CONCATENATE(quota_commodities[[#This Row],[goods_nomenclature_item_id]], " - ", quota_commodities[[#This Row],[description]])</f>
        <v>1806109000 - Containing 80|% or more by weight of sucrose (including invert sugar expressed as sucrose) or isoglucose expressed as sucrose</v>
      </c>
    </row>
    <row r="4343" spans="1:4" x14ac:dyDescent="0.25">
      <c r="A4343" s="9" t="s">
        <v>1021</v>
      </c>
      <c r="B4343" s="9" t="s">
        <v>4517</v>
      </c>
      <c r="C4343" s="9" t="s">
        <v>4518</v>
      </c>
      <c r="D4343" s="9" t="str">
        <f>CONCATENATE(quota_commodities[[#This Row],[goods_nomenclature_item_id]], " - ", quota_commodities[[#This Row],[description]])</f>
        <v>1806209592 - containing 70% or more by net weight of added cane or beet sugar of subheadings 1701??91 to 1701??99, for the preparation of chocolate beverages</v>
      </c>
    </row>
    <row r="4344" spans="1:4" x14ac:dyDescent="0.25">
      <c r="A4344" s="9" t="s">
        <v>1021</v>
      </c>
      <c r="B4344" s="9" t="s">
        <v>4519</v>
      </c>
      <c r="C4344" s="9" t="s">
        <v>2617</v>
      </c>
      <c r="D4344" s="9" t="str">
        <f>CONCATENATE(quota_commodities[[#This Row],[goods_nomenclature_item_id]], " - ", quota_commodities[[#This Row],[description]])</f>
        <v>1806209599 - Other</v>
      </c>
    </row>
    <row r="4345" spans="1:4" x14ac:dyDescent="0.25">
      <c r="A4345" s="9" t="s">
        <v>1021</v>
      </c>
      <c r="B4345" s="9" t="s">
        <v>4520</v>
      </c>
      <c r="C4345" s="9" t="s">
        <v>2617</v>
      </c>
      <c r="D4345" s="9" t="str">
        <f>CONCATENATE(quota_commodities[[#This Row],[goods_nomenclature_item_id]], " - ", quota_commodities[[#This Row],[description]])</f>
        <v>1901909936 - Other</v>
      </c>
    </row>
    <row r="4346" spans="1:4" x14ac:dyDescent="0.25">
      <c r="A4346" s="9" t="s">
        <v>1021</v>
      </c>
      <c r="B4346" s="9" t="s">
        <v>5759</v>
      </c>
      <c r="C4346" s="9" t="s">
        <v>2617</v>
      </c>
      <c r="D4346" s="9" t="str">
        <f>CONCATENATE(quota_commodities[[#This Row],[goods_nomenclature_item_id]], " - ", quota_commodities[[#This Row],[description]])</f>
        <v>2006003190 - Other</v>
      </c>
    </row>
    <row r="4347" spans="1:4" x14ac:dyDescent="0.25">
      <c r="A4347" s="9" t="s">
        <v>1021</v>
      </c>
      <c r="B4347" s="9" t="s">
        <v>5760</v>
      </c>
      <c r="C4347" s="9" t="s">
        <v>2617</v>
      </c>
      <c r="D4347" s="9" t="str">
        <f>CONCATENATE(quota_commodities[[#This Row],[goods_nomenclature_item_id]], " - ", quota_commodities[[#This Row],[description]])</f>
        <v>2006003819 - Other</v>
      </c>
    </row>
    <row r="4348" spans="1:4" x14ac:dyDescent="0.25">
      <c r="A4348" s="9" t="s">
        <v>1021</v>
      </c>
      <c r="B4348" s="9" t="s">
        <v>5761</v>
      </c>
      <c r="C4348" s="9" t="s">
        <v>2617</v>
      </c>
      <c r="D4348" s="9" t="str">
        <f>CONCATENATE(quota_commodities[[#This Row],[goods_nomenclature_item_id]], " - ", quota_commodities[[#This Row],[description]])</f>
        <v>2006003889 - Other</v>
      </c>
    </row>
    <row r="4349" spans="1:4" x14ac:dyDescent="0.25">
      <c r="A4349" s="9" t="s">
        <v>1021</v>
      </c>
      <c r="B4349" s="9" t="s">
        <v>5762</v>
      </c>
      <c r="C4349" s="9" t="s">
        <v>2617</v>
      </c>
      <c r="D4349" s="9" t="str">
        <f>CONCATENATE(quota_commodities[[#This Row],[goods_nomenclature_item_id]], " - ", quota_commodities[[#This Row],[description]])</f>
        <v>2007911090 - Other</v>
      </c>
    </row>
    <row r="4350" spans="1:4" x14ac:dyDescent="0.25">
      <c r="A4350" s="9" t="s">
        <v>1021</v>
      </c>
      <c r="B4350" s="9" t="s">
        <v>5763</v>
      </c>
      <c r="C4350" s="9" t="s">
        <v>2617</v>
      </c>
      <c r="D4350" s="9" t="str">
        <f>CONCATENATE(quota_commodities[[#This Row],[goods_nomenclature_item_id]], " - ", quota_commodities[[#This Row],[description]])</f>
        <v>2007992090 - Other</v>
      </c>
    </row>
    <row r="4351" spans="1:4" x14ac:dyDescent="0.25">
      <c r="A4351" s="9" t="s">
        <v>1021</v>
      </c>
      <c r="B4351" s="9" t="s">
        <v>5764</v>
      </c>
      <c r="C4351" s="9" t="s">
        <v>5765</v>
      </c>
      <c r="D4351" s="9" t="str">
        <f>CONCATENATE(quota_commodities[[#This Row],[goods_nomenclature_item_id]], " - ", quota_commodities[[#This Row],[description]])</f>
        <v>2007993195 - Fruit pur??es obtained by sieving then brought to the boil in a vacuum, the texture and chemical composition of which have not been changed by the heat treatment</v>
      </c>
    </row>
    <row r="4352" spans="1:4" x14ac:dyDescent="0.25">
      <c r="A4352" s="9" t="s">
        <v>1021</v>
      </c>
      <c r="B4352" s="9" t="s">
        <v>5766</v>
      </c>
      <c r="C4352" s="9" t="s">
        <v>2617</v>
      </c>
      <c r="D4352" s="9" t="str">
        <f>CONCATENATE(quota_commodities[[#This Row],[goods_nomenclature_item_id]], " - ", quota_commodities[[#This Row],[description]])</f>
        <v>2007993199 - Other</v>
      </c>
    </row>
    <row r="4353" spans="1:4" x14ac:dyDescent="0.25">
      <c r="A4353" s="9" t="s">
        <v>1021</v>
      </c>
      <c r="B4353" s="9" t="s">
        <v>5767</v>
      </c>
      <c r="C4353" s="9" t="s">
        <v>5765</v>
      </c>
      <c r="D4353" s="9" t="str">
        <f>CONCATENATE(quota_commodities[[#This Row],[goods_nomenclature_item_id]], " - ", quota_commodities[[#This Row],[description]])</f>
        <v>2007993395 - Fruit pur??es obtained by sieving then brought to the boil in a vacuum, the texture and chemical composition of which have not been changed by the heat treatment</v>
      </c>
    </row>
    <row r="4354" spans="1:4" x14ac:dyDescent="0.25">
      <c r="A4354" s="9" t="s">
        <v>1021</v>
      </c>
      <c r="B4354" s="9" t="s">
        <v>5768</v>
      </c>
      <c r="C4354" s="9" t="s">
        <v>2617</v>
      </c>
      <c r="D4354" s="9" t="str">
        <f>CONCATENATE(quota_commodities[[#This Row],[goods_nomenclature_item_id]], " - ", quota_commodities[[#This Row],[description]])</f>
        <v>2007993399 - Other</v>
      </c>
    </row>
    <row r="4355" spans="1:4" x14ac:dyDescent="0.25">
      <c r="A4355" s="9" t="s">
        <v>1021</v>
      </c>
      <c r="B4355" s="9" t="s">
        <v>5769</v>
      </c>
      <c r="C4355" s="9" t="s">
        <v>5765</v>
      </c>
      <c r="D4355" s="9" t="str">
        <f>CONCATENATE(quota_commodities[[#This Row],[goods_nomenclature_item_id]], " - ", quota_commodities[[#This Row],[description]])</f>
        <v>2007993595 - Fruit pur??es obtained by sieving then brought to the boil in a vacuum, the texture and chemical composition of which have not been changed by the heat treatment</v>
      </c>
    </row>
    <row r="4356" spans="1:4" x14ac:dyDescent="0.25">
      <c r="A4356" s="9" t="s">
        <v>1021</v>
      </c>
      <c r="B4356" s="9" t="s">
        <v>5770</v>
      </c>
      <c r="C4356" s="9" t="s">
        <v>2617</v>
      </c>
      <c r="D4356" s="9" t="str">
        <f>CONCATENATE(quota_commodities[[#This Row],[goods_nomenclature_item_id]], " - ", quota_commodities[[#This Row],[description]])</f>
        <v>2007993599 - Other</v>
      </c>
    </row>
    <row r="4357" spans="1:4" x14ac:dyDescent="0.25">
      <c r="A4357" s="9" t="s">
        <v>1021</v>
      </c>
      <c r="B4357" s="9" t="s">
        <v>5771</v>
      </c>
      <c r="C4357" s="9" t="s">
        <v>2617</v>
      </c>
      <c r="D4357" s="9" t="str">
        <f>CONCATENATE(quota_commodities[[#This Row],[goods_nomenclature_item_id]], " - ", quota_commodities[[#This Row],[description]])</f>
        <v>2007993902 - Other</v>
      </c>
    </row>
    <row r="4358" spans="1:4" x14ac:dyDescent="0.25">
      <c r="A4358" s="9" t="s">
        <v>1021</v>
      </c>
      <c r="B4358" s="9" t="s">
        <v>5772</v>
      </c>
      <c r="C4358" s="9" t="s">
        <v>2617</v>
      </c>
      <c r="D4358" s="9" t="str">
        <f>CONCATENATE(quota_commodities[[#This Row],[goods_nomenclature_item_id]], " - ", quota_commodities[[#This Row],[description]])</f>
        <v>2007993904 - Other</v>
      </c>
    </row>
    <row r="4359" spans="1:4" x14ac:dyDescent="0.25">
      <c r="A4359" s="9" t="s">
        <v>1021</v>
      </c>
      <c r="B4359" s="9" t="s">
        <v>5773</v>
      </c>
      <c r="C4359" s="9" t="s">
        <v>2617</v>
      </c>
      <c r="D4359" s="9" t="str">
        <f>CONCATENATE(quota_commodities[[#This Row],[goods_nomenclature_item_id]], " - ", quota_commodities[[#This Row],[description]])</f>
        <v>2007993906 - Other</v>
      </c>
    </row>
    <row r="4360" spans="1:4" x14ac:dyDescent="0.25">
      <c r="A4360" s="9" t="s">
        <v>1021</v>
      </c>
      <c r="B4360" s="9" t="s">
        <v>4547</v>
      </c>
      <c r="C4360" s="9" t="s">
        <v>2617</v>
      </c>
      <c r="D4360" s="9" t="str">
        <f>CONCATENATE(quota_commodities[[#This Row],[goods_nomenclature_item_id]], " - ", quota_commodities[[#This Row],[description]])</f>
        <v>2007993917 - Other</v>
      </c>
    </row>
    <row r="4361" spans="1:4" x14ac:dyDescent="0.25">
      <c r="A4361" s="9" t="s">
        <v>1021</v>
      </c>
      <c r="B4361" s="9" t="s">
        <v>4549</v>
      </c>
      <c r="C4361" s="9" t="s">
        <v>2617</v>
      </c>
      <c r="D4361" s="9" t="str">
        <f>CONCATENATE(quota_commodities[[#This Row],[goods_nomenclature_item_id]], " - ", quota_commodities[[#This Row],[description]])</f>
        <v>2007993919 - Other</v>
      </c>
    </row>
    <row r="4362" spans="1:4" x14ac:dyDescent="0.25">
      <c r="A4362" s="9" t="s">
        <v>1021</v>
      </c>
      <c r="B4362" s="9" t="s">
        <v>4551</v>
      </c>
      <c r="C4362" s="9" t="s">
        <v>2617</v>
      </c>
      <c r="D4362" s="9" t="str">
        <f>CONCATENATE(quota_commodities[[#This Row],[goods_nomenclature_item_id]], " - ", quota_commodities[[#This Row],[description]])</f>
        <v>2007993924 - Other</v>
      </c>
    </row>
    <row r="4363" spans="1:4" x14ac:dyDescent="0.25">
      <c r="A4363" s="9" t="s">
        <v>1021</v>
      </c>
      <c r="B4363" s="9" t="s">
        <v>4553</v>
      </c>
      <c r="C4363" s="9" t="s">
        <v>2617</v>
      </c>
      <c r="D4363" s="9" t="str">
        <f>CONCATENATE(quota_commodities[[#This Row],[goods_nomenclature_item_id]], " - ", quota_commodities[[#This Row],[description]])</f>
        <v>2007993927 - Other</v>
      </c>
    </row>
    <row r="4364" spans="1:4" x14ac:dyDescent="0.25">
      <c r="A4364" s="9" t="s">
        <v>1021</v>
      </c>
      <c r="B4364" s="9" t="s">
        <v>4555</v>
      </c>
      <c r="C4364" s="9" t="s">
        <v>2617</v>
      </c>
      <c r="D4364" s="9" t="str">
        <f>CONCATENATE(quota_commodities[[#This Row],[goods_nomenclature_item_id]], " - ", quota_commodities[[#This Row],[description]])</f>
        <v>2007993930 - Other</v>
      </c>
    </row>
    <row r="4365" spans="1:4" x14ac:dyDescent="0.25">
      <c r="A4365" s="9" t="s">
        <v>1021</v>
      </c>
      <c r="B4365" s="9" t="s">
        <v>4557</v>
      </c>
      <c r="C4365" s="9" t="s">
        <v>2617</v>
      </c>
      <c r="D4365" s="9" t="str">
        <f>CONCATENATE(quota_commodities[[#This Row],[goods_nomenclature_item_id]], " - ", quota_commodities[[#This Row],[description]])</f>
        <v>2007993934 - Other</v>
      </c>
    </row>
    <row r="4366" spans="1:4" x14ac:dyDescent="0.25">
      <c r="A4366" s="9" t="s">
        <v>1021</v>
      </c>
      <c r="B4366" s="9" t="s">
        <v>5774</v>
      </c>
      <c r="C4366" s="9" t="s">
        <v>2617</v>
      </c>
      <c r="D4366" s="9" t="str">
        <f>CONCATENATE(quota_commodities[[#This Row],[goods_nomenclature_item_id]], " - ", quota_commodities[[#This Row],[description]])</f>
        <v>2007993937 - Other</v>
      </c>
    </row>
    <row r="4367" spans="1:4" x14ac:dyDescent="0.25">
      <c r="A4367" s="9" t="s">
        <v>1021</v>
      </c>
      <c r="B4367" s="9" t="s">
        <v>4559</v>
      </c>
      <c r="C4367" s="9" t="s">
        <v>2617</v>
      </c>
      <c r="D4367" s="9" t="str">
        <f>CONCATENATE(quota_commodities[[#This Row],[goods_nomenclature_item_id]], " - ", quota_commodities[[#This Row],[description]])</f>
        <v>2007993940 - Other</v>
      </c>
    </row>
    <row r="4368" spans="1:4" x14ac:dyDescent="0.25">
      <c r="A4368" s="9" t="s">
        <v>1021</v>
      </c>
      <c r="B4368" s="9" t="s">
        <v>4616</v>
      </c>
      <c r="C4368" s="9" t="s">
        <v>2617</v>
      </c>
      <c r="D4368" s="9" t="str">
        <f>CONCATENATE(quota_commodities[[#This Row],[goods_nomenclature_item_id]], " - ", quota_commodities[[#This Row],[description]])</f>
        <v>2007993944 - Other</v>
      </c>
    </row>
    <row r="4369" spans="1:4" x14ac:dyDescent="0.25">
      <c r="A4369" s="9" t="s">
        <v>1021</v>
      </c>
      <c r="B4369" s="9" t="s">
        <v>4561</v>
      </c>
      <c r="C4369" s="9" t="s">
        <v>2617</v>
      </c>
      <c r="D4369" s="9" t="str">
        <f>CONCATENATE(quota_commodities[[#This Row],[goods_nomenclature_item_id]], " - ", quota_commodities[[#This Row],[description]])</f>
        <v>2007993947 - Other</v>
      </c>
    </row>
    <row r="4370" spans="1:4" x14ac:dyDescent="0.25">
      <c r="A4370" s="9" t="s">
        <v>1021</v>
      </c>
      <c r="B4370" s="9" t="s">
        <v>5775</v>
      </c>
      <c r="C4370" s="9" t="s">
        <v>2617</v>
      </c>
      <c r="D4370" s="9" t="str">
        <f>CONCATENATE(quota_commodities[[#This Row],[goods_nomenclature_item_id]], " - ", quota_commodities[[#This Row],[description]])</f>
        <v>2007993952 - Other</v>
      </c>
    </row>
    <row r="4371" spans="1:4" x14ac:dyDescent="0.25">
      <c r="A4371" s="9" t="s">
        <v>1021</v>
      </c>
      <c r="B4371" s="9" t="s">
        <v>4563</v>
      </c>
      <c r="C4371" s="9" t="s">
        <v>2617</v>
      </c>
      <c r="D4371" s="9" t="str">
        <f>CONCATENATE(quota_commodities[[#This Row],[goods_nomenclature_item_id]], " - ", quota_commodities[[#This Row],[description]])</f>
        <v>2007993956 - Other</v>
      </c>
    </row>
    <row r="4372" spans="1:4" x14ac:dyDescent="0.25">
      <c r="A4372" s="9" t="s">
        <v>1021</v>
      </c>
      <c r="B4372" s="9" t="s">
        <v>5776</v>
      </c>
      <c r="C4372" s="9" t="s">
        <v>2617</v>
      </c>
      <c r="D4372" s="9" t="str">
        <f>CONCATENATE(quota_commodities[[#This Row],[goods_nomenclature_item_id]], " - ", quota_commodities[[#This Row],[description]])</f>
        <v>2007993975 - Other</v>
      </c>
    </row>
    <row r="4373" spans="1:4" x14ac:dyDescent="0.25">
      <c r="A4373" s="9" t="s">
        <v>1021</v>
      </c>
      <c r="B4373" s="9" t="s">
        <v>5777</v>
      </c>
      <c r="C4373" s="9" t="s">
        <v>2617</v>
      </c>
      <c r="D4373" s="9" t="str">
        <f>CONCATENATE(quota_commodities[[#This Row],[goods_nomenclature_item_id]], " - ", quota_commodities[[#This Row],[description]])</f>
        <v>2007993985 - Other</v>
      </c>
    </row>
    <row r="4374" spans="1:4" x14ac:dyDescent="0.25">
      <c r="A4374" s="9" t="s">
        <v>1021</v>
      </c>
      <c r="B4374" s="9" t="s">
        <v>4298</v>
      </c>
      <c r="C4374" s="9" t="s">
        <v>2617</v>
      </c>
      <c r="D4374" s="9" t="str">
        <f>CONCATENATE(quota_commodities[[#This Row],[goods_nomenclature_item_id]], " - ", quota_commodities[[#This Row],[description]])</f>
        <v>2009111119 - Other</v>
      </c>
    </row>
    <row r="4375" spans="1:4" x14ac:dyDescent="0.25">
      <c r="A4375" s="9" t="s">
        <v>1021</v>
      </c>
      <c r="B4375" s="9" t="s">
        <v>4281</v>
      </c>
      <c r="C4375" s="9" t="s">
        <v>2617</v>
      </c>
      <c r="D4375" s="9" t="str">
        <f>CONCATENATE(quota_commodities[[#This Row],[goods_nomenclature_item_id]], " - ", quota_commodities[[#This Row],[description]])</f>
        <v>2009111199 - Other</v>
      </c>
    </row>
    <row r="4376" spans="1:4" x14ac:dyDescent="0.25">
      <c r="A4376" s="9" t="s">
        <v>1021</v>
      </c>
      <c r="B4376" s="9" t="s">
        <v>3330</v>
      </c>
      <c r="C4376" s="9" t="s">
        <v>3331</v>
      </c>
      <c r="D4376" s="9" t="str">
        <f>CONCATENATE(quota_commodities[[#This Row],[goods_nomenclature_item_id]], " - ", quota_commodities[[#This Row],[description]])</f>
        <v>2009119100 - Of a value not exceeding ???|30|per 100|kg net weight and with an added sugar content exceeding 30|% by weight</v>
      </c>
    </row>
    <row r="4377" spans="1:4" x14ac:dyDescent="0.25">
      <c r="A4377" s="9" t="s">
        <v>1021</v>
      </c>
      <c r="B4377" s="9" t="s">
        <v>4306</v>
      </c>
      <c r="C4377" s="9" t="s">
        <v>2617</v>
      </c>
      <c r="D4377" s="9" t="str">
        <f>CONCATENATE(quota_commodities[[#This Row],[goods_nomenclature_item_id]], " - ", quota_commodities[[#This Row],[description]])</f>
        <v>2009191129 - Other</v>
      </c>
    </row>
    <row r="4378" spans="1:4" x14ac:dyDescent="0.25">
      <c r="A4378" s="9" t="s">
        <v>1021</v>
      </c>
      <c r="B4378" s="9" t="s">
        <v>4308</v>
      </c>
      <c r="C4378" s="9" t="s">
        <v>2617</v>
      </c>
      <c r="D4378" s="9" t="str">
        <f>CONCATENATE(quota_commodities[[#This Row],[goods_nomenclature_item_id]], " - ", quota_commodities[[#This Row],[description]])</f>
        <v>2009191139 - Other</v>
      </c>
    </row>
    <row r="4379" spans="1:4" x14ac:dyDescent="0.25">
      <c r="A4379" s="9" t="s">
        <v>1021</v>
      </c>
      <c r="B4379" s="9" t="s">
        <v>4288</v>
      </c>
      <c r="C4379" s="9" t="s">
        <v>2617</v>
      </c>
      <c r="D4379" s="9" t="str">
        <f>CONCATENATE(quota_commodities[[#This Row],[goods_nomenclature_item_id]], " - ", quota_commodities[[#This Row],[description]])</f>
        <v>2009191159 - Other</v>
      </c>
    </row>
    <row r="4380" spans="1:4" x14ac:dyDescent="0.25">
      <c r="A4380" s="9" t="s">
        <v>1021</v>
      </c>
      <c r="B4380" s="9" t="s">
        <v>4290</v>
      </c>
      <c r="C4380" s="9" t="s">
        <v>2617</v>
      </c>
      <c r="D4380" s="9" t="str">
        <f>CONCATENATE(quota_commodities[[#This Row],[goods_nomenclature_item_id]], " - ", quota_commodities[[#This Row],[description]])</f>
        <v>2009191179 - Other</v>
      </c>
    </row>
    <row r="4381" spans="1:4" x14ac:dyDescent="0.25">
      <c r="A4381" s="9" t="s">
        <v>1021</v>
      </c>
      <c r="B4381" s="9" t="s">
        <v>3332</v>
      </c>
      <c r="C4381" s="9" t="s">
        <v>3331</v>
      </c>
      <c r="D4381" s="9" t="str">
        <f>CONCATENATE(quota_commodities[[#This Row],[goods_nomenclature_item_id]], " - ", quota_commodities[[#This Row],[description]])</f>
        <v>2009199100 - Of a value not exceeding ???|30|per 100|kg net weight and with an added sugar content exceeding 30|% by weight</v>
      </c>
    </row>
    <row r="4382" spans="1:4" x14ac:dyDescent="0.25">
      <c r="A4382" s="9" t="s">
        <v>1021</v>
      </c>
      <c r="B4382" s="9" t="s">
        <v>5778</v>
      </c>
      <c r="C4382" s="9" t="s">
        <v>2617</v>
      </c>
      <c r="D4382" s="9" t="str">
        <f>CONCATENATE(quota_commodities[[#This Row],[goods_nomenclature_item_id]], " - ", quota_commodities[[#This Row],[description]])</f>
        <v>2009291119 - Other</v>
      </c>
    </row>
    <row r="4383" spans="1:4" x14ac:dyDescent="0.25">
      <c r="A4383" s="9" t="s">
        <v>1021</v>
      </c>
      <c r="B4383" s="9" t="s">
        <v>5779</v>
      </c>
      <c r="C4383" s="9" t="s">
        <v>2617</v>
      </c>
      <c r="D4383" s="9" t="str">
        <f>CONCATENATE(quota_commodities[[#This Row],[goods_nomenclature_item_id]], " - ", quota_commodities[[#This Row],[description]])</f>
        <v>2009291199 - Other</v>
      </c>
    </row>
    <row r="4384" spans="1:4" x14ac:dyDescent="0.25">
      <c r="A4384" s="9" t="s">
        <v>1021</v>
      </c>
      <c r="B4384" s="9" t="s">
        <v>3333</v>
      </c>
      <c r="C4384" s="9" t="s">
        <v>3331</v>
      </c>
      <c r="D4384" s="9" t="str">
        <f>CONCATENATE(quota_commodities[[#This Row],[goods_nomenclature_item_id]], " - ", quota_commodities[[#This Row],[description]])</f>
        <v>2009299100 - Of a value not exceeding ???|30|per 100|kg net weight and with an added sugar content exceeding 30|% by weight</v>
      </c>
    </row>
    <row r="4385" spans="1:4" x14ac:dyDescent="0.25">
      <c r="A4385" s="9" t="s">
        <v>1021</v>
      </c>
      <c r="B4385" s="9" t="s">
        <v>5780</v>
      </c>
      <c r="C4385" s="9" t="s">
        <v>2617</v>
      </c>
      <c r="D4385" s="9" t="str">
        <f>CONCATENATE(quota_commodities[[#This Row],[goods_nomenclature_item_id]], " - ", quota_commodities[[#This Row],[description]])</f>
        <v>2009391119 - Other</v>
      </c>
    </row>
    <row r="4386" spans="1:4" x14ac:dyDescent="0.25">
      <c r="A4386" s="9" t="s">
        <v>1021</v>
      </c>
      <c r="B4386" s="9" t="s">
        <v>5781</v>
      </c>
      <c r="C4386" s="9" t="s">
        <v>2617</v>
      </c>
      <c r="D4386" s="9" t="str">
        <f>CONCATENATE(quota_commodities[[#This Row],[goods_nomenclature_item_id]], " - ", quota_commodities[[#This Row],[description]])</f>
        <v>2009391199 - Other</v>
      </c>
    </row>
    <row r="4387" spans="1:4" x14ac:dyDescent="0.25">
      <c r="A4387" s="9" t="s">
        <v>1021</v>
      </c>
      <c r="B4387" s="9" t="s">
        <v>3334</v>
      </c>
      <c r="C4387" s="9" t="s">
        <v>3335</v>
      </c>
      <c r="D4387" s="9" t="str">
        <f>CONCATENATE(quota_commodities[[#This Row],[goods_nomenclature_item_id]], " - ", quota_commodities[[#This Row],[description]])</f>
        <v>2009395100 - With an added sugar content exceeding 30|% by weight</v>
      </c>
    </row>
    <row r="4388" spans="1:4" x14ac:dyDescent="0.25">
      <c r="A4388" s="9" t="s">
        <v>1021</v>
      </c>
      <c r="B4388" s="9" t="s">
        <v>3336</v>
      </c>
      <c r="C4388" s="9" t="s">
        <v>3335</v>
      </c>
      <c r="D4388" s="9" t="str">
        <f>CONCATENATE(quota_commodities[[#This Row],[goods_nomenclature_item_id]], " - ", quota_commodities[[#This Row],[description]])</f>
        <v>2009399100 - With an added sugar content exceeding 30|% by weight</v>
      </c>
    </row>
    <row r="4389" spans="1:4" x14ac:dyDescent="0.25">
      <c r="A4389" s="9" t="s">
        <v>1021</v>
      </c>
      <c r="B4389" s="9" t="s">
        <v>5782</v>
      </c>
      <c r="C4389" s="9" t="s">
        <v>2617</v>
      </c>
      <c r="D4389" s="9" t="str">
        <f>CONCATENATE(quota_commodities[[#This Row],[goods_nomenclature_item_id]], " - ", quota_commodities[[#This Row],[description]])</f>
        <v>2009491119 - Other</v>
      </c>
    </row>
    <row r="4390" spans="1:4" x14ac:dyDescent="0.25">
      <c r="A4390" s="9" t="s">
        <v>1021</v>
      </c>
      <c r="B4390" s="9" t="s">
        <v>5783</v>
      </c>
      <c r="C4390" s="9" t="s">
        <v>2617</v>
      </c>
      <c r="D4390" s="9" t="str">
        <f>CONCATENATE(quota_commodities[[#This Row],[goods_nomenclature_item_id]], " - ", quota_commodities[[#This Row],[description]])</f>
        <v>2009491199 - Other</v>
      </c>
    </row>
    <row r="4391" spans="1:4" x14ac:dyDescent="0.25">
      <c r="A4391" s="9" t="s">
        <v>1021</v>
      </c>
      <c r="B4391" s="9" t="s">
        <v>4653</v>
      </c>
      <c r="C4391" s="9" t="s">
        <v>3335</v>
      </c>
      <c r="D4391" s="9" t="str">
        <f>CONCATENATE(quota_commodities[[#This Row],[goods_nomenclature_item_id]], " - ", quota_commodities[[#This Row],[description]])</f>
        <v>2009499100 - With an added sugar content exceeding 30|% by weight</v>
      </c>
    </row>
    <row r="4392" spans="1:4" x14ac:dyDescent="0.25">
      <c r="A4392" s="9" t="s">
        <v>1021</v>
      </c>
      <c r="B4392" s="9" t="s">
        <v>2681</v>
      </c>
      <c r="C4392" s="9" t="s">
        <v>2617</v>
      </c>
      <c r="D4392" s="9" t="str">
        <f>CONCATENATE(quota_commodities[[#This Row],[goods_nomenclature_item_id]], " - ", quota_commodities[[#This Row],[description]])</f>
        <v>2009691119 - Other</v>
      </c>
    </row>
    <row r="4393" spans="1:4" x14ac:dyDescent="0.25">
      <c r="A4393" s="9" t="s">
        <v>1021</v>
      </c>
      <c r="B4393" s="9" t="s">
        <v>5784</v>
      </c>
      <c r="C4393" s="9" t="s">
        <v>2617</v>
      </c>
      <c r="D4393" s="9" t="str">
        <f>CONCATENATE(quota_commodities[[#This Row],[goods_nomenclature_item_id]], " - ", quota_commodities[[#This Row],[description]])</f>
        <v>2009691199 - Other</v>
      </c>
    </row>
    <row r="4394" spans="1:4" x14ac:dyDescent="0.25">
      <c r="A4394" s="9" t="s">
        <v>1021</v>
      </c>
      <c r="B4394" s="9" t="s">
        <v>5476</v>
      </c>
      <c r="C4394" s="9" t="s">
        <v>4376</v>
      </c>
      <c r="D4394" s="9" t="str">
        <f>CONCATENATE(quota_commodities[[#This Row],[goods_nomenclature_item_id]], " - ", quota_commodities[[#This Row],[description]])</f>
        <v>2009697100 - Concentrated</v>
      </c>
    </row>
    <row r="4395" spans="1:4" x14ac:dyDescent="0.25">
      <c r="A4395" s="9" t="s">
        <v>1021</v>
      </c>
      <c r="B4395" s="9" t="s">
        <v>3340</v>
      </c>
      <c r="C4395" s="9" t="s">
        <v>2617</v>
      </c>
      <c r="D4395" s="9" t="str">
        <f>CONCATENATE(quota_commodities[[#This Row],[goods_nomenclature_item_id]], " - ", quota_commodities[[#This Row],[description]])</f>
        <v>2009697900 - Other</v>
      </c>
    </row>
    <row r="4396" spans="1:4" x14ac:dyDescent="0.25">
      <c r="A4396" s="9" t="s">
        <v>1021</v>
      </c>
      <c r="B4396" s="9" t="s">
        <v>5785</v>
      </c>
      <c r="C4396" s="9" t="s">
        <v>2617</v>
      </c>
      <c r="D4396" s="9" t="str">
        <f>CONCATENATE(quota_commodities[[#This Row],[goods_nomenclature_item_id]], " - ", quota_commodities[[#This Row],[description]])</f>
        <v>2009791119 - Other</v>
      </c>
    </row>
    <row r="4397" spans="1:4" x14ac:dyDescent="0.25">
      <c r="A4397" s="9" t="s">
        <v>1021</v>
      </c>
      <c r="B4397" s="9" t="s">
        <v>5786</v>
      </c>
      <c r="C4397" s="9" t="s">
        <v>2617</v>
      </c>
      <c r="D4397" s="9" t="str">
        <f>CONCATENATE(quota_commodities[[#This Row],[goods_nomenclature_item_id]], " - ", quota_commodities[[#This Row],[description]])</f>
        <v>2009791199 - Other</v>
      </c>
    </row>
    <row r="4398" spans="1:4" x14ac:dyDescent="0.25">
      <c r="A4398" s="9" t="s">
        <v>1021</v>
      </c>
      <c r="B4398" s="9" t="s">
        <v>5787</v>
      </c>
      <c r="C4398" s="9" t="s">
        <v>2617</v>
      </c>
      <c r="D4398" s="9" t="str">
        <f>CONCATENATE(quota_commodities[[#This Row],[goods_nomenclature_item_id]], " - ", quota_commodities[[#This Row],[description]])</f>
        <v>2009811190 - Other</v>
      </c>
    </row>
    <row r="4399" spans="1:4" x14ac:dyDescent="0.25">
      <c r="A4399" s="9" t="s">
        <v>1021</v>
      </c>
      <c r="B4399" s="9" t="s">
        <v>3342</v>
      </c>
      <c r="C4399" s="9" t="s">
        <v>3335</v>
      </c>
      <c r="D4399" s="9" t="str">
        <f>CONCATENATE(quota_commodities[[#This Row],[goods_nomenclature_item_id]], " - ", quota_commodities[[#This Row],[description]])</f>
        <v>2009815100 - With an added sugar content exceeding 30|% by weight</v>
      </c>
    </row>
    <row r="4400" spans="1:4" x14ac:dyDescent="0.25">
      <c r="A4400" s="9" t="s">
        <v>1021</v>
      </c>
      <c r="B4400" s="9" t="s">
        <v>5788</v>
      </c>
      <c r="C4400" s="9" t="s">
        <v>2617</v>
      </c>
      <c r="D4400" s="9" t="str">
        <f>CONCATENATE(quota_commodities[[#This Row],[goods_nomenclature_item_id]], " - ", quota_commodities[[#This Row],[description]])</f>
        <v>2009891119 - Other</v>
      </c>
    </row>
    <row r="4401" spans="1:4" x14ac:dyDescent="0.25">
      <c r="A4401" s="9" t="s">
        <v>1021</v>
      </c>
      <c r="B4401" s="9" t="s">
        <v>5789</v>
      </c>
      <c r="C4401" s="9" t="s">
        <v>2617</v>
      </c>
      <c r="D4401" s="9" t="str">
        <f>CONCATENATE(quota_commodities[[#This Row],[goods_nomenclature_item_id]], " - ", quota_commodities[[#This Row],[description]])</f>
        <v>2009891199 - Other</v>
      </c>
    </row>
    <row r="4402" spans="1:4" x14ac:dyDescent="0.25">
      <c r="A4402" s="9" t="s">
        <v>1021</v>
      </c>
      <c r="B4402" s="9" t="s">
        <v>4162</v>
      </c>
      <c r="C4402" s="9" t="s">
        <v>2617</v>
      </c>
      <c r="D4402" s="9" t="str">
        <f>CONCATENATE(quota_commodities[[#This Row],[goods_nomenclature_item_id]], " - ", quota_commodities[[#This Row],[description]])</f>
        <v>2009893529 - Other</v>
      </c>
    </row>
    <row r="4403" spans="1:4" x14ac:dyDescent="0.25">
      <c r="A4403" s="9" t="s">
        <v>1021</v>
      </c>
      <c r="B4403" s="9" t="s">
        <v>4164</v>
      </c>
      <c r="C4403" s="9" t="s">
        <v>2617</v>
      </c>
      <c r="D4403" s="9" t="str">
        <f>CONCATENATE(quota_commodities[[#This Row],[goods_nomenclature_item_id]], " - ", quota_commodities[[#This Row],[description]])</f>
        <v>2009893539 - Other</v>
      </c>
    </row>
    <row r="4404" spans="1:4" x14ac:dyDescent="0.25">
      <c r="A4404" s="9" t="s">
        <v>1021</v>
      </c>
      <c r="B4404" s="9" t="s">
        <v>5790</v>
      </c>
      <c r="C4404" s="9" t="s">
        <v>2617</v>
      </c>
      <c r="D4404" s="9" t="str">
        <f>CONCATENATE(quota_commodities[[#This Row],[goods_nomenclature_item_id]], " - ", quota_commodities[[#This Row],[description]])</f>
        <v>2009893545 - Other</v>
      </c>
    </row>
    <row r="4405" spans="1:4" x14ac:dyDescent="0.25">
      <c r="A4405" s="9" t="s">
        <v>1021</v>
      </c>
      <c r="B4405" s="9" t="s">
        <v>5791</v>
      </c>
      <c r="C4405" s="9" t="s">
        <v>2617</v>
      </c>
      <c r="D4405" s="9" t="str">
        <f>CONCATENATE(quota_commodities[[#This Row],[goods_nomenclature_item_id]], " - ", quota_commodities[[#This Row],[description]])</f>
        <v>2009893549 - Other</v>
      </c>
    </row>
    <row r="4406" spans="1:4" x14ac:dyDescent="0.25">
      <c r="A4406" s="9" t="s">
        <v>1021</v>
      </c>
      <c r="B4406" s="9" t="s">
        <v>5792</v>
      </c>
      <c r="C4406" s="9" t="s">
        <v>2617</v>
      </c>
      <c r="D4406" s="9" t="str">
        <f>CONCATENATE(quota_commodities[[#This Row],[goods_nomenclature_item_id]], " - ", quota_commodities[[#This Row],[description]])</f>
        <v>2009893559 - Other</v>
      </c>
    </row>
    <row r="4407" spans="1:4" x14ac:dyDescent="0.25">
      <c r="A4407" s="9" t="s">
        <v>1021</v>
      </c>
      <c r="B4407" s="9" t="s">
        <v>5793</v>
      </c>
      <c r="C4407" s="9" t="s">
        <v>2617</v>
      </c>
      <c r="D4407" s="9" t="str">
        <f>CONCATENATE(quota_commodities[[#This Row],[goods_nomenclature_item_id]], " - ", quota_commodities[[#This Row],[description]])</f>
        <v>2009893579 - Other</v>
      </c>
    </row>
    <row r="4408" spans="1:4" x14ac:dyDescent="0.25">
      <c r="A4408" s="9" t="s">
        <v>1021</v>
      </c>
      <c r="B4408" s="9" t="s">
        <v>3343</v>
      </c>
      <c r="C4408" s="9" t="s">
        <v>3335</v>
      </c>
      <c r="D4408" s="9" t="str">
        <f>CONCATENATE(quota_commodities[[#This Row],[goods_nomenclature_item_id]], " - ", quota_commodities[[#This Row],[description]])</f>
        <v>2009896100 - With an added sugar content exceeding 30|% by weight</v>
      </c>
    </row>
    <row r="4409" spans="1:4" x14ac:dyDescent="0.25">
      <c r="A4409" s="9" t="s">
        <v>1021</v>
      </c>
      <c r="B4409" s="9" t="s">
        <v>3345</v>
      </c>
      <c r="C4409" s="9" t="s">
        <v>2617</v>
      </c>
      <c r="D4409" s="9" t="str">
        <f>CONCATENATE(quota_commodities[[#This Row],[goods_nomenclature_item_id]], " - ", quota_commodities[[#This Row],[description]])</f>
        <v>2009898600 - Other</v>
      </c>
    </row>
    <row r="4410" spans="1:4" x14ac:dyDescent="0.25">
      <c r="A4410" s="9" t="s">
        <v>1021</v>
      </c>
      <c r="B4410" s="9" t="s">
        <v>5794</v>
      </c>
      <c r="C4410" s="9" t="s">
        <v>2617</v>
      </c>
      <c r="D4410" s="9" t="str">
        <f>CONCATENATE(quota_commodities[[#This Row],[goods_nomenclature_item_id]], " - ", quota_commodities[[#This Row],[description]])</f>
        <v>2009901190 - Other</v>
      </c>
    </row>
    <row r="4411" spans="1:4" x14ac:dyDescent="0.25">
      <c r="A4411" s="9" t="s">
        <v>1021</v>
      </c>
      <c r="B4411" s="9" t="s">
        <v>4351</v>
      </c>
      <c r="C4411" s="9" t="s">
        <v>2617</v>
      </c>
      <c r="D4411" s="9" t="str">
        <f>CONCATENATE(quota_commodities[[#This Row],[goods_nomenclature_item_id]], " - ", quota_commodities[[#This Row],[description]])</f>
        <v>2009902119 - Other</v>
      </c>
    </row>
    <row r="4412" spans="1:4" x14ac:dyDescent="0.25">
      <c r="A4412" s="9" t="s">
        <v>1021</v>
      </c>
      <c r="B4412" s="9" t="s">
        <v>5795</v>
      </c>
      <c r="C4412" s="9" t="s">
        <v>2617</v>
      </c>
      <c r="D4412" s="9" t="str">
        <f>CONCATENATE(quota_commodities[[#This Row],[goods_nomenclature_item_id]], " - ", quota_commodities[[#This Row],[description]])</f>
        <v>2009902199 - Other</v>
      </c>
    </row>
    <row r="4413" spans="1:4" x14ac:dyDescent="0.25">
      <c r="A4413" s="9" t="s">
        <v>1021</v>
      </c>
      <c r="B4413" s="9" t="s">
        <v>3346</v>
      </c>
      <c r="C4413" s="9" t="s">
        <v>3347</v>
      </c>
      <c r="D4413" s="9" t="str">
        <f>CONCATENATE(quota_commodities[[#This Row],[goods_nomenclature_item_id]], " - ", quota_commodities[[#This Row],[description]])</f>
        <v>2009903100 - Of a value not exceeding ???|18|per 100|kg net weight and with an added sugar content exceeding 30|% by weight</v>
      </c>
    </row>
    <row r="4414" spans="1:4" x14ac:dyDescent="0.25">
      <c r="A4414" s="9" t="s">
        <v>1021</v>
      </c>
      <c r="B4414" s="9" t="s">
        <v>3348</v>
      </c>
      <c r="C4414" s="9" t="s">
        <v>3335</v>
      </c>
      <c r="D4414" s="9" t="str">
        <f>CONCATENATE(quota_commodities[[#This Row],[goods_nomenclature_item_id]], " - ", quota_commodities[[#This Row],[description]])</f>
        <v>2009907100 - With an added sugar content exceeding 30|% by weight</v>
      </c>
    </row>
    <row r="4415" spans="1:4" x14ac:dyDescent="0.25">
      <c r="A4415" s="9" t="s">
        <v>1021</v>
      </c>
      <c r="B4415" s="9" t="s">
        <v>3351</v>
      </c>
      <c r="C4415" s="9" t="s">
        <v>2617</v>
      </c>
      <c r="D4415" s="9" t="str">
        <f>CONCATENATE(quota_commodities[[#This Row],[goods_nomenclature_item_id]], " - ", quota_commodities[[#This Row],[description]])</f>
        <v>2009909400 - Other</v>
      </c>
    </row>
    <row r="4416" spans="1:4" x14ac:dyDescent="0.25">
      <c r="A4416" s="9" t="s">
        <v>1021</v>
      </c>
      <c r="B4416" s="9" t="s">
        <v>4521</v>
      </c>
      <c r="C4416" s="9" t="s">
        <v>4516</v>
      </c>
      <c r="D4416" s="9" t="str">
        <f>CONCATENATE(quota_commodities[[#This Row],[goods_nomenclature_item_id]], " - ", quota_commodities[[#This Row],[description]])</f>
        <v>2101129892 - Containing 70|% or more by weight of sucrose (including invert sugar expressed as sucrose) or isoglucose expressed as sucrose</v>
      </c>
    </row>
    <row r="4417" spans="1:4" x14ac:dyDescent="0.25">
      <c r="A4417" s="9" t="s">
        <v>1021</v>
      </c>
      <c r="B4417" s="9" t="s">
        <v>4522</v>
      </c>
      <c r="C4417" s="9" t="s">
        <v>4516</v>
      </c>
      <c r="D4417" s="9" t="str">
        <f>CONCATENATE(quota_commodities[[#This Row],[goods_nomenclature_item_id]], " - ", quota_commodities[[#This Row],[description]])</f>
        <v>2101209885 - Containing 70|% or more by weight of sucrose (including invert sugar expressed as sucrose) or isoglucose expressed as sucrose</v>
      </c>
    </row>
    <row r="4418" spans="1:4" x14ac:dyDescent="0.25">
      <c r="A4418" s="9" t="s">
        <v>1021</v>
      </c>
      <c r="B4418" s="9" t="s">
        <v>4524</v>
      </c>
      <c r="C4418" s="9" t="s">
        <v>4525</v>
      </c>
      <c r="D4418" s="9" t="str">
        <f>CONCATENATE(quota_commodities[[#This Row],[goods_nomenclature_item_id]], " - ", quota_commodities[[#This Row],[description]])</f>
        <v>2106909826 - Of a kind used in drink industries containing 70% or more by weight of sucrose/isosucrose</v>
      </c>
    </row>
    <row r="4419" spans="1:4" x14ac:dyDescent="0.25">
      <c r="A4419" s="9" t="s">
        <v>1021</v>
      </c>
      <c r="B4419" s="9" t="s">
        <v>5796</v>
      </c>
      <c r="C4419" s="9" t="s">
        <v>2617</v>
      </c>
      <c r="D4419" s="9" t="str">
        <f>CONCATENATE(quota_commodities[[#This Row],[goods_nomenclature_item_id]], " - ", quota_commodities[[#This Row],[description]])</f>
        <v>2106909833 - Other</v>
      </c>
    </row>
    <row r="4420" spans="1:4" x14ac:dyDescent="0.25">
      <c r="A4420" s="9" t="s">
        <v>1021</v>
      </c>
      <c r="B4420" s="9" t="s">
        <v>4526</v>
      </c>
      <c r="C4420" s="9" t="s">
        <v>4525</v>
      </c>
      <c r="D4420" s="9" t="str">
        <f>CONCATENATE(quota_commodities[[#This Row],[goods_nomenclature_item_id]], " - ", quota_commodities[[#This Row],[description]])</f>
        <v>2106909834 - Of a kind used in drink industries containing 70% or more by weight of sucrose/isosucrose</v>
      </c>
    </row>
    <row r="4421" spans="1:4" x14ac:dyDescent="0.25">
      <c r="A4421" s="9" t="s">
        <v>1021</v>
      </c>
      <c r="B4421" s="9" t="s">
        <v>5797</v>
      </c>
      <c r="C4421" s="9" t="s">
        <v>2617</v>
      </c>
      <c r="D4421" s="9" t="str">
        <f>CONCATENATE(quota_commodities[[#This Row],[goods_nomenclature_item_id]], " - ", quota_commodities[[#This Row],[description]])</f>
        <v>2106909838 - Other</v>
      </c>
    </row>
    <row r="4422" spans="1:4" x14ac:dyDescent="0.25">
      <c r="A4422" s="9" t="s">
        <v>1021</v>
      </c>
      <c r="B4422" s="9" t="s">
        <v>4527</v>
      </c>
      <c r="C4422" s="9" t="s">
        <v>4528</v>
      </c>
      <c r="D4422" s="9" t="str">
        <f>CONCATENATE(quota_commodities[[#This Row],[goods_nomenclature_item_id]], " - ", quota_commodities[[#This Row],[description]])</f>
        <v>2106909853 - Of a kind used in drink industries</v>
      </c>
    </row>
    <row r="4423" spans="1:4" x14ac:dyDescent="0.25">
      <c r="A4423" s="9" t="s">
        <v>1021</v>
      </c>
      <c r="B4423" s="9" t="s">
        <v>5798</v>
      </c>
      <c r="C4423" s="9" t="s">
        <v>2617</v>
      </c>
      <c r="D4423" s="9" t="str">
        <f>CONCATENATE(quota_commodities[[#This Row],[goods_nomenclature_item_id]], " - ", quota_commodities[[#This Row],[description]])</f>
        <v>2106909855 - Other</v>
      </c>
    </row>
    <row r="4424" spans="1:4" x14ac:dyDescent="0.25">
      <c r="A4424" s="9" t="s">
        <v>1021</v>
      </c>
      <c r="B4424" s="9" t="s">
        <v>4529</v>
      </c>
      <c r="C4424" s="9" t="s">
        <v>4516</v>
      </c>
      <c r="D4424" s="9" t="str">
        <f>CONCATENATE(quota_commodities[[#This Row],[goods_nomenclature_item_id]], " - ", quota_commodities[[#This Row],[description]])</f>
        <v>3302102910 - Containing 70|% or more by weight of sucrose (including invert sugar expressed as sucrose) or isoglucose expressed as sucrose</v>
      </c>
    </row>
    <row r="4425" spans="1:4" x14ac:dyDescent="0.25">
      <c r="A4425" s="9" t="s">
        <v>1022</v>
      </c>
      <c r="B4425" s="9" t="s">
        <v>5697</v>
      </c>
      <c r="C4425" s="9" t="s">
        <v>2617</v>
      </c>
      <c r="D4425" s="9" t="str">
        <f>CONCATENATE(quota_commodities[[#This Row],[goods_nomenclature_item_id]], " - ", quota_commodities[[#This Row],[description]])</f>
        <v>0402990000 - Other</v>
      </c>
    </row>
    <row r="4426" spans="1:4" x14ac:dyDescent="0.25">
      <c r="A4426" s="9" t="s">
        <v>1023</v>
      </c>
      <c r="B4426" s="9" t="s">
        <v>5675</v>
      </c>
      <c r="C4426" s="9" t="s">
        <v>5676</v>
      </c>
      <c r="D4426" s="9" t="str">
        <f>CONCATENATE(quota_commodities[[#This Row],[goods_nomenclature_item_id]], " - ", quota_commodities[[#This Row],[description]])</f>
        <v>0201000000 - Meat of bovine animals, fresh or chilled</v>
      </c>
    </row>
    <row r="4427" spans="1:4" x14ac:dyDescent="0.25">
      <c r="A4427" s="9" t="s">
        <v>1023</v>
      </c>
      <c r="B4427" s="9" t="s">
        <v>5677</v>
      </c>
      <c r="C4427" s="9" t="s">
        <v>5678</v>
      </c>
      <c r="D4427" s="9" t="str">
        <f>CONCATENATE(quota_commodities[[#This Row],[goods_nomenclature_item_id]], " - ", quota_commodities[[#This Row],[description]])</f>
        <v>0202000000 - Meat of bovine animals, frozen</v>
      </c>
    </row>
    <row r="4428" spans="1:4" x14ac:dyDescent="0.25">
      <c r="A4428" s="9" t="s">
        <v>1025</v>
      </c>
      <c r="B4428" s="9" t="s">
        <v>4194</v>
      </c>
      <c r="C4428" s="9" t="s">
        <v>1865</v>
      </c>
      <c r="D4428" s="9" t="str">
        <f>CONCATENATE(quota_commodities[[#This Row],[goods_nomenclature_item_id]], " - ", quota_commodities[[#This Row],[description]])</f>
        <v>0703200000 - Garlic</v>
      </c>
    </row>
    <row r="4429" spans="1:4" x14ac:dyDescent="0.25">
      <c r="A4429" s="9" t="s">
        <v>1026</v>
      </c>
      <c r="B4429" s="9" t="s">
        <v>5473</v>
      </c>
      <c r="C4429" s="9" t="s">
        <v>5474</v>
      </c>
      <c r="D4429" s="9" t="str">
        <f>CONCATENATE(quota_commodities[[#This Row],[goods_nomenclature_item_id]], " - ", quota_commodities[[#This Row],[description]])</f>
        <v>0711510000 - Mushrooms of the genus Agaricus</v>
      </c>
    </row>
    <row r="4430" spans="1:4" x14ac:dyDescent="0.25">
      <c r="A4430" s="9" t="s">
        <v>1026</v>
      </c>
      <c r="B4430" s="9" t="s">
        <v>5475</v>
      </c>
      <c r="C4430" s="9" t="s">
        <v>5474</v>
      </c>
      <c r="D4430" s="9" t="str">
        <f>CONCATENATE(quota_commodities[[#This Row],[goods_nomenclature_item_id]], " - ", quota_commodities[[#This Row],[description]])</f>
        <v>2003100000 - Mushrooms of the genus Agaricus</v>
      </c>
    </row>
    <row r="4431" spans="1:4" x14ac:dyDescent="0.25">
      <c r="A4431" s="9" t="s">
        <v>1027</v>
      </c>
      <c r="B4431" s="9" t="s">
        <v>5801</v>
      </c>
      <c r="C4431" s="9" t="s">
        <v>5745</v>
      </c>
      <c r="D4431" s="9" t="str">
        <f>CONCATENATE(quota_commodities[[#This Row],[goods_nomenclature_item_id]], " - ", quota_commodities[[#This Row],[description]])</f>
        <v>1006201500 - Of a length/width ratio greater than 2|but less than 3</v>
      </c>
    </row>
    <row r="4432" spans="1:4" x14ac:dyDescent="0.25">
      <c r="A4432" s="9" t="s">
        <v>1027</v>
      </c>
      <c r="B4432" s="9" t="s">
        <v>5802</v>
      </c>
      <c r="C4432" s="9" t="s">
        <v>5747</v>
      </c>
      <c r="D4432" s="9" t="str">
        <f>CONCATENATE(quota_commodities[[#This Row],[goods_nomenclature_item_id]], " - ", quota_commodities[[#This Row],[description]])</f>
        <v>1006201700 - Of a length/width ratio equal to or greater than 3</v>
      </c>
    </row>
    <row r="4433" spans="1:4" x14ac:dyDescent="0.25">
      <c r="A4433" s="9" t="s">
        <v>1027</v>
      </c>
      <c r="B4433" s="9" t="s">
        <v>5803</v>
      </c>
      <c r="C4433" s="9" t="s">
        <v>5745</v>
      </c>
      <c r="D4433" s="9" t="str">
        <f>CONCATENATE(quota_commodities[[#This Row],[goods_nomenclature_item_id]], " - ", quota_commodities[[#This Row],[description]])</f>
        <v>1006209600 - Of a length/width ratio greater than 2|but less than 3</v>
      </c>
    </row>
    <row r="4434" spans="1:4" x14ac:dyDescent="0.25">
      <c r="A4434" s="9" t="s">
        <v>1027</v>
      </c>
      <c r="B4434" s="9" t="s">
        <v>5804</v>
      </c>
      <c r="C4434" s="9" t="s">
        <v>5747</v>
      </c>
      <c r="D4434" s="9" t="str">
        <f>CONCATENATE(quota_commodities[[#This Row],[goods_nomenclature_item_id]], " - ", quota_commodities[[#This Row],[description]])</f>
        <v>1006209800 - Of a length/width ratio equal to or greater than 3</v>
      </c>
    </row>
    <row r="4435" spans="1:4" x14ac:dyDescent="0.25">
      <c r="A4435" s="9" t="s">
        <v>1027</v>
      </c>
      <c r="B4435" s="9" t="s">
        <v>5805</v>
      </c>
      <c r="C4435" s="9" t="s">
        <v>5745</v>
      </c>
      <c r="D4435" s="9" t="str">
        <f>CONCATENATE(quota_commodities[[#This Row],[goods_nomenclature_item_id]], " - ", quota_commodities[[#This Row],[description]])</f>
        <v>1006302500 - Of a length/width ratio greater than 2|but less than 3</v>
      </c>
    </row>
    <row r="4436" spans="1:4" x14ac:dyDescent="0.25">
      <c r="A4436" s="9" t="s">
        <v>1027</v>
      </c>
      <c r="B4436" s="9" t="s">
        <v>5806</v>
      </c>
      <c r="C4436" s="9" t="s">
        <v>5747</v>
      </c>
      <c r="D4436" s="9" t="str">
        <f>CONCATENATE(quota_commodities[[#This Row],[goods_nomenclature_item_id]], " - ", quota_commodities[[#This Row],[description]])</f>
        <v>1006302700 - Of a length/width ratio equal to or greater than 3</v>
      </c>
    </row>
    <row r="4437" spans="1:4" x14ac:dyDescent="0.25">
      <c r="A4437" s="9" t="s">
        <v>1027</v>
      </c>
      <c r="B4437" s="9" t="s">
        <v>5807</v>
      </c>
      <c r="C4437" s="9" t="s">
        <v>5745</v>
      </c>
      <c r="D4437" s="9" t="str">
        <f>CONCATENATE(quota_commodities[[#This Row],[goods_nomenclature_item_id]], " - ", quota_commodities[[#This Row],[description]])</f>
        <v>1006304600 - Of a length/width ratio greater than 2|but less than 3</v>
      </c>
    </row>
    <row r="4438" spans="1:4" x14ac:dyDescent="0.25">
      <c r="A4438" s="9" t="s">
        <v>1027</v>
      </c>
      <c r="B4438" s="9" t="s">
        <v>5808</v>
      </c>
      <c r="C4438" s="9" t="s">
        <v>5747</v>
      </c>
      <c r="D4438" s="9" t="str">
        <f>CONCATENATE(quota_commodities[[#This Row],[goods_nomenclature_item_id]], " - ", quota_commodities[[#This Row],[description]])</f>
        <v>1006304800 - Of a length/width ratio equal to or greater than 3</v>
      </c>
    </row>
    <row r="4439" spans="1:4" x14ac:dyDescent="0.25">
      <c r="A4439" s="9" t="s">
        <v>1027</v>
      </c>
      <c r="B4439" s="9" t="s">
        <v>5809</v>
      </c>
      <c r="C4439" s="9" t="s">
        <v>5745</v>
      </c>
      <c r="D4439" s="9" t="str">
        <f>CONCATENATE(quota_commodities[[#This Row],[goods_nomenclature_item_id]], " - ", quota_commodities[[#This Row],[description]])</f>
        <v>1006306500 - Of a length/width ratio greater than 2|but less than 3</v>
      </c>
    </row>
    <row r="4440" spans="1:4" x14ac:dyDescent="0.25">
      <c r="A4440" s="9" t="s">
        <v>1027</v>
      </c>
      <c r="B4440" s="9" t="s">
        <v>5810</v>
      </c>
      <c r="C4440" s="9" t="s">
        <v>5747</v>
      </c>
      <c r="D4440" s="9" t="str">
        <f>CONCATENATE(quota_commodities[[#This Row],[goods_nomenclature_item_id]], " - ", quota_commodities[[#This Row],[description]])</f>
        <v>1006306700 - Of a length/width ratio equal to or greater than 3</v>
      </c>
    </row>
    <row r="4441" spans="1:4" x14ac:dyDescent="0.25">
      <c r="A4441" s="9" t="s">
        <v>1027</v>
      </c>
      <c r="B4441" s="9" t="s">
        <v>5811</v>
      </c>
      <c r="C4441" s="9" t="s">
        <v>5745</v>
      </c>
      <c r="D4441" s="9" t="str">
        <f>CONCATENATE(quota_commodities[[#This Row],[goods_nomenclature_item_id]], " - ", quota_commodities[[#This Row],[description]])</f>
        <v>1006309600 - Of a length/width ratio greater than 2|but less than 3</v>
      </c>
    </row>
    <row r="4442" spans="1:4" x14ac:dyDescent="0.25">
      <c r="A4442" s="9" t="s">
        <v>1027</v>
      </c>
      <c r="B4442" s="9" t="s">
        <v>5812</v>
      </c>
      <c r="C4442" s="9" t="s">
        <v>5747</v>
      </c>
      <c r="D4442" s="9" t="str">
        <f>CONCATENATE(quota_commodities[[#This Row],[goods_nomenclature_item_id]], " - ", quota_commodities[[#This Row],[description]])</f>
        <v>1006309800 - Of a length/width ratio equal to or greater than 3</v>
      </c>
    </row>
    <row r="4443" spans="1:4" x14ac:dyDescent="0.25">
      <c r="A4443" s="9" t="s">
        <v>1028</v>
      </c>
      <c r="B4443" s="9" t="s">
        <v>5748</v>
      </c>
      <c r="C4443" s="9" t="s">
        <v>5749</v>
      </c>
      <c r="D4443" s="9" t="str">
        <f>CONCATENATE(quota_commodities[[#This Row],[goods_nomenclature_item_id]], " - ", quota_commodities[[#This Row],[description]])</f>
        <v>2208405100 - Rum with a content of volatile substances other than ethyl and methyl alcohol equal to or exceeding 225|grams per hectolitre of pure alcohol (with a 10|% tolerance)</v>
      </c>
    </row>
    <row r="4444" spans="1:4" x14ac:dyDescent="0.25">
      <c r="A4444" s="9" t="s">
        <v>1028</v>
      </c>
      <c r="B4444" s="9" t="s">
        <v>5750</v>
      </c>
      <c r="C4444" s="9" t="s">
        <v>2617</v>
      </c>
      <c r="D4444" s="9" t="str">
        <f>CONCATENATE(quota_commodities[[#This Row],[goods_nomenclature_item_id]], " - ", quota_commodities[[#This Row],[description]])</f>
        <v>2208409900 - Other</v>
      </c>
    </row>
    <row r="4445" spans="1:4" x14ac:dyDescent="0.25">
      <c r="A4445" s="9" t="s">
        <v>1029</v>
      </c>
      <c r="B4445" s="9" t="s">
        <v>4316</v>
      </c>
      <c r="C4445" s="9" t="s">
        <v>1909</v>
      </c>
      <c r="D4445" s="9" t="str">
        <f>CONCATENATE(quota_commodities[[#This Row],[goods_nomenclature_item_id]], " - ", quota_commodities[[#This Row],[description]])</f>
        <v>0710400000 - Sweetcorn</v>
      </c>
    </row>
    <row r="4446" spans="1:4" x14ac:dyDescent="0.25">
      <c r="A4446" s="9" t="s">
        <v>1029</v>
      </c>
      <c r="B4446" s="9" t="s">
        <v>4319</v>
      </c>
      <c r="C4446" s="9" t="s">
        <v>1909</v>
      </c>
      <c r="D4446" s="9" t="str">
        <f>CONCATENATE(quota_commodities[[#This Row],[goods_nomenclature_item_id]], " - ", quota_commodities[[#This Row],[description]])</f>
        <v>0711903000 - Sweetcorn</v>
      </c>
    </row>
    <row r="4447" spans="1:4" x14ac:dyDescent="0.25">
      <c r="A4447" s="9" t="s">
        <v>1029</v>
      </c>
      <c r="B4447" s="9" t="s">
        <v>4320</v>
      </c>
      <c r="C4447" s="9" t="s">
        <v>4318</v>
      </c>
      <c r="D4447" s="9" t="str">
        <f>CONCATENATE(quota_commodities[[#This Row],[goods_nomenclature_item_id]], " - ", quota_commodities[[#This Row],[description]])</f>
        <v>2001903000 - Sweetcorn (Zea mays var. saccharata)</v>
      </c>
    </row>
    <row r="4448" spans="1:4" x14ac:dyDescent="0.25">
      <c r="A4448" s="9" t="s">
        <v>1029</v>
      </c>
      <c r="B4448" s="9" t="s">
        <v>4317</v>
      </c>
      <c r="C4448" s="9" t="s">
        <v>4318</v>
      </c>
      <c r="D4448" s="9" t="str">
        <f>CONCATENATE(quota_commodities[[#This Row],[goods_nomenclature_item_id]], " - ", quota_commodities[[#This Row],[description]])</f>
        <v>2004901000 - Sweetcorn (Zea mays var. saccharata)</v>
      </c>
    </row>
    <row r="4449" spans="1:4" x14ac:dyDescent="0.25">
      <c r="A4449" s="9" t="s">
        <v>1029</v>
      </c>
      <c r="B4449" s="9" t="s">
        <v>4321</v>
      </c>
      <c r="C4449" s="9" t="s">
        <v>4322</v>
      </c>
      <c r="D4449" s="9" t="str">
        <f>CONCATENATE(quota_commodities[[#This Row],[goods_nomenclature_item_id]], " - ", quota_commodities[[#This Row],[description]])</f>
        <v>2005800000 - Sweetcorn (Zea mays var.saccharata)</v>
      </c>
    </row>
    <row r="4450" spans="1:4" x14ac:dyDescent="0.25">
      <c r="A4450" s="9" t="s">
        <v>1030</v>
      </c>
      <c r="B4450" s="9" t="s">
        <v>3280</v>
      </c>
      <c r="C4450" s="9" t="s">
        <v>1943</v>
      </c>
      <c r="D4450" s="9" t="str">
        <f>CONCATENATE(quota_commodities[[#This Row],[goods_nomenclature_item_id]], " - ", quota_commodities[[#This Row],[description]])</f>
        <v>1108140000 - Manioc (cassava) starch</v>
      </c>
    </row>
    <row r="4451" spans="1:4" x14ac:dyDescent="0.25">
      <c r="A4451" s="9" t="s">
        <v>1031</v>
      </c>
      <c r="B4451" s="9" t="s">
        <v>5754</v>
      </c>
      <c r="C4451" s="9" t="s">
        <v>5755</v>
      </c>
      <c r="D4451" s="9" t="str">
        <f>CONCATENATE(quota_commodities[[#This Row],[goods_nomenclature_item_id]], " - ", quota_commodities[[#This Row],[description]])</f>
        <v>1701130000 - Cane sugar specified in subheading note|2|to this chapter</v>
      </c>
    </row>
    <row r="4452" spans="1:4" x14ac:dyDescent="0.25">
      <c r="A4452" s="9" t="s">
        <v>1031</v>
      </c>
      <c r="B4452" s="9" t="s">
        <v>5756</v>
      </c>
      <c r="C4452" s="9" t="s">
        <v>5757</v>
      </c>
      <c r="D4452" s="9" t="str">
        <f>CONCATENATE(quota_commodities[[#This Row],[goods_nomenclature_item_id]], " - ", quota_commodities[[#This Row],[description]])</f>
        <v>1701140000 - Other cane sugar</v>
      </c>
    </row>
    <row r="4453" spans="1:4" x14ac:dyDescent="0.25">
      <c r="A4453" s="9" t="s">
        <v>1031</v>
      </c>
      <c r="B4453" s="9" t="s">
        <v>5400</v>
      </c>
      <c r="C4453" s="9" t="s">
        <v>5401</v>
      </c>
      <c r="D4453" s="9" t="str">
        <f>CONCATENATE(quota_commodities[[#This Row],[goods_nomenclature_item_id]], " - ", quota_commodities[[#This Row],[description]])</f>
        <v>1701910000 - Containing added flavouring or colouring matter</v>
      </c>
    </row>
    <row r="4454" spans="1:4" x14ac:dyDescent="0.25">
      <c r="A4454" s="9" t="s">
        <v>1031</v>
      </c>
      <c r="B4454" s="9" t="s">
        <v>5402</v>
      </c>
      <c r="C4454" s="9" t="s">
        <v>2617</v>
      </c>
      <c r="D4454" s="9" t="str">
        <f>CONCATENATE(quota_commodities[[#This Row],[goods_nomenclature_item_id]], " - ", quota_commodities[[#This Row],[description]])</f>
        <v>1701990000 - Other</v>
      </c>
    </row>
    <row r="4455" spans="1:4" x14ac:dyDescent="0.25">
      <c r="A4455" s="9" t="s">
        <v>1031</v>
      </c>
      <c r="B4455" s="9" t="s">
        <v>5417</v>
      </c>
      <c r="C4455" s="9" t="s">
        <v>5418</v>
      </c>
      <c r="D4455" s="9" t="str">
        <f>CONCATENATE(quota_commodities[[#This Row],[goods_nomenclature_item_id]], " - ", quota_commodities[[#This Row],[description]])</f>
        <v>1702300000 - Glucose and glucose syrup, not containing fructose or containing in the dry state less than 20|% by weight of fructose</v>
      </c>
    </row>
    <row r="4456" spans="1:4" x14ac:dyDescent="0.25">
      <c r="A4456" s="9" t="s">
        <v>1031</v>
      </c>
      <c r="B4456" s="9" t="s">
        <v>5758</v>
      </c>
      <c r="C4456" s="9" t="s">
        <v>2617</v>
      </c>
      <c r="D4456" s="9" t="str">
        <f>CONCATENATE(quota_commodities[[#This Row],[goods_nomenclature_item_id]], " - ", quota_commodities[[#This Row],[description]])</f>
        <v>1702409000 - Other</v>
      </c>
    </row>
    <row r="4457" spans="1:4" x14ac:dyDescent="0.25">
      <c r="A4457" s="9" t="s">
        <v>1031</v>
      </c>
      <c r="B4457" s="9" t="s">
        <v>2707</v>
      </c>
      <c r="C4457" s="9" t="s">
        <v>1458</v>
      </c>
      <c r="D4457" s="9" t="str">
        <f>CONCATENATE(quota_commodities[[#This Row],[goods_nomenclature_item_id]], " - ", quota_commodities[[#This Row],[description]])</f>
        <v>1702500000 - Chemically pure fructose</v>
      </c>
    </row>
    <row r="4458" spans="1:4" x14ac:dyDescent="0.25">
      <c r="A4458" s="9" t="s">
        <v>1031</v>
      </c>
      <c r="B4458" s="9" t="s">
        <v>5405</v>
      </c>
      <c r="C4458" s="9" t="s">
        <v>5406</v>
      </c>
      <c r="D4458" s="9" t="str">
        <f>CONCATENATE(quota_commodities[[#This Row],[goods_nomenclature_item_id]], " - ", quota_commodities[[#This Row],[description]])</f>
        <v>1702903000 - Isoglucose</v>
      </c>
    </row>
    <row r="4459" spans="1:4" x14ac:dyDescent="0.25">
      <c r="A4459" s="9" t="s">
        <v>1031</v>
      </c>
      <c r="B4459" s="9" t="s">
        <v>5407</v>
      </c>
      <c r="C4459" s="9" t="s">
        <v>5408</v>
      </c>
      <c r="D4459" s="9" t="str">
        <f>CONCATENATE(quota_commodities[[#This Row],[goods_nomenclature_item_id]], " - ", quota_commodities[[#This Row],[description]])</f>
        <v>1702905000 - Maltodextrine and maltodextrine syrup</v>
      </c>
    </row>
    <row r="4460" spans="1:4" x14ac:dyDescent="0.25">
      <c r="A4460" s="9" t="s">
        <v>1031</v>
      </c>
      <c r="B4460" s="9" t="s">
        <v>5409</v>
      </c>
      <c r="C4460" s="9" t="s">
        <v>5410</v>
      </c>
      <c r="D4460" s="9" t="str">
        <f>CONCATENATE(quota_commodities[[#This Row],[goods_nomenclature_item_id]], " - ", quota_commodities[[#This Row],[description]])</f>
        <v>1702907100 - Containing 50|% or more by weight of sucrose in the dry matter</v>
      </c>
    </row>
    <row r="4461" spans="1:4" x14ac:dyDescent="0.25">
      <c r="A4461" s="9" t="s">
        <v>1031</v>
      </c>
      <c r="B4461" s="9" t="s">
        <v>5411</v>
      </c>
      <c r="C4461" s="9" t="s">
        <v>5412</v>
      </c>
      <c r="D4461" s="9" t="str">
        <f>CONCATENATE(quota_commodities[[#This Row],[goods_nomenclature_item_id]], " - ", quota_commodities[[#This Row],[description]])</f>
        <v>1702907500 - In the form of powder, whether or not agglomerated</v>
      </c>
    </row>
    <row r="4462" spans="1:4" x14ac:dyDescent="0.25">
      <c r="A4462" s="9" t="s">
        <v>1031</v>
      </c>
      <c r="B4462" s="9" t="s">
        <v>5413</v>
      </c>
      <c r="C4462" s="9" t="s">
        <v>2617</v>
      </c>
      <c r="D4462" s="9" t="str">
        <f>CONCATENATE(quota_commodities[[#This Row],[goods_nomenclature_item_id]], " - ", quota_commodities[[#This Row],[description]])</f>
        <v>1702907900 - Other</v>
      </c>
    </row>
    <row r="4463" spans="1:4" x14ac:dyDescent="0.25">
      <c r="A4463" s="9" t="s">
        <v>1031</v>
      </c>
      <c r="B4463" s="9" t="s">
        <v>5414</v>
      </c>
      <c r="C4463" s="9" t="s">
        <v>5415</v>
      </c>
      <c r="D4463" s="9" t="str">
        <f>CONCATENATE(quota_commodities[[#This Row],[goods_nomenclature_item_id]], " - ", quota_commodities[[#This Row],[description]])</f>
        <v>1702908000 - Inulin syrup</v>
      </c>
    </row>
    <row r="4464" spans="1:4" x14ac:dyDescent="0.25">
      <c r="A4464" s="9" t="s">
        <v>1031</v>
      </c>
      <c r="B4464" s="9" t="s">
        <v>5416</v>
      </c>
      <c r="C4464" s="9" t="s">
        <v>2617</v>
      </c>
      <c r="D4464" s="9" t="str">
        <f>CONCATENATE(quota_commodities[[#This Row],[goods_nomenclature_item_id]], " - ", quota_commodities[[#This Row],[description]])</f>
        <v>1702909500 - Other</v>
      </c>
    </row>
    <row r="4465" spans="1:4" x14ac:dyDescent="0.25">
      <c r="A4465" s="9" t="s">
        <v>1031</v>
      </c>
      <c r="B4465" s="9" t="s">
        <v>3960</v>
      </c>
      <c r="C4465" s="9" t="s">
        <v>2617</v>
      </c>
      <c r="D4465" s="9" t="str">
        <f>CONCATENATE(quota_commodities[[#This Row],[goods_nomenclature_item_id]], " - ", quota_commodities[[#This Row],[description]])</f>
        <v>1704909900 - Other</v>
      </c>
    </row>
    <row r="4466" spans="1:4" x14ac:dyDescent="0.25">
      <c r="A4466" s="9" t="s">
        <v>1031</v>
      </c>
      <c r="B4466" s="9" t="s">
        <v>4337</v>
      </c>
      <c r="C4466" s="9" t="s">
        <v>4338</v>
      </c>
      <c r="D4466" s="9" t="str">
        <f>CONCATENATE(quota_commodities[[#This Row],[goods_nomenclature_item_id]], " - ", quota_commodities[[#This Row],[description]])</f>
        <v>1806103000 - Containing 65|% or more but less than 80|% by weight of sucrose (including invert sugar expressed as sucrose) or isoglucose expressed as sucrose</v>
      </c>
    </row>
    <row r="4467" spans="1:4" x14ac:dyDescent="0.25">
      <c r="A4467" s="9" t="s">
        <v>1031</v>
      </c>
      <c r="B4467" s="9" t="s">
        <v>4339</v>
      </c>
      <c r="C4467" s="9" t="s">
        <v>4340</v>
      </c>
      <c r="D4467" s="9" t="str">
        <f>CONCATENATE(quota_commodities[[#This Row],[goods_nomenclature_item_id]], " - ", quota_commodities[[#This Row],[description]])</f>
        <v>1806109000 - Containing 80|% or more by weight of sucrose (including invert sugar expressed as sucrose) or isoglucose expressed as sucrose</v>
      </c>
    </row>
    <row r="4468" spans="1:4" x14ac:dyDescent="0.25">
      <c r="A4468" s="9" t="s">
        <v>1031</v>
      </c>
      <c r="B4468" s="9" t="s">
        <v>4517</v>
      </c>
      <c r="C4468" s="9" t="s">
        <v>4518</v>
      </c>
      <c r="D4468" s="9" t="str">
        <f>CONCATENATE(quota_commodities[[#This Row],[goods_nomenclature_item_id]], " - ", quota_commodities[[#This Row],[description]])</f>
        <v>1806209592 - containing 70% or more by net weight of added cane or beet sugar of subheadings 1701??91 to 1701??99, for the preparation of chocolate beverages</v>
      </c>
    </row>
    <row r="4469" spans="1:4" x14ac:dyDescent="0.25">
      <c r="A4469" s="9" t="s">
        <v>1031</v>
      </c>
      <c r="B4469" s="9" t="s">
        <v>4519</v>
      </c>
      <c r="C4469" s="9" t="s">
        <v>2617</v>
      </c>
      <c r="D4469" s="9" t="str">
        <f>CONCATENATE(quota_commodities[[#This Row],[goods_nomenclature_item_id]], " - ", quota_commodities[[#This Row],[description]])</f>
        <v>1806209599 - Other</v>
      </c>
    </row>
    <row r="4470" spans="1:4" x14ac:dyDescent="0.25">
      <c r="A4470" s="9" t="s">
        <v>1031</v>
      </c>
      <c r="B4470" s="9" t="s">
        <v>5813</v>
      </c>
      <c r="C4470" s="9" t="s">
        <v>5814</v>
      </c>
      <c r="D4470" s="9" t="str">
        <f>CONCATENATE(quota_commodities[[#This Row],[goods_nomenclature_item_id]], " - ", quota_commodities[[#This Row],[description]])</f>
        <v>1806909019 - Containing|70|% or more by weight of sucrose (including invert sugar expressed as sucrose)</v>
      </c>
    </row>
    <row r="4471" spans="1:4" x14ac:dyDescent="0.25">
      <c r="A4471" s="9" t="s">
        <v>1031</v>
      </c>
      <c r="B4471" s="9" t="s">
        <v>5815</v>
      </c>
      <c r="C4471" s="9" t="s">
        <v>5814</v>
      </c>
      <c r="D4471" s="9" t="str">
        <f>CONCATENATE(quota_commodities[[#This Row],[goods_nomenclature_item_id]], " - ", quota_commodities[[#This Row],[description]])</f>
        <v>1806909099 - Containing|70|% or more by weight of sucrose (including invert sugar expressed as sucrose)</v>
      </c>
    </row>
    <row r="4472" spans="1:4" x14ac:dyDescent="0.25">
      <c r="A4472" s="9" t="s">
        <v>1031</v>
      </c>
      <c r="B4472" s="9" t="s">
        <v>2719</v>
      </c>
      <c r="C4472" s="9" t="s">
        <v>2617</v>
      </c>
      <c r="D4472" s="9" t="str">
        <f>CONCATENATE(quota_commodities[[#This Row],[goods_nomenclature_item_id]], " - ", quota_commodities[[#This Row],[description]])</f>
        <v>1901909900 - Other</v>
      </c>
    </row>
    <row r="4473" spans="1:4" x14ac:dyDescent="0.25">
      <c r="A4473" s="9" t="s">
        <v>1031</v>
      </c>
      <c r="B4473" s="9" t="s">
        <v>5816</v>
      </c>
      <c r="C4473" s="9" t="s">
        <v>1661</v>
      </c>
      <c r="D4473" s="9" t="str">
        <f>CONCATENATE(quota_commodities[[#This Row],[goods_nomenclature_item_id]], " - ", quota_commodities[[#This Row],[description]])</f>
        <v>2006003100 - Cherries</v>
      </c>
    </row>
    <row r="4474" spans="1:4" x14ac:dyDescent="0.25">
      <c r="A4474" s="9" t="s">
        <v>1031</v>
      </c>
      <c r="B4474" s="9" t="s">
        <v>5817</v>
      </c>
      <c r="C4474" s="9" t="s">
        <v>2617</v>
      </c>
      <c r="D4474" s="9" t="str">
        <f>CONCATENATE(quota_commodities[[#This Row],[goods_nomenclature_item_id]], " - ", quota_commodities[[#This Row],[description]])</f>
        <v>2006003800 - Other</v>
      </c>
    </row>
    <row r="4475" spans="1:4" x14ac:dyDescent="0.25">
      <c r="A4475" s="9" t="s">
        <v>1031</v>
      </c>
      <c r="B4475" s="9" t="s">
        <v>3302</v>
      </c>
      <c r="C4475" s="9" t="s">
        <v>3303</v>
      </c>
      <c r="D4475" s="9" t="str">
        <f>CONCATENATE(quota_commodities[[#This Row],[goods_nomenclature_item_id]], " - ", quota_commodities[[#This Row],[description]])</f>
        <v>2007911000 - With a sugar content exceeding 30|% by weight</v>
      </c>
    </row>
    <row r="4476" spans="1:4" x14ac:dyDescent="0.25">
      <c r="A4476" s="9" t="s">
        <v>1031</v>
      </c>
      <c r="B4476" s="9" t="s">
        <v>3306</v>
      </c>
      <c r="C4476" s="9" t="s">
        <v>3307</v>
      </c>
      <c r="D4476" s="9" t="str">
        <f>CONCATENATE(quota_commodities[[#This Row],[goods_nomenclature_item_id]], " - ", quota_commodities[[#This Row],[description]])</f>
        <v>2007992000 - Chestnut pur??e and paste</v>
      </c>
    </row>
    <row r="4477" spans="1:4" x14ac:dyDescent="0.25">
      <c r="A4477" s="9" t="s">
        <v>1031</v>
      </c>
      <c r="B4477" s="9" t="s">
        <v>3308</v>
      </c>
      <c r="C4477" s="9" t="s">
        <v>3309</v>
      </c>
      <c r="D4477" s="9" t="str">
        <f>CONCATENATE(quota_commodities[[#This Row],[goods_nomenclature_item_id]], " - ", quota_commodities[[#This Row],[description]])</f>
        <v>2007993100 - Of cherries</v>
      </c>
    </row>
    <row r="4478" spans="1:4" x14ac:dyDescent="0.25">
      <c r="A4478" s="9" t="s">
        <v>1031</v>
      </c>
      <c r="B4478" s="9" t="s">
        <v>3310</v>
      </c>
      <c r="C4478" s="9" t="s">
        <v>3311</v>
      </c>
      <c r="D4478" s="9" t="str">
        <f>CONCATENATE(quota_commodities[[#This Row],[goods_nomenclature_item_id]], " - ", quota_commodities[[#This Row],[description]])</f>
        <v>2007993300 - Of strawberries</v>
      </c>
    </row>
    <row r="4479" spans="1:4" x14ac:dyDescent="0.25">
      <c r="A4479" s="9" t="s">
        <v>1031</v>
      </c>
      <c r="B4479" s="9" t="s">
        <v>3312</v>
      </c>
      <c r="C4479" s="9" t="s">
        <v>3313</v>
      </c>
      <c r="D4479" s="9" t="str">
        <f>CONCATENATE(quota_commodities[[#This Row],[goods_nomenclature_item_id]], " - ", quota_commodities[[#This Row],[description]])</f>
        <v>2007993500 - Of raspberries</v>
      </c>
    </row>
    <row r="4480" spans="1:4" x14ac:dyDescent="0.25">
      <c r="A4480" s="9" t="s">
        <v>1031</v>
      </c>
      <c r="B4480" s="9" t="s">
        <v>3314</v>
      </c>
      <c r="C4480" s="9" t="s">
        <v>2617</v>
      </c>
      <c r="D4480" s="9" t="str">
        <f>CONCATENATE(quota_commodities[[#This Row],[goods_nomenclature_item_id]], " - ", quota_commodities[[#This Row],[description]])</f>
        <v>2007993900 - Other</v>
      </c>
    </row>
    <row r="4481" spans="1:4" x14ac:dyDescent="0.25">
      <c r="A4481" s="9" t="s">
        <v>1031</v>
      </c>
      <c r="B4481" s="9" t="s">
        <v>4298</v>
      </c>
      <c r="C4481" s="9" t="s">
        <v>2617</v>
      </c>
      <c r="D4481" s="9" t="str">
        <f>CONCATENATE(quota_commodities[[#This Row],[goods_nomenclature_item_id]], " - ", quota_commodities[[#This Row],[description]])</f>
        <v>2009111119 - Other</v>
      </c>
    </row>
    <row r="4482" spans="1:4" x14ac:dyDescent="0.25">
      <c r="A4482" s="9" t="s">
        <v>1031</v>
      </c>
      <c r="B4482" s="9" t="s">
        <v>4281</v>
      </c>
      <c r="C4482" s="9" t="s">
        <v>2617</v>
      </c>
      <c r="D4482" s="9" t="str">
        <f>CONCATENATE(quota_commodities[[#This Row],[goods_nomenclature_item_id]], " - ", quota_commodities[[#This Row],[description]])</f>
        <v>2009111199 - Other</v>
      </c>
    </row>
    <row r="4483" spans="1:4" x14ac:dyDescent="0.25">
      <c r="A4483" s="9" t="s">
        <v>1031</v>
      </c>
      <c r="B4483" s="9" t="s">
        <v>3330</v>
      </c>
      <c r="C4483" s="9" t="s">
        <v>3331</v>
      </c>
      <c r="D4483" s="9" t="str">
        <f>CONCATENATE(quota_commodities[[#This Row],[goods_nomenclature_item_id]], " - ", quota_commodities[[#This Row],[description]])</f>
        <v>2009119100 - Of a value not exceeding ???|30|per 100|kg net weight and with an added sugar content exceeding 30|% by weight</v>
      </c>
    </row>
    <row r="4484" spans="1:4" x14ac:dyDescent="0.25">
      <c r="A4484" s="9" t="s">
        <v>1031</v>
      </c>
      <c r="B4484" s="9" t="s">
        <v>4306</v>
      </c>
      <c r="C4484" s="9" t="s">
        <v>2617</v>
      </c>
      <c r="D4484" s="9" t="str">
        <f>CONCATENATE(quota_commodities[[#This Row],[goods_nomenclature_item_id]], " - ", quota_commodities[[#This Row],[description]])</f>
        <v>2009191129 - Other</v>
      </c>
    </row>
    <row r="4485" spans="1:4" x14ac:dyDescent="0.25">
      <c r="A4485" s="9" t="s">
        <v>1031</v>
      </c>
      <c r="B4485" s="9" t="s">
        <v>4308</v>
      </c>
      <c r="C4485" s="9" t="s">
        <v>2617</v>
      </c>
      <c r="D4485" s="9" t="str">
        <f>CONCATENATE(quota_commodities[[#This Row],[goods_nomenclature_item_id]], " - ", quota_commodities[[#This Row],[description]])</f>
        <v>2009191139 - Other</v>
      </c>
    </row>
    <row r="4486" spans="1:4" x14ac:dyDescent="0.25">
      <c r="A4486" s="9" t="s">
        <v>1031</v>
      </c>
      <c r="B4486" s="9" t="s">
        <v>4288</v>
      </c>
      <c r="C4486" s="9" t="s">
        <v>2617</v>
      </c>
      <c r="D4486" s="9" t="str">
        <f>CONCATENATE(quota_commodities[[#This Row],[goods_nomenclature_item_id]], " - ", quota_commodities[[#This Row],[description]])</f>
        <v>2009191159 - Other</v>
      </c>
    </row>
    <row r="4487" spans="1:4" x14ac:dyDescent="0.25">
      <c r="A4487" s="9" t="s">
        <v>1031</v>
      </c>
      <c r="B4487" s="9" t="s">
        <v>4290</v>
      </c>
      <c r="C4487" s="9" t="s">
        <v>2617</v>
      </c>
      <c r="D4487" s="9" t="str">
        <f>CONCATENATE(quota_commodities[[#This Row],[goods_nomenclature_item_id]], " - ", quota_commodities[[#This Row],[description]])</f>
        <v>2009191179 - Other</v>
      </c>
    </row>
    <row r="4488" spans="1:4" x14ac:dyDescent="0.25">
      <c r="A4488" s="9" t="s">
        <v>1031</v>
      </c>
      <c r="B4488" s="9" t="s">
        <v>3332</v>
      </c>
      <c r="C4488" s="9" t="s">
        <v>3331</v>
      </c>
      <c r="D4488" s="9" t="str">
        <f>CONCATENATE(quota_commodities[[#This Row],[goods_nomenclature_item_id]], " - ", quota_commodities[[#This Row],[description]])</f>
        <v>2009199100 - Of a value not exceeding ???|30|per 100|kg net weight and with an added sugar content exceeding 30|% by weight</v>
      </c>
    </row>
    <row r="4489" spans="1:4" x14ac:dyDescent="0.25">
      <c r="A4489" s="9" t="s">
        <v>1031</v>
      </c>
      <c r="B4489" s="9" t="s">
        <v>5778</v>
      </c>
      <c r="C4489" s="9" t="s">
        <v>2617</v>
      </c>
      <c r="D4489" s="9" t="str">
        <f>CONCATENATE(quota_commodities[[#This Row],[goods_nomenclature_item_id]], " - ", quota_commodities[[#This Row],[description]])</f>
        <v>2009291119 - Other</v>
      </c>
    </row>
    <row r="4490" spans="1:4" x14ac:dyDescent="0.25">
      <c r="A4490" s="9" t="s">
        <v>1031</v>
      </c>
      <c r="B4490" s="9" t="s">
        <v>5779</v>
      </c>
      <c r="C4490" s="9" t="s">
        <v>2617</v>
      </c>
      <c r="D4490" s="9" t="str">
        <f>CONCATENATE(quota_commodities[[#This Row],[goods_nomenclature_item_id]], " - ", quota_commodities[[#This Row],[description]])</f>
        <v>2009291199 - Other</v>
      </c>
    </row>
    <row r="4491" spans="1:4" x14ac:dyDescent="0.25">
      <c r="A4491" s="9" t="s">
        <v>1031</v>
      </c>
      <c r="B4491" s="9" t="s">
        <v>3333</v>
      </c>
      <c r="C4491" s="9" t="s">
        <v>3331</v>
      </c>
      <c r="D4491" s="9" t="str">
        <f>CONCATENATE(quota_commodities[[#This Row],[goods_nomenclature_item_id]], " - ", quota_commodities[[#This Row],[description]])</f>
        <v>2009299100 - Of a value not exceeding ???|30|per 100|kg net weight and with an added sugar content exceeding 30|% by weight</v>
      </c>
    </row>
    <row r="4492" spans="1:4" x14ac:dyDescent="0.25">
      <c r="A4492" s="9" t="s">
        <v>1031</v>
      </c>
      <c r="B4492" s="9" t="s">
        <v>5780</v>
      </c>
      <c r="C4492" s="9" t="s">
        <v>2617</v>
      </c>
      <c r="D4492" s="9" t="str">
        <f>CONCATENATE(quota_commodities[[#This Row],[goods_nomenclature_item_id]], " - ", quota_commodities[[#This Row],[description]])</f>
        <v>2009391119 - Other</v>
      </c>
    </row>
    <row r="4493" spans="1:4" x14ac:dyDescent="0.25">
      <c r="A4493" s="9" t="s">
        <v>1031</v>
      </c>
      <c r="B4493" s="9" t="s">
        <v>5781</v>
      </c>
      <c r="C4493" s="9" t="s">
        <v>2617</v>
      </c>
      <c r="D4493" s="9" t="str">
        <f>CONCATENATE(quota_commodities[[#This Row],[goods_nomenclature_item_id]], " - ", quota_commodities[[#This Row],[description]])</f>
        <v>2009391199 - Other</v>
      </c>
    </row>
    <row r="4494" spans="1:4" x14ac:dyDescent="0.25">
      <c r="A4494" s="9" t="s">
        <v>1031</v>
      </c>
      <c r="B4494" s="9" t="s">
        <v>3334</v>
      </c>
      <c r="C4494" s="9" t="s">
        <v>3335</v>
      </c>
      <c r="D4494" s="9" t="str">
        <f>CONCATENATE(quota_commodities[[#This Row],[goods_nomenclature_item_id]], " - ", quota_commodities[[#This Row],[description]])</f>
        <v>2009395100 - With an added sugar content exceeding 30|% by weight</v>
      </c>
    </row>
    <row r="4495" spans="1:4" x14ac:dyDescent="0.25">
      <c r="A4495" s="9" t="s">
        <v>1031</v>
      </c>
      <c r="B4495" s="9" t="s">
        <v>3336</v>
      </c>
      <c r="C4495" s="9" t="s">
        <v>3335</v>
      </c>
      <c r="D4495" s="9" t="str">
        <f>CONCATENATE(quota_commodities[[#This Row],[goods_nomenclature_item_id]], " - ", quota_commodities[[#This Row],[description]])</f>
        <v>2009399100 - With an added sugar content exceeding 30|% by weight</v>
      </c>
    </row>
    <row r="4496" spans="1:4" x14ac:dyDescent="0.25">
      <c r="A4496" s="9" t="s">
        <v>1031</v>
      </c>
      <c r="B4496" s="9" t="s">
        <v>5782</v>
      </c>
      <c r="C4496" s="9" t="s">
        <v>2617</v>
      </c>
      <c r="D4496" s="9" t="str">
        <f>CONCATENATE(quota_commodities[[#This Row],[goods_nomenclature_item_id]], " - ", quota_commodities[[#This Row],[description]])</f>
        <v>2009491119 - Other</v>
      </c>
    </row>
    <row r="4497" spans="1:4" x14ac:dyDescent="0.25">
      <c r="A4497" s="9" t="s">
        <v>1031</v>
      </c>
      <c r="B4497" s="9" t="s">
        <v>5783</v>
      </c>
      <c r="C4497" s="9" t="s">
        <v>2617</v>
      </c>
      <c r="D4497" s="9" t="str">
        <f>CONCATENATE(quota_commodities[[#This Row],[goods_nomenclature_item_id]], " - ", quota_commodities[[#This Row],[description]])</f>
        <v>2009491199 - Other</v>
      </c>
    </row>
    <row r="4498" spans="1:4" x14ac:dyDescent="0.25">
      <c r="A4498" s="9" t="s">
        <v>1031</v>
      </c>
      <c r="B4498" s="9" t="s">
        <v>4653</v>
      </c>
      <c r="C4498" s="9" t="s">
        <v>3335</v>
      </c>
      <c r="D4498" s="9" t="str">
        <f>CONCATENATE(quota_commodities[[#This Row],[goods_nomenclature_item_id]], " - ", quota_commodities[[#This Row],[description]])</f>
        <v>2009499100 - With an added sugar content exceeding 30|% by weight</v>
      </c>
    </row>
    <row r="4499" spans="1:4" x14ac:dyDescent="0.25">
      <c r="A4499" s="9" t="s">
        <v>1031</v>
      </c>
      <c r="B4499" s="9" t="s">
        <v>5787</v>
      </c>
      <c r="C4499" s="9" t="s">
        <v>2617</v>
      </c>
      <c r="D4499" s="9" t="str">
        <f>CONCATENATE(quota_commodities[[#This Row],[goods_nomenclature_item_id]], " - ", quota_commodities[[#This Row],[description]])</f>
        <v>2009811190 - Other</v>
      </c>
    </row>
    <row r="4500" spans="1:4" x14ac:dyDescent="0.25">
      <c r="A4500" s="9" t="s">
        <v>1031</v>
      </c>
      <c r="B4500" s="9" t="s">
        <v>3342</v>
      </c>
      <c r="C4500" s="9" t="s">
        <v>3335</v>
      </c>
      <c r="D4500" s="9" t="str">
        <f>CONCATENATE(quota_commodities[[#This Row],[goods_nomenclature_item_id]], " - ", quota_commodities[[#This Row],[description]])</f>
        <v>2009815100 - With an added sugar content exceeding 30|% by weight</v>
      </c>
    </row>
    <row r="4501" spans="1:4" x14ac:dyDescent="0.25">
      <c r="A4501" s="9" t="s">
        <v>1031</v>
      </c>
      <c r="B4501" s="9" t="s">
        <v>5788</v>
      </c>
      <c r="C4501" s="9" t="s">
        <v>2617</v>
      </c>
      <c r="D4501" s="9" t="str">
        <f>CONCATENATE(quota_commodities[[#This Row],[goods_nomenclature_item_id]], " - ", quota_commodities[[#This Row],[description]])</f>
        <v>2009891119 - Other</v>
      </c>
    </row>
    <row r="4502" spans="1:4" x14ac:dyDescent="0.25">
      <c r="A4502" s="9" t="s">
        <v>1031</v>
      </c>
      <c r="B4502" s="9" t="s">
        <v>5789</v>
      </c>
      <c r="C4502" s="9" t="s">
        <v>2617</v>
      </c>
      <c r="D4502" s="9" t="str">
        <f>CONCATENATE(quota_commodities[[#This Row],[goods_nomenclature_item_id]], " - ", quota_commodities[[#This Row],[description]])</f>
        <v>2009891199 - Other</v>
      </c>
    </row>
    <row r="4503" spans="1:4" x14ac:dyDescent="0.25">
      <c r="A4503" s="9" t="s">
        <v>1031</v>
      </c>
      <c r="B4503" s="9" t="s">
        <v>4162</v>
      </c>
      <c r="C4503" s="9" t="s">
        <v>2617</v>
      </c>
      <c r="D4503" s="9" t="str">
        <f>CONCATENATE(quota_commodities[[#This Row],[goods_nomenclature_item_id]], " - ", quota_commodities[[#This Row],[description]])</f>
        <v>2009893529 - Other</v>
      </c>
    </row>
    <row r="4504" spans="1:4" x14ac:dyDescent="0.25">
      <c r="A4504" s="9" t="s">
        <v>1031</v>
      </c>
      <c r="B4504" s="9" t="s">
        <v>4164</v>
      </c>
      <c r="C4504" s="9" t="s">
        <v>2617</v>
      </c>
      <c r="D4504" s="9" t="str">
        <f>CONCATENATE(quota_commodities[[#This Row],[goods_nomenclature_item_id]], " - ", quota_commodities[[#This Row],[description]])</f>
        <v>2009893539 - Other</v>
      </c>
    </row>
    <row r="4505" spans="1:4" x14ac:dyDescent="0.25">
      <c r="A4505" s="9" t="s">
        <v>1031</v>
      </c>
      <c r="B4505" s="9" t="s">
        <v>5790</v>
      </c>
      <c r="C4505" s="9" t="s">
        <v>2617</v>
      </c>
      <c r="D4505" s="9" t="str">
        <f>CONCATENATE(quota_commodities[[#This Row],[goods_nomenclature_item_id]], " - ", quota_commodities[[#This Row],[description]])</f>
        <v>2009893545 - Other</v>
      </c>
    </row>
    <row r="4506" spans="1:4" x14ac:dyDescent="0.25">
      <c r="A4506" s="9" t="s">
        <v>1031</v>
      </c>
      <c r="B4506" s="9" t="s">
        <v>5791</v>
      </c>
      <c r="C4506" s="9" t="s">
        <v>2617</v>
      </c>
      <c r="D4506" s="9" t="str">
        <f>CONCATENATE(quota_commodities[[#This Row],[goods_nomenclature_item_id]], " - ", quota_commodities[[#This Row],[description]])</f>
        <v>2009893549 - Other</v>
      </c>
    </row>
    <row r="4507" spans="1:4" x14ac:dyDescent="0.25">
      <c r="A4507" s="9" t="s">
        <v>1031</v>
      </c>
      <c r="B4507" s="9" t="s">
        <v>5792</v>
      </c>
      <c r="C4507" s="9" t="s">
        <v>2617</v>
      </c>
      <c r="D4507" s="9" t="str">
        <f>CONCATENATE(quota_commodities[[#This Row],[goods_nomenclature_item_id]], " - ", quota_commodities[[#This Row],[description]])</f>
        <v>2009893559 - Other</v>
      </c>
    </row>
    <row r="4508" spans="1:4" x14ac:dyDescent="0.25">
      <c r="A4508" s="9" t="s">
        <v>1031</v>
      </c>
      <c r="B4508" s="9" t="s">
        <v>5793</v>
      </c>
      <c r="C4508" s="9" t="s">
        <v>2617</v>
      </c>
      <c r="D4508" s="9" t="str">
        <f>CONCATENATE(quota_commodities[[#This Row],[goods_nomenclature_item_id]], " - ", quota_commodities[[#This Row],[description]])</f>
        <v>2009893579 - Other</v>
      </c>
    </row>
    <row r="4509" spans="1:4" x14ac:dyDescent="0.25">
      <c r="A4509" s="9" t="s">
        <v>1031</v>
      </c>
      <c r="B4509" s="9" t="s">
        <v>3343</v>
      </c>
      <c r="C4509" s="9" t="s">
        <v>3335</v>
      </c>
      <c r="D4509" s="9" t="str">
        <f>CONCATENATE(quota_commodities[[#This Row],[goods_nomenclature_item_id]], " - ", quota_commodities[[#This Row],[description]])</f>
        <v>2009896100 - With an added sugar content exceeding 30|% by weight</v>
      </c>
    </row>
    <row r="4510" spans="1:4" x14ac:dyDescent="0.25">
      <c r="A4510" s="9" t="s">
        <v>1031</v>
      </c>
      <c r="B4510" s="9" t="s">
        <v>3345</v>
      </c>
      <c r="C4510" s="9" t="s">
        <v>2617</v>
      </c>
      <c r="D4510" s="9" t="str">
        <f>CONCATENATE(quota_commodities[[#This Row],[goods_nomenclature_item_id]], " - ", quota_commodities[[#This Row],[description]])</f>
        <v>2009898600 - Other</v>
      </c>
    </row>
    <row r="4511" spans="1:4" x14ac:dyDescent="0.25">
      <c r="A4511" s="9" t="s">
        <v>1031</v>
      </c>
      <c r="B4511" s="9" t="s">
        <v>5794</v>
      </c>
      <c r="C4511" s="9" t="s">
        <v>2617</v>
      </c>
      <c r="D4511" s="9" t="str">
        <f>CONCATENATE(quota_commodities[[#This Row],[goods_nomenclature_item_id]], " - ", quota_commodities[[#This Row],[description]])</f>
        <v>2009901190 - Other</v>
      </c>
    </row>
    <row r="4512" spans="1:4" x14ac:dyDescent="0.25">
      <c r="A4512" s="9" t="s">
        <v>1031</v>
      </c>
      <c r="B4512" s="9" t="s">
        <v>4351</v>
      </c>
      <c r="C4512" s="9" t="s">
        <v>2617</v>
      </c>
      <c r="D4512" s="9" t="str">
        <f>CONCATENATE(quota_commodities[[#This Row],[goods_nomenclature_item_id]], " - ", quota_commodities[[#This Row],[description]])</f>
        <v>2009902119 - Other</v>
      </c>
    </row>
    <row r="4513" spans="1:4" x14ac:dyDescent="0.25">
      <c r="A4513" s="9" t="s">
        <v>1031</v>
      </c>
      <c r="B4513" s="9" t="s">
        <v>5795</v>
      </c>
      <c r="C4513" s="9" t="s">
        <v>2617</v>
      </c>
      <c r="D4513" s="9" t="str">
        <f>CONCATENATE(quota_commodities[[#This Row],[goods_nomenclature_item_id]], " - ", quota_commodities[[#This Row],[description]])</f>
        <v>2009902199 - Other</v>
      </c>
    </row>
    <row r="4514" spans="1:4" x14ac:dyDescent="0.25">
      <c r="A4514" s="9" t="s">
        <v>1031</v>
      </c>
      <c r="B4514" s="9" t="s">
        <v>3346</v>
      </c>
      <c r="C4514" s="9" t="s">
        <v>3347</v>
      </c>
      <c r="D4514" s="9" t="str">
        <f>CONCATENATE(quota_commodities[[#This Row],[goods_nomenclature_item_id]], " - ", quota_commodities[[#This Row],[description]])</f>
        <v>2009903100 - Of a value not exceeding ???|18|per 100|kg net weight and with an added sugar content exceeding 30|% by weight</v>
      </c>
    </row>
    <row r="4515" spans="1:4" x14ac:dyDescent="0.25">
      <c r="A4515" s="9" t="s">
        <v>1031</v>
      </c>
      <c r="B4515" s="9" t="s">
        <v>3348</v>
      </c>
      <c r="C4515" s="9" t="s">
        <v>3335</v>
      </c>
      <c r="D4515" s="9" t="str">
        <f>CONCATENATE(quota_commodities[[#This Row],[goods_nomenclature_item_id]], " - ", quota_commodities[[#This Row],[description]])</f>
        <v>2009907100 - With an added sugar content exceeding 30|% by weight</v>
      </c>
    </row>
    <row r="4516" spans="1:4" x14ac:dyDescent="0.25">
      <c r="A4516" s="9" t="s">
        <v>1031</v>
      </c>
      <c r="B4516" s="9" t="s">
        <v>3351</v>
      </c>
      <c r="C4516" s="9" t="s">
        <v>2617</v>
      </c>
      <c r="D4516" s="9" t="str">
        <f>CONCATENATE(quota_commodities[[#This Row],[goods_nomenclature_item_id]], " - ", quota_commodities[[#This Row],[description]])</f>
        <v>2009909400 - Other</v>
      </c>
    </row>
    <row r="4517" spans="1:4" x14ac:dyDescent="0.25">
      <c r="A4517" s="9" t="s">
        <v>1031</v>
      </c>
      <c r="B4517" s="9" t="s">
        <v>4521</v>
      </c>
      <c r="C4517" s="9" t="s">
        <v>4516</v>
      </c>
      <c r="D4517" s="9" t="str">
        <f>CONCATENATE(quota_commodities[[#This Row],[goods_nomenclature_item_id]], " - ", quota_commodities[[#This Row],[description]])</f>
        <v>2101129892 - Containing 70|% or more by weight of sucrose (including invert sugar expressed as sucrose) or isoglucose expressed as sucrose</v>
      </c>
    </row>
    <row r="4518" spans="1:4" x14ac:dyDescent="0.25">
      <c r="A4518" s="9" t="s">
        <v>1031</v>
      </c>
      <c r="B4518" s="9" t="s">
        <v>4522</v>
      </c>
      <c r="C4518" s="9" t="s">
        <v>4516</v>
      </c>
      <c r="D4518" s="9" t="str">
        <f>CONCATENATE(quota_commodities[[#This Row],[goods_nomenclature_item_id]], " - ", quota_commodities[[#This Row],[description]])</f>
        <v>2101209885 - Containing 70|% or more by weight of sucrose (including invert sugar expressed as sucrose) or isoglucose expressed as sucrose</v>
      </c>
    </row>
    <row r="4519" spans="1:4" x14ac:dyDescent="0.25">
      <c r="A4519" s="9" t="s">
        <v>1031</v>
      </c>
      <c r="B4519" s="9" t="s">
        <v>4524</v>
      </c>
      <c r="C4519" s="9" t="s">
        <v>4525</v>
      </c>
      <c r="D4519" s="9" t="str">
        <f>CONCATENATE(quota_commodities[[#This Row],[goods_nomenclature_item_id]], " - ", quota_commodities[[#This Row],[description]])</f>
        <v>2106909826 - Of a kind used in drink industries containing 70% or more by weight of sucrose/isosucrose</v>
      </c>
    </row>
    <row r="4520" spans="1:4" x14ac:dyDescent="0.25">
      <c r="A4520" s="9" t="s">
        <v>1031</v>
      </c>
      <c r="B4520" s="9" t="s">
        <v>5796</v>
      </c>
      <c r="C4520" s="9" t="s">
        <v>2617</v>
      </c>
      <c r="D4520" s="9" t="str">
        <f>CONCATENATE(quota_commodities[[#This Row],[goods_nomenclature_item_id]], " - ", quota_commodities[[#This Row],[description]])</f>
        <v>2106909833 - Other</v>
      </c>
    </row>
    <row r="4521" spans="1:4" x14ac:dyDescent="0.25">
      <c r="A4521" s="9" t="s">
        <v>1031</v>
      </c>
      <c r="B4521" s="9" t="s">
        <v>4526</v>
      </c>
      <c r="C4521" s="9" t="s">
        <v>4525</v>
      </c>
      <c r="D4521" s="9" t="str">
        <f>CONCATENATE(quota_commodities[[#This Row],[goods_nomenclature_item_id]], " - ", quota_commodities[[#This Row],[description]])</f>
        <v>2106909834 - Of a kind used in drink industries containing 70% or more by weight of sucrose/isosucrose</v>
      </c>
    </row>
    <row r="4522" spans="1:4" x14ac:dyDescent="0.25">
      <c r="A4522" s="9" t="s">
        <v>1031</v>
      </c>
      <c r="B4522" s="9" t="s">
        <v>5797</v>
      </c>
      <c r="C4522" s="9" t="s">
        <v>2617</v>
      </c>
      <c r="D4522" s="9" t="str">
        <f>CONCATENATE(quota_commodities[[#This Row],[goods_nomenclature_item_id]], " - ", quota_commodities[[#This Row],[description]])</f>
        <v>2106909838 - Other</v>
      </c>
    </row>
    <row r="4523" spans="1:4" x14ac:dyDescent="0.25">
      <c r="A4523" s="9" t="s">
        <v>1031</v>
      </c>
      <c r="B4523" s="9" t="s">
        <v>4527</v>
      </c>
      <c r="C4523" s="9" t="s">
        <v>4528</v>
      </c>
      <c r="D4523" s="9" t="str">
        <f>CONCATENATE(quota_commodities[[#This Row],[goods_nomenclature_item_id]], " - ", quota_commodities[[#This Row],[description]])</f>
        <v>2106909853 - Of a kind used in drink industries</v>
      </c>
    </row>
    <row r="4524" spans="1:4" x14ac:dyDescent="0.25">
      <c r="A4524" s="9" t="s">
        <v>1031</v>
      </c>
      <c r="B4524" s="9" t="s">
        <v>5798</v>
      </c>
      <c r="C4524" s="9" t="s">
        <v>2617</v>
      </c>
      <c r="D4524" s="9" t="str">
        <f>CONCATENATE(quota_commodities[[#This Row],[goods_nomenclature_item_id]], " - ", quota_commodities[[#This Row],[description]])</f>
        <v>2106909855 - Other</v>
      </c>
    </row>
    <row r="4525" spans="1:4" x14ac:dyDescent="0.25">
      <c r="A4525" s="9" t="s">
        <v>1031</v>
      </c>
      <c r="B4525" s="9" t="s">
        <v>5492</v>
      </c>
      <c r="C4525" s="9" t="s">
        <v>2617</v>
      </c>
      <c r="D4525" s="9" t="str">
        <f>CONCATENATE(quota_commodities[[#This Row],[goods_nomenclature_item_id]], " - ", quota_commodities[[#This Row],[description]])</f>
        <v>3302102900 - Other</v>
      </c>
    </row>
    <row r="4526" spans="1:4" x14ac:dyDescent="0.25">
      <c r="A4526" s="9" t="s">
        <v>1032</v>
      </c>
      <c r="B4526" s="9" t="s">
        <v>5748</v>
      </c>
      <c r="C4526" s="9" t="s">
        <v>5749</v>
      </c>
      <c r="D4526" s="9" t="str">
        <f>CONCATENATE(quota_commodities[[#This Row],[goods_nomenclature_item_id]], " - ", quota_commodities[[#This Row],[description]])</f>
        <v>2208405100 - Rum with a content of volatile substances other than ethyl and methyl alcohol equal to or exceeding 225|grams per hectolitre of pure alcohol (with a 10|% tolerance)</v>
      </c>
    </row>
    <row r="4527" spans="1:4" x14ac:dyDescent="0.25">
      <c r="A4527" s="9" t="s">
        <v>1032</v>
      </c>
      <c r="B4527" s="9" t="s">
        <v>5750</v>
      </c>
      <c r="C4527" s="9" t="s">
        <v>2617</v>
      </c>
      <c r="D4527" s="9" t="str">
        <f>CONCATENATE(quota_commodities[[#This Row],[goods_nomenclature_item_id]], " - ", quota_commodities[[#This Row],[description]])</f>
        <v>2208409900 - Other</v>
      </c>
    </row>
    <row r="4528" spans="1:4" x14ac:dyDescent="0.25">
      <c r="A4528" s="9" t="s">
        <v>1034</v>
      </c>
      <c r="B4528" s="9" t="s">
        <v>5754</v>
      </c>
      <c r="C4528" s="9" t="s">
        <v>5755</v>
      </c>
      <c r="D4528" s="9" t="str">
        <f>CONCATENATE(quota_commodities[[#This Row],[goods_nomenclature_item_id]], " - ", quota_commodities[[#This Row],[description]])</f>
        <v>1701130000 - Cane sugar specified in subheading note|2|to this chapter</v>
      </c>
    </row>
    <row r="4529" spans="1:4" x14ac:dyDescent="0.25">
      <c r="A4529" s="9" t="s">
        <v>1034</v>
      </c>
      <c r="B4529" s="9" t="s">
        <v>5756</v>
      </c>
      <c r="C4529" s="9" t="s">
        <v>5757</v>
      </c>
      <c r="D4529" s="9" t="str">
        <f>CONCATENATE(quota_commodities[[#This Row],[goods_nomenclature_item_id]], " - ", quota_commodities[[#This Row],[description]])</f>
        <v>1701140000 - Other cane sugar</v>
      </c>
    </row>
    <row r="4530" spans="1:4" x14ac:dyDescent="0.25">
      <c r="A4530" s="9" t="s">
        <v>1034</v>
      </c>
      <c r="B4530" s="9" t="s">
        <v>5400</v>
      </c>
      <c r="C4530" s="9" t="s">
        <v>5401</v>
      </c>
      <c r="D4530" s="9" t="str">
        <f>CONCATENATE(quota_commodities[[#This Row],[goods_nomenclature_item_id]], " - ", quota_commodities[[#This Row],[description]])</f>
        <v>1701910000 - Containing added flavouring or colouring matter</v>
      </c>
    </row>
    <row r="4531" spans="1:4" x14ac:dyDescent="0.25">
      <c r="A4531" s="9" t="s">
        <v>1034</v>
      </c>
      <c r="B4531" s="9" t="s">
        <v>5402</v>
      </c>
      <c r="C4531" s="9" t="s">
        <v>2617</v>
      </c>
      <c r="D4531" s="9" t="str">
        <f>CONCATENATE(quota_commodities[[#This Row],[goods_nomenclature_item_id]], " - ", quota_commodities[[#This Row],[description]])</f>
        <v>1701990000 - Other</v>
      </c>
    </row>
    <row r="4532" spans="1:4" x14ac:dyDescent="0.25">
      <c r="A4532" s="9" t="s">
        <v>1034</v>
      </c>
      <c r="B4532" s="9" t="s">
        <v>5417</v>
      </c>
      <c r="C4532" s="9" t="s">
        <v>5418</v>
      </c>
      <c r="D4532" s="9" t="str">
        <f>CONCATENATE(quota_commodities[[#This Row],[goods_nomenclature_item_id]], " - ", quota_commodities[[#This Row],[description]])</f>
        <v>1702300000 - Glucose and glucose syrup, not containing fructose or containing in the dry state less than 20|% by weight of fructose</v>
      </c>
    </row>
    <row r="4533" spans="1:4" x14ac:dyDescent="0.25">
      <c r="A4533" s="9" t="s">
        <v>1034</v>
      </c>
      <c r="B4533" s="9" t="s">
        <v>5758</v>
      </c>
      <c r="C4533" s="9" t="s">
        <v>2617</v>
      </c>
      <c r="D4533" s="9" t="str">
        <f>CONCATENATE(quota_commodities[[#This Row],[goods_nomenclature_item_id]], " - ", quota_commodities[[#This Row],[description]])</f>
        <v>1702409000 - Other</v>
      </c>
    </row>
    <row r="4534" spans="1:4" x14ac:dyDescent="0.25">
      <c r="A4534" s="9" t="s">
        <v>1034</v>
      </c>
      <c r="B4534" s="9" t="s">
        <v>2707</v>
      </c>
      <c r="C4534" s="9" t="s">
        <v>1458</v>
      </c>
      <c r="D4534" s="9" t="str">
        <f>CONCATENATE(quota_commodities[[#This Row],[goods_nomenclature_item_id]], " - ", quota_commodities[[#This Row],[description]])</f>
        <v>1702500000 - Chemically pure fructose</v>
      </c>
    </row>
    <row r="4535" spans="1:4" x14ac:dyDescent="0.25">
      <c r="A4535" s="9" t="s">
        <v>1034</v>
      </c>
      <c r="B4535" s="9" t="s">
        <v>5405</v>
      </c>
      <c r="C4535" s="9" t="s">
        <v>5406</v>
      </c>
      <c r="D4535" s="9" t="str">
        <f>CONCATENATE(quota_commodities[[#This Row],[goods_nomenclature_item_id]], " - ", quota_commodities[[#This Row],[description]])</f>
        <v>1702903000 - Isoglucose</v>
      </c>
    </row>
    <row r="4536" spans="1:4" x14ac:dyDescent="0.25">
      <c r="A4536" s="9" t="s">
        <v>1034</v>
      </c>
      <c r="B4536" s="9" t="s">
        <v>5407</v>
      </c>
      <c r="C4536" s="9" t="s">
        <v>5408</v>
      </c>
      <c r="D4536" s="9" t="str">
        <f>CONCATENATE(quota_commodities[[#This Row],[goods_nomenclature_item_id]], " - ", quota_commodities[[#This Row],[description]])</f>
        <v>1702905000 - Maltodextrine and maltodextrine syrup</v>
      </c>
    </row>
    <row r="4537" spans="1:4" x14ac:dyDescent="0.25">
      <c r="A4537" s="9" t="s">
        <v>1034</v>
      </c>
      <c r="B4537" s="9" t="s">
        <v>5409</v>
      </c>
      <c r="C4537" s="9" t="s">
        <v>5410</v>
      </c>
      <c r="D4537" s="9" t="str">
        <f>CONCATENATE(quota_commodities[[#This Row],[goods_nomenclature_item_id]], " - ", quota_commodities[[#This Row],[description]])</f>
        <v>1702907100 - Containing 50|% or more by weight of sucrose in the dry matter</v>
      </c>
    </row>
    <row r="4538" spans="1:4" x14ac:dyDescent="0.25">
      <c r="A4538" s="9" t="s">
        <v>1034</v>
      </c>
      <c r="B4538" s="9" t="s">
        <v>5411</v>
      </c>
      <c r="C4538" s="9" t="s">
        <v>5412</v>
      </c>
      <c r="D4538" s="9" t="str">
        <f>CONCATENATE(quota_commodities[[#This Row],[goods_nomenclature_item_id]], " - ", quota_commodities[[#This Row],[description]])</f>
        <v>1702907500 - In the form of powder, whether or not agglomerated</v>
      </c>
    </row>
    <row r="4539" spans="1:4" x14ac:dyDescent="0.25">
      <c r="A4539" s="9" t="s">
        <v>1034</v>
      </c>
      <c r="B4539" s="9" t="s">
        <v>5413</v>
      </c>
      <c r="C4539" s="9" t="s">
        <v>2617</v>
      </c>
      <c r="D4539" s="9" t="str">
        <f>CONCATENATE(quota_commodities[[#This Row],[goods_nomenclature_item_id]], " - ", quota_commodities[[#This Row],[description]])</f>
        <v>1702907900 - Other</v>
      </c>
    </row>
    <row r="4540" spans="1:4" x14ac:dyDescent="0.25">
      <c r="A4540" s="9" t="s">
        <v>1034</v>
      </c>
      <c r="B4540" s="9" t="s">
        <v>5414</v>
      </c>
      <c r="C4540" s="9" t="s">
        <v>5415</v>
      </c>
      <c r="D4540" s="9" t="str">
        <f>CONCATENATE(quota_commodities[[#This Row],[goods_nomenclature_item_id]], " - ", quota_commodities[[#This Row],[description]])</f>
        <v>1702908000 - Inulin syrup</v>
      </c>
    </row>
    <row r="4541" spans="1:4" x14ac:dyDescent="0.25">
      <c r="A4541" s="9" t="s">
        <v>1034</v>
      </c>
      <c r="B4541" s="9" t="s">
        <v>5416</v>
      </c>
      <c r="C4541" s="9" t="s">
        <v>2617</v>
      </c>
      <c r="D4541" s="9" t="str">
        <f>CONCATENATE(quota_commodities[[#This Row],[goods_nomenclature_item_id]], " - ", quota_commodities[[#This Row],[description]])</f>
        <v>1702909500 - Other</v>
      </c>
    </row>
    <row r="4542" spans="1:4" x14ac:dyDescent="0.25">
      <c r="A4542" s="9" t="s">
        <v>1034</v>
      </c>
      <c r="B4542" s="9" t="s">
        <v>3960</v>
      </c>
      <c r="C4542" s="9" t="s">
        <v>2617</v>
      </c>
      <c r="D4542" s="9" t="str">
        <f>CONCATENATE(quota_commodities[[#This Row],[goods_nomenclature_item_id]], " - ", quota_commodities[[#This Row],[description]])</f>
        <v>1704909900 - Other</v>
      </c>
    </row>
    <row r="4543" spans="1:4" x14ac:dyDescent="0.25">
      <c r="A4543" s="9" t="s">
        <v>1034</v>
      </c>
      <c r="B4543" s="9" t="s">
        <v>4337</v>
      </c>
      <c r="C4543" s="9" t="s">
        <v>4338</v>
      </c>
      <c r="D4543" s="9" t="str">
        <f>CONCATENATE(quota_commodities[[#This Row],[goods_nomenclature_item_id]], " - ", quota_commodities[[#This Row],[description]])</f>
        <v>1806103000 - Containing 65|% or more but less than 80|% by weight of sucrose (including invert sugar expressed as sucrose) or isoglucose expressed as sucrose</v>
      </c>
    </row>
    <row r="4544" spans="1:4" x14ac:dyDescent="0.25">
      <c r="A4544" s="9" t="s">
        <v>1034</v>
      </c>
      <c r="B4544" s="9" t="s">
        <v>4339</v>
      </c>
      <c r="C4544" s="9" t="s">
        <v>4340</v>
      </c>
      <c r="D4544" s="9" t="str">
        <f>CONCATENATE(quota_commodities[[#This Row],[goods_nomenclature_item_id]], " - ", quota_commodities[[#This Row],[description]])</f>
        <v>1806109000 - Containing 80|% or more by weight of sucrose (including invert sugar expressed as sucrose) or isoglucose expressed as sucrose</v>
      </c>
    </row>
    <row r="4545" spans="1:4" x14ac:dyDescent="0.25">
      <c r="A4545" s="9" t="s">
        <v>1034</v>
      </c>
      <c r="B4545" s="9" t="s">
        <v>4517</v>
      </c>
      <c r="C4545" s="9" t="s">
        <v>4518</v>
      </c>
      <c r="D4545" s="9" t="str">
        <f>CONCATENATE(quota_commodities[[#This Row],[goods_nomenclature_item_id]], " - ", quota_commodities[[#This Row],[description]])</f>
        <v>1806209592 - containing 70% or more by net weight of added cane or beet sugar of subheadings 1701??91 to 1701??99, for the preparation of chocolate beverages</v>
      </c>
    </row>
    <row r="4546" spans="1:4" x14ac:dyDescent="0.25">
      <c r="A4546" s="9" t="s">
        <v>1034</v>
      </c>
      <c r="B4546" s="9" t="s">
        <v>4519</v>
      </c>
      <c r="C4546" s="9" t="s">
        <v>2617</v>
      </c>
      <c r="D4546" s="9" t="str">
        <f>CONCATENATE(quota_commodities[[#This Row],[goods_nomenclature_item_id]], " - ", quota_commodities[[#This Row],[description]])</f>
        <v>1806209599 - Other</v>
      </c>
    </row>
    <row r="4547" spans="1:4" x14ac:dyDescent="0.25">
      <c r="A4547" s="9" t="s">
        <v>1034</v>
      </c>
      <c r="B4547" s="9" t="s">
        <v>5813</v>
      </c>
      <c r="C4547" s="9" t="s">
        <v>5814</v>
      </c>
      <c r="D4547" s="9" t="str">
        <f>CONCATENATE(quota_commodities[[#This Row],[goods_nomenclature_item_id]], " - ", quota_commodities[[#This Row],[description]])</f>
        <v>1806909019 - Containing|70|% or more by weight of sucrose (including invert sugar expressed as sucrose)</v>
      </c>
    </row>
    <row r="4548" spans="1:4" x14ac:dyDescent="0.25">
      <c r="A4548" s="9" t="s">
        <v>1034</v>
      </c>
      <c r="B4548" s="9" t="s">
        <v>5815</v>
      </c>
      <c r="C4548" s="9" t="s">
        <v>5814</v>
      </c>
      <c r="D4548" s="9" t="str">
        <f>CONCATENATE(quota_commodities[[#This Row],[goods_nomenclature_item_id]], " - ", quota_commodities[[#This Row],[description]])</f>
        <v>1806909099 - Containing|70|% or more by weight of sucrose (including invert sugar expressed as sucrose)</v>
      </c>
    </row>
    <row r="4549" spans="1:4" x14ac:dyDescent="0.25">
      <c r="A4549" s="9" t="s">
        <v>1034</v>
      </c>
      <c r="B4549" s="9" t="s">
        <v>2719</v>
      </c>
      <c r="C4549" s="9" t="s">
        <v>2617</v>
      </c>
      <c r="D4549" s="9" t="str">
        <f>CONCATENATE(quota_commodities[[#This Row],[goods_nomenclature_item_id]], " - ", quota_commodities[[#This Row],[description]])</f>
        <v>1901909900 - Other</v>
      </c>
    </row>
    <row r="4550" spans="1:4" x14ac:dyDescent="0.25">
      <c r="A4550" s="9" t="s">
        <v>1034</v>
      </c>
      <c r="B4550" s="9" t="s">
        <v>5816</v>
      </c>
      <c r="C4550" s="9" t="s">
        <v>1661</v>
      </c>
      <c r="D4550" s="9" t="str">
        <f>CONCATENATE(quota_commodities[[#This Row],[goods_nomenclature_item_id]], " - ", quota_commodities[[#This Row],[description]])</f>
        <v>2006003100 - Cherries</v>
      </c>
    </row>
    <row r="4551" spans="1:4" x14ac:dyDescent="0.25">
      <c r="A4551" s="9" t="s">
        <v>1034</v>
      </c>
      <c r="B4551" s="9" t="s">
        <v>5817</v>
      </c>
      <c r="C4551" s="9" t="s">
        <v>2617</v>
      </c>
      <c r="D4551" s="9" t="str">
        <f>CONCATENATE(quota_commodities[[#This Row],[goods_nomenclature_item_id]], " - ", quota_commodities[[#This Row],[description]])</f>
        <v>2006003800 - Other</v>
      </c>
    </row>
    <row r="4552" spans="1:4" x14ac:dyDescent="0.25">
      <c r="A4552" s="9" t="s">
        <v>1034</v>
      </c>
      <c r="B4552" s="9" t="s">
        <v>3302</v>
      </c>
      <c r="C4552" s="9" t="s">
        <v>3303</v>
      </c>
      <c r="D4552" s="9" t="str">
        <f>CONCATENATE(quota_commodities[[#This Row],[goods_nomenclature_item_id]], " - ", quota_commodities[[#This Row],[description]])</f>
        <v>2007911000 - With a sugar content exceeding 30|% by weight</v>
      </c>
    </row>
    <row r="4553" spans="1:4" x14ac:dyDescent="0.25">
      <c r="A4553" s="9" t="s">
        <v>1034</v>
      </c>
      <c r="B4553" s="9" t="s">
        <v>3306</v>
      </c>
      <c r="C4553" s="9" t="s">
        <v>3307</v>
      </c>
      <c r="D4553" s="9" t="str">
        <f>CONCATENATE(quota_commodities[[#This Row],[goods_nomenclature_item_id]], " - ", quota_commodities[[#This Row],[description]])</f>
        <v>2007992000 - Chestnut pur??e and paste</v>
      </c>
    </row>
    <row r="4554" spans="1:4" x14ac:dyDescent="0.25">
      <c r="A4554" s="9" t="s">
        <v>1034</v>
      </c>
      <c r="B4554" s="9" t="s">
        <v>3308</v>
      </c>
      <c r="C4554" s="9" t="s">
        <v>3309</v>
      </c>
      <c r="D4554" s="9" t="str">
        <f>CONCATENATE(quota_commodities[[#This Row],[goods_nomenclature_item_id]], " - ", quota_commodities[[#This Row],[description]])</f>
        <v>2007993100 - Of cherries</v>
      </c>
    </row>
    <row r="4555" spans="1:4" x14ac:dyDescent="0.25">
      <c r="A4555" s="9" t="s">
        <v>1034</v>
      </c>
      <c r="B4555" s="9" t="s">
        <v>3310</v>
      </c>
      <c r="C4555" s="9" t="s">
        <v>3311</v>
      </c>
      <c r="D4555" s="9" t="str">
        <f>CONCATENATE(quota_commodities[[#This Row],[goods_nomenclature_item_id]], " - ", quota_commodities[[#This Row],[description]])</f>
        <v>2007993300 - Of strawberries</v>
      </c>
    </row>
    <row r="4556" spans="1:4" x14ac:dyDescent="0.25">
      <c r="A4556" s="9" t="s">
        <v>1034</v>
      </c>
      <c r="B4556" s="9" t="s">
        <v>3312</v>
      </c>
      <c r="C4556" s="9" t="s">
        <v>3313</v>
      </c>
      <c r="D4556" s="9" t="str">
        <f>CONCATENATE(quota_commodities[[#This Row],[goods_nomenclature_item_id]], " - ", quota_commodities[[#This Row],[description]])</f>
        <v>2007993500 - Of raspberries</v>
      </c>
    </row>
    <row r="4557" spans="1:4" x14ac:dyDescent="0.25">
      <c r="A4557" s="9" t="s">
        <v>1034</v>
      </c>
      <c r="B4557" s="9" t="s">
        <v>3314</v>
      </c>
      <c r="C4557" s="9" t="s">
        <v>2617</v>
      </c>
      <c r="D4557" s="9" t="str">
        <f>CONCATENATE(quota_commodities[[#This Row],[goods_nomenclature_item_id]], " - ", quota_commodities[[#This Row],[description]])</f>
        <v>2007993900 - Other</v>
      </c>
    </row>
    <row r="4558" spans="1:4" x14ac:dyDescent="0.25">
      <c r="A4558" s="9" t="s">
        <v>1034</v>
      </c>
      <c r="B4558" s="9" t="s">
        <v>4298</v>
      </c>
      <c r="C4558" s="9" t="s">
        <v>2617</v>
      </c>
      <c r="D4558" s="9" t="str">
        <f>CONCATENATE(quota_commodities[[#This Row],[goods_nomenclature_item_id]], " - ", quota_commodities[[#This Row],[description]])</f>
        <v>2009111119 - Other</v>
      </c>
    </row>
    <row r="4559" spans="1:4" x14ac:dyDescent="0.25">
      <c r="A4559" s="9" t="s">
        <v>1034</v>
      </c>
      <c r="B4559" s="9" t="s">
        <v>4281</v>
      </c>
      <c r="C4559" s="9" t="s">
        <v>2617</v>
      </c>
      <c r="D4559" s="9" t="str">
        <f>CONCATENATE(quota_commodities[[#This Row],[goods_nomenclature_item_id]], " - ", quota_commodities[[#This Row],[description]])</f>
        <v>2009111199 - Other</v>
      </c>
    </row>
    <row r="4560" spans="1:4" x14ac:dyDescent="0.25">
      <c r="A4560" s="9" t="s">
        <v>1034</v>
      </c>
      <c r="B4560" s="9" t="s">
        <v>3330</v>
      </c>
      <c r="C4560" s="9" t="s">
        <v>3331</v>
      </c>
      <c r="D4560" s="9" t="str">
        <f>CONCATENATE(quota_commodities[[#This Row],[goods_nomenclature_item_id]], " - ", quota_commodities[[#This Row],[description]])</f>
        <v>2009119100 - Of a value not exceeding ???|30|per 100|kg net weight and with an added sugar content exceeding 30|% by weight</v>
      </c>
    </row>
    <row r="4561" spans="1:4" x14ac:dyDescent="0.25">
      <c r="A4561" s="9" t="s">
        <v>1034</v>
      </c>
      <c r="B4561" s="9" t="s">
        <v>4306</v>
      </c>
      <c r="C4561" s="9" t="s">
        <v>2617</v>
      </c>
      <c r="D4561" s="9" t="str">
        <f>CONCATENATE(quota_commodities[[#This Row],[goods_nomenclature_item_id]], " - ", quota_commodities[[#This Row],[description]])</f>
        <v>2009191129 - Other</v>
      </c>
    </row>
    <row r="4562" spans="1:4" x14ac:dyDescent="0.25">
      <c r="A4562" s="9" t="s">
        <v>1034</v>
      </c>
      <c r="B4562" s="9" t="s">
        <v>4308</v>
      </c>
      <c r="C4562" s="9" t="s">
        <v>2617</v>
      </c>
      <c r="D4562" s="9" t="str">
        <f>CONCATENATE(quota_commodities[[#This Row],[goods_nomenclature_item_id]], " - ", quota_commodities[[#This Row],[description]])</f>
        <v>2009191139 - Other</v>
      </c>
    </row>
    <row r="4563" spans="1:4" x14ac:dyDescent="0.25">
      <c r="A4563" s="9" t="s">
        <v>1034</v>
      </c>
      <c r="B4563" s="9" t="s">
        <v>4288</v>
      </c>
      <c r="C4563" s="9" t="s">
        <v>2617</v>
      </c>
      <c r="D4563" s="9" t="str">
        <f>CONCATENATE(quota_commodities[[#This Row],[goods_nomenclature_item_id]], " - ", quota_commodities[[#This Row],[description]])</f>
        <v>2009191159 - Other</v>
      </c>
    </row>
    <row r="4564" spans="1:4" x14ac:dyDescent="0.25">
      <c r="A4564" s="9" t="s">
        <v>1034</v>
      </c>
      <c r="B4564" s="9" t="s">
        <v>4290</v>
      </c>
      <c r="C4564" s="9" t="s">
        <v>2617</v>
      </c>
      <c r="D4564" s="9" t="str">
        <f>CONCATENATE(quota_commodities[[#This Row],[goods_nomenclature_item_id]], " - ", quota_commodities[[#This Row],[description]])</f>
        <v>2009191179 - Other</v>
      </c>
    </row>
    <row r="4565" spans="1:4" x14ac:dyDescent="0.25">
      <c r="A4565" s="9" t="s">
        <v>1034</v>
      </c>
      <c r="B4565" s="9" t="s">
        <v>3332</v>
      </c>
      <c r="C4565" s="9" t="s">
        <v>3331</v>
      </c>
      <c r="D4565" s="9" t="str">
        <f>CONCATENATE(quota_commodities[[#This Row],[goods_nomenclature_item_id]], " - ", quota_commodities[[#This Row],[description]])</f>
        <v>2009199100 - Of a value not exceeding ???|30|per 100|kg net weight and with an added sugar content exceeding 30|% by weight</v>
      </c>
    </row>
    <row r="4566" spans="1:4" x14ac:dyDescent="0.25">
      <c r="A4566" s="9" t="s">
        <v>1034</v>
      </c>
      <c r="B4566" s="9" t="s">
        <v>5778</v>
      </c>
      <c r="C4566" s="9" t="s">
        <v>2617</v>
      </c>
      <c r="D4566" s="9" t="str">
        <f>CONCATENATE(quota_commodities[[#This Row],[goods_nomenclature_item_id]], " - ", quota_commodities[[#This Row],[description]])</f>
        <v>2009291119 - Other</v>
      </c>
    </row>
    <row r="4567" spans="1:4" x14ac:dyDescent="0.25">
      <c r="A4567" s="9" t="s">
        <v>1034</v>
      </c>
      <c r="B4567" s="9" t="s">
        <v>5779</v>
      </c>
      <c r="C4567" s="9" t="s">
        <v>2617</v>
      </c>
      <c r="D4567" s="9" t="str">
        <f>CONCATENATE(quota_commodities[[#This Row],[goods_nomenclature_item_id]], " - ", quota_commodities[[#This Row],[description]])</f>
        <v>2009291199 - Other</v>
      </c>
    </row>
    <row r="4568" spans="1:4" x14ac:dyDescent="0.25">
      <c r="A4568" s="9" t="s">
        <v>1034</v>
      </c>
      <c r="B4568" s="9" t="s">
        <v>3333</v>
      </c>
      <c r="C4568" s="9" t="s">
        <v>3331</v>
      </c>
      <c r="D4568" s="9" t="str">
        <f>CONCATENATE(quota_commodities[[#This Row],[goods_nomenclature_item_id]], " - ", quota_commodities[[#This Row],[description]])</f>
        <v>2009299100 - Of a value not exceeding ???|30|per 100|kg net weight and with an added sugar content exceeding 30|% by weight</v>
      </c>
    </row>
    <row r="4569" spans="1:4" x14ac:dyDescent="0.25">
      <c r="A4569" s="9" t="s">
        <v>1034</v>
      </c>
      <c r="B4569" s="9" t="s">
        <v>5780</v>
      </c>
      <c r="C4569" s="9" t="s">
        <v>2617</v>
      </c>
      <c r="D4569" s="9" t="str">
        <f>CONCATENATE(quota_commodities[[#This Row],[goods_nomenclature_item_id]], " - ", quota_commodities[[#This Row],[description]])</f>
        <v>2009391119 - Other</v>
      </c>
    </row>
    <row r="4570" spans="1:4" x14ac:dyDescent="0.25">
      <c r="A4570" s="9" t="s">
        <v>1034</v>
      </c>
      <c r="B4570" s="9" t="s">
        <v>5781</v>
      </c>
      <c r="C4570" s="9" t="s">
        <v>2617</v>
      </c>
      <c r="D4570" s="9" t="str">
        <f>CONCATENATE(quota_commodities[[#This Row],[goods_nomenclature_item_id]], " - ", quota_commodities[[#This Row],[description]])</f>
        <v>2009391199 - Other</v>
      </c>
    </row>
    <row r="4571" spans="1:4" x14ac:dyDescent="0.25">
      <c r="A4571" s="9" t="s">
        <v>1034</v>
      </c>
      <c r="B4571" s="9" t="s">
        <v>3334</v>
      </c>
      <c r="C4571" s="9" t="s">
        <v>3335</v>
      </c>
      <c r="D4571" s="9" t="str">
        <f>CONCATENATE(quota_commodities[[#This Row],[goods_nomenclature_item_id]], " - ", quota_commodities[[#This Row],[description]])</f>
        <v>2009395100 - With an added sugar content exceeding 30|% by weight</v>
      </c>
    </row>
    <row r="4572" spans="1:4" x14ac:dyDescent="0.25">
      <c r="A4572" s="9" t="s">
        <v>1034</v>
      </c>
      <c r="B4572" s="9" t="s">
        <v>3336</v>
      </c>
      <c r="C4572" s="9" t="s">
        <v>3335</v>
      </c>
      <c r="D4572" s="9" t="str">
        <f>CONCATENATE(quota_commodities[[#This Row],[goods_nomenclature_item_id]], " - ", quota_commodities[[#This Row],[description]])</f>
        <v>2009399100 - With an added sugar content exceeding 30|% by weight</v>
      </c>
    </row>
    <row r="4573" spans="1:4" x14ac:dyDescent="0.25">
      <c r="A4573" s="9" t="s">
        <v>1034</v>
      </c>
      <c r="B4573" s="9" t="s">
        <v>5782</v>
      </c>
      <c r="C4573" s="9" t="s">
        <v>2617</v>
      </c>
      <c r="D4573" s="9" t="str">
        <f>CONCATENATE(quota_commodities[[#This Row],[goods_nomenclature_item_id]], " - ", quota_commodities[[#This Row],[description]])</f>
        <v>2009491119 - Other</v>
      </c>
    </row>
    <row r="4574" spans="1:4" x14ac:dyDescent="0.25">
      <c r="A4574" s="9" t="s">
        <v>1034</v>
      </c>
      <c r="B4574" s="9" t="s">
        <v>5783</v>
      </c>
      <c r="C4574" s="9" t="s">
        <v>2617</v>
      </c>
      <c r="D4574" s="9" t="str">
        <f>CONCATENATE(quota_commodities[[#This Row],[goods_nomenclature_item_id]], " - ", quota_commodities[[#This Row],[description]])</f>
        <v>2009491199 - Other</v>
      </c>
    </row>
    <row r="4575" spans="1:4" x14ac:dyDescent="0.25">
      <c r="A4575" s="9" t="s">
        <v>1034</v>
      </c>
      <c r="B4575" s="9" t="s">
        <v>4653</v>
      </c>
      <c r="C4575" s="9" t="s">
        <v>3335</v>
      </c>
      <c r="D4575" s="9" t="str">
        <f>CONCATENATE(quota_commodities[[#This Row],[goods_nomenclature_item_id]], " - ", quota_commodities[[#This Row],[description]])</f>
        <v>2009499100 - With an added sugar content exceeding 30|% by weight</v>
      </c>
    </row>
    <row r="4576" spans="1:4" x14ac:dyDescent="0.25">
      <c r="A4576" s="9" t="s">
        <v>1034</v>
      </c>
      <c r="B4576" s="9" t="s">
        <v>5787</v>
      </c>
      <c r="C4576" s="9" t="s">
        <v>2617</v>
      </c>
      <c r="D4576" s="9" t="str">
        <f>CONCATENATE(quota_commodities[[#This Row],[goods_nomenclature_item_id]], " - ", quota_commodities[[#This Row],[description]])</f>
        <v>2009811190 - Other</v>
      </c>
    </row>
    <row r="4577" spans="1:4" x14ac:dyDescent="0.25">
      <c r="A4577" s="9" t="s">
        <v>1034</v>
      </c>
      <c r="B4577" s="9" t="s">
        <v>3342</v>
      </c>
      <c r="C4577" s="9" t="s">
        <v>3335</v>
      </c>
      <c r="D4577" s="9" t="str">
        <f>CONCATENATE(quota_commodities[[#This Row],[goods_nomenclature_item_id]], " - ", quota_commodities[[#This Row],[description]])</f>
        <v>2009815100 - With an added sugar content exceeding 30|% by weight</v>
      </c>
    </row>
    <row r="4578" spans="1:4" x14ac:dyDescent="0.25">
      <c r="A4578" s="9" t="s">
        <v>1034</v>
      </c>
      <c r="B4578" s="9" t="s">
        <v>5788</v>
      </c>
      <c r="C4578" s="9" t="s">
        <v>2617</v>
      </c>
      <c r="D4578" s="9" t="str">
        <f>CONCATENATE(quota_commodities[[#This Row],[goods_nomenclature_item_id]], " - ", quota_commodities[[#This Row],[description]])</f>
        <v>2009891119 - Other</v>
      </c>
    </row>
    <row r="4579" spans="1:4" x14ac:dyDescent="0.25">
      <c r="A4579" s="9" t="s">
        <v>1034</v>
      </c>
      <c r="B4579" s="9" t="s">
        <v>5789</v>
      </c>
      <c r="C4579" s="9" t="s">
        <v>2617</v>
      </c>
      <c r="D4579" s="9" t="str">
        <f>CONCATENATE(quota_commodities[[#This Row],[goods_nomenclature_item_id]], " - ", quota_commodities[[#This Row],[description]])</f>
        <v>2009891199 - Other</v>
      </c>
    </row>
    <row r="4580" spans="1:4" x14ac:dyDescent="0.25">
      <c r="A4580" s="9" t="s">
        <v>1034</v>
      </c>
      <c r="B4580" s="9" t="s">
        <v>4162</v>
      </c>
      <c r="C4580" s="9" t="s">
        <v>2617</v>
      </c>
      <c r="D4580" s="9" t="str">
        <f>CONCATENATE(quota_commodities[[#This Row],[goods_nomenclature_item_id]], " - ", quota_commodities[[#This Row],[description]])</f>
        <v>2009893529 - Other</v>
      </c>
    </row>
    <row r="4581" spans="1:4" x14ac:dyDescent="0.25">
      <c r="A4581" s="9" t="s">
        <v>1034</v>
      </c>
      <c r="B4581" s="9" t="s">
        <v>4164</v>
      </c>
      <c r="C4581" s="9" t="s">
        <v>2617</v>
      </c>
      <c r="D4581" s="9" t="str">
        <f>CONCATENATE(quota_commodities[[#This Row],[goods_nomenclature_item_id]], " - ", quota_commodities[[#This Row],[description]])</f>
        <v>2009893539 - Other</v>
      </c>
    </row>
    <row r="4582" spans="1:4" x14ac:dyDescent="0.25">
      <c r="A4582" s="9" t="s">
        <v>1034</v>
      </c>
      <c r="B4582" s="9" t="s">
        <v>5790</v>
      </c>
      <c r="C4582" s="9" t="s">
        <v>2617</v>
      </c>
      <c r="D4582" s="9" t="str">
        <f>CONCATENATE(quota_commodities[[#This Row],[goods_nomenclature_item_id]], " - ", quota_commodities[[#This Row],[description]])</f>
        <v>2009893545 - Other</v>
      </c>
    </row>
    <row r="4583" spans="1:4" x14ac:dyDescent="0.25">
      <c r="A4583" s="9" t="s">
        <v>1034</v>
      </c>
      <c r="B4583" s="9" t="s">
        <v>5791</v>
      </c>
      <c r="C4583" s="9" t="s">
        <v>2617</v>
      </c>
      <c r="D4583" s="9" t="str">
        <f>CONCATENATE(quota_commodities[[#This Row],[goods_nomenclature_item_id]], " - ", quota_commodities[[#This Row],[description]])</f>
        <v>2009893549 - Other</v>
      </c>
    </row>
    <row r="4584" spans="1:4" x14ac:dyDescent="0.25">
      <c r="A4584" s="9" t="s">
        <v>1034</v>
      </c>
      <c r="B4584" s="9" t="s">
        <v>5792</v>
      </c>
      <c r="C4584" s="9" t="s">
        <v>2617</v>
      </c>
      <c r="D4584" s="9" t="str">
        <f>CONCATENATE(quota_commodities[[#This Row],[goods_nomenclature_item_id]], " - ", quota_commodities[[#This Row],[description]])</f>
        <v>2009893559 - Other</v>
      </c>
    </row>
    <row r="4585" spans="1:4" x14ac:dyDescent="0.25">
      <c r="A4585" s="9" t="s">
        <v>1034</v>
      </c>
      <c r="B4585" s="9" t="s">
        <v>5793</v>
      </c>
      <c r="C4585" s="9" t="s">
        <v>2617</v>
      </c>
      <c r="D4585" s="9" t="str">
        <f>CONCATENATE(quota_commodities[[#This Row],[goods_nomenclature_item_id]], " - ", quota_commodities[[#This Row],[description]])</f>
        <v>2009893579 - Other</v>
      </c>
    </row>
    <row r="4586" spans="1:4" x14ac:dyDescent="0.25">
      <c r="A4586" s="9" t="s">
        <v>1034</v>
      </c>
      <c r="B4586" s="9" t="s">
        <v>3343</v>
      </c>
      <c r="C4586" s="9" t="s">
        <v>3335</v>
      </c>
      <c r="D4586" s="9" t="str">
        <f>CONCATENATE(quota_commodities[[#This Row],[goods_nomenclature_item_id]], " - ", quota_commodities[[#This Row],[description]])</f>
        <v>2009896100 - With an added sugar content exceeding 30|% by weight</v>
      </c>
    </row>
    <row r="4587" spans="1:4" x14ac:dyDescent="0.25">
      <c r="A4587" s="9" t="s">
        <v>1034</v>
      </c>
      <c r="B4587" s="9" t="s">
        <v>3345</v>
      </c>
      <c r="C4587" s="9" t="s">
        <v>2617</v>
      </c>
      <c r="D4587" s="9" t="str">
        <f>CONCATENATE(quota_commodities[[#This Row],[goods_nomenclature_item_id]], " - ", quota_commodities[[#This Row],[description]])</f>
        <v>2009898600 - Other</v>
      </c>
    </row>
    <row r="4588" spans="1:4" x14ac:dyDescent="0.25">
      <c r="A4588" s="9" t="s">
        <v>1034</v>
      </c>
      <c r="B4588" s="9" t="s">
        <v>5794</v>
      </c>
      <c r="C4588" s="9" t="s">
        <v>2617</v>
      </c>
      <c r="D4588" s="9" t="str">
        <f>CONCATENATE(quota_commodities[[#This Row],[goods_nomenclature_item_id]], " - ", quota_commodities[[#This Row],[description]])</f>
        <v>2009901190 - Other</v>
      </c>
    </row>
    <row r="4589" spans="1:4" x14ac:dyDescent="0.25">
      <c r="A4589" s="9" t="s">
        <v>1034</v>
      </c>
      <c r="B4589" s="9" t="s">
        <v>4351</v>
      </c>
      <c r="C4589" s="9" t="s">
        <v>2617</v>
      </c>
      <c r="D4589" s="9" t="str">
        <f>CONCATENATE(quota_commodities[[#This Row],[goods_nomenclature_item_id]], " - ", quota_commodities[[#This Row],[description]])</f>
        <v>2009902119 - Other</v>
      </c>
    </row>
    <row r="4590" spans="1:4" x14ac:dyDescent="0.25">
      <c r="A4590" s="9" t="s">
        <v>1034</v>
      </c>
      <c r="B4590" s="9" t="s">
        <v>5795</v>
      </c>
      <c r="C4590" s="9" t="s">
        <v>2617</v>
      </c>
      <c r="D4590" s="9" t="str">
        <f>CONCATENATE(quota_commodities[[#This Row],[goods_nomenclature_item_id]], " - ", quota_commodities[[#This Row],[description]])</f>
        <v>2009902199 - Other</v>
      </c>
    </row>
    <row r="4591" spans="1:4" x14ac:dyDescent="0.25">
      <c r="A4591" s="9" t="s">
        <v>1034</v>
      </c>
      <c r="B4591" s="9" t="s">
        <v>3346</v>
      </c>
      <c r="C4591" s="9" t="s">
        <v>3347</v>
      </c>
      <c r="D4591" s="9" t="str">
        <f>CONCATENATE(quota_commodities[[#This Row],[goods_nomenclature_item_id]], " - ", quota_commodities[[#This Row],[description]])</f>
        <v>2009903100 - Of a value not exceeding ???|18|per 100|kg net weight and with an added sugar content exceeding 30|% by weight</v>
      </c>
    </row>
    <row r="4592" spans="1:4" x14ac:dyDescent="0.25">
      <c r="A4592" s="9" t="s">
        <v>1034</v>
      </c>
      <c r="B4592" s="9" t="s">
        <v>3348</v>
      </c>
      <c r="C4592" s="9" t="s">
        <v>3335</v>
      </c>
      <c r="D4592" s="9" t="str">
        <f>CONCATENATE(quota_commodities[[#This Row],[goods_nomenclature_item_id]], " - ", quota_commodities[[#This Row],[description]])</f>
        <v>2009907100 - With an added sugar content exceeding 30|% by weight</v>
      </c>
    </row>
    <row r="4593" spans="1:4" x14ac:dyDescent="0.25">
      <c r="A4593" s="9" t="s">
        <v>1034</v>
      </c>
      <c r="B4593" s="9" t="s">
        <v>3351</v>
      </c>
      <c r="C4593" s="9" t="s">
        <v>2617</v>
      </c>
      <c r="D4593" s="9" t="str">
        <f>CONCATENATE(quota_commodities[[#This Row],[goods_nomenclature_item_id]], " - ", quota_commodities[[#This Row],[description]])</f>
        <v>2009909400 - Other</v>
      </c>
    </row>
    <row r="4594" spans="1:4" x14ac:dyDescent="0.25">
      <c r="A4594" s="9" t="s">
        <v>1034</v>
      </c>
      <c r="B4594" s="9" t="s">
        <v>4521</v>
      </c>
      <c r="C4594" s="9" t="s">
        <v>4516</v>
      </c>
      <c r="D4594" s="9" t="str">
        <f>CONCATENATE(quota_commodities[[#This Row],[goods_nomenclature_item_id]], " - ", quota_commodities[[#This Row],[description]])</f>
        <v>2101129892 - Containing 70|% or more by weight of sucrose (including invert sugar expressed as sucrose) or isoglucose expressed as sucrose</v>
      </c>
    </row>
    <row r="4595" spans="1:4" x14ac:dyDescent="0.25">
      <c r="A4595" s="9" t="s">
        <v>1034</v>
      </c>
      <c r="B4595" s="9" t="s">
        <v>4522</v>
      </c>
      <c r="C4595" s="9" t="s">
        <v>4516</v>
      </c>
      <c r="D4595" s="9" t="str">
        <f>CONCATENATE(quota_commodities[[#This Row],[goods_nomenclature_item_id]], " - ", quota_commodities[[#This Row],[description]])</f>
        <v>2101209885 - Containing 70|% or more by weight of sucrose (including invert sugar expressed as sucrose) or isoglucose expressed as sucrose</v>
      </c>
    </row>
    <row r="4596" spans="1:4" x14ac:dyDescent="0.25">
      <c r="A4596" s="9" t="s">
        <v>1034</v>
      </c>
      <c r="B4596" s="9" t="s">
        <v>4524</v>
      </c>
      <c r="C4596" s="9" t="s">
        <v>4525</v>
      </c>
      <c r="D4596" s="9" t="str">
        <f>CONCATENATE(quota_commodities[[#This Row],[goods_nomenclature_item_id]], " - ", quota_commodities[[#This Row],[description]])</f>
        <v>2106909826 - Of a kind used in drink industries containing 70% or more by weight of sucrose/isosucrose</v>
      </c>
    </row>
    <row r="4597" spans="1:4" x14ac:dyDescent="0.25">
      <c r="A4597" s="9" t="s">
        <v>1034</v>
      </c>
      <c r="B4597" s="9" t="s">
        <v>5796</v>
      </c>
      <c r="C4597" s="9" t="s">
        <v>2617</v>
      </c>
      <c r="D4597" s="9" t="str">
        <f>CONCATENATE(quota_commodities[[#This Row],[goods_nomenclature_item_id]], " - ", quota_commodities[[#This Row],[description]])</f>
        <v>2106909833 - Other</v>
      </c>
    </row>
    <row r="4598" spans="1:4" x14ac:dyDescent="0.25">
      <c r="A4598" s="9" t="s">
        <v>1034</v>
      </c>
      <c r="B4598" s="9" t="s">
        <v>4526</v>
      </c>
      <c r="C4598" s="9" t="s">
        <v>4525</v>
      </c>
      <c r="D4598" s="9" t="str">
        <f>CONCATENATE(quota_commodities[[#This Row],[goods_nomenclature_item_id]], " - ", quota_commodities[[#This Row],[description]])</f>
        <v>2106909834 - Of a kind used in drink industries containing 70% or more by weight of sucrose/isosucrose</v>
      </c>
    </row>
    <row r="4599" spans="1:4" x14ac:dyDescent="0.25">
      <c r="A4599" s="9" t="s">
        <v>1034</v>
      </c>
      <c r="B4599" s="9" t="s">
        <v>5797</v>
      </c>
      <c r="C4599" s="9" t="s">
        <v>2617</v>
      </c>
      <c r="D4599" s="9" t="str">
        <f>CONCATENATE(quota_commodities[[#This Row],[goods_nomenclature_item_id]], " - ", quota_commodities[[#This Row],[description]])</f>
        <v>2106909838 - Other</v>
      </c>
    </row>
    <row r="4600" spans="1:4" x14ac:dyDescent="0.25">
      <c r="A4600" s="9" t="s">
        <v>1034</v>
      </c>
      <c r="B4600" s="9" t="s">
        <v>4527</v>
      </c>
      <c r="C4600" s="9" t="s">
        <v>4528</v>
      </c>
      <c r="D4600" s="9" t="str">
        <f>CONCATENATE(quota_commodities[[#This Row],[goods_nomenclature_item_id]], " - ", quota_commodities[[#This Row],[description]])</f>
        <v>2106909853 - Of a kind used in drink industries</v>
      </c>
    </row>
    <row r="4601" spans="1:4" x14ac:dyDescent="0.25">
      <c r="A4601" s="9" t="s">
        <v>1034</v>
      </c>
      <c r="B4601" s="9" t="s">
        <v>5798</v>
      </c>
      <c r="C4601" s="9" t="s">
        <v>2617</v>
      </c>
      <c r="D4601" s="9" t="str">
        <f>CONCATENATE(quota_commodities[[#This Row],[goods_nomenclature_item_id]], " - ", quota_commodities[[#This Row],[description]])</f>
        <v>2106909855 - Other</v>
      </c>
    </row>
    <row r="4602" spans="1:4" x14ac:dyDescent="0.25">
      <c r="A4602" s="9" t="s">
        <v>1034</v>
      </c>
      <c r="B4602" s="9" t="s">
        <v>5492</v>
      </c>
      <c r="C4602" s="9" t="s">
        <v>2617</v>
      </c>
      <c r="D4602" s="9" t="str">
        <f>CONCATENATE(quota_commodities[[#This Row],[goods_nomenclature_item_id]], " - ", quota_commodities[[#This Row],[description]])</f>
        <v>3302102900 - Other</v>
      </c>
    </row>
    <row r="4603" spans="1:4" x14ac:dyDescent="0.25">
      <c r="A4603" s="9" t="s">
        <v>1036</v>
      </c>
      <c r="B4603" s="9" t="s">
        <v>5675</v>
      </c>
      <c r="C4603" s="9" t="s">
        <v>5676</v>
      </c>
      <c r="D4603" s="9" t="str">
        <f>CONCATENATE(quota_commodities[[#This Row],[goods_nomenclature_item_id]], " - ", quota_commodities[[#This Row],[description]])</f>
        <v>0201000000 - Meat of bovine animals, fresh or chilled</v>
      </c>
    </row>
    <row r="4604" spans="1:4" x14ac:dyDescent="0.25">
      <c r="A4604" s="9" t="s">
        <v>1036</v>
      </c>
      <c r="B4604" s="9" t="s">
        <v>5677</v>
      </c>
      <c r="C4604" s="9" t="s">
        <v>5678</v>
      </c>
      <c r="D4604" s="9" t="str">
        <f>CONCATENATE(quota_commodities[[#This Row],[goods_nomenclature_item_id]], " - ", quota_commodities[[#This Row],[description]])</f>
        <v>0202000000 - Meat of bovine animals, frozen</v>
      </c>
    </row>
    <row r="4605" spans="1:4" x14ac:dyDescent="0.25">
      <c r="A4605" s="9" t="s">
        <v>1038</v>
      </c>
      <c r="B4605" s="9" t="s">
        <v>5530</v>
      </c>
      <c r="C4605" s="9" t="s">
        <v>5531</v>
      </c>
      <c r="D4605" s="9" t="str">
        <f>CONCATENATE(quota_commodities[[#This Row],[goods_nomenclature_item_id]], " - ", quota_commodities[[#This Row],[description]])</f>
        <v>3920000000 - Other plates, sheets, film, foil and strip, of plastics, non-cellular and not reinforced, laminated, supported or similarly combined with other materials</v>
      </c>
    </row>
    <row r="4606" spans="1:4" x14ac:dyDescent="0.25">
      <c r="A4606" s="9" t="s">
        <v>1040</v>
      </c>
      <c r="B4606" s="9" t="s">
        <v>5548</v>
      </c>
      <c r="C4606" s="9" t="s">
        <v>5549</v>
      </c>
      <c r="D4606" s="9" t="str">
        <f>CONCATENATE(quota_commodities[[#This Row],[goods_nomenclature_item_id]], " - ", quota_commodities[[#This Row],[description]])</f>
        <v>6108220000 - Of man-made fibres</v>
      </c>
    </row>
    <row r="4607" spans="1:4" x14ac:dyDescent="0.25">
      <c r="A4607" s="9" t="s">
        <v>1041</v>
      </c>
      <c r="B4607" s="9" t="s">
        <v>5624</v>
      </c>
      <c r="C4607" s="9" t="s">
        <v>5540</v>
      </c>
      <c r="D4607" s="9" t="str">
        <f>CONCATENATE(quota_commodities[[#This Row],[goods_nomenclature_item_id]], " - ", quota_commodities[[#This Row],[description]])</f>
        <v>6112310000 - Of synthetic fibres</v>
      </c>
    </row>
    <row r="4608" spans="1:4" x14ac:dyDescent="0.25">
      <c r="A4608" s="9" t="s">
        <v>1042</v>
      </c>
      <c r="B4608" s="9" t="s">
        <v>5552</v>
      </c>
      <c r="C4608" s="9" t="s">
        <v>5540</v>
      </c>
      <c r="D4608" s="9" t="str">
        <f>CONCATENATE(quota_commodities[[#This Row],[goods_nomenclature_item_id]], " - ", quota_commodities[[#This Row],[description]])</f>
        <v>6112410000 - Of synthetic fibres</v>
      </c>
    </row>
    <row r="4609" spans="1:4" x14ac:dyDescent="0.25">
      <c r="A4609" s="9" t="s">
        <v>1043</v>
      </c>
      <c r="B4609" s="9" t="s">
        <v>5625</v>
      </c>
      <c r="C4609" s="9" t="s">
        <v>5626</v>
      </c>
      <c r="D4609" s="9" t="str">
        <f>CONCATENATE(quota_commodities[[#This Row],[goods_nomenclature_item_id]], " - ", quota_commodities[[#This Row],[description]])</f>
        <v>6115100000 - Graduated compression hosiery (for example, stockings for varicose veins)</v>
      </c>
    </row>
    <row r="4610" spans="1:4" x14ac:dyDescent="0.25">
      <c r="A4610" s="9" t="s">
        <v>1044</v>
      </c>
      <c r="B4610" s="9" t="s">
        <v>5627</v>
      </c>
      <c r="C4610" s="9" t="s">
        <v>5628</v>
      </c>
      <c r="D4610" s="9" t="str">
        <f>CONCATENATE(quota_commodities[[#This Row],[goods_nomenclature_item_id]], " - ", quota_commodities[[#This Row],[description]])</f>
        <v>6115210000 - Of synthetic fibres, measuring per single yarn less than 67|decitex</v>
      </c>
    </row>
    <row r="4611" spans="1:4" x14ac:dyDescent="0.25">
      <c r="A4611" s="9" t="s">
        <v>1045</v>
      </c>
      <c r="B4611" s="9" t="s">
        <v>5629</v>
      </c>
      <c r="C4611" s="9" t="s">
        <v>5630</v>
      </c>
      <c r="D4611" s="9" t="str">
        <f>CONCATENATE(quota_commodities[[#This Row],[goods_nomenclature_item_id]], " - ", quota_commodities[[#This Row],[description]])</f>
        <v>6115220000 - Of synthetic fibres, measuring per single yarn 67|decitex or more</v>
      </c>
    </row>
    <row r="4612" spans="1:4" x14ac:dyDescent="0.25">
      <c r="A4612" s="9" t="s">
        <v>1046</v>
      </c>
      <c r="B4612" s="9" t="s">
        <v>5631</v>
      </c>
      <c r="C4612" s="9" t="s">
        <v>5632</v>
      </c>
      <c r="D4612" s="9" t="str">
        <f>CONCATENATE(quota_commodities[[#This Row],[goods_nomenclature_item_id]], " - ", quota_commodities[[#This Row],[description]])</f>
        <v>6115300000 - Other women's full-length or knee-length hosiery, measuring per single yarn less than 67|decitex</v>
      </c>
    </row>
    <row r="4613" spans="1:4" x14ac:dyDescent="0.25">
      <c r="A4613" s="9" t="s">
        <v>1047</v>
      </c>
      <c r="B4613" s="9" t="s">
        <v>5633</v>
      </c>
      <c r="C4613" s="9" t="s">
        <v>5540</v>
      </c>
      <c r="D4613" s="9" t="str">
        <f>CONCATENATE(quota_commodities[[#This Row],[goods_nomenclature_item_id]], " - ", quota_commodities[[#This Row],[description]])</f>
        <v>6115960000 - Of synthetic fibres</v>
      </c>
    </row>
    <row r="4614" spans="1:4" x14ac:dyDescent="0.25">
      <c r="A4614" s="9" t="s">
        <v>1048</v>
      </c>
      <c r="B4614" s="9" t="s">
        <v>5634</v>
      </c>
      <c r="C4614" s="9" t="s">
        <v>5635</v>
      </c>
      <c r="D4614" s="9" t="str">
        <f>CONCATENATE(quota_commodities[[#This Row],[goods_nomenclature_item_id]], " - ", quota_commodities[[#This Row],[description]])</f>
        <v>7321000000 - Stoves, ranges, grates, cookers (including those with subsidiary boilers for central heating), barbecues, braziers, gas rings, plate warmers and similar non-electric domestic appliances, and parts thereof, of iron or steel</v>
      </c>
    </row>
    <row r="4615" spans="1:4" x14ac:dyDescent="0.25">
      <c r="A4615" s="9" t="s">
        <v>1049</v>
      </c>
      <c r="B4615" s="9" t="s">
        <v>5636</v>
      </c>
      <c r="C4615" s="9" t="s">
        <v>5637</v>
      </c>
      <c r="D4615" s="9" t="str">
        <f>CONCATENATE(quota_commodities[[#This Row],[goods_nomenclature_item_id]], " - ", quota_commodities[[#This Row],[description]])</f>
        <v>7323000000 - Table, kitchen or other household articles and parts thereof, of iron or steel; iron or steel wool; pot scourers and scouring or polishing pads, gloves and the like, of iron or steel</v>
      </c>
    </row>
    <row r="4616" spans="1:4" x14ac:dyDescent="0.25">
      <c r="A4616" s="9" t="s">
        <v>1050</v>
      </c>
      <c r="B4616" s="9" t="s">
        <v>5638</v>
      </c>
      <c r="C4616" s="9" t="s">
        <v>5639</v>
      </c>
      <c r="D4616" s="9" t="str">
        <f>CONCATENATE(quota_commodities[[#This Row],[goods_nomenclature_item_id]], " - ", quota_commodities[[#This Row],[description]])</f>
        <v>7325000000 - Other cast articles of iron or steel</v>
      </c>
    </row>
    <row r="4617" spans="1:4" x14ac:dyDescent="0.25">
      <c r="A4617" s="9" t="s">
        <v>1051</v>
      </c>
      <c r="B4617" s="9" t="s">
        <v>4194</v>
      </c>
      <c r="C4617" s="9" t="s">
        <v>1865</v>
      </c>
      <c r="D4617" s="9" t="str">
        <f>CONCATENATE(quota_commodities[[#This Row],[goods_nomenclature_item_id]], " - ", quota_commodities[[#This Row],[description]])</f>
        <v>0703200000 - Garlic</v>
      </c>
    </row>
    <row r="4618" spans="1:4" x14ac:dyDescent="0.25">
      <c r="A4618" s="9" t="s">
        <v>1053</v>
      </c>
      <c r="B4618" s="9" t="s">
        <v>4316</v>
      </c>
      <c r="C4618" s="9" t="s">
        <v>1909</v>
      </c>
      <c r="D4618" s="9" t="str">
        <f>CONCATENATE(quota_commodities[[#This Row],[goods_nomenclature_item_id]], " - ", quota_commodities[[#This Row],[description]])</f>
        <v>0710400000 - Sweetcorn</v>
      </c>
    </row>
    <row r="4619" spans="1:4" x14ac:dyDescent="0.25">
      <c r="A4619" s="9" t="s">
        <v>1053</v>
      </c>
      <c r="B4619" s="9" t="s">
        <v>4317</v>
      </c>
      <c r="C4619" s="9" t="s">
        <v>4318</v>
      </c>
      <c r="D4619" s="9" t="str">
        <f>CONCATENATE(quota_commodities[[#This Row],[goods_nomenclature_item_id]], " - ", quota_commodities[[#This Row],[description]])</f>
        <v>2004901000 - Sweetcorn (Zea mays var. saccharata)</v>
      </c>
    </row>
    <row r="4620" spans="1:4" x14ac:dyDescent="0.25">
      <c r="A4620" s="9" t="s">
        <v>1053</v>
      </c>
      <c r="B4620" s="9" t="s">
        <v>4321</v>
      </c>
      <c r="C4620" s="9" t="s">
        <v>4322</v>
      </c>
      <c r="D4620" s="9" t="str">
        <f>CONCATENATE(quota_commodities[[#This Row],[goods_nomenclature_item_id]], " - ", quota_commodities[[#This Row],[description]])</f>
        <v>2005800000 - Sweetcorn (Zea mays var.saccharata)</v>
      </c>
    </row>
    <row r="4621" spans="1:4" x14ac:dyDescent="0.25">
      <c r="A4621" s="9" t="s">
        <v>1054</v>
      </c>
      <c r="B4621" s="9" t="s">
        <v>5473</v>
      </c>
      <c r="C4621" s="9" t="s">
        <v>5474</v>
      </c>
      <c r="D4621" s="9" t="str">
        <f>CONCATENATE(quota_commodities[[#This Row],[goods_nomenclature_item_id]], " - ", quota_commodities[[#This Row],[description]])</f>
        <v>0711510000 - Mushrooms of the genus Agaricus</v>
      </c>
    </row>
    <row r="4622" spans="1:4" x14ac:dyDescent="0.25">
      <c r="A4622" s="9" t="s">
        <v>1054</v>
      </c>
      <c r="B4622" s="9" t="s">
        <v>4822</v>
      </c>
      <c r="C4622" s="9" t="s">
        <v>4823</v>
      </c>
      <c r="D4622" s="9" t="str">
        <f>CONCATENATE(quota_commodities[[#This Row],[goods_nomenclature_item_id]], " - ", quota_commodities[[#This Row],[description]])</f>
        <v>2003102000 - Provisionally preserved, completely cooked</v>
      </c>
    </row>
    <row r="4623" spans="1:4" x14ac:dyDescent="0.25">
      <c r="A4623" s="9" t="s">
        <v>1054</v>
      </c>
      <c r="B4623" s="9" t="s">
        <v>4824</v>
      </c>
      <c r="C4623" s="9" t="s">
        <v>2617</v>
      </c>
      <c r="D4623" s="9" t="str">
        <f>CONCATENATE(quota_commodities[[#This Row],[goods_nomenclature_item_id]], " - ", quota_commodities[[#This Row],[description]])</f>
        <v>2003103000 - Other</v>
      </c>
    </row>
    <row r="4624" spans="1:4" x14ac:dyDescent="0.25">
      <c r="A4624" s="9" t="s">
        <v>1055</v>
      </c>
      <c r="B4624" s="9" t="s">
        <v>4319</v>
      </c>
      <c r="C4624" s="9" t="s">
        <v>1909</v>
      </c>
      <c r="D4624" s="9" t="str">
        <f>CONCATENATE(quota_commodities[[#This Row],[goods_nomenclature_item_id]], " - ", quota_commodities[[#This Row],[description]])</f>
        <v>0711903000 - Sweetcorn</v>
      </c>
    </row>
    <row r="4625" spans="1:4" x14ac:dyDescent="0.25">
      <c r="A4625" s="9" t="s">
        <v>1055</v>
      </c>
      <c r="B4625" s="9" t="s">
        <v>4320</v>
      </c>
      <c r="C4625" s="9" t="s">
        <v>4318</v>
      </c>
      <c r="D4625" s="9" t="str">
        <f>CONCATENATE(quota_commodities[[#This Row],[goods_nomenclature_item_id]], " - ", quota_commodities[[#This Row],[description]])</f>
        <v>2001903000 - Sweetcorn (Zea mays var. saccharata)</v>
      </c>
    </row>
    <row r="4626" spans="1:4" x14ac:dyDescent="0.25">
      <c r="A4626" s="9" t="s">
        <v>1055</v>
      </c>
      <c r="B4626" s="9" t="s">
        <v>5751</v>
      </c>
      <c r="C4626" s="9" t="s">
        <v>5752</v>
      </c>
      <c r="D4626" s="9" t="str">
        <f>CONCATENATE(quota_commodities[[#This Row],[goods_nomenclature_item_id]], " - ", quota_commodities[[#This Row],[description]])</f>
        <v>2008998500 - Maize (corn), other than sweetcorn (Zea mays var. saccharata)</v>
      </c>
    </row>
    <row r="4627" spans="1:4" x14ac:dyDescent="0.25">
      <c r="A4627" s="9" t="s">
        <v>1056</v>
      </c>
      <c r="B4627" s="9" t="s">
        <v>5378</v>
      </c>
      <c r="C4627" s="9" t="s">
        <v>2617</v>
      </c>
      <c r="D4627" s="9" t="str">
        <f>CONCATENATE(quota_commodities[[#This Row],[goods_nomenclature_item_id]], " - ", quota_commodities[[#This Row],[description]])</f>
        <v>1005900000 - Other</v>
      </c>
    </row>
    <row r="4628" spans="1:4" x14ac:dyDescent="0.25">
      <c r="A4628" s="9" t="s">
        <v>1056</v>
      </c>
      <c r="B4628" s="9" t="s">
        <v>5379</v>
      </c>
      <c r="C4628" s="9" t="s">
        <v>5380</v>
      </c>
      <c r="D4628" s="9" t="str">
        <f>CONCATENATE(quota_commodities[[#This Row],[goods_nomenclature_item_id]], " - ", quota_commodities[[#This Row],[description]])</f>
        <v>1102200000 - Maize (corn) flour</v>
      </c>
    </row>
    <row r="4629" spans="1:4" x14ac:dyDescent="0.25">
      <c r="A4629" s="9" t="s">
        <v>1057</v>
      </c>
      <c r="B4629" s="9" t="s">
        <v>5740</v>
      </c>
      <c r="C4629" s="9" t="s">
        <v>5741</v>
      </c>
      <c r="D4629" s="9" t="str">
        <f>CONCATENATE(quota_commodities[[#This Row],[goods_nomenclature_item_id]], " - ", quota_commodities[[#This Row],[description]])</f>
        <v>1006103000 - Round grain</v>
      </c>
    </row>
    <row r="4630" spans="1:4" x14ac:dyDescent="0.25">
      <c r="A4630" s="9" t="s">
        <v>1057</v>
      </c>
      <c r="B4630" s="9" t="s">
        <v>5742</v>
      </c>
      <c r="C4630" s="9" t="s">
        <v>5743</v>
      </c>
      <c r="D4630" s="9" t="str">
        <f>CONCATENATE(quota_commodities[[#This Row],[goods_nomenclature_item_id]], " - ", quota_commodities[[#This Row],[description]])</f>
        <v>1006105000 - Medium grain</v>
      </c>
    </row>
    <row r="4631" spans="1:4" x14ac:dyDescent="0.25">
      <c r="A4631" s="9" t="s">
        <v>1057</v>
      </c>
      <c r="B4631" s="9" t="s">
        <v>5744</v>
      </c>
      <c r="C4631" s="9" t="s">
        <v>5745</v>
      </c>
      <c r="D4631" s="9" t="str">
        <f>CONCATENATE(quota_commodities[[#This Row],[goods_nomenclature_item_id]], " - ", quota_commodities[[#This Row],[description]])</f>
        <v>1006107100 - Of a length/width ratio greater than 2|but less than 3</v>
      </c>
    </row>
    <row r="4632" spans="1:4" x14ac:dyDescent="0.25">
      <c r="A4632" s="9" t="s">
        <v>1057</v>
      </c>
      <c r="B4632" s="9" t="s">
        <v>5746</v>
      </c>
      <c r="C4632" s="9" t="s">
        <v>5747</v>
      </c>
      <c r="D4632" s="9" t="str">
        <f>CONCATENATE(quota_commodities[[#This Row],[goods_nomenclature_item_id]], " - ", quota_commodities[[#This Row],[description]])</f>
        <v>1006107900 - Of a length/width ratio equal to or greater than 3</v>
      </c>
    </row>
    <row r="4633" spans="1:4" x14ac:dyDescent="0.25">
      <c r="A4633" s="9" t="s">
        <v>1057</v>
      </c>
      <c r="B4633" s="9" t="s">
        <v>4530</v>
      </c>
      <c r="C4633" s="9" t="s">
        <v>1812</v>
      </c>
      <c r="D4633" s="9" t="str">
        <f>CONCATENATE(quota_commodities[[#This Row],[goods_nomenclature_item_id]], " - ", quota_commodities[[#This Row],[description]])</f>
        <v>1006200000 - Husked (brown) rice</v>
      </c>
    </row>
    <row r="4634" spans="1:4" x14ac:dyDescent="0.25">
      <c r="A4634" s="9" t="s">
        <v>1057</v>
      </c>
      <c r="B4634" s="9" t="s">
        <v>4531</v>
      </c>
      <c r="C4634" s="9" t="s">
        <v>4532</v>
      </c>
      <c r="D4634" s="9" t="str">
        <f>CONCATENATE(quota_commodities[[#This Row],[goods_nomenclature_item_id]], " - ", quota_commodities[[#This Row],[description]])</f>
        <v>1006300000 - Semi-milled or wholly milled rice, whether or not polished or glazed</v>
      </c>
    </row>
    <row r="4635" spans="1:4" x14ac:dyDescent="0.25">
      <c r="A4635" s="9" t="s">
        <v>1057</v>
      </c>
      <c r="B4635" s="9" t="s">
        <v>4533</v>
      </c>
      <c r="C4635" s="9" t="s">
        <v>1814</v>
      </c>
      <c r="D4635" s="9" t="str">
        <f>CONCATENATE(quota_commodities[[#This Row],[goods_nomenclature_item_id]], " - ", quota_commodities[[#This Row],[description]])</f>
        <v>1006400000 - Broken rice</v>
      </c>
    </row>
    <row r="4636" spans="1:4" x14ac:dyDescent="0.25">
      <c r="A4636" s="9" t="s">
        <v>1058</v>
      </c>
      <c r="B4636" s="9" t="s">
        <v>3280</v>
      </c>
      <c r="C4636" s="9" t="s">
        <v>1943</v>
      </c>
      <c r="D4636" s="9" t="str">
        <f>CONCATENATE(quota_commodities[[#This Row],[goods_nomenclature_item_id]], " - ", quota_commodities[[#This Row],[description]])</f>
        <v>1108140000 - Manioc (cassava) starch</v>
      </c>
    </row>
    <row r="4637" spans="1:4" x14ac:dyDescent="0.25">
      <c r="A4637" s="9" t="s">
        <v>1059</v>
      </c>
      <c r="B4637" s="9" t="s">
        <v>5754</v>
      </c>
      <c r="C4637" s="9" t="s">
        <v>5755</v>
      </c>
      <c r="D4637" s="9" t="str">
        <f>CONCATENATE(quota_commodities[[#This Row],[goods_nomenclature_item_id]], " - ", quota_commodities[[#This Row],[description]])</f>
        <v>1701130000 - Cane sugar specified in subheading note|2|to this chapter</v>
      </c>
    </row>
    <row r="4638" spans="1:4" x14ac:dyDescent="0.25">
      <c r="A4638" s="9" t="s">
        <v>1059</v>
      </c>
      <c r="B4638" s="9" t="s">
        <v>5756</v>
      </c>
      <c r="C4638" s="9" t="s">
        <v>5757</v>
      </c>
      <c r="D4638" s="9" t="str">
        <f>CONCATENATE(quota_commodities[[#This Row],[goods_nomenclature_item_id]], " - ", quota_commodities[[#This Row],[description]])</f>
        <v>1701140000 - Other cane sugar</v>
      </c>
    </row>
    <row r="4639" spans="1:4" x14ac:dyDescent="0.25">
      <c r="A4639" s="9" t="s">
        <v>1060</v>
      </c>
      <c r="B4639" s="9" t="s">
        <v>5400</v>
      </c>
      <c r="C4639" s="9" t="s">
        <v>5401</v>
      </c>
      <c r="D4639" s="9" t="str">
        <f>CONCATENATE(quota_commodities[[#This Row],[goods_nomenclature_item_id]], " - ", quota_commodities[[#This Row],[description]])</f>
        <v>1701910000 - Containing added flavouring or colouring matter</v>
      </c>
    </row>
    <row r="4640" spans="1:4" x14ac:dyDescent="0.25">
      <c r="A4640" s="9" t="s">
        <v>1060</v>
      </c>
      <c r="B4640" s="9" t="s">
        <v>5402</v>
      </c>
      <c r="C4640" s="9" t="s">
        <v>2617</v>
      </c>
      <c r="D4640" s="9" t="str">
        <f>CONCATENATE(quota_commodities[[#This Row],[goods_nomenclature_item_id]], " - ", quota_commodities[[#This Row],[description]])</f>
        <v>1701990000 - Other</v>
      </c>
    </row>
    <row r="4641" spans="1:4" x14ac:dyDescent="0.25">
      <c r="A4641" s="9" t="s">
        <v>1060</v>
      </c>
      <c r="B4641" s="9" t="s">
        <v>5417</v>
      </c>
      <c r="C4641" s="9" t="s">
        <v>5418</v>
      </c>
      <c r="D4641" s="9" t="str">
        <f>CONCATENATE(quota_commodities[[#This Row],[goods_nomenclature_item_id]], " - ", quota_commodities[[#This Row],[description]])</f>
        <v>1702300000 - Glucose and glucose syrup, not containing fructose or containing in the dry state less than 20|% by weight of fructose</v>
      </c>
    </row>
    <row r="4642" spans="1:4" x14ac:dyDescent="0.25">
      <c r="A4642" s="9" t="s">
        <v>1060</v>
      </c>
      <c r="B4642" s="9" t="s">
        <v>5758</v>
      </c>
      <c r="C4642" s="9" t="s">
        <v>2617</v>
      </c>
      <c r="D4642" s="9" t="str">
        <f>CONCATENATE(quota_commodities[[#This Row],[goods_nomenclature_item_id]], " - ", quota_commodities[[#This Row],[description]])</f>
        <v>1702409000 - Other</v>
      </c>
    </row>
    <row r="4643" spans="1:4" x14ac:dyDescent="0.25">
      <c r="A4643" s="9" t="s">
        <v>1060</v>
      </c>
      <c r="B4643" s="9" t="s">
        <v>2707</v>
      </c>
      <c r="C4643" s="9" t="s">
        <v>1458</v>
      </c>
      <c r="D4643" s="9" t="str">
        <f>CONCATENATE(quota_commodities[[#This Row],[goods_nomenclature_item_id]], " - ", quota_commodities[[#This Row],[description]])</f>
        <v>1702500000 - Chemically pure fructose</v>
      </c>
    </row>
    <row r="4644" spans="1:4" x14ac:dyDescent="0.25">
      <c r="A4644" s="9" t="s">
        <v>1060</v>
      </c>
      <c r="B4644" s="9" t="s">
        <v>5405</v>
      </c>
      <c r="C4644" s="9" t="s">
        <v>5406</v>
      </c>
      <c r="D4644" s="9" t="str">
        <f>CONCATENATE(quota_commodities[[#This Row],[goods_nomenclature_item_id]], " - ", quota_commodities[[#This Row],[description]])</f>
        <v>1702903000 - Isoglucose</v>
      </c>
    </row>
    <row r="4645" spans="1:4" x14ac:dyDescent="0.25">
      <c r="A4645" s="9" t="s">
        <v>1060</v>
      </c>
      <c r="B4645" s="9" t="s">
        <v>5407</v>
      </c>
      <c r="C4645" s="9" t="s">
        <v>5408</v>
      </c>
      <c r="D4645" s="9" t="str">
        <f>CONCATENATE(quota_commodities[[#This Row],[goods_nomenclature_item_id]], " - ", quota_commodities[[#This Row],[description]])</f>
        <v>1702905000 - Maltodextrine and maltodextrine syrup</v>
      </c>
    </row>
    <row r="4646" spans="1:4" x14ac:dyDescent="0.25">
      <c r="A4646" s="9" t="s">
        <v>1060</v>
      </c>
      <c r="B4646" s="9" t="s">
        <v>5409</v>
      </c>
      <c r="C4646" s="9" t="s">
        <v>5410</v>
      </c>
      <c r="D4646" s="9" t="str">
        <f>CONCATENATE(quota_commodities[[#This Row],[goods_nomenclature_item_id]], " - ", quota_commodities[[#This Row],[description]])</f>
        <v>1702907100 - Containing 50|% or more by weight of sucrose in the dry matter</v>
      </c>
    </row>
    <row r="4647" spans="1:4" x14ac:dyDescent="0.25">
      <c r="A4647" s="9" t="s">
        <v>1060</v>
      </c>
      <c r="B4647" s="9" t="s">
        <v>5411</v>
      </c>
      <c r="C4647" s="9" t="s">
        <v>5412</v>
      </c>
      <c r="D4647" s="9" t="str">
        <f>CONCATENATE(quota_commodities[[#This Row],[goods_nomenclature_item_id]], " - ", quota_commodities[[#This Row],[description]])</f>
        <v>1702907500 - In the form of powder, whether or not agglomerated</v>
      </c>
    </row>
    <row r="4648" spans="1:4" x14ac:dyDescent="0.25">
      <c r="A4648" s="9" t="s">
        <v>1060</v>
      </c>
      <c r="B4648" s="9" t="s">
        <v>5413</v>
      </c>
      <c r="C4648" s="9" t="s">
        <v>2617</v>
      </c>
      <c r="D4648" s="9" t="str">
        <f>CONCATENATE(quota_commodities[[#This Row],[goods_nomenclature_item_id]], " - ", quota_commodities[[#This Row],[description]])</f>
        <v>1702907900 - Other</v>
      </c>
    </row>
    <row r="4649" spans="1:4" x14ac:dyDescent="0.25">
      <c r="A4649" s="9" t="s">
        <v>1060</v>
      </c>
      <c r="B4649" s="9" t="s">
        <v>5414</v>
      </c>
      <c r="C4649" s="9" t="s">
        <v>5415</v>
      </c>
      <c r="D4649" s="9" t="str">
        <f>CONCATENATE(quota_commodities[[#This Row],[goods_nomenclature_item_id]], " - ", quota_commodities[[#This Row],[description]])</f>
        <v>1702908000 - Inulin syrup</v>
      </c>
    </row>
    <row r="4650" spans="1:4" x14ac:dyDescent="0.25">
      <c r="A4650" s="9" t="s">
        <v>1060</v>
      </c>
      <c r="B4650" s="9" t="s">
        <v>5416</v>
      </c>
      <c r="C4650" s="9" t="s">
        <v>2617</v>
      </c>
      <c r="D4650" s="9" t="str">
        <f>CONCATENATE(quota_commodities[[#This Row],[goods_nomenclature_item_id]], " - ", quota_commodities[[#This Row],[description]])</f>
        <v>1702909500 - Other</v>
      </c>
    </row>
    <row r="4651" spans="1:4" x14ac:dyDescent="0.25">
      <c r="A4651" s="9" t="s">
        <v>1060</v>
      </c>
      <c r="B4651" s="9" t="s">
        <v>3408</v>
      </c>
      <c r="C4651" s="9" t="s">
        <v>3409</v>
      </c>
      <c r="D4651" s="9" t="str">
        <f>CONCATENATE(quota_commodities[[#This Row],[goods_nomenclature_item_id]], " - ", quota_commodities[[#This Row],[description]])</f>
        <v>1704909991 - Halva and Loukhum</v>
      </c>
    </row>
    <row r="4652" spans="1:4" x14ac:dyDescent="0.25">
      <c r="A4652" s="9" t="s">
        <v>1060</v>
      </c>
      <c r="B4652" s="9" t="s">
        <v>4514</v>
      </c>
      <c r="C4652" s="9" t="s">
        <v>2617</v>
      </c>
      <c r="D4652" s="9" t="str">
        <f>CONCATENATE(quota_commodities[[#This Row],[goods_nomenclature_item_id]], " - ", quota_commodities[[#This Row],[description]])</f>
        <v>1704909999 - Other</v>
      </c>
    </row>
    <row r="4653" spans="1:4" x14ac:dyDescent="0.25">
      <c r="A4653" s="9" t="s">
        <v>1060</v>
      </c>
      <c r="B4653" s="9" t="s">
        <v>4337</v>
      </c>
      <c r="C4653" s="9" t="s">
        <v>4338</v>
      </c>
      <c r="D4653" s="9" t="str">
        <f>CONCATENATE(quota_commodities[[#This Row],[goods_nomenclature_item_id]], " - ", quota_commodities[[#This Row],[description]])</f>
        <v>1806103000 - Containing 65|% or more but less than 80|% by weight of sucrose (including invert sugar expressed as sucrose) or isoglucose expressed as sucrose</v>
      </c>
    </row>
    <row r="4654" spans="1:4" x14ac:dyDescent="0.25">
      <c r="A4654" s="9" t="s">
        <v>1060</v>
      </c>
      <c r="B4654" s="9" t="s">
        <v>4339</v>
      </c>
      <c r="C4654" s="9" t="s">
        <v>4340</v>
      </c>
      <c r="D4654" s="9" t="str">
        <f>CONCATENATE(quota_commodities[[#This Row],[goods_nomenclature_item_id]], " - ", quota_commodities[[#This Row],[description]])</f>
        <v>1806109000 - Containing 80|% or more by weight of sucrose (including invert sugar expressed as sucrose) or isoglucose expressed as sucrose</v>
      </c>
    </row>
    <row r="4655" spans="1:4" x14ac:dyDescent="0.25">
      <c r="A4655" s="9" t="s">
        <v>1060</v>
      </c>
      <c r="B4655" s="9" t="s">
        <v>4517</v>
      </c>
      <c r="C4655" s="9" t="s">
        <v>4518</v>
      </c>
      <c r="D4655" s="9" t="str">
        <f>CONCATENATE(quota_commodities[[#This Row],[goods_nomenclature_item_id]], " - ", quota_commodities[[#This Row],[description]])</f>
        <v>1806209592 - containing 70% or more by net weight of added cane or beet sugar of subheadings 1701??91 to 1701??99, for the preparation of chocolate beverages</v>
      </c>
    </row>
    <row r="4656" spans="1:4" x14ac:dyDescent="0.25">
      <c r="A4656" s="9" t="s">
        <v>1060</v>
      </c>
      <c r="B4656" s="9" t="s">
        <v>4519</v>
      </c>
      <c r="C4656" s="9" t="s">
        <v>2617</v>
      </c>
      <c r="D4656" s="9" t="str">
        <f>CONCATENATE(quota_commodities[[#This Row],[goods_nomenclature_item_id]], " - ", quota_commodities[[#This Row],[description]])</f>
        <v>1806209599 - Other</v>
      </c>
    </row>
    <row r="4657" spans="1:4" x14ac:dyDescent="0.25">
      <c r="A4657" s="9" t="s">
        <v>1060</v>
      </c>
      <c r="B4657" s="9" t="s">
        <v>4520</v>
      </c>
      <c r="C4657" s="9" t="s">
        <v>2617</v>
      </c>
      <c r="D4657" s="9" t="str">
        <f>CONCATENATE(quota_commodities[[#This Row],[goods_nomenclature_item_id]], " - ", quota_commodities[[#This Row],[description]])</f>
        <v>1901909936 - Other</v>
      </c>
    </row>
    <row r="4658" spans="1:4" x14ac:dyDescent="0.25">
      <c r="A4658" s="9" t="s">
        <v>1060</v>
      </c>
      <c r="B4658" s="9" t="s">
        <v>5759</v>
      </c>
      <c r="C4658" s="9" t="s">
        <v>2617</v>
      </c>
      <c r="D4658" s="9" t="str">
        <f>CONCATENATE(quota_commodities[[#This Row],[goods_nomenclature_item_id]], " - ", quota_commodities[[#This Row],[description]])</f>
        <v>2006003190 - Other</v>
      </c>
    </row>
    <row r="4659" spans="1:4" x14ac:dyDescent="0.25">
      <c r="A4659" s="9" t="s">
        <v>1060</v>
      </c>
      <c r="B4659" s="9" t="s">
        <v>5760</v>
      </c>
      <c r="C4659" s="9" t="s">
        <v>2617</v>
      </c>
      <c r="D4659" s="9" t="str">
        <f>CONCATENATE(quota_commodities[[#This Row],[goods_nomenclature_item_id]], " - ", quota_commodities[[#This Row],[description]])</f>
        <v>2006003819 - Other</v>
      </c>
    </row>
    <row r="4660" spans="1:4" x14ac:dyDescent="0.25">
      <c r="A4660" s="9" t="s">
        <v>1060</v>
      </c>
      <c r="B4660" s="9" t="s">
        <v>5761</v>
      </c>
      <c r="C4660" s="9" t="s">
        <v>2617</v>
      </c>
      <c r="D4660" s="9" t="str">
        <f>CONCATENATE(quota_commodities[[#This Row],[goods_nomenclature_item_id]], " - ", quota_commodities[[#This Row],[description]])</f>
        <v>2006003889 - Other</v>
      </c>
    </row>
    <row r="4661" spans="1:4" x14ac:dyDescent="0.25">
      <c r="A4661" s="9" t="s">
        <v>1060</v>
      </c>
      <c r="B4661" s="9" t="s">
        <v>5762</v>
      </c>
      <c r="C4661" s="9" t="s">
        <v>2617</v>
      </c>
      <c r="D4661" s="9" t="str">
        <f>CONCATENATE(quota_commodities[[#This Row],[goods_nomenclature_item_id]], " - ", quota_commodities[[#This Row],[description]])</f>
        <v>2007911090 - Other</v>
      </c>
    </row>
    <row r="4662" spans="1:4" x14ac:dyDescent="0.25">
      <c r="A4662" s="9" t="s">
        <v>1060</v>
      </c>
      <c r="B4662" s="9" t="s">
        <v>5763</v>
      </c>
      <c r="C4662" s="9" t="s">
        <v>2617</v>
      </c>
      <c r="D4662" s="9" t="str">
        <f>CONCATENATE(quota_commodities[[#This Row],[goods_nomenclature_item_id]], " - ", quota_commodities[[#This Row],[description]])</f>
        <v>2007992090 - Other</v>
      </c>
    </row>
    <row r="4663" spans="1:4" x14ac:dyDescent="0.25">
      <c r="A4663" s="9" t="s">
        <v>1060</v>
      </c>
      <c r="B4663" s="9" t="s">
        <v>5764</v>
      </c>
      <c r="C4663" s="9" t="s">
        <v>5765</v>
      </c>
      <c r="D4663" s="9" t="str">
        <f>CONCATENATE(quota_commodities[[#This Row],[goods_nomenclature_item_id]], " - ", quota_commodities[[#This Row],[description]])</f>
        <v>2007993195 - Fruit pur??es obtained by sieving then brought to the boil in a vacuum, the texture and chemical composition of which have not been changed by the heat treatment</v>
      </c>
    </row>
    <row r="4664" spans="1:4" x14ac:dyDescent="0.25">
      <c r="A4664" s="9" t="s">
        <v>1060</v>
      </c>
      <c r="B4664" s="9" t="s">
        <v>5766</v>
      </c>
      <c r="C4664" s="9" t="s">
        <v>2617</v>
      </c>
      <c r="D4664" s="9" t="str">
        <f>CONCATENATE(quota_commodities[[#This Row],[goods_nomenclature_item_id]], " - ", quota_commodities[[#This Row],[description]])</f>
        <v>2007993199 - Other</v>
      </c>
    </row>
    <row r="4665" spans="1:4" x14ac:dyDescent="0.25">
      <c r="A4665" s="9" t="s">
        <v>1060</v>
      </c>
      <c r="B4665" s="9" t="s">
        <v>5767</v>
      </c>
      <c r="C4665" s="9" t="s">
        <v>5765</v>
      </c>
      <c r="D4665" s="9" t="str">
        <f>CONCATENATE(quota_commodities[[#This Row],[goods_nomenclature_item_id]], " - ", quota_commodities[[#This Row],[description]])</f>
        <v>2007993395 - Fruit pur??es obtained by sieving then brought to the boil in a vacuum, the texture and chemical composition of which have not been changed by the heat treatment</v>
      </c>
    </row>
    <row r="4666" spans="1:4" x14ac:dyDescent="0.25">
      <c r="A4666" s="9" t="s">
        <v>1060</v>
      </c>
      <c r="B4666" s="9" t="s">
        <v>5768</v>
      </c>
      <c r="C4666" s="9" t="s">
        <v>2617</v>
      </c>
      <c r="D4666" s="9" t="str">
        <f>CONCATENATE(quota_commodities[[#This Row],[goods_nomenclature_item_id]], " - ", quota_commodities[[#This Row],[description]])</f>
        <v>2007993399 - Other</v>
      </c>
    </row>
    <row r="4667" spans="1:4" x14ac:dyDescent="0.25">
      <c r="A4667" s="9" t="s">
        <v>1060</v>
      </c>
      <c r="B4667" s="9" t="s">
        <v>5769</v>
      </c>
      <c r="C4667" s="9" t="s">
        <v>5765</v>
      </c>
      <c r="D4667" s="9" t="str">
        <f>CONCATENATE(quota_commodities[[#This Row],[goods_nomenclature_item_id]], " - ", quota_commodities[[#This Row],[description]])</f>
        <v>2007993595 - Fruit pur??es obtained by sieving then brought to the boil in a vacuum, the texture and chemical composition of which have not been changed by the heat treatment</v>
      </c>
    </row>
    <row r="4668" spans="1:4" x14ac:dyDescent="0.25">
      <c r="A4668" s="9" t="s">
        <v>1060</v>
      </c>
      <c r="B4668" s="9" t="s">
        <v>5770</v>
      </c>
      <c r="C4668" s="9" t="s">
        <v>2617</v>
      </c>
      <c r="D4668" s="9" t="str">
        <f>CONCATENATE(quota_commodities[[#This Row],[goods_nomenclature_item_id]], " - ", quota_commodities[[#This Row],[description]])</f>
        <v>2007993599 - Other</v>
      </c>
    </row>
    <row r="4669" spans="1:4" x14ac:dyDescent="0.25">
      <c r="A4669" s="9" t="s">
        <v>1060</v>
      </c>
      <c r="B4669" s="9" t="s">
        <v>5771</v>
      </c>
      <c r="C4669" s="9" t="s">
        <v>2617</v>
      </c>
      <c r="D4669" s="9" t="str">
        <f>CONCATENATE(quota_commodities[[#This Row],[goods_nomenclature_item_id]], " - ", quota_commodities[[#This Row],[description]])</f>
        <v>2007993902 - Other</v>
      </c>
    </row>
    <row r="4670" spans="1:4" x14ac:dyDescent="0.25">
      <c r="A4670" s="9" t="s">
        <v>1060</v>
      </c>
      <c r="B4670" s="9" t="s">
        <v>5772</v>
      </c>
      <c r="C4670" s="9" t="s">
        <v>2617</v>
      </c>
      <c r="D4670" s="9" t="str">
        <f>CONCATENATE(quota_commodities[[#This Row],[goods_nomenclature_item_id]], " - ", quota_commodities[[#This Row],[description]])</f>
        <v>2007993904 - Other</v>
      </c>
    </row>
    <row r="4671" spans="1:4" x14ac:dyDescent="0.25">
      <c r="A4671" s="9" t="s">
        <v>1060</v>
      </c>
      <c r="B4671" s="9" t="s">
        <v>5773</v>
      </c>
      <c r="C4671" s="9" t="s">
        <v>2617</v>
      </c>
      <c r="D4671" s="9" t="str">
        <f>CONCATENATE(quota_commodities[[#This Row],[goods_nomenclature_item_id]], " - ", quota_commodities[[#This Row],[description]])</f>
        <v>2007993906 - Other</v>
      </c>
    </row>
    <row r="4672" spans="1:4" x14ac:dyDescent="0.25">
      <c r="A4672" s="9" t="s">
        <v>1060</v>
      </c>
      <c r="B4672" s="9" t="s">
        <v>4547</v>
      </c>
      <c r="C4672" s="9" t="s">
        <v>2617</v>
      </c>
      <c r="D4672" s="9" t="str">
        <f>CONCATENATE(quota_commodities[[#This Row],[goods_nomenclature_item_id]], " - ", quota_commodities[[#This Row],[description]])</f>
        <v>2007993917 - Other</v>
      </c>
    </row>
    <row r="4673" spans="1:4" x14ac:dyDescent="0.25">
      <c r="A4673" s="9" t="s">
        <v>1060</v>
      </c>
      <c r="B4673" s="9" t="s">
        <v>4549</v>
      </c>
      <c r="C4673" s="9" t="s">
        <v>2617</v>
      </c>
      <c r="D4673" s="9" t="str">
        <f>CONCATENATE(quota_commodities[[#This Row],[goods_nomenclature_item_id]], " - ", quota_commodities[[#This Row],[description]])</f>
        <v>2007993919 - Other</v>
      </c>
    </row>
    <row r="4674" spans="1:4" x14ac:dyDescent="0.25">
      <c r="A4674" s="9" t="s">
        <v>1060</v>
      </c>
      <c r="B4674" s="9" t="s">
        <v>4551</v>
      </c>
      <c r="C4674" s="9" t="s">
        <v>2617</v>
      </c>
      <c r="D4674" s="9" t="str">
        <f>CONCATENATE(quota_commodities[[#This Row],[goods_nomenclature_item_id]], " - ", quota_commodities[[#This Row],[description]])</f>
        <v>2007993924 - Other</v>
      </c>
    </row>
    <row r="4675" spans="1:4" x14ac:dyDescent="0.25">
      <c r="A4675" s="9" t="s">
        <v>1060</v>
      </c>
      <c r="B4675" s="9" t="s">
        <v>4553</v>
      </c>
      <c r="C4675" s="9" t="s">
        <v>2617</v>
      </c>
      <c r="D4675" s="9" t="str">
        <f>CONCATENATE(quota_commodities[[#This Row],[goods_nomenclature_item_id]], " - ", quota_commodities[[#This Row],[description]])</f>
        <v>2007993927 - Other</v>
      </c>
    </row>
    <row r="4676" spans="1:4" x14ac:dyDescent="0.25">
      <c r="A4676" s="9" t="s">
        <v>1060</v>
      </c>
      <c r="B4676" s="9" t="s">
        <v>4555</v>
      </c>
      <c r="C4676" s="9" t="s">
        <v>2617</v>
      </c>
      <c r="D4676" s="9" t="str">
        <f>CONCATENATE(quota_commodities[[#This Row],[goods_nomenclature_item_id]], " - ", quota_commodities[[#This Row],[description]])</f>
        <v>2007993930 - Other</v>
      </c>
    </row>
    <row r="4677" spans="1:4" x14ac:dyDescent="0.25">
      <c r="A4677" s="9" t="s">
        <v>1060</v>
      </c>
      <c r="B4677" s="9" t="s">
        <v>4557</v>
      </c>
      <c r="C4677" s="9" t="s">
        <v>2617</v>
      </c>
      <c r="D4677" s="9" t="str">
        <f>CONCATENATE(quota_commodities[[#This Row],[goods_nomenclature_item_id]], " - ", quota_commodities[[#This Row],[description]])</f>
        <v>2007993934 - Other</v>
      </c>
    </row>
    <row r="4678" spans="1:4" x14ac:dyDescent="0.25">
      <c r="A4678" s="9" t="s">
        <v>1060</v>
      </c>
      <c r="B4678" s="9" t="s">
        <v>5774</v>
      </c>
      <c r="C4678" s="9" t="s">
        <v>2617</v>
      </c>
      <c r="D4678" s="9" t="str">
        <f>CONCATENATE(quota_commodities[[#This Row],[goods_nomenclature_item_id]], " - ", quota_commodities[[#This Row],[description]])</f>
        <v>2007993937 - Other</v>
      </c>
    </row>
    <row r="4679" spans="1:4" x14ac:dyDescent="0.25">
      <c r="A4679" s="9" t="s">
        <v>1060</v>
      </c>
      <c r="B4679" s="9" t="s">
        <v>4559</v>
      </c>
      <c r="C4679" s="9" t="s">
        <v>2617</v>
      </c>
      <c r="D4679" s="9" t="str">
        <f>CONCATENATE(quota_commodities[[#This Row],[goods_nomenclature_item_id]], " - ", quota_commodities[[#This Row],[description]])</f>
        <v>2007993940 - Other</v>
      </c>
    </row>
    <row r="4680" spans="1:4" x14ac:dyDescent="0.25">
      <c r="A4680" s="9" t="s">
        <v>1060</v>
      </c>
      <c r="B4680" s="9" t="s">
        <v>4616</v>
      </c>
      <c r="C4680" s="9" t="s">
        <v>2617</v>
      </c>
      <c r="D4680" s="9" t="str">
        <f>CONCATENATE(quota_commodities[[#This Row],[goods_nomenclature_item_id]], " - ", quota_commodities[[#This Row],[description]])</f>
        <v>2007993944 - Other</v>
      </c>
    </row>
    <row r="4681" spans="1:4" x14ac:dyDescent="0.25">
      <c r="A4681" s="9" t="s">
        <v>1060</v>
      </c>
      <c r="B4681" s="9" t="s">
        <v>4561</v>
      </c>
      <c r="C4681" s="9" t="s">
        <v>2617</v>
      </c>
      <c r="D4681" s="9" t="str">
        <f>CONCATENATE(quota_commodities[[#This Row],[goods_nomenclature_item_id]], " - ", quota_commodities[[#This Row],[description]])</f>
        <v>2007993947 - Other</v>
      </c>
    </row>
    <row r="4682" spans="1:4" x14ac:dyDescent="0.25">
      <c r="A4682" s="9" t="s">
        <v>1060</v>
      </c>
      <c r="B4682" s="9" t="s">
        <v>5775</v>
      </c>
      <c r="C4682" s="9" t="s">
        <v>2617</v>
      </c>
      <c r="D4682" s="9" t="str">
        <f>CONCATENATE(quota_commodities[[#This Row],[goods_nomenclature_item_id]], " - ", quota_commodities[[#This Row],[description]])</f>
        <v>2007993952 - Other</v>
      </c>
    </row>
    <row r="4683" spans="1:4" x14ac:dyDescent="0.25">
      <c r="A4683" s="9" t="s">
        <v>1060</v>
      </c>
      <c r="B4683" s="9" t="s">
        <v>4563</v>
      </c>
      <c r="C4683" s="9" t="s">
        <v>2617</v>
      </c>
      <c r="D4683" s="9" t="str">
        <f>CONCATENATE(quota_commodities[[#This Row],[goods_nomenclature_item_id]], " - ", quota_commodities[[#This Row],[description]])</f>
        <v>2007993956 - Other</v>
      </c>
    </row>
    <row r="4684" spans="1:4" x14ac:dyDescent="0.25">
      <c r="A4684" s="9" t="s">
        <v>1060</v>
      </c>
      <c r="B4684" s="9" t="s">
        <v>5776</v>
      </c>
      <c r="C4684" s="9" t="s">
        <v>2617</v>
      </c>
      <c r="D4684" s="9" t="str">
        <f>CONCATENATE(quota_commodities[[#This Row],[goods_nomenclature_item_id]], " - ", quota_commodities[[#This Row],[description]])</f>
        <v>2007993975 - Other</v>
      </c>
    </row>
    <row r="4685" spans="1:4" x14ac:dyDescent="0.25">
      <c r="A4685" s="9" t="s">
        <v>1060</v>
      </c>
      <c r="B4685" s="9" t="s">
        <v>5777</v>
      </c>
      <c r="C4685" s="9" t="s">
        <v>2617</v>
      </c>
      <c r="D4685" s="9" t="str">
        <f>CONCATENATE(quota_commodities[[#This Row],[goods_nomenclature_item_id]], " - ", quota_commodities[[#This Row],[description]])</f>
        <v>2007993985 - Other</v>
      </c>
    </row>
    <row r="4686" spans="1:4" x14ac:dyDescent="0.25">
      <c r="A4686" s="9" t="s">
        <v>1060</v>
      </c>
      <c r="B4686" s="9" t="s">
        <v>4298</v>
      </c>
      <c r="C4686" s="9" t="s">
        <v>2617</v>
      </c>
      <c r="D4686" s="9" t="str">
        <f>CONCATENATE(quota_commodities[[#This Row],[goods_nomenclature_item_id]], " - ", quota_commodities[[#This Row],[description]])</f>
        <v>2009111119 - Other</v>
      </c>
    </row>
    <row r="4687" spans="1:4" x14ac:dyDescent="0.25">
      <c r="A4687" s="9" t="s">
        <v>1060</v>
      </c>
      <c r="B4687" s="9" t="s">
        <v>4281</v>
      </c>
      <c r="C4687" s="9" t="s">
        <v>2617</v>
      </c>
      <c r="D4687" s="9" t="str">
        <f>CONCATENATE(quota_commodities[[#This Row],[goods_nomenclature_item_id]], " - ", quota_commodities[[#This Row],[description]])</f>
        <v>2009111199 - Other</v>
      </c>
    </row>
    <row r="4688" spans="1:4" x14ac:dyDescent="0.25">
      <c r="A4688" s="9" t="s">
        <v>1060</v>
      </c>
      <c r="B4688" s="9" t="s">
        <v>3330</v>
      </c>
      <c r="C4688" s="9" t="s">
        <v>3331</v>
      </c>
      <c r="D4688" s="9" t="str">
        <f>CONCATENATE(quota_commodities[[#This Row],[goods_nomenclature_item_id]], " - ", quota_commodities[[#This Row],[description]])</f>
        <v>2009119100 - Of a value not exceeding ???|30|per 100|kg net weight and with an added sugar content exceeding 30|% by weight</v>
      </c>
    </row>
    <row r="4689" spans="1:4" x14ac:dyDescent="0.25">
      <c r="A4689" s="9" t="s">
        <v>1060</v>
      </c>
      <c r="B4689" s="9" t="s">
        <v>4306</v>
      </c>
      <c r="C4689" s="9" t="s">
        <v>2617</v>
      </c>
      <c r="D4689" s="9" t="str">
        <f>CONCATENATE(quota_commodities[[#This Row],[goods_nomenclature_item_id]], " - ", quota_commodities[[#This Row],[description]])</f>
        <v>2009191129 - Other</v>
      </c>
    </row>
    <row r="4690" spans="1:4" x14ac:dyDescent="0.25">
      <c r="A4690" s="9" t="s">
        <v>1060</v>
      </c>
      <c r="B4690" s="9" t="s">
        <v>4308</v>
      </c>
      <c r="C4690" s="9" t="s">
        <v>2617</v>
      </c>
      <c r="D4690" s="9" t="str">
        <f>CONCATENATE(quota_commodities[[#This Row],[goods_nomenclature_item_id]], " - ", quota_commodities[[#This Row],[description]])</f>
        <v>2009191139 - Other</v>
      </c>
    </row>
    <row r="4691" spans="1:4" x14ac:dyDescent="0.25">
      <c r="A4691" s="9" t="s">
        <v>1060</v>
      </c>
      <c r="B4691" s="9" t="s">
        <v>4288</v>
      </c>
      <c r="C4691" s="9" t="s">
        <v>2617</v>
      </c>
      <c r="D4691" s="9" t="str">
        <f>CONCATENATE(quota_commodities[[#This Row],[goods_nomenclature_item_id]], " - ", quota_commodities[[#This Row],[description]])</f>
        <v>2009191159 - Other</v>
      </c>
    </row>
    <row r="4692" spans="1:4" x14ac:dyDescent="0.25">
      <c r="A4692" s="9" t="s">
        <v>1060</v>
      </c>
      <c r="B4692" s="9" t="s">
        <v>4290</v>
      </c>
      <c r="C4692" s="9" t="s">
        <v>2617</v>
      </c>
      <c r="D4692" s="9" t="str">
        <f>CONCATENATE(quota_commodities[[#This Row],[goods_nomenclature_item_id]], " - ", quota_commodities[[#This Row],[description]])</f>
        <v>2009191179 - Other</v>
      </c>
    </row>
    <row r="4693" spans="1:4" x14ac:dyDescent="0.25">
      <c r="A4693" s="9" t="s">
        <v>1060</v>
      </c>
      <c r="B4693" s="9" t="s">
        <v>3332</v>
      </c>
      <c r="C4693" s="9" t="s">
        <v>3331</v>
      </c>
      <c r="D4693" s="9" t="str">
        <f>CONCATENATE(quota_commodities[[#This Row],[goods_nomenclature_item_id]], " - ", quota_commodities[[#This Row],[description]])</f>
        <v>2009199100 - Of a value not exceeding ???|30|per 100|kg net weight and with an added sugar content exceeding 30|% by weight</v>
      </c>
    </row>
    <row r="4694" spans="1:4" x14ac:dyDescent="0.25">
      <c r="A4694" s="9" t="s">
        <v>1060</v>
      </c>
      <c r="B4694" s="9" t="s">
        <v>5778</v>
      </c>
      <c r="C4694" s="9" t="s">
        <v>2617</v>
      </c>
      <c r="D4694" s="9" t="str">
        <f>CONCATENATE(quota_commodities[[#This Row],[goods_nomenclature_item_id]], " - ", quota_commodities[[#This Row],[description]])</f>
        <v>2009291119 - Other</v>
      </c>
    </row>
    <row r="4695" spans="1:4" x14ac:dyDescent="0.25">
      <c r="A4695" s="9" t="s">
        <v>1060</v>
      </c>
      <c r="B4695" s="9" t="s">
        <v>5779</v>
      </c>
      <c r="C4695" s="9" t="s">
        <v>2617</v>
      </c>
      <c r="D4695" s="9" t="str">
        <f>CONCATENATE(quota_commodities[[#This Row],[goods_nomenclature_item_id]], " - ", quota_commodities[[#This Row],[description]])</f>
        <v>2009291199 - Other</v>
      </c>
    </row>
    <row r="4696" spans="1:4" x14ac:dyDescent="0.25">
      <c r="A4696" s="9" t="s">
        <v>1060</v>
      </c>
      <c r="B4696" s="9" t="s">
        <v>3333</v>
      </c>
      <c r="C4696" s="9" t="s">
        <v>3331</v>
      </c>
      <c r="D4696" s="9" t="str">
        <f>CONCATENATE(quota_commodities[[#This Row],[goods_nomenclature_item_id]], " - ", quota_commodities[[#This Row],[description]])</f>
        <v>2009299100 - Of a value not exceeding ???|30|per 100|kg net weight and with an added sugar content exceeding 30|% by weight</v>
      </c>
    </row>
    <row r="4697" spans="1:4" x14ac:dyDescent="0.25">
      <c r="A4697" s="9" t="s">
        <v>1060</v>
      </c>
      <c r="B4697" s="9" t="s">
        <v>5780</v>
      </c>
      <c r="C4697" s="9" t="s">
        <v>2617</v>
      </c>
      <c r="D4697" s="9" t="str">
        <f>CONCATENATE(quota_commodities[[#This Row],[goods_nomenclature_item_id]], " - ", quota_commodities[[#This Row],[description]])</f>
        <v>2009391119 - Other</v>
      </c>
    </row>
    <row r="4698" spans="1:4" x14ac:dyDescent="0.25">
      <c r="A4698" s="9" t="s">
        <v>1060</v>
      </c>
      <c r="B4698" s="9" t="s">
        <v>5781</v>
      </c>
      <c r="C4698" s="9" t="s">
        <v>2617</v>
      </c>
      <c r="D4698" s="9" t="str">
        <f>CONCATENATE(quota_commodities[[#This Row],[goods_nomenclature_item_id]], " - ", quota_commodities[[#This Row],[description]])</f>
        <v>2009391199 - Other</v>
      </c>
    </row>
    <row r="4699" spans="1:4" x14ac:dyDescent="0.25">
      <c r="A4699" s="9" t="s">
        <v>1060</v>
      </c>
      <c r="B4699" s="9" t="s">
        <v>3334</v>
      </c>
      <c r="C4699" s="9" t="s">
        <v>3335</v>
      </c>
      <c r="D4699" s="9" t="str">
        <f>CONCATENATE(quota_commodities[[#This Row],[goods_nomenclature_item_id]], " - ", quota_commodities[[#This Row],[description]])</f>
        <v>2009395100 - With an added sugar content exceeding 30|% by weight</v>
      </c>
    </row>
    <row r="4700" spans="1:4" x14ac:dyDescent="0.25">
      <c r="A4700" s="9" t="s">
        <v>1060</v>
      </c>
      <c r="B4700" s="9" t="s">
        <v>3336</v>
      </c>
      <c r="C4700" s="9" t="s">
        <v>3335</v>
      </c>
      <c r="D4700" s="9" t="str">
        <f>CONCATENATE(quota_commodities[[#This Row],[goods_nomenclature_item_id]], " - ", quota_commodities[[#This Row],[description]])</f>
        <v>2009399100 - With an added sugar content exceeding 30|% by weight</v>
      </c>
    </row>
    <row r="4701" spans="1:4" x14ac:dyDescent="0.25">
      <c r="A4701" s="9" t="s">
        <v>1060</v>
      </c>
      <c r="B4701" s="9" t="s">
        <v>5782</v>
      </c>
      <c r="C4701" s="9" t="s">
        <v>2617</v>
      </c>
      <c r="D4701" s="9" t="str">
        <f>CONCATENATE(quota_commodities[[#This Row],[goods_nomenclature_item_id]], " - ", quota_commodities[[#This Row],[description]])</f>
        <v>2009491119 - Other</v>
      </c>
    </row>
    <row r="4702" spans="1:4" x14ac:dyDescent="0.25">
      <c r="A4702" s="9" t="s">
        <v>1060</v>
      </c>
      <c r="B4702" s="9" t="s">
        <v>5783</v>
      </c>
      <c r="C4702" s="9" t="s">
        <v>2617</v>
      </c>
      <c r="D4702" s="9" t="str">
        <f>CONCATENATE(quota_commodities[[#This Row],[goods_nomenclature_item_id]], " - ", quota_commodities[[#This Row],[description]])</f>
        <v>2009491199 - Other</v>
      </c>
    </row>
    <row r="4703" spans="1:4" x14ac:dyDescent="0.25">
      <c r="A4703" s="9" t="s">
        <v>1060</v>
      </c>
      <c r="B4703" s="9" t="s">
        <v>4653</v>
      </c>
      <c r="C4703" s="9" t="s">
        <v>3335</v>
      </c>
      <c r="D4703" s="9" t="str">
        <f>CONCATENATE(quota_commodities[[#This Row],[goods_nomenclature_item_id]], " - ", quota_commodities[[#This Row],[description]])</f>
        <v>2009499100 - With an added sugar content exceeding 30|% by weight</v>
      </c>
    </row>
    <row r="4704" spans="1:4" x14ac:dyDescent="0.25">
      <c r="A4704" s="9" t="s">
        <v>1060</v>
      </c>
      <c r="B4704" s="9" t="s">
        <v>5787</v>
      </c>
      <c r="C4704" s="9" t="s">
        <v>2617</v>
      </c>
      <c r="D4704" s="9" t="str">
        <f>CONCATENATE(quota_commodities[[#This Row],[goods_nomenclature_item_id]], " - ", quota_commodities[[#This Row],[description]])</f>
        <v>2009811190 - Other</v>
      </c>
    </row>
    <row r="4705" spans="1:4" x14ac:dyDescent="0.25">
      <c r="A4705" s="9" t="s">
        <v>1060</v>
      </c>
      <c r="B4705" s="9" t="s">
        <v>3342</v>
      </c>
      <c r="C4705" s="9" t="s">
        <v>3335</v>
      </c>
      <c r="D4705" s="9" t="str">
        <f>CONCATENATE(quota_commodities[[#This Row],[goods_nomenclature_item_id]], " - ", quota_commodities[[#This Row],[description]])</f>
        <v>2009815100 - With an added sugar content exceeding 30|% by weight</v>
      </c>
    </row>
    <row r="4706" spans="1:4" x14ac:dyDescent="0.25">
      <c r="A4706" s="9" t="s">
        <v>1060</v>
      </c>
      <c r="B4706" s="9" t="s">
        <v>5788</v>
      </c>
      <c r="C4706" s="9" t="s">
        <v>2617</v>
      </c>
      <c r="D4706" s="9" t="str">
        <f>CONCATENATE(quota_commodities[[#This Row],[goods_nomenclature_item_id]], " - ", quota_commodities[[#This Row],[description]])</f>
        <v>2009891119 - Other</v>
      </c>
    </row>
    <row r="4707" spans="1:4" x14ac:dyDescent="0.25">
      <c r="A4707" s="9" t="s">
        <v>1060</v>
      </c>
      <c r="B4707" s="9" t="s">
        <v>5789</v>
      </c>
      <c r="C4707" s="9" t="s">
        <v>2617</v>
      </c>
      <c r="D4707" s="9" t="str">
        <f>CONCATENATE(quota_commodities[[#This Row],[goods_nomenclature_item_id]], " - ", quota_commodities[[#This Row],[description]])</f>
        <v>2009891199 - Other</v>
      </c>
    </row>
    <row r="4708" spans="1:4" x14ac:dyDescent="0.25">
      <c r="A4708" s="9" t="s">
        <v>1060</v>
      </c>
      <c r="B4708" s="9" t="s">
        <v>4162</v>
      </c>
      <c r="C4708" s="9" t="s">
        <v>2617</v>
      </c>
      <c r="D4708" s="9" t="str">
        <f>CONCATENATE(quota_commodities[[#This Row],[goods_nomenclature_item_id]], " - ", quota_commodities[[#This Row],[description]])</f>
        <v>2009893529 - Other</v>
      </c>
    </row>
    <row r="4709" spans="1:4" x14ac:dyDescent="0.25">
      <c r="A4709" s="9" t="s">
        <v>1060</v>
      </c>
      <c r="B4709" s="9" t="s">
        <v>4164</v>
      </c>
      <c r="C4709" s="9" t="s">
        <v>2617</v>
      </c>
      <c r="D4709" s="9" t="str">
        <f>CONCATENATE(quota_commodities[[#This Row],[goods_nomenclature_item_id]], " - ", quota_commodities[[#This Row],[description]])</f>
        <v>2009893539 - Other</v>
      </c>
    </row>
    <row r="4710" spans="1:4" x14ac:dyDescent="0.25">
      <c r="A4710" s="9" t="s">
        <v>1060</v>
      </c>
      <c r="B4710" s="9" t="s">
        <v>5790</v>
      </c>
      <c r="C4710" s="9" t="s">
        <v>2617</v>
      </c>
      <c r="D4710" s="9" t="str">
        <f>CONCATENATE(quota_commodities[[#This Row],[goods_nomenclature_item_id]], " - ", quota_commodities[[#This Row],[description]])</f>
        <v>2009893545 - Other</v>
      </c>
    </row>
    <row r="4711" spans="1:4" x14ac:dyDescent="0.25">
      <c r="A4711" s="9" t="s">
        <v>1060</v>
      </c>
      <c r="B4711" s="9" t="s">
        <v>5791</v>
      </c>
      <c r="C4711" s="9" t="s">
        <v>2617</v>
      </c>
      <c r="D4711" s="9" t="str">
        <f>CONCATENATE(quota_commodities[[#This Row],[goods_nomenclature_item_id]], " - ", quota_commodities[[#This Row],[description]])</f>
        <v>2009893549 - Other</v>
      </c>
    </row>
    <row r="4712" spans="1:4" x14ac:dyDescent="0.25">
      <c r="A4712" s="9" t="s">
        <v>1060</v>
      </c>
      <c r="B4712" s="9" t="s">
        <v>5792</v>
      </c>
      <c r="C4712" s="9" t="s">
        <v>2617</v>
      </c>
      <c r="D4712" s="9" t="str">
        <f>CONCATENATE(quota_commodities[[#This Row],[goods_nomenclature_item_id]], " - ", quota_commodities[[#This Row],[description]])</f>
        <v>2009893559 - Other</v>
      </c>
    </row>
    <row r="4713" spans="1:4" x14ac:dyDescent="0.25">
      <c r="A4713" s="9" t="s">
        <v>1060</v>
      </c>
      <c r="B4713" s="9" t="s">
        <v>5793</v>
      </c>
      <c r="C4713" s="9" t="s">
        <v>2617</v>
      </c>
      <c r="D4713" s="9" t="str">
        <f>CONCATENATE(quota_commodities[[#This Row],[goods_nomenclature_item_id]], " - ", quota_commodities[[#This Row],[description]])</f>
        <v>2009893579 - Other</v>
      </c>
    </row>
    <row r="4714" spans="1:4" x14ac:dyDescent="0.25">
      <c r="A4714" s="9" t="s">
        <v>1060</v>
      </c>
      <c r="B4714" s="9" t="s">
        <v>3343</v>
      </c>
      <c r="C4714" s="9" t="s">
        <v>3335</v>
      </c>
      <c r="D4714" s="9" t="str">
        <f>CONCATENATE(quota_commodities[[#This Row],[goods_nomenclature_item_id]], " - ", quota_commodities[[#This Row],[description]])</f>
        <v>2009896100 - With an added sugar content exceeding 30|% by weight</v>
      </c>
    </row>
    <row r="4715" spans="1:4" x14ac:dyDescent="0.25">
      <c r="A4715" s="9" t="s">
        <v>1060</v>
      </c>
      <c r="B4715" s="9" t="s">
        <v>3345</v>
      </c>
      <c r="C4715" s="9" t="s">
        <v>2617</v>
      </c>
      <c r="D4715" s="9" t="str">
        <f>CONCATENATE(quota_commodities[[#This Row],[goods_nomenclature_item_id]], " - ", quota_commodities[[#This Row],[description]])</f>
        <v>2009898600 - Other</v>
      </c>
    </row>
    <row r="4716" spans="1:4" x14ac:dyDescent="0.25">
      <c r="A4716" s="9" t="s">
        <v>1060</v>
      </c>
      <c r="B4716" s="9" t="s">
        <v>5794</v>
      </c>
      <c r="C4716" s="9" t="s">
        <v>2617</v>
      </c>
      <c r="D4716" s="9" t="str">
        <f>CONCATENATE(quota_commodities[[#This Row],[goods_nomenclature_item_id]], " - ", quota_commodities[[#This Row],[description]])</f>
        <v>2009901190 - Other</v>
      </c>
    </row>
    <row r="4717" spans="1:4" x14ac:dyDescent="0.25">
      <c r="A4717" s="9" t="s">
        <v>1060</v>
      </c>
      <c r="B4717" s="9" t="s">
        <v>4351</v>
      </c>
      <c r="C4717" s="9" t="s">
        <v>2617</v>
      </c>
      <c r="D4717" s="9" t="str">
        <f>CONCATENATE(quota_commodities[[#This Row],[goods_nomenclature_item_id]], " - ", quota_commodities[[#This Row],[description]])</f>
        <v>2009902119 - Other</v>
      </c>
    </row>
    <row r="4718" spans="1:4" x14ac:dyDescent="0.25">
      <c r="A4718" s="9" t="s">
        <v>1060</v>
      </c>
      <c r="B4718" s="9" t="s">
        <v>5795</v>
      </c>
      <c r="C4718" s="9" t="s">
        <v>2617</v>
      </c>
      <c r="D4718" s="9" t="str">
        <f>CONCATENATE(quota_commodities[[#This Row],[goods_nomenclature_item_id]], " - ", quota_commodities[[#This Row],[description]])</f>
        <v>2009902199 - Other</v>
      </c>
    </row>
    <row r="4719" spans="1:4" x14ac:dyDescent="0.25">
      <c r="A4719" s="9" t="s">
        <v>1060</v>
      </c>
      <c r="B4719" s="9" t="s">
        <v>3346</v>
      </c>
      <c r="C4719" s="9" t="s">
        <v>3347</v>
      </c>
      <c r="D4719" s="9" t="str">
        <f>CONCATENATE(quota_commodities[[#This Row],[goods_nomenclature_item_id]], " - ", quota_commodities[[#This Row],[description]])</f>
        <v>2009903100 - Of a value not exceeding ???|18|per 100|kg net weight and with an added sugar content exceeding 30|% by weight</v>
      </c>
    </row>
    <row r="4720" spans="1:4" x14ac:dyDescent="0.25">
      <c r="A4720" s="9" t="s">
        <v>1060</v>
      </c>
      <c r="B4720" s="9" t="s">
        <v>3348</v>
      </c>
      <c r="C4720" s="9" t="s">
        <v>3335</v>
      </c>
      <c r="D4720" s="9" t="str">
        <f>CONCATENATE(quota_commodities[[#This Row],[goods_nomenclature_item_id]], " - ", quota_commodities[[#This Row],[description]])</f>
        <v>2009907100 - With an added sugar content exceeding 30|% by weight</v>
      </c>
    </row>
    <row r="4721" spans="1:4" x14ac:dyDescent="0.25">
      <c r="A4721" s="9" t="s">
        <v>1060</v>
      </c>
      <c r="B4721" s="9" t="s">
        <v>3351</v>
      </c>
      <c r="C4721" s="9" t="s">
        <v>2617</v>
      </c>
      <c r="D4721" s="9" t="str">
        <f>CONCATENATE(quota_commodities[[#This Row],[goods_nomenclature_item_id]], " - ", quota_commodities[[#This Row],[description]])</f>
        <v>2009909400 - Other</v>
      </c>
    </row>
    <row r="4722" spans="1:4" x14ac:dyDescent="0.25">
      <c r="A4722" s="9" t="s">
        <v>1060</v>
      </c>
      <c r="B4722" s="9" t="s">
        <v>4521</v>
      </c>
      <c r="C4722" s="9" t="s">
        <v>4516</v>
      </c>
      <c r="D4722" s="9" t="str">
        <f>CONCATENATE(quota_commodities[[#This Row],[goods_nomenclature_item_id]], " - ", quota_commodities[[#This Row],[description]])</f>
        <v>2101129892 - Containing 70|% or more by weight of sucrose (including invert sugar expressed as sucrose) or isoglucose expressed as sucrose</v>
      </c>
    </row>
    <row r="4723" spans="1:4" x14ac:dyDescent="0.25">
      <c r="A4723" s="9" t="s">
        <v>1060</v>
      </c>
      <c r="B4723" s="9" t="s">
        <v>4522</v>
      </c>
      <c r="C4723" s="9" t="s">
        <v>4516</v>
      </c>
      <c r="D4723" s="9" t="str">
        <f>CONCATENATE(quota_commodities[[#This Row],[goods_nomenclature_item_id]], " - ", quota_commodities[[#This Row],[description]])</f>
        <v>2101209885 - Containing 70|% or more by weight of sucrose (including invert sugar expressed as sucrose) or isoglucose expressed as sucrose</v>
      </c>
    </row>
    <row r="4724" spans="1:4" x14ac:dyDescent="0.25">
      <c r="A4724" s="9" t="s">
        <v>1060</v>
      </c>
      <c r="B4724" s="9" t="s">
        <v>4524</v>
      </c>
      <c r="C4724" s="9" t="s">
        <v>4525</v>
      </c>
      <c r="D4724" s="9" t="str">
        <f>CONCATENATE(quota_commodities[[#This Row],[goods_nomenclature_item_id]], " - ", quota_commodities[[#This Row],[description]])</f>
        <v>2106909826 - Of a kind used in drink industries containing 70% or more by weight of sucrose/isosucrose</v>
      </c>
    </row>
    <row r="4725" spans="1:4" x14ac:dyDescent="0.25">
      <c r="A4725" s="9" t="s">
        <v>1060</v>
      </c>
      <c r="B4725" s="9" t="s">
        <v>5796</v>
      </c>
      <c r="C4725" s="9" t="s">
        <v>2617</v>
      </c>
      <c r="D4725" s="9" t="str">
        <f>CONCATENATE(quota_commodities[[#This Row],[goods_nomenclature_item_id]], " - ", quota_commodities[[#This Row],[description]])</f>
        <v>2106909833 - Other</v>
      </c>
    </row>
    <row r="4726" spans="1:4" x14ac:dyDescent="0.25">
      <c r="A4726" s="9" t="s">
        <v>1060</v>
      </c>
      <c r="B4726" s="9" t="s">
        <v>4526</v>
      </c>
      <c r="C4726" s="9" t="s">
        <v>4525</v>
      </c>
      <c r="D4726" s="9" t="str">
        <f>CONCATENATE(quota_commodities[[#This Row],[goods_nomenclature_item_id]], " - ", quota_commodities[[#This Row],[description]])</f>
        <v>2106909834 - Of a kind used in drink industries containing 70% or more by weight of sucrose/isosucrose</v>
      </c>
    </row>
    <row r="4727" spans="1:4" x14ac:dyDescent="0.25">
      <c r="A4727" s="9" t="s">
        <v>1060</v>
      </c>
      <c r="B4727" s="9" t="s">
        <v>5797</v>
      </c>
      <c r="C4727" s="9" t="s">
        <v>2617</v>
      </c>
      <c r="D4727" s="9" t="str">
        <f>CONCATENATE(quota_commodities[[#This Row],[goods_nomenclature_item_id]], " - ", quota_commodities[[#This Row],[description]])</f>
        <v>2106909838 - Other</v>
      </c>
    </row>
    <row r="4728" spans="1:4" x14ac:dyDescent="0.25">
      <c r="A4728" s="9" t="s">
        <v>1060</v>
      </c>
      <c r="B4728" s="9" t="s">
        <v>4527</v>
      </c>
      <c r="C4728" s="9" t="s">
        <v>4528</v>
      </c>
      <c r="D4728" s="9" t="str">
        <f>CONCATENATE(quota_commodities[[#This Row],[goods_nomenclature_item_id]], " - ", quota_commodities[[#This Row],[description]])</f>
        <v>2106909853 - Of a kind used in drink industries</v>
      </c>
    </row>
    <row r="4729" spans="1:4" x14ac:dyDescent="0.25">
      <c r="A4729" s="9" t="s">
        <v>1060</v>
      </c>
      <c r="B4729" s="9" t="s">
        <v>5798</v>
      </c>
      <c r="C4729" s="9" t="s">
        <v>2617</v>
      </c>
      <c r="D4729" s="9" t="str">
        <f>CONCATENATE(quota_commodities[[#This Row],[goods_nomenclature_item_id]], " - ", quota_commodities[[#This Row],[description]])</f>
        <v>2106909855 - Other</v>
      </c>
    </row>
    <row r="4730" spans="1:4" x14ac:dyDescent="0.25">
      <c r="A4730" s="9" t="s">
        <v>1060</v>
      </c>
      <c r="B4730" s="9" t="s">
        <v>4529</v>
      </c>
      <c r="C4730" s="9" t="s">
        <v>4516</v>
      </c>
      <c r="D4730" s="9" t="str">
        <f>CONCATENATE(quota_commodities[[#This Row],[goods_nomenclature_item_id]], " - ", quota_commodities[[#This Row],[description]])</f>
        <v>3302102910 - Containing 70|% or more by weight of sucrose (including invert sugar expressed as sucrose) or isoglucose expressed as sucrose</v>
      </c>
    </row>
    <row r="4731" spans="1:4" x14ac:dyDescent="0.25">
      <c r="A4731" s="9" t="s">
        <v>1061</v>
      </c>
      <c r="B4731" s="9" t="s">
        <v>5748</v>
      </c>
      <c r="C4731" s="9" t="s">
        <v>5749</v>
      </c>
      <c r="D4731" s="9" t="str">
        <f>CONCATENATE(quota_commodities[[#This Row],[goods_nomenclature_item_id]], " - ", quota_commodities[[#This Row],[description]])</f>
        <v>2208405100 - Rum with a content of volatile substances other than ethyl and methyl alcohol equal to or exceeding 225|grams per hectolitre of pure alcohol (with a 10|% tolerance)</v>
      </c>
    </row>
    <row r="4732" spans="1:4" x14ac:dyDescent="0.25">
      <c r="A4732" s="9" t="s">
        <v>1061</v>
      </c>
      <c r="B4732" s="9" t="s">
        <v>5750</v>
      </c>
      <c r="C4732" s="9" t="s">
        <v>2617</v>
      </c>
      <c r="D4732" s="9" t="str">
        <f>CONCATENATE(quota_commodities[[#This Row],[goods_nomenclature_item_id]], " - ", quota_commodities[[#This Row],[description]])</f>
        <v>2208409900 - Other</v>
      </c>
    </row>
    <row r="4733" spans="1:4" x14ac:dyDescent="0.25">
      <c r="A4733" s="9" t="s">
        <v>1062</v>
      </c>
      <c r="B4733" s="9" t="s">
        <v>5818</v>
      </c>
      <c r="C4733" s="9" t="s">
        <v>5819</v>
      </c>
      <c r="D4733" s="9" t="str">
        <f>CONCATENATE(quota_commodities[[#This Row],[goods_nomenclature_item_id]], " - ", quota_commodities[[#This Row],[description]])</f>
        <v>8712000000 - Bicycles and other cycles (including delivery tricycles), not motorised</v>
      </c>
    </row>
    <row r="4734" spans="1:4" x14ac:dyDescent="0.25">
      <c r="A4734" s="9" t="s">
        <v>1064</v>
      </c>
      <c r="B4734" s="9" t="s">
        <v>5820</v>
      </c>
      <c r="C4734" s="9" t="s">
        <v>5821</v>
      </c>
      <c r="D4734" s="9" t="str">
        <f>CONCATENATE(quota_commodities[[#This Row],[goods_nomenclature_item_id]], " - ", quota_commodities[[#This Row],[description]])</f>
        <v>1302201061 - Pectates</v>
      </c>
    </row>
    <row r="4735" spans="1:4" x14ac:dyDescent="0.25">
      <c r="A4735" s="9" t="s">
        <v>1064</v>
      </c>
      <c r="B4735" s="9" t="s">
        <v>5822</v>
      </c>
      <c r="C4735" s="9" t="s">
        <v>2617</v>
      </c>
      <c r="D4735" s="9" t="str">
        <f>CONCATENATE(quota_commodities[[#This Row],[goods_nomenclature_item_id]], " - ", quota_commodities[[#This Row],[description]])</f>
        <v>1302201069 - Other</v>
      </c>
    </row>
    <row r="4736" spans="1:4" x14ac:dyDescent="0.25">
      <c r="A4736" s="9" t="s">
        <v>1064</v>
      </c>
      <c r="B4736" s="9" t="s">
        <v>5823</v>
      </c>
      <c r="C4736" s="9" t="s">
        <v>5821</v>
      </c>
      <c r="D4736" s="9" t="str">
        <f>CONCATENATE(quota_commodities[[#This Row],[goods_nomenclature_item_id]], " - ", quota_commodities[[#This Row],[description]])</f>
        <v>1302209061 - Pectates</v>
      </c>
    </row>
    <row r="4737" spans="1:4" x14ac:dyDescent="0.25">
      <c r="A4737" s="9" t="s">
        <v>1064</v>
      </c>
      <c r="B4737" s="9" t="s">
        <v>5824</v>
      </c>
      <c r="C4737" s="9" t="s">
        <v>2617</v>
      </c>
      <c r="D4737" s="9" t="str">
        <f>CONCATENATE(quota_commodities[[#This Row],[goods_nomenclature_item_id]], " - ", quota_commodities[[#This Row],[description]])</f>
        <v>1302209069 - Other</v>
      </c>
    </row>
    <row r="4738" spans="1:4" x14ac:dyDescent="0.25">
      <c r="A4738" s="9" t="s">
        <v>1064</v>
      </c>
      <c r="B4738" s="9" t="s">
        <v>4337</v>
      </c>
      <c r="C4738" s="9" t="s">
        <v>4338</v>
      </c>
      <c r="D4738" s="9" t="str">
        <f>CONCATENATE(quota_commodities[[#This Row],[goods_nomenclature_item_id]], " - ", quota_commodities[[#This Row],[description]])</f>
        <v>1806103000 - Containing 65|% or more but less than 80|% by weight of sucrose (including invert sugar expressed as sucrose) or isoglucose expressed as sucrose</v>
      </c>
    </row>
    <row r="4739" spans="1:4" x14ac:dyDescent="0.25">
      <c r="A4739" s="9" t="s">
        <v>1064</v>
      </c>
      <c r="B4739" s="9" t="s">
        <v>4339</v>
      </c>
      <c r="C4739" s="9" t="s">
        <v>4340</v>
      </c>
      <c r="D4739" s="9" t="str">
        <f>CONCATENATE(quota_commodities[[#This Row],[goods_nomenclature_item_id]], " - ", quota_commodities[[#This Row],[description]])</f>
        <v>1806109000 - Containing 80|% or more by weight of sucrose (including invert sugar expressed as sucrose) or isoglucose expressed as sucrose</v>
      </c>
    </row>
    <row r="4740" spans="1:4" x14ac:dyDescent="0.25">
      <c r="A4740" s="9" t="s">
        <v>1064</v>
      </c>
      <c r="B4740" s="9" t="s">
        <v>5825</v>
      </c>
      <c r="C4740" s="9" t="s">
        <v>3421</v>
      </c>
      <c r="D4740" s="9" t="str">
        <f>CONCATENATE(quota_commodities[[#This Row],[goods_nomenclature_item_id]], " - ", quota_commodities[[#This Row],[description]])</f>
        <v>1806201020 - containing 65|% or more by net weight of added cane or beet sugar of subheadings 1701??91 to 1701??99, for the preparation of chocolate beverages</v>
      </c>
    </row>
    <row r="4741" spans="1:4" x14ac:dyDescent="0.25">
      <c r="A4741" s="9" t="s">
        <v>1064</v>
      </c>
      <c r="B4741" s="9" t="s">
        <v>5826</v>
      </c>
      <c r="C4741" s="9" t="s">
        <v>3421</v>
      </c>
      <c r="D4741" s="9" t="str">
        <f>CONCATENATE(quota_commodities[[#This Row],[goods_nomenclature_item_id]], " - ", quota_commodities[[#This Row],[description]])</f>
        <v>1806203020 - containing 65|% or more by net weight of added cane or beet sugar of subheadings 1701??91 to 1701??99, for the preparation of chocolate beverages</v>
      </c>
    </row>
    <row r="4742" spans="1:4" x14ac:dyDescent="0.25">
      <c r="A4742" s="9" t="s">
        <v>1064</v>
      </c>
      <c r="B4742" s="9" t="s">
        <v>5827</v>
      </c>
      <c r="C4742" s="9" t="s">
        <v>5828</v>
      </c>
      <c r="D4742" s="9" t="str">
        <f>CONCATENATE(quota_commodities[[#This Row],[goods_nomenclature_item_id]], " - ", quota_commodities[[#This Row],[description]])</f>
        <v>1806205020 - containing 65% or more by net weight of added cane or beet sugar of subheadings 1701??91 to 1701??99, for the preparation of chocolate beverages</v>
      </c>
    </row>
    <row r="4743" spans="1:4" x14ac:dyDescent="0.25">
      <c r="A4743" s="9" t="s">
        <v>1064</v>
      </c>
      <c r="B4743" s="9" t="s">
        <v>5829</v>
      </c>
      <c r="C4743" s="9" t="s">
        <v>3421</v>
      </c>
      <c r="D4743" s="9" t="str">
        <f>CONCATENATE(quota_commodities[[#This Row],[goods_nomenclature_item_id]], " - ", quota_commodities[[#This Row],[description]])</f>
        <v>1806207020 - containing 65|% or more by net weight of added cane or beet sugar of subheadings 1701??91 to 1701??99, for the preparation of chocolate beverages</v>
      </c>
    </row>
    <row r="4744" spans="1:4" x14ac:dyDescent="0.25">
      <c r="A4744" s="9" t="s">
        <v>1064</v>
      </c>
      <c r="B4744" s="9" t="s">
        <v>3420</v>
      </c>
      <c r="C4744" s="9" t="s">
        <v>3421</v>
      </c>
      <c r="D4744" s="9" t="str">
        <f>CONCATENATE(quota_commodities[[#This Row],[goods_nomenclature_item_id]], " - ", quota_commodities[[#This Row],[description]])</f>
        <v>1806208012 - containing 65|% or more by net weight of added cane or beet sugar of subheadings 1701??91 to 1701??99, for the preparation of chocolate beverages</v>
      </c>
    </row>
    <row r="4745" spans="1:4" x14ac:dyDescent="0.25">
      <c r="A4745" s="9" t="s">
        <v>1064</v>
      </c>
      <c r="B4745" s="9" t="s">
        <v>5830</v>
      </c>
      <c r="C4745" s="9" t="s">
        <v>4518</v>
      </c>
      <c r="D4745" s="9" t="str">
        <f>CONCATENATE(quota_commodities[[#This Row],[goods_nomenclature_item_id]], " - ", quota_commodities[[#This Row],[description]])</f>
        <v>1806208092 - containing 70% or more by net weight of added cane or beet sugar of subheadings 1701??91 to 1701??99, for the preparation of chocolate beverages</v>
      </c>
    </row>
    <row r="4746" spans="1:4" x14ac:dyDescent="0.25">
      <c r="A4746" s="9" t="s">
        <v>1064</v>
      </c>
      <c r="B4746" s="9" t="s">
        <v>3423</v>
      </c>
      <c r="C4746" s="9" t="s">
        <v>3421</v>
      </c>
      <c r="D4746" s="9" t="str">
        <f>CONCATENATE(quota_commodities[[#This Row],[goods_nomenclature_item_id]], " - ", quota_commodities[[#This Row],[description]])</f>
        <v>1806209512 - containing 65|% or more by net weight of added cane or beet sugar of subheadings 1701??91 to 1701??99, for the preparation of chocolate beverages</v>
      </c>
    </row>
    <row r="4747" spans="1:4" x14ac:dyDescent="0.25">
      <c r="A4747" s="9" t="s">
        <v>1064</v>
      </c>
      <c r="B4747" s="9" t="s">
        <v>4517</v>
      </c>
      <c r="C4747" s="9" t="s">
        <v>4518</v>
      </c>
      <c r="D4747" s="9" t="str">
        <f>CONCATENATE(quota_commodities[[#This Row],[goods_nomenclature_item_id]], " - ", quota_commodities[[#This Row],[description]])</f>
        <v>1806209592 - containing 70% or more by net weight of added cane or beet sugar of subheadings 1701??91 to 1701??99, for the preparation of chocolate beverages</v>
      </c>
    </row>
    <row r="4748" spans="1:4" x14ac:dyDescent="0.25">
      <c r="A4748" s="9" t="s">
        <v>1064</v>
      </c>
      <c r="B4748" s="9" t="s">
        <v>5831</v>
      </c>
      <c r="C4748" s="9" t="s">
        <v>5832</v>
      </c>
      <c r="D4748" s="9" t="str">
        <f>CONCATENATE(quota_commodities[[#This Row],[goods_nomenclature_item_id]], " - ", quota_commodities[[#This Row],[description]])</f>
        <v>2101129292 - containing 65|% or more by net weight of added cane or beet sugar of subheadings 1701??91 to 1701??99</v>
      </c>
    </row>
    <row r="4749" spans="1:4" x14ac:dyDescent="0.25">
      <c r="A4749" s="9" t="s">
        <v>1064</v>
      </c>
      <c r="B4749" s="9" t="s">
        <v>4521</v>
      </c>
      <c r="C4749" s="9" t="s">
        <v>4516</v>
      </c>
      <c r="D4749" s="9" t="str">
        <f>CONCATENATE(quota_commodities[[#This Row],[goods_nomenclature_item_id]], " - ", quota_commodities[[#This Row],[description]])</f>
        <v>2101129892 - Containing 70|% or more by weight of sucrose (including invert sugar expressed as sucrose) or isoglucose expressed as sucrose</v>
      </c>
    </row>
    <row r="4750" spans="1:4" x14ac:dyDescent="0.25">
      <c r="A4750" s="9" t="s">
        <v>1064</v>
      </c>
      <c r="B4750" s="9" t="s">
        <v>5833</v>
      </c>
      <c r="C4750" s="9" t="s">
        <v>5832</v>
      </c>
      <c r="D4750" s="9" t="str">
        <f>CONCATENATE(quota_commodities[[#This Row],[goods_nomenclature_item_id]], " - ", quota_commodities[[#This Row],[description]])</f>
        <v>2101129894 - containing 65|% or more by net weight of added cane or beet sugar of subheadings 1701??91 to 1701??99</v>
      </c>
    </row>
    <row r="4751" spans="1:4" x14ac:dyDescent="0.25">
      <c r="A4751" s="9" t="s">
        <v>1064</v>
      </c>
      <c r="B4751" s="9" t="s">
        <v>5834</v>
      </c>
      <c r="C4751" s="9" t="s">
        <v>5832</v>
      </c>
      <c r="D4751" s="9" t="str">
        <f>CONCATENATE(quota_commodities[[#This Row],[goods_nomenclature_item_id]], " - ", quota_commodities[[#This Row],[description]])</f>
        <v>2101209282 - containing 65|% or more by net weight of added cane or beet sugar of subheadings 1701??91 to 1701??99</v>
      </c>
    </row>
    <row r="4752" spans="1:4" x14ac:dyDescent="0.25">
      <c r="A4752" s="9" t="s">
        <v>1064</v>
      </c>
      <c r="B4752" s="9" t="s">
        <v>4522</v>
      </c>
      <c r="C4752" s="9" t="s">
        <v>4516</v>
      </c>
      <c r="D4752" s="9" t="str">
        <f>CONCATENATE(quota_commodities[[#This Row],[goods_nomenclature_item_id]], " - ", quota_commodities[[#This Row],[description]])</f>
        <v>2101209885 - Containing 70|% or more by weight of sucrose (including invert sugar expressed as sucrose) or isoglucose expressed as sucrose</v>
      </c>
    </row>
    <row r="4753" spans="1:4" x14ac:dyDescent="0.25">
      <c r="A4753" s="9" t="s">
        <v>1064</v>
      </c>
      <c r="B4753" s="9" t="s">
        <v>5835</v>
      </c>
      <c r="C4753" s="9" t="s">
        <v>5832</v>
      </c>
      <c r="D4753" s="9" t="str">
        <f>CONCATENATE(quota_commodities[[#This Row],[goods_nomenclature_item_id]], " - ", quota_commodities[[#This Row],[description]])</f>
        <v>2101209887 - containing 65|% or more by net weight of added cane or beet sugar of subheadings 1701??91 to 1701??99</v>
      </c>
    </row>
    <row r="4754" spans="1:4" x14ac:dyDescent="0.25">
      <c r="A4754" s="9" t="s">
        <v>1064</v>
      </c>
      <c r="B4754" s="9" t="s">
        <v>5836</v>
      </c>
      <c r="C4754" s="9" t="s">
        <v>5832</v>
      </c>
      <c r="D4754" s="9" t="str">
        <f>CONCATENATE(quota_commodities[[#This Row],[goods_nomenclature_item_id]], " - ", quota_commodities[[#This Row],[description]])</f>
        <v>2106902010 - containing 65|% or more by net weight of added cane or beet sugar of subheadings 1701??91 to 1701??99</v>
      </c>
    </row>
    <row r="4755" spans="1:4" x14ac:dyDescent="0.25">
      <c r="A4755" s="9" t="s">
        <v>1064</v>
      </c>
      <c r="B4755" s="9" t="s">
        <v>5837</v>
      </c>
      <c r="C4755" s="9" t="s">
        <v>5832</v>
      </c>
      <c r="D4755" s="9" t="str">
        <f>CONCATENATE(quota_commodities[[#This Row],[goods_nomenclature_item_id]], " - ", quota_commodities[[#This Row],[description]])</f>
        <v>2106903010 - containing 65|% or more by net weight of added cane or beet sugar of subheadings 1701??91 to 1701??99</v>
      </c>
    </row>
    <row r="4756" spans="1:4" x14ac:dyDescent="0.25">
      <c r="A4756" s="9" t="s">
        <v>1064</v>
      </c>
      <c r="B4756" s="9" t="s">
        <v>5838</v>
      </c>
      <c r="C4756" s="9" t="s">
        <v>5832</v>
      </c>
      <c r="D4756" s="9" t="str">
        <f>CONCATENATE(quota_commodities[[#This Row],[goods_nomenclature_item_id]], " - ", quota_commodities[[#This Row],[description]])</f>
        <v>2106905110 - containing 65|% or more by net weight of added cane or beet sugar of subheadings 1701??91 to 1701??99</v>
      </c>
    </row>
    <row r="4757" spans="1:4" x14ac:dyDescent="0.25">
      <c r="A4757" s="9" t="s">
        <v>1064</v>
      </c>
      <c r="B4757" s="9" t="s">
        <v>5839</v>
      </c>
      <c r="C4757" s="9" t="s">
        <v>5832</v>
      </c>
      <c r="D4757" s="9" t="str">
        <f>CONCATENATE(quota_commodities[[#This Row],[goods_nomenclature_item_id]], " - ", quota_commodities[[#This Row],[description]])</f>
        <v>2106905510 - containing 65|% or more by net weight of added cane or beet sugar of subheadings 1701??91 to 1701??99</v>
      </c>
    </row>
    <row r="4758" spans="1:4" x14ac:dyDescent="0.25">
      <c r="A4758" s="9" t="s">
        <v>1064</v>
      </c>
      <c r="B4758" s="9" t="s">
        <v>4523</v>
      </c>
      <c r="C4758" s="9" t="s">
        <v>4516</v>
      </c>
      <c r="D4758" s="9" t="str">
        <f>CONCATENATE(quota_commodities[[#This Row],[goods_nomenclature_item_id]], " - ", quota_commodities[[#This Row],[description]])</f>
        <v>2106905910 - Containing 70|% or more by weight of sucrose (including invert sugar expressed as sucrose) or isoglucose expressed as sucrose</v>
      </c>
    </row>
    <row r="4759" spans="1:4" x14ac:dyDescent="0.25">
      <c r="A4759" s="9" t="s">
        <v>1064</v>
      </c>
      <c r="B4759" s="9" t="s">
        <v>5840</v>
      </c>
      <c r="C4759" s="9" t="s">
        <v>5832</v>
      </c>
      <c r="D4759" s="9" t="str">
        <f>CONCATENATE(quota_commodities[[#This Row],[goods_nomenclature_item_id]], " - ", quota_commodities[[#This Row],[description]])</f>
        <v>2106905992 - containing 65|% or more by net weight of added cane or beet sugar of subheadings 1701??91 to 1701??99</v>
      </c>
    </row>
    <row r="4760" spans="1:4" x14ac:dyDescent="0.25">
      <c r="A4760" s="9" t="s">
        <v>1064</v>
      </c>
      <c r="B4760" s="9" t="s">
        <v>4524</v>
      </c>
      <c r="C4760" s="9" t="s">
        <v>4525</v>
      </c>
      <c r="D4760" s="9" t="str">
        <f>CONCATENATE(quota_commodities[[#This Row],[goods_nomenclature_item_id]], " - ", quota_commodities[[#This Row],[description]])</f>
        <v>2106909826 - Of a kind used in drink industries containing 70% or more by weight of sucrose/isosucrose</v>
      </c>
    </row>
    <row r="4761" spans="1:4" x14ac:dyDescent="0.25">
      <c r="A4761" s="9" t="s">
        <v>1064</v>
      </c>
      <c r="B4761" s="9" t="s">
        <v>5841</v>
      </c>
      <c r="C4761" s="9" t="s">
        <v>5832</v>
      </c>
      <c r="D4761" s="9" t="str">
        <f>CONCATENATE(quota_commodities[[#This Row],[goods_nomenclature_item_id]], " - ", quota_commodities[[#This Row],[description]])</f>
        <v>2106909828 - containing 65|% or more by net weight of added cane or beet sugar of subheadings 1701??91 to 1701??99</v>
      </c>
    </row>
    <row r="4762" spans="1:4" x14ac:dyDescent="0.25">
      <c r="A4762" s="9" t="s">
        <v>1064</v>
      </c>
      <c r="B4762" s="9" t="s">
        <v>5796</v>
      </c>
      <c r="C4762" s="9" t="s">
        <v>2617</v>
      </c>
      <c r="D4762" s="9" t="str">
        <f>CONCATENATE(quota_commodities[[#This Row],[goods_nomenclature_item_id]], " - ", quota_commodities[[#This Row],[description]])</f>
        <v>2106909833 - Other</v>
      </c>
    </row>
    <row r="4763" spans="1:4" x14ac:dyDescent="0.25">
      <c r="A4763" s="9" t="s">
        <v>1064</v>
      </c>
      <c r="B4763" s="9" t="s">
        <v>4526</v>
      </c>
      <c r="C4763" s="9" t="s">
        <v>4525</v>
      </c>
      <c r="D4763" s="9" t="str">
        <f>CONCATENATE(quota_commodities[[#This Row],[goods_nomenclature_item_id]], " - ", quota_commodities[[#This Row],[description]])</f>
        <v>2106909834 - Of a kind used in drink industries containing 70% or more by weight of sucrose/isosucrose</v>
      </c>
    </row>
    <row r="4764" spans="1:4" x14ac:dyDescent="0.25">
      <c r="A4764" s="9" t="s">
        <v>1064</v>
      </c>
      <c r="B4764" s="9" t="s">
        <v>5842</v>
      </c>
      <c r="C4764" s="9" t="s">
        <v>5832</v>
      </c>
      <c r="D4764" s="9" t="str">
        <f>CONCATENATE(quota_commodities[[#This Row],[goods_nomenclature_item_id]], " - ", quota_commodities[[#This Row],[description]])</f>
        <v>2106909835 - containing 65|% or more by net weight of added cane or beet sugar of subheadings 1701??91 to 1701??99</v>
      </c>
    </row>
    <row r="4765" spans="1:4" x14ac:dyDescent="0.25">
      <c r="A4765" s="9" t="s">
        <v>1064</v>
      </c>
      <c r="B4765" s="9" t="s">
        <v>5797</v>
      </c>
      <c r="C4765" s="9" t="s">
        <v>2617</v>
      </c>
      <c r="D4765" s="9" t="str">
        <f>CONCATENATE(quota_commodities[[#This Row],[goods_nomenclature_item_id]], " - ", quota_commodities[[#This Row],[description]])</f>
        <v>2106909838 - Other</v>
      </c>
    </row>
    <row r="4766" spans="1:4" x14ac:dyDescent="0.25">
      <c r="A4766" s="9" t="s">
        <v>1064</v>
      </c>
      <c r="B4766" s="9" t="s">
        <v>5843</v>
      </c>
      <c r="C4766" s="9" t="s">
        <v>5844</v>
      </c>
      <c r="D4766" s="9" t="str">
        <f>CONCATENATE(quota_commodities[[#This Row],[goods_nomenclature_item_id]], " - ", quota_commodities[[#This Row],[description]])</f>
        <v>2106909842 - Containing 65|% or more by net weight of added cane or beet sugar of subheadings 1701??91 to 1701??99</v>
      </c>
    </row>
    <row r="4767" spans="1:4" x14ac:dyDescent="0.25">
      <c r="A4767" s="9" t="s">
        <v>1064</v>
      </c>
      <c r="B4767" s="9" t="s">
        <v>4527</v>
      </c>
      <c r="C4767" s="9" t="s">
        <v>4528</v>
      </c>
      <c r="D4767" s="9" t="str">
        <f>CONCATENATE(quota_commodities[[#This Row],[goods_nomenclature_item_id]], " - ", quota_commodities[[#This Row],[description]])</f>
        <v>2106909853 - Of a kind used in drink industries</v>
      </c>
    </row>
    <row r="4768" spans="1:4" x14ac:dyDescent="0.25">
      <c r="A4768" s="9" t="s">
        <v>1064</v>
      </c>
      <c r="B4768" s="9" t="s">
        <v>5798</v>
      </c>
      <c r="C4768" s="9" t="s">
        <v>2617</v>
      </c>
      <c r="D4768" s="9" t="str">
        <f>CONCATENATE(quota_commodities[[#This Row],[goods_nomenclature_item_id]], " - ", quota_commodities[[#This Row],[description]])</f>
        <v>2106909855 - Other</v>
      </c>
    </row>
    <row r="4769" spans="1:4" x14ac:dyDescent="0.25">
      <c r="A4769" s="9" t="s">
        <v>1066</v>
      </c>
      <c r="B4769" s="9" t="s">
        <v>2662</v>
      </c>
      <c r="C4769" s="9" t="s">
        <v>1429</v>
      </c>
      <c r="D4769" s="9" t="str">
        <f>CONCATENATE(quota_commodities[[#This Row],[goods_nomenclature_item_id]], " - ", quota_commodities[[#This Row],[description]])</f>
        <v>1704000000 - Sugar confectionery (including white chocolate), not containing cocoa</v>
      </c>
    </row>
    <row r="4770" spans="1:4" x14ac:dyDescent="0.25">
      <c r="A4770" s="9" t="s">
        <v>1066</v>
      </c>
      <c r="B4770" s="9" t="s">
        <v>2657</v>
      </c>
      <c r="C4770" s="9" t="s">
        <v>2658</v>
      </c>
      <c r="D4770" s="9" t="str">
        <f>CONCATENATE(quota_commodities[[#This Row],[goods_nomenclature_item_id]], " - ", quota_commodities[[#This Row],[description]])</f>
        <v>1806310000 - Filled</v>
      </c>
    </row>
    <row r="4771" spans="1:4" x14ac:dyDescent="0.25">
      <c r="A4771" s="9" t="s">
        <v>1066</v>
      </c>
      <c r="B4771" s="9" t="s">
        <v>2659</v>
      </c>
      <c r="C4771" s="9" t="s">
        <v>2660</v>
      </c>
      <c r="D4771" s="9" t="str">
        <f>CONCATENATE(quota_commodities[[#This Row],[goods_nomenclature_item_id]], " - ", quota_commodities[[#This Row],[description]])</f>
        <v>1806320000 - Not filled</v>
      </c>
    </row>
    <row r="4772" spans="1:4" x14ac:dyDescent="0.25">
      <c r="A4772" s="9" t="s">
        <v>1066</v>
      </c>
      <c r="B4772" s="9" t="s">
        <v>2661</v>
      </c>
      <c r="C4772" s="9" t="s">
        <v>2617</v>
      </c>
      <c r="D4772" s="9" t="str">
        <f>CONCATENATE(quota_commodities[[#This Row],[goods_nomenclature_item_id]], " - ", quota_commodities[[#This Row],[description]])</f>
        <v>1806900000 - Other</v>
      </c>
    </row>
    <row r="4773" spans="1:4" x14ac:dyDescent="0.25">
      <c r="A4773" s="9" t="s">
        <v>1067</v>
      </c>
      <c r="B4773" s="9" t="s">
        <v>5845</v>
      </c>
      <c r="C4773" s="9" t="s">
        <v>5846</v>
      </c>
      <c r="D4773" s="9" t="str">
        <f>CONCATENATE(quota_commodities[[#This Row],[goods_nomenclature_item_id]], " - ", quota_commodities[[#This Row],[description]])</f>
        <v>1901000000 - Malt extract; food preparations of flour, groats, meal, starch or malt extract, not containing cocoa or containing less than 40|% by weight of cocoa calculated on a totally defatted basis, not elsewhere specified or included; food preparations of goods of headings|0401|to 0404, not containing cocoa or containing less than 5|% by weight of cocoa calculated on a totally defatted basis, not elsewhere specified or included</v>
      </c>
    </row>
    <row r="4774" spans="1:4" x14ac:dyDescent="0.25">
      <c r="A4774" s="9" t="s">
        <v>1067</v>
      </c>
      <c r="B4774" s="9" t="s">
        <v>5847</v>
      </c>
      <c r="C4774" s="9" t="s">
        <v>5848</v>
      </c>
      <c r="D4774" s="9" t="str">
        <f>CONCATENATE(quota_commodities[[#This Row],[goods_nomenclature_item_id]], " - ", quota_commodities[[#This Row],[description]])</f>
        <v>1902110020 - Containing rice</v>
      </c>
    </row>
    <row r="4775" spans="1:4" x14ac:dyDescent="0.25">
      <c r="A4775" s="9" t="s">
        <v>1067</v>
      </c>
      <c r="B4775" s="9" t="s">
        <v>5849</v>
      </c>
      <c r="C4775" s="9" t="s">
        <v>5848</v>
      </c>
      <c r="D4775" s="9" t="str">
        <f>CONCATENATE(quota_commodities[[#This Row],[goods_nomenclature_item_id]], " - ", quota_commodities[[#This Row],[description]])</f>
        <v>1902191020 - Containing rice</v>
      </c>
    </row>
    <row r="4776" spans="1:4" x14ac:dyDescent="0.25">
      <c r="A4776" s="9" t="s">
        <v>1067</v>
      </c>
      <c r="B4776" s="9" t="s">
        <v>5850</v>
      </c>
      <c r="C4776" s="9" t="s">
        <v>5848</v>
      </c>
      <c r="D4776" s="9" t="str">
        <f>CONCATENATE(quota_commodities[[#This Row],[goods_nomenclature_item_id]], " - ", quota_commodities[[#This Row],[description]])</f>
        <v>1902199020 - Containing rice</v>
      </c>
    </row>
    <row r="4777" spans="1:4" x14ac:dyDescent="0.25">
      <c r="A4777" s="9" t="s">
        <v>1067</v>
      </c>
      <c r="B4777" s="9" t="s">
        <v>5851</v>
      </c>
      <c r="C4777" s="9" t="s">
        <v>5848</v>
      </c>
      <c r="D4777" s="9" t="str">
        <f>CONCATENATE(quota_commodities[[#This Row],[goods_nomenclature_item_id]], " - ", quota_commodities[[#This Row],[description]])</f>
        <v>1902201020 - Containing rice</v>
      </c>
    </row>
    <row r="4778" spans="1:4" x14ac:dyDescent="0.25">
      <c r="A4778" s="9" t="s">
        <v>1067</v>
      </c>
      <c r="B4778" s="9" t="s">
        <v>5852</v>
      </c>
      <c r="C4778" s="9" t="s">
        <v>5848</v>
      </c>
      <c r="D4778" s="9" t="str">
        <f>CONCATENATE(quota_commodities[[#This Row],[goods_nomenclature_item_id]], " - ", quota_commodities[[#This Row],[description]])</f>
        <v>1902203020 - Containing rice</v>
      </c>
    </row>
    <row r="4779" spans="1:4" x14ac:dyDescent="0.25">
      <c r="A4779" s="9" t="s">
        <v>1067</v>
      </c>
      <c r="B4779" s="9" t="s">
        <v>5853</v>
      </c>
      <c r="C4779" s="9" t="s">
        <v>5848</v>
      </c>
      <c r="D4779" s="9" t="str">
        <f>CONCATENATE(quota_commodities[[#This Row],[goods_nomenclature_item_id]], " - ", quota_commodities[[#This Row],[description]])</f>
        <v>1902209120 - Containing rice</v>
      </c>
    </row>
    <row r="4780" spans="1:4" x14ac:dyDescent="0.25">
      <c r="A4780" s="9" t="s">
        <v>1067</v>
      </c>
      <c r="B4780" s="9" t="s">
        <v>5854</v>
      </c>
      <c r="C4780" s="9" t="s">
        <v>5848</v>
      </c>
      <c r="D4780" s="9" t="str">
        <f>CONCATENATE(quota_commodities[[#This Row],[goods_nomenclature_item_id]], " - ", quota_commodities[[#This Row],[description]])</f>
        <v>1902209920 - Containing rice</v>
      </c>
    </row>
    <row r="4781" spans="1:4" x14ac:dyDescent="0.25">
      <c r="A4781" s="9" t="s">
        <v>1067</v>
      </c>
      <c r="B4781" s="9" t="s">
        <v>5855</v>
      </c>
      <c r="C4781" s="9" t="s">
        <v>5848</v>
      </c>
      <c r="D4781" s="9" t="str">
        <f>CONCATENATE(quota_commodities[[#This Row],[goods_nomenclature_item_id]], " - ", quota_commodities[[#This Row],[description]])</f>
        <v>1902301020 - Containing rice</v>
      </c>
    </row>
    <row r="4782" spans="1:4" x14ac:dyDescent="0.25">
      <c r="A4782" s="9" t="s">
        <v>1067</v>
      </c>
      <c r="B4782" s="9" t="s">
        <v>5856</v>
      </c>
      <c r="C4782" s="9" t="s">
        <v>5848</v>
      </c>
      <c r="D4782" s="9" t="str">
        <f>CONCATENATE(quota_commodities[[#This Row],[goods_nomenclature_item_id]], " - ", quota_commodities[[#This Row],[description]])</f>
        <v>1902309020 - Containing rice</v>
      </c>
    </row>
    <row r="4783" spans="1:4" x14ac:dyDescent="0.25">
      <c r="A4783" s="9" t="s">
        <v>1067</v>
      </c>
      <c r="B4783" s="9" t="s">
        <v>3441</v>
      </c>
      <c r="C4783" s="9" t="s">
        <v>3442</v>
      </c>
      <c r="D4783" s="9" t="str">
        <f>CONCATENATE(quota_commodities[[#This Row],[goods_nomenclature_item_id]], " - ", quota_commodities[[#This Row],[description]])</f>
        <v>1904100000 - Prepared foods obtained by the swelling or roasting of cereals or cereal products</v>
      </c>
    </row>
    <row r="4784" spans="1:4" x14ac:dyDescent="0.25">
      <c r="A4784" s="9" t="s">
        <v>1067</v>
      </c>
      <c r="B4784" s="9" t="s">
        <v>3443</v>
      </c>
      <c r="C4784" s="9" t="s">
        <v>3444</v>
      </c>
      <c r="D4784" s="9" t="str">
        <f>CONCATENATE(quota_commodities[[#This Row],[goods_nomenclature_item_id]], " - ", quota_commodities[[#This Row],[description]])</f>
        <v>1904200000 - Prepared foods obtained from unroasted cereal flakes or from mixtures of unroasted cereal flakes and roasted cereal flakes or swelled cereals</v>
      </c>
    </row>
    <row r="4785" spans="1:4" x14ac:dyDescent="0.25">
      <c r="A4785" s="9" t="s">
        <v>1067</v>
      </c>
      <c r="B4785" s="9" t="s">
        <v>3445</v>
      </c>
      <c r="C4785" s="9" t="s">
        <v>2617</v>
      </c>
      <c r="D4785" s="9" t="str">
        <f>CONCATENATE(quota_commodities[[#This Row],[goods_nomenclature_item_id]], " - ", quota_commodities[[#This Row],[description]])</f>
        <v>1904900000 - Other</v>
      </c>
    </row>
    <row r="4786" spans="1:4" x14ac:dyDescent="0.25">
      <c r="A4786" s="9" t="s">
        <v>1067</v>
      </c>
      <c r="B4786" s="9" t="s">
        <v>5857</v>
      </c>
      <c r="C4786" s="9" t="s">
        <v>5858</v>
      </c>
      <c r="D4786" s="9" t="str">
        <f>CONCATENATE(quota_commodities[[#This Row],[goods_nomenclature_item_id]], " - ", quota_commodities[[#This Row],[description]])</f>
        <v>1905000000 - Bread, pastry, cakes, biscuits and other bakers' wares, whether or not containing cocoa; communion wafers, empty cachets of a kind suitable for pharmaceutical use, sealing wafers, rice paper and similar products</v>
      </c>
    </row>
    <row r="4787" spans="1:4" x14ac:dyDescent="0.25">
      <c r="A4787" s="9" t="s">
        <v>1067</v>
      </c>
      <c r="B4787" s="9" t="s">
        <v>5859</v>
      </c>
      <c r="C4787" s="9" t="s">
        <v>5860</v>
      </c>
      <c r="D4787" s="9" t="str">
        <f>CONCATENATE(quota_commodities[[#This Row],[goods_nomenclature_item_id]], " - ", quota_commodities[[#This Row],[description]])</f>
        <v>2009810000 - Cranberry (Vaccinium macrocarpon, Vaccinium oxycoccos, Vaccinium vitis-idaea) juice</v>
      </c>
    </row>
    <row r="4788" spans="1:4" x14ac:dyDescent="0.25">
      <c r="A4788" s="9" t="s">
        <v>1067</v>
      </c>
      <c r="B4788" s="9" t="s">
        <v>5861</v>
      </c>
      <c r="C4788" s="9" t="s">
        <v>2680</v>
      </c>
      <c r="D4788" s="9" t="str">
        <f>CONCATENATE(quota_commodities[[#This Row],[goods_nomenclature_item_id]], " - ", quota_commodities[[#This Row],[description]])</f>
        <v>2009893541 - With an added sugar content not exceeding 30|% by weight</v>
      </c>
    </row>
    <row r="4789" spans="1:4" x14ac:dyDescent="0.25">
      <c r="A4789" s="9" t="s">
        <v>1067</v>
      </c>
      <c r="B4789" s="9" t="s">
        <v>5790</v>
      </c>
      <c r="C4789" s="9" t="s">
        <v>2617</v>
      </c>
      <c r="D4789" s="9" t="str">
        <f>CONCATENATE(quota_commodities[[#This Row],[goods_nomenclature_item_id]], " - ", quota_commodities[[#This Row],[description]])</f>
        <v>2009893545 - Other</v>
      </c>
    </row>
    <row r="4790" spans="1:4" x14ac:dyDescent="0.25">
      <c r="A4790" s="9" t="s">
        <v>1067</v>
      </c>
      <c r="B4790" s="9" t="s">
        <v>5862</v>
      </c>
      <c r="C4790" s="9" t="s">
        <v>2680</v>
      </c>
      <c r="D4790" s="9" t="str">
        <f>CONCATENATE(quota_commodities[[#This Row],[goods_nomenclature_item_id]], " - ", quota_commodities[[#This Row],[description]])</f>
        <v>2009893547 - With an added sugar content not exceeding 30|% by weight</v>
      </c>
    </row>
    <row r="4791" spans="1:4" x14ac:dyDescent="0.25">
      <c r="A4791" s="9" t="s">
        <v>1067</v>
      </c>
      <c r="B4791" s="9" t="s">
        <v>5791</v>
      </c>
      <c r="C4791" s="9" t="s">
        <v>2617</v>
      </c>
      <c r="D4791" s="9" t="str">
        <f>CONCATENATE(quota_commodities[[#This Row],[goods_nomenclature_item_id]], " - ", quota_commodities[[#This Row],[description]])</f>
        <v>2009893549 - Other</v>
      </c>
    </row>
    <row r="4792" spans="1:4" x14ac:dyDescent="0.25">
      <c r="A4792" s="9" t="s">
        <v>1067</v>
      </c>
      <c r="B4792" s="9" t="s">
        <v>5863</v>
      </c>
      <c r="C4792" s="9" t="s">
        <v>4166</v>
      </c>
      <c r="D4792" s="9" t="str">
        <f>CONCATENATE(quota_commodities[[#This Row],[goods_nomenclature_item_id]], " - ", quota_commodities[[#This Row],[description]])</f>
        <v>2009893821 - powdered</v>
      </c>
    </row>
    <row r="4793" spans="1:4" x14ac:dyDescent="0.25">
      <c r="A4793" s="9" t="s">
        <v>1067</v>
      </c>
      <c r="B4793" s="9" t="s">
        <v>5864</v>
      </c>
      <c r="C4793" s="9" t="s">
        <v>2617</v>
      </c>
      <c r="D4793" s="9" t="str">
        <f>CONCATENATE(quota_commodities[[#This Row],[goods_nomenclature_item_id]], " - ", quota_commodities[[#This Row],[description]])</f>
        <v>2009893829 - Other</v>
      </c>
    </row>
    <row r="4794" spans="1:4" x14ac:dyDescent="0.25">
      <c r="A4794" s="9" t="s">
        <v>1067</v>
      </c>
      <c r="B4794" s="9" t="s">
        <v>5865</v>
      </c>
      <c r="C4794" s="9" t="s">
        <v>4166</v>
      </c>
      <c r="D4794" s="9" t="str">
        <f>CONCATENATE(quota_commodities[[#This Row],[goods_nomenclature_item_id]], " - ", quota_commodities[[#This Row],[description]])</f>
        <v>2009897941 - powdered</v>
      </c>
    </row>
    <row r="4795" spans="1:4" x14ac:dyDescent="0.25">
      <c r="A4795" s="9" t="s">
        <v>1067</v>
      </c>
      <c r="B4795" s="9" t="s">
        <v>5866</v>
      </c>
      <c r="C4795" s="9" t="s">
        <v>2617</v>
      </c>
      <c r="D4795" s="9" t="str">
        <f>CONCATENATE(quota_commodities[[#This Row],[goods_nomenclature_item_id]], " - ", quota_commodities[[#This Row],[description]])</f>
        <v>2009897949 - Other</v>
      </c>
    </row>
    <row r="4796" spans="1:4" x14ac:dyDescent="0.25">
      <c r="A4796" s="9" t="s">
        <v>1067</v>
      </c>
      <c r="B4796" s="9" t="s">
        <v>5867</v>
      </c>
      <c r="C4796" s="9" t="s">
        <v>4166</v>
      </c>
      <c r="D4796" s="9" t="str">
        <f>CONCATENATE(quota_commodities[[#This Row],[goods_nomenclature_item_id]], " - ", quota_commodities[[#This Row],[description]])</f>
        <v>2009898621 - powdered</v>
      </c>
    </row>
    <row r="4797" spans="1:4" x14ac:dyDescent="0.25">
      <c r="A4797" s="9" t="s">
        <v>1067</v>
      </c>
      <c r="B4797" s="9" t="s">
        <v>5868</v>
      </c>
      <c r="C4797" s="9" t="s">
        <v>2617</v>
      </c>
      <c r="D4797" s="9" t="str">
        <f>CONCATENATE(quota_commodities[[#This Row],[goods_nomenclature_item_id]], " - ", quota_commodities[[#This Row],[description]])</f>
        <v>2009898629 - Other</v>
      </c>
    </row>
    <row r="4798" spans="1:4" x14ac:dyDescent="0.25">
      <c r="A4798" s="9" t="s">
        <v>1067</v>
      </c>
      <c r="B4798" s="9" t="s">
        <v>5869</v>
      </c>
      <c r="C4798" s="9" t="s">
        <v>4166</v>
      </c>
      <c r="D4798" s="9" t="str">
        <f>CONCATENATE(quota_commodities[[#This Row],[goods_nomenclature_item_id]], " - ", quota_commodities[[#This Row],[description]])</f>
        <v>2009898921 - powdered</v>
      </c>
    </row>
    <row r="4799" spans="1:4" x14ac:dyDescent="0.25">
      <c r="A4799" s="9" t="s">
        <v>1067</v>
      </c>
      <c r="B4799" s="9" t="s">
        <v>5870</v>
      </c>
      <c r="C4799" s="9" t="s">
        <v>2617</v>
      </c>
      <c r="D4799" s="9" t="str">
        <f>CONCATENATE(quota_commodities[[#This Row],[goods_nomenclature_item_id]], " - ", quota_commodities[[#This Row],[description]])</f>
        <v>2009898929 - Other</v>
      </c>
    </row>
    <row r="4800" spans="1:4" x14ac:dyDescent="0.25">
      <c r="A4800" s="9" t="s">
        <v>1067</v>
      </c>
      <c r="B4800" s="9" t="s">
        <v>5871</v>
      </c>
      <c r="C4800" s="9" t="s">
        <v>5872</v>
      </c>
      <c r="D4800" s="9" t="str">
        <f>CONCATENATE(quota_commodities[[#This Row],[goods_nomenclature_item_id]], " - ", quota_commodities[[#This Row],[description]])</f>
        <v>2009899917 - Blueberry juice</v>
      </c>
    </row>
    <row r="4801" spans="1:4" x14ac:dyDescent="0.25">
      <c r="A4801" s="9" t="s">
        <v>1067</v>
      </c>
      <c r="B4801" s="9" t="s">
        <v>5873</v>
      </c>
      <c r="C4801" s="9" t="s">
        <v>5872</v>
      </c>
      <c r="D4801" s="9" t="str">
        <f>CONCATENATE(quota_commodities[[#This Row],[goods_nomenclature_item_id]], " - ", quota_commodities[[#This Row],[description]])</f>
        <v>2009899994 - Blueberry juice</v>
      </c>
    </row>
    <row r="4802" spans="1:4" x14ac:dyDescent="0.25">
      <c r="A4802" s="9" t="s">
        <v>1067</v>
      </c>
      <c r="B4802" s="9" t="s">
        <v>5874</v>
      </c>
      <c r="C4802" s="9" t="s">
        <v>2617</v>
      </c>
      <c r="D4802" s="9" t="str">
        <f>CONCATENATE(quota_commodities[[#This Row],[goods_nomenclature_item_id]], " - ", quota_commodities[[#This Row],[description]])</f>
        <v>2103900000 - Other</v>
      </c>
    </row>
    <row r="4803" spans="1:4" x14ac:dyDescent="0.25">
      <c r="A4803" s="9" t="s">
        <v>1067</v>
      </c>
      <c r="B4803" s="9" t="s">
        <v>5875</v>
      </c>
      <c r="C4803" s="9" t="s">
        <v>5876</v>
      </c>
      <c r="D4803" s="9" t="str">
        <f>CONCATENATE(quota_commodities[[#This Row],[goods_nomenclature_item_id]], " - ", quota_commodities[[#This Row],[description]])</f>
        <v>2106102000 - Containing no milkfats, sucrose, isoglucose, glucose or starch or containing, by weight, less than 1,5|% milkfat, 5|% sucrose or isoglucose, 5|% glucose or starch</v>
      </c>
    </row>
    <row r="4804" spans="1:4" x14ac:dyDescent="0.25">
      <c r="A4804" s="9" t="s">
        <v>1067</v>
      </c>
      <c r="B4804" s="9" t="s">
        <v>5877</v>
      </c>
      <c r="C4804" s="9" t="s">
        <v>5878</v>
      </c>
      <c r="D4804" s="9" t="str">
        <f>CONCATENATE(quota_commodities[[#This Row],[goods_nomenclature_item_id]], " - ", quota_commodities[[#This Row],[description]])</f>
        <v>2106108031 - containing less than 65|% by net weight of added cane or beet sugar of subheading 1701??91 to 1701??99</v>
      </c>
    </row>
    <row r="4805" spans="1:4" x14ac:dyDescent="0.25">
      <c r="A4805" s="9" t="s">
        <v>1067</v>
      </c>
      <c r="B4805" s="9" t="s">
        <v>5879</v>
      </c>
      <c r="C4805" s="9" t="s">
        <v>2617</v>
      </c>
      <c r="D4805" s="9" t="str">
        <f>CONCATENATE(quota_commodities[[#This Row],[goods_nomenclature_item_id]], " - ", quota_commodities[[#This Row],[description]])</f>
        <v>2106108070 - Other</v>
      </c>
    </row>
    <row r="4806" spans="1:4" x14ac:dyDescent="0.25">
      <c r="A4806" s="9" t="s">
        <v>1067</v>
      </c>
      <c r="B4806" s="9" t="s">
        <v>5880</v>
      </c>
      <c r="C4806" s="9" t="s">
        <v>2617</v>
      </c>
      <c r="D4806" s="9" t="str">
        <f>CONCATENATE(quota_commodities[[#This Row],[goods_nomenclature_item_id]], " - ", quota_commodities[[#This Row],[description]])</f>
        <v>2106902090 - Other</v>
      </c>
    </row>
    <row r="4807" spans="1:4" x14ac:dyDescent="0.25">
      <c r="A4807" s="9" t="s">
        <v>1067</v>
      </c>
      <c r="B4807" s="9" t="s">
        <v>5881</v>
      </c>
      <c r="C4807" s="9" t="s">
        <v>5876</v>
      </c>
      <c r="D4807" s="9" t="str">
        <f>CONCATENATE(quota_commodities[[#This Row],[goods_nomenclature_item_id]], " - ", quota_commodities[[#This Row],[description]])</f>
        <v>2106909200 - Containing no milkfats, sucrose, isoglucose, glucose or starch or containing, by weight, less than 1,5|% milkfat, 5|% sucrose or isoglucose, 5|% glucose or starch</v>
      </c>
    </row>
    <row r="4808" spans="1:4" x14ac:dyDescent="0.25">
      <c r="A4808" s="9" t="s">
        <v>1067</v>
      </c>
      <c r="B4808" s="9" t="s">
        <v>5882</v>
      </c>
      <c r="C4808" s="9" t="s">
        <v>2617</v>
      </c>
      <c r="D4808" s="9" t="str">
        <f>CONCATENATE(quota_commodities[[#This Row],[goods_nomenclature_item_id]], " - ", quota_commodities[[#This Row],[description]])</f>
        <v>2106909830 - Other</v>
      </c>
    </row>
    <row r="4809" spans="1:4" x14ac:dyDescent="0.25">
      <c r="A4809" s="9" t="s">
        <v>1067</v>
      </c>
      <c r="B4809" s="9" t="s">
        <v>5883</v>
      </c>
      <c r="C4809" s="9" t="s">
        <v>2617</v>
      </c>
      <c r="D4809" s="9" t="str">
        <f>CONCATENATE(quota_commodities[[#This Row],[goods_nomenclature_item_id]], " - ", quota_commodities[[#This Row],[description]])</f>
        <v>2106909836 - Other</v>
      </c>
    </row>
    <row r="4810" spans="1:4" x14ac:dyDescent="0.25">
      <c r="A4810" s="9" t="s">
        <v>1067</v>
      </c>
      <c r="B4810" s="9" t="s">
        <v>5884</v>
      </c>
      <c r="C4810" s="9" t="s">
        <v>2617</v>
      </c>
      <c r="D4810" s="9" t="str">
        <f>CONCATENATE(quota_commodities[[#This Row],[goods_nomenclature_item_id]], " - ", quota_commodities[[#This Row],[description]])</f>
        <v>2106909843 - Other</v>
      </c>
    </row>
    <row r="4811" spans="1:4" x14ac:dyDescent="0.25">
      <c r="A4811" s="9" t="s">
        <v>1067</v>
      </c>
      <c r="B4811" s="9" t="s">
        <v>5885</v>
      </c>
      <c r="C4811" s="9" t="s">
        <v>5886</v>
      </c>
      <c r="D4811" s="9" t="str">
        <f>CONCATENATE(quota_commodities[[#This Row],[goods_nomenclature_item_id]], " - ", quota_commodities[[#This Row],[description]])</f>
        <v xml:space="preserve">2106909845 - Preparation in powder form containing by weight:   -|15|% or more but not more than 35|% of| wheat derived Maltodextrin,   -|15|% or more but not more than 35|% of whey (milk serum),   -|10|% or more but not more than 30|% of refined, bleached, deodorised and non-hydrogenated sunflower oil,   -|10|% or more but not more than 30|% of blended, aged spray dried cheese,   -|5|% or more but not more than 15|% of buttermilk and   -|0,1|% or more but not more than 10|% of sodium caseinate, disodium phosphate, lactic acid </v>
      </c>
    </row>
    <row r="4812" spans="1:4" x14ac:dyDescent="0.25">
      <c r="A4812" s="9" t="s">
        <v>1067</v>
      </c>
      <c r="B4812" s="9" t="s">
        <v>5887</v>
      </c>
      <c r="C4812" s="9" t="s">
        <v>2617</v>
      </c>
      <c r="D4812" s="9" t="str">
        <f>CONCATENATE(quota_commodities[[#This Row],[goods_nomenclature_item_id]], " - ", quota_commodities[[#This Row],[description]])</f>
        <v>2106909849 - Other</v>
      </c>
    </row>
    <row r="4813" spans="1:4" x14ac:dyDescent="0.25">
      <c r="A4813" s="9" t="s">
        <v>1068</v>
      </c>
      <c r="B4813" s="9" t="s">
        <v>5888</v>
      </c>
      <c r="C4813" s="9" t="s">
        <v>1463</v>
      </c>
      <c r="D4813" s="9" t="str">
        <f>CONCATENATE(quota_commodities[[#This Row],[goods_nomenclature_item_id]], " - ", quota_commodities[[#This Row],[description]])</f>
        <v>2309100000 - Dog or cat food, put up for retail sale</v>
      </c>
    </row>
    <row r="4814" spans="1:4" x14ac:dyDescent="0.25">
      <c r="A4814" s="9" t="s">
        <v>1068</v>
      </c>
      <c r="B4814" s="9" t="s">
        <v>5889</v>
      </c>
      <c r="C4814" s="9" t="s">
        <v>5307</v>
      </c>
      <c r="D4814" s="9" t="str">
        <f>CONCATENATE(quota_commodities[[#This Row],[goods_nomenclature_item_id]], " - ", quota_commodities[[#This Row],[description]])</f>
        <v>2309901031 - Dog or cat food, not put up for retail sale</v>
      </c>
    </row>
    <row r="4815" spans="1:4" x14ac:dyDescent="0.25">
      <c r="A4815" s="9" t="s">
        <v>1068</v>
      </c>
      <c r="B4815" s="9" t="s">
        <v>5890</v>
      </c>
      <c r="C4815" s="9" t="s">
        <v>5307</v>
      </c>
      <c r="D4815" s="9" t="str">
        <f>CONCATENATE(quota_commodities[[#This Row],[goods_nomenclature_item_id]], " - ", quota_commodities[[#This Row],[description]])</f>
        <v>2309901091 - Dog or cat food, not put up for retail sale</v>
      </c>
    </row>
    <row r="4816" spans="1:4" x14ac:dyDescent="0.25">
      <c r="A4816" s="9" t="s">
        <v>1068</v>
      </c>
      <c r="B4816" s="9" t="s">
        <v>5306</v>
      </c>
      <c r="C4816" s="9" t="s">
        <v>5307</v>
      </c>
      <c r="D4816" s="9" t="str">
        <f>CONCATENATE(quota_commodities[[#This Row],[goods_nomenclature_item_id]], " - ", quota_commodities[[#This Row],[description]])</f>
        <v>2309903111 - Dog or cat food, not put up for retail sale</v>
      </c>
    </row>
    <row r="4817" spans="1:4" x14ac:dyDescent="0.25">
      <c r="A4817" s="9" t="s">
        <v>1068</v>
      </c>
      <c r="B4817" s="9" t="s">
        <v>5311</v>
      </c>
      <c r="C4817" s="9" t="s">
        <v>5307</v>
      </c>
      <c r="D4817" s="9" t="str">
        <f>CONCATENATE(quota_commodities[[#This Row],[goods_nomenclature_item_id]], " - ", quota_commodities[[#This Row],[description]])</f>
        <v>2309903117 - Dog or cat food, not put up for retail sale</v>
      </c>
    </row>
    <row r="4818" spans="1:4" x14ac:dyDescent="0.25">
      <c r="A4818" s="9" t="s">
        <v>1068</v>
      </c>
      <c r="B4818" s="9" t="s">
        <v>5891</v>
      </c>
      <c r="C4818" s="9" t="s">
        <v>5307</v>
      </c>
      <c r="D4818" s="9" t="str">
        <f>CONCATENATE(quota_commodities[[#This Row],[goods_nomenclature_item_id]], " - ", quota_commodities[[#This Row],[description]])</f>
        <v>2309903181 - Dog or cat food, not put up for retail sale</v>
      </c>
    </row>
    <row r="4819" spans="1:4" x14ac:dyDescent="0.25">
      <c r="A4819" s="9" t="s">
        <v>1068</v>
      </c>
      <c r="B4819" s="9" t="s">
        <v>5892</v>
      </c>
      <c r="C4819" s="9" t="s">
        <v>5307</v>
      </c>
      <c r="D4819" s="9" t="str">
        <f>CONCATENATE(quota_commodities[[#This Row],[goods_nomenclature_item_id]], " - ", quota_commodities[[#This Row],[description]])</f>
        <v>2309903310 - Dog or cat food, not put up for retail sale</v>
      </c>
    </row>
    <row r="4820" spans="1:4" x14ac:dyDescent="0.25">
      <c r="A4820" s="9" t="s">
        <v>1068</v>
      </c>
      <c r="B4820" s="9" t="s">
        <v>5893</v>
      </c>
      <c r="C4820" s="9" t="s">
        <v>5307</v>
      </c>
      <c r="D4820" s="9" t="str">
        <f>CONCATENATE(quota_commodities[[#This Row],[goods_nomenclature_item_id]], " - ", quota_commodities[[#This Row],[description]])</f>
        <v>2309903510 - Dog or cat food, not put up for retail sale</v>
      </c>
    </row>
    <row r="4821" spans="1:4" x14ac:dyDescent="0.25">
      <c r="A4821" s="9" t="s">
        <v>1068</v>
      </c>
      <c r="B4821" s="9" t="s">
        <v>5894</v>
      </c>
      <c r="C4821" s="9" t="s">
        <v>5307</v>
      </c>
      <c r="D4821" s="9" t="str">
        <f>CONCATENATE(quota_commodities[[#This Row],[goods_nomenclature_item_id]], " - ", quota_commodities[[#This Row],[description]])</f>
        <v>2309903910 - Dog or cat food, not put up for retail sale</v>
      </c>
    </row>
    <row r="4822" spans="1:4" x14ac:dyDescent="0.25">
      <c r="A4822" s="9" t="s">
        <v>1068</v>
      </c>
      <c r="B4822" s="9" t="s">
        <v>5309</v>
      </c>
      <c r="C4822" s="9" t="s">
        <v>5307</v>
      </c>
      <c r="D4822" s="9" t="str">
        <f>CONCATENATE(quota_commodities[[#This Row],[goods_nomenclature_item_id]], " - ", quota_commodities[[#This Row],[description]])</f>
        <v>2309904141 - Dog or cat food, not put up for retail sale</v>
      </c>
    </row>
    <row r="4823" spans="1:4" x14ac:dyDescent="0.25">
      <c r="A4823" s="9" t="s">
        <v>1068</v>
      </c>
      <c r="B4823" s="9" t="s">
        <v>5313</v>
      </c>
      <c r="C4823" s="9" t="s">
        <v>5307</v>
      </c>
      <c r="D4823" s="9" t="str">
        <f>CONCATENATE(quota_commodities[[#This Row],[goods_nomenclature_item_id]], " - ", quota_commodities[[#This Row],[description]])</f>
        <v>2309904151 - Dog or cat food, not put up for retail sale</v>
      </c>
    </row>
    <row r="4824" spans="1:4" x14ac:dyDescent="0.25">
      <c r="A4824" s="9" t="s">
        <v>1068</v>
      </c>
      <c r="B4824" s="9" t="s">
        <v>5895</v>
      </c>
      <c r="C4824" s="9" t="s">
        <v>5307</v>
      </c>
      <c r="D4824" s="9" t="str">
        <f>CONCATENATE(quota_commodities[[#This Row],[goods_nomenclature_item_id]], " - ", quota_commodities[[#This Row],[description]])</f>
        <v>2309904181 - Dog or cat food, not put up for retail sale</v>
      </c>
    </row>
    <row r="4825" spans="1:4" x14ac:dyDescent="0.25">
      <c r="A4825" s="9" t="s">
        <v>1068</v>
      </c>
      <c r="B4825" s="9" t="s">
        <v>5896</v>
      </c>
      <c r="C4825" s="9" t="s">
        <v>5307</v>
      </c>
      <c r="D4825" s="9" t="str">
        <f>CONCATENATE(quota_commodities[[#This Row],[goods_nomenclature_item_id]], " - ", quota_commodities[[#This Row],[description]])</f>
        <v>2309904310 - Dog or cat food, not put up for retail sale</v>
      </c>
    </row>
    <row r="4826" spans="1:4" x14ac:dyDescent="0.25">
      <c r="A4826" s="9" t="s">
        <v>1068</v>
      </c>
      <c r="B4826" s="9" t="s">
        <v>5897</v>
      </c>
      <c r="C4826" s="9" t="s">
        <v>5307</v>
      </c>
      <c r="D4826" s="9" t="str">
        <f>CONCATENATE(quota_commodities[[#This Row],[goods_nomenclature_item_id]], " - ", quota_commodities[[#This Row],[description]])</f>
        <v>2309904910 - Dog or cat food, not put up for retail sale</v>
      </c>
    </row>
    <row r="4827" spans="1:4" x14ac:dyDescent="0.25">
      <c r="A4827" s="9" t="s">
        <v>1068</v>
      </c>
      <c r="B4827" s="9" t="s">
        <v>5898</v>
      </c>
      <c r="C4827" s="9" t="s">
        <v>5307</v>
      </c>
      <c r="D4827" s="9" t="str">
        <f>CONCATENATE(quota_commodities[[#This Row],[goods_nomenclature_item_id]], " - ", quota_commodities[[#This Row],[description]])</f>
        <v>2309905110 - Dog or cat food, not put up for retail sale</v>
      </c>
    </row>
    <row r="4828" spans="1:4" x14ac:dyDescent="0.25">
      <c r="A4828" s="9" t="s">
        <v>1068</v>
      </c>
      <c r="B4828" s="9" t="s">
        <v>5899</v>
      </c>
      <c r="C4828" s="9" t="s">
        <v>5307</v>
      </c>
      <c r="D4828" s="9" t="str">
        <f>CONCATENATE(quota_commodities[[#This Row],[goods_nomenclature_item_id]], " - ", quota_commodities[[#This Row],[description]])</f>
        <v>2309905310 - Dog or cat food, not put up for retail sale</v>
      </c>
    </row>
    <row r="4829" spans="1:4" x14ac:dyDescent="0.25">
      <c r="A4829" s="9" t="s">
        <v>1068</v>
      </c>
      <c r="B4829" s="9" t="s">
        <v>5900</v>
      </c>
      <c r="C4829" s="9" t="s">
        <v>5307</v>
      </c>
      <c r="D4829" s="9" t="str">
        <f>CONCATENATE(quota_commodities[[#This Row],[goods_nomenclature_item_id]], " - ", quota_commodities[[#This Row],[description]])</f>
        <v>2309905910 - Dog or cat food, not put up for retail sale</v>
      </c>
    </row>
    <row r="4830" spans="1:4" x14ac:dyDescent="0.25">
      <c r="A4830" s="9" t="s">
        <v>1068</v>
      </c>
      <c r="B4830" s="9" t="s">
        <v>5901</v>
      </c>
      <c r="C4830" s="9" t="s">
        <v>5307</v>
      </c>
      <c r="D4830" s="9" t="str">
        <f>CONCATENATE(quota_commodities[[#This Row],[goods_nomenclature_item_id]], " - ", quota_commodities[[#This Row],[description]])</f>
        <v>2309907010 - Dog or cat food, not put up for retail sale</v>
      </c>
    </row>
    <row r="4831" spans="1:4" x14ac:dyDescent="0.25">
      <c r="A4831" s="9" t="s">
        <v>1068</v>
      </c>
      <c r="B4831" s="9" t="s">
        <v>5902</v>
      </c>
      <c r="C4831" s="9" t="s">
        <v>5307</v>
      </c>
      <c r="D4831" s="9" t="str">
        <f>CONCATENATE(quota_commodities[[#This Row],[goods_nomenclature_item_id]], " - ", quota_commodities[[#This Row],[description]])</f>
        <v>2309909110 - Dog or cat food, not put up for retail sale</v>
      </c>
    </row>
    <row r="4832" spans="1:4" x14ac:dyDescent="0.25">
      <c r="A4832" s="9" t="s">
        <v>1068</v>
      </c>
      <c r="B4832" s="9" t="s">
        <v>5903</v>
      </c>
      <c r="C4832" s="9" t="s">
        <v>5307</v>
      </c>
      <c r="D4832" s="9" t="str">
        <f>CONCATENATE(quota_commodities[[#This Row],[goods_nomenclature_item_id]], " - ", quota_commodities[[#This Row],[description]])</f>
        <v>2309909631 - Dog or cat food, not put up for retail sale</v>
      </c>
    </row>
    <row r="4833" spans="1:4" x14ac:dyDescent="0.25">
      <c r="A4833" s="9" t="s">
        <v>1068</v>
      </c>
      <c r="B4833" s="9" t="s">
        <v>5904</v>
      </c>
      <c r="C4833" s="9" t="s">
        <v>5307</v>
      </c>
      <c r="D4833" s="9" t="str">
        <f>CONCATENATE(quota_commodities[[#This Row],[goods_nomenclature_item_id]], " - ", quota_commodities[[#This Row],[description]])</f>
        <v>2309909691 - Dog or cat food, not put up for retail sale</v>
      </c>
    </row>
    <row r="4834" spans="1:4" x14ac:dyDescent="0.25">
      <c r="A4834" s="9" t="s">
        <v>1069</v>
      </c>
      <c r="B4834" s="9" t="s">
        <v>3592</v>
      </c>
      <c r="C4834" s="9" t="s">
        <v>2617</v>
      </c>
      <c r="D4834" s="9" t="str">
        <f>CONCATENATE(quota_commodities[[#This Row],[goods_nomenclature_item_id]], " - ", quota_commodities[[#This Row],[description]])</f>
        <v>0304839019 - Other</v>
      </c>
    </row>
    <row r="4835" spans="1:4" x14ac:dyDescent="0.25">
      <c r="A4835" s="9" t="s">
        <v>1070</v>
      </c>
      <c r="B4835" s="9" t="s">
        <v>4462</v>
      </c>
      <c r="C4835" s="9" t="s">
        <v>4463</v>
      </c>
      <c r="D4835" s="9" t="str">
        <f>CONCATENATE(quota_commodities[[#This Row],[goods_nomenclature_item_id]], " - ", quota_commodities[[#This Row],[description]])</f>
        <v>0306121010 - Lobster (Homarus americanus), cooked</v>
      </c>
    </row>
    <row r="4836" spans="1:4" x14ac:dyDescent="0.25">
      <c r="A4836" s="9" t="s">
        <v>1070</v>
      </c>
      <c r="B4836" s="9" t="s">
        <v>5905</v>
      </c>
      <c r="C4836" s="9" t="s">
        <v>2713</v>
      </c>
      <c r="D4836" s="9" t="str">
        <f>CONCATENATE(quota_commodities[[#This Row],[goods_nomenclature_item_id]], " - ", quota_commodities[[#This Row],[description]])</f>
        <v>0306121091 - Cooked</v>
      </c>
    </row>
    <row r="4837" spans="1:4" x14ac:dyDescent="0.25">
      <c r="A4837" s="9" t="s">
        <v>1070</v>
      </c>
      <c r="B4837" s="9" t="s">
        <v>4464</v>
      </c>
      <c r="C4837" s="9" t="s">
        <v>4465</v>
      </c>
      <c r="D4837" s="9" t="str">
        <f>CONCATENATE(quota_commodities[[#This Row],[goods_nomenclature_item_id]], " - ", quota_commodities[[#This Row],[description]])</f>
        <v>0306129010 - Lobster (Homarus americanus), in pieces, cooked</v>
      </c>
    </row>
    <row r="4838" spans="1:4" x14ac:dyDescent="0.25">
      <c r="A4838" s="9" t="s">
        <v>1070</v>
      </c>
      <c r="B4838" s="9" t="s">
        <v>5906</v>
      </c>
      <c r="C4838" s="9" t="s">
        <v>5907</v>
      </c>
      <c r="D4838" s="9" t="str">
        <f>CONCATENATE(quota_commodities[[#This Row],[goods_nomenclature_item_id]], " - ", quota_commodities[[#This Row],[description]])</f>
        <v>0306129091 - cooked, in shell</v>
      </c>
    </row>
    <row r="4839" spans="1:4" x14ac:dyDescent="0.25">
      <c r="A4839" s="9" t="s">
        <v>1071</v>
      </c>
      <c r="B4839" s="9" t="s">
        <v>3869</v>
      </c>
      <c r="C4839" s="9" t="s">
        <v>3870</v>
      </c>
      <c r="D4839" s="9" t="str">
        <f>CONCATENATE(quota_commodities[[#This Row],[goods_nomenclature_item_id]], " - ", quota_commodities[[#This Row],[description]])</f>
        <v>1604110000 - Salmon</v>
      </c>
    </row>
    <row r="4840" spans="1:4" x14ac:dyDescent="0.25">
      <c r="A4840" s="9" t="s">
        <v>1072</v>
      </c>
      <c r="B4840" s="9" t="s">
        <v>5908</v>
      </c>
      <c r="C4840" s="9" t="s">
        <v>5909</v>
      </c>
      <c r="D4840" s="9" t="str">
        <f>CONCATENATE(quota_commodities[[#This Row],[goods_nomenclature_item_id]], " - ", quota_commodities[[#This Row],[description]])</f>
        <v>1604120000 - Herring</v>
      </c>
    </row>
    <row r="4841" spans="1:4" x14ac:dyDescent="0.25">
      <c r="A4841" s="9" t="s">
        <v>1073</v>
      </c>
      <c r="B4841" s="9" t="s">
        <v>5910</v>
      </c>
      <c r="C4841" s="9" t="s">
        <v>2617</v>
      </c>
      <c r="D4841" s="9" t="str">
        <f>CONCATENATE(quota_commodities[[#This Row],[goods_nomenclature_item_id]], " - ", quota_commodities[[#This Row],[description]])</f>
        <v>1604131190 - Other</v>
      </c>
    </row>
    <row r="4842" spans="1:4" x14ac:dyDescent="0.25">
      <c r="A4842" s="9" t="s">
        <v>1073</v>
      </c>
      <c r="B4842" s="9" t="s">
        <v>5911</v>
      </c>
      <c r="C4842" s="9" t="s">
        <v>2617</v>
      </c>
      <c r="D4842" s="9" t="str">
        <f>CONCATENATE(quota_commodities[[#This Row],[goods_nomenclature_item_id]], " - ", quota_commodities[[#This Row],[description]])</f>
        <v>1604131990 - Other</v>
      </c>
    </row>
    <row r="4843" spans="1:4" x14ac:dyDescent="0.25">
      <c r="A4843" s="9" t="s">
        <v>1073</v>
      </c>
      <c r="B4843" s="9" t="s">
        <v>3874</v>
      </c>
      <c r="C4843" s="9" t="s">
        <v>2617</v>
      </c>
      <c r="D4843" s="9" t="str">
        <f>CONCATENATE(quota_commodities[[#This Row],[goods_nomenclature_item_id]], " - ", quota_commodities[[#This Row],[description]])</f>
        <v>1604139000 - Other</v>
      </c>
    </row>
    <row r="4844" spans="1:4" x14ac:dyDescent="0.25">
      <c r="A4844" s="9" t="s">
        <v>1074</v>
      </c>
      <c r="B4844" s="9" t="s">
        <v>5912</v>
      </c>
      <c r="C4844" s="9" t="s">
        <v>2617</v>
      </c>
      <c r="D4844" s="9" t="str">
        <f>CONCATENATE(quota_commodities[[#This Row],[goods_nomenclature_item_id]], " - ", quota_commodities[[#This Row],[description]])</f>
        <v>1605100019 - Other</v>
      </c>
    </row>
    <row r="4845" spans="1:4" x14ac:dyDescent="0.25">
      <c r="A4845" s="9" t="s">
        <v>1074</v>
      </c>
      <c r="B4845" s="9" t="s">
        <v>5913</v>
      </c>
      <c r="C4845" s="9" t="s">
        <v>2617</v>
      </c>
      <c r="D4845" s="9" t="str">
        <f>CONCATENATE(quota_commodities[[#This Row],[goods_nomenclature_item_id]], " - ", quota_commodities[[#This Row],[description]])</f>
        <v>1605100099 - Other</v>
      </c>
    </row>
    <row r="4846" spans="1:4" x14ac:dyDescent="0.25">
      <c r="A4846" s="9" t="s">
        <v>1075</v>
      </c>
      <c r="B4846" s="9" t="s">
        <v>3539</v>
      </c>
      <c r="C4846" s="9" t="s">
        <v>3540</v>
      </c>
      <c r="D4846" s="9" t="str">
        <f>CONCATENATE(quota_commodities[[#This Row],[goods_nomenclature_item_id]], " - ", quota_commodities[[#This Row],[description]])</f>
        <v>1605211000 - In immediate packings of a net content not exceeding 2|kg</v>
      </c>
    </row>
    <row r="4847" spans="1:4" x14ac:dyDescent="0.25">
      <c r="A4847" s="9" t="s">
        <v>1075</v>
      </c>
      <c r="B4847" s="9" t="s">
        <v>3541</v>
      </c>
      <c r="C4847" s="9" t="s">
        <v>2617</v>
      </c>
      <c r="D4847" s="9" t="str">
        <f>CONCATENATE(quota_commodities[[#This Row],[goods_nomenclature_item_id]], " - ", quota_commodities[[#This Row],[description]])</f>
        <v>1605219000 - Other</v>
      </c>
    </row>
    <row r="4848" spans="1:4" x14ac:dyDescent="0.25">
      <c r="A4848" s="9" t="s">
        <v>1075</v>
      </c>
      <c r="B4848" s="9" t="s">
        <v>3542</v>
      </c>
      <c r="C4848" s="9" t="s">
        <v>2617</v>
      </c>
      <c r="D4848" s="9" t="str">
        <f>CONCATENATE(quota_commodities[[#This Row],[goods_nomenclature_item_id]], " - ", quota_commodities[[#This Row],[description]])</f>
        <v>1605290000 - Other</v>
      </c>
    </row>
    <row r="4849" spans="1:4" x14ac:dyDescent="0.25">
      <c r="A4849" s="9" t="s">
        <v>1076</v>
      </c>
      <c r="B4849" s="9" t="s">
        <v>5914</v>
      </c>
      <c r="C4849" s="9" t="s">
        <v>2617</v>
      </c>
      <c r="D4849" s="9" t="str">
        <f>CONCATENATE(quota_commodities[[#This Row],[goods_nomenclature_item_id]], " - ", quota_commodities[[#This Row],[description]])</f>
        <v>1605309000 - Other</v>
      </c>
    </row>
    <row r="4850" spans="1:4" x14ac:dyDescent="0.25">
      <c r="A4850" s="9" t="s">
        <v>1077</v>
      </c>
      <c r="B4850" s="9" t="s">
        <v>5915</v>
      </c>
      <c r="C4850" s="9" t="s">
        <v>5916</v>
      </c>
      <c r="D4850" s="9" t="str">
        <f>CONCATENATE(quota_commodities[[#This Row],[goods_nomenclature_item_id]], " - ", quota_commodities[[#This Row],[description]])</f>
        <v>5107200000 - Containing less than 85|% by weight of wool</v>
      </c>
    </row>
    <row r="4851" spans="1:4" x14ac:dyDescent="0.25">
      <c r="A4851" s="9" t="s">
        <v>1078</v>
      </c>
      <c r="B4851" s="9" t="s">
        <v>5917</v>
      </c>
      <c r="C4851" s="9" t="s">
        <v>5918</v>
      </c>
      <c r="D4851" s="9" t="str">
        <f>CONCATENATE(quota_commodities[[#This Row],[goods_nomenclature_item_id]], " - ", quota_commodities[[#This Row],[description]])</f>
        <v>5205120000 - Measuring less than 714,29|decitex but not less than 232,56|decitex (exceeding 14|metric number but not exceeding 43|metric number)</v>
      </c>
    </row>
    <row r="4852" spans="1:4" x14ac:dyDescent="0.25">
      <c r="A4852" s="9" t="s">
        <v>1079</v>
      </c>
      <c r="B4852" s="9" t="s">
        <v>5919</v>
      </c>
      <c r="C4852" s="9" t="s">
        <v>5920</v>
      </c>
      <c r="D4852" s="9" t="str">
        <f>CONCATENATE(quota_commodities[[#This Row],[goods_nomenclature_item_id]], " - ", quota_commodities[[#This Row],[description]])</f>
        <v>5208590000 - Other fabrics</v>
      </c>
    </row>
    <row r="4853" spans="1:4" x14ac:dyDescent="0.25">
      <c r="A4853" s="9" t="s">
        <v>1080</v>
      </c>
      <c r="B4853" s="9" t="s">
        <v>5921</v>
      </c>
      <c r="C4853" s="9" t="s">
        <v>5920</v>
      </c>
      <c r="D4853" s="9" t="str">
        <f>CONCATENATE(quota_commodities[[#This Row],[goods_nomenclature_item_id]], " - ", quota_commodities[[#This Row],[description]])</f>
        <v>5209590000 - Other fabrics</v>
      </c>
    </row>
    <row r="4854" spans="1:4" x14ac:dyDescent="0.25">
      <c r="A4854" s="9" t="s">
        <v>1081</v>
      </c>
      <c r="B4854" s="9" t="s">
        <v>4957</v>
      </c>
      <c r="C4854" s="9" t="s">
        <v>4958</v>
      </c>
      <c r="D4854" s="9" t="str">
        <f>CONCATENATE(quota_commodities[[#This Row],[goods_nomenclature_item_id]], " - ", quota_commodities[[#This Row],[description]])</f>
        <v>5402000000 - Synthetic filament yarn (other than sewing thread), not put up for retail sale, including synthetic monofilament of less than 67|decitex</v>
      </c>
    </row>
    <row r="4855" spans="1:4" x14ac:dyDescent="0.25">
      <c r="A4855" s="9" t="s">
        <v>1082</v>
      </c>
      <c r="B4855" s="9" t="s">
        <v>5922</v>
      </c>
      <c r="C4855" s="9" t="s">
        <v>2617</v>
      </c>
      <c r="D4855" s="9" t="str">
        <f>CONCATENATE(quota_commodities[[#This Row],[goods_nomenclature_item_id]], " - ", quota_commodities[[#This Row],[description]])</f>
        <v>5404190000 - Other</v>
      </c>
    </row>
    <row r="4856" spans="1:4" x14ac:dyDescent="0.25">
      <c r="A4856" s="9" t="s">
        <v>1083</v>
      </c>
      <c r="B4856" s="9" t="s">
        <v>4967</v>
      </c>
      <c r="C4856" s="9" t="s">
        <v>4968</v>
      </c>
      <c r="D4856" s="9" t="str">
        <f>CONCATENATE(quota_commodities[[#This Row],[goods_nomenclature_item_id]], " - ", quota_commodities[[#This Row],[description]])</f>
        <v>5407000000 - Woven fabrics of synthetic filament yarn, including woven fabrics obtained from materials of heading|5404</v>
      </c>
    </row>
    <row r="4857" spans="1:4" x14ac:dyDescent="0.25">
      <c r="A4857" s="9" t="s">
        <v>1084</v>
      </c>
      <c r="B4857" s="9" t="s">
        <v>5923</v>
      </c>
      <c r="C4857" s="9" t="s">
        <v>5540</v>
      </c>
      <c r="D4857" s="9" t="str">
        <f>CONCATENATE(quota_commodities[[#This Row],[goods_nomenclature_item_id]], " - ", quota_commodities[[#This Row],[description]])</f>
        <v>5505100000 - Of synthetic fibres</v>
      </c>
    </row>
    <row r="4858" spans="1:4" x14ac:dyDescent="0.25">
      <c r="A4858" s="9" t="s">
        <v>1085</v>
      </c>
      <c r="B4858" s="9" t="s">
        <v>5924</v>
      </c>
      <c r="C4858" s="9" t="s">
        <v>5925</v>
      </c>
      <c r="D4858" s="9" t="str">
        <f>CONCATENATE(quota_commodities[[#This Row],[goods_nomenclature_item_id]], " - ", quota_commodities[[#This Row],[description]])</f>
        <v>5513110000 - Of polyester staple fibres, plain weave</v>
      </c>
    </row>
    <row r="4859" spans="1:4" x14ac:dyDescent="0.25">
      <c r="A4859" s="9" t="s">
        <v>1086</v>
      </c>
      <c r="B4859" s="9" t="s">
        <v>5926</v>
      </c>
      <c r="C4859" s="9" t="s">
        <v>5927</v>
      </c>
      <c r="D4859" s="9" t="str">
        <f>CONCATENATE(quota_commodities[[#This Row],[goods_nomenclature_item_id]], " - ", quota_commodities[[#This Row],[description]])</f>
        <v>5602000000 - Felt, whether or not impregnated, coated, covered or laminated</v>
      </c>
    </row>
    <row r="4860" spans="1:4" x14ac:dyDescent="0.25">
      <c r="A4860" s="9" t="s">
        <v>1087</v>
      </c>
      <c r="B4860" s="9" t="s">
        <v>5928</v>
      </c>
      <c r="C4860" s="9" t="s">
        <v>5929</v>
      </c>
      <c r="D4860" s="9" t="str">
        <f>CONCATENATE(quota_commodities[[#This Row],[goods_nomenclature_item_id]], " - ", quota_commodities[[#This Row],[description]])</f>
        <v>5603000000 - Nonwovens, whether or not impregnated, coated, covered or laminated</v>
      </c>
    </row>
    <row r="4861" spans="1:4" x14ac:dyDescent="0.25">
      <c r="A4861" s="9" t="s">
        <v>1088</v>
      </c>
      <c r="B4861" s="9" t="s">
        <v>5930</v>
      </c>
      <c r="C4861" s="9" t="s">
        <v>5931</v>
      </c>
      <c r="D4861" s="9" t="str">
        <f>CONCATENATE(quota_commodities[[#This Row],[goods_nomenclature_item_id]], " - ", quota_commodities[[#This Row],[description]])</f>
        <v>5703000000 - Carpets and other textile floor coverings, tufted, whether or not made up</v>
      </c>
    </row>
    <row r="4862" spans="1:4" x14ac:dyDescent="0.25">
      <c r="A4862" s="9" t="s">
        <v>1090</v>
      </c>
      <c r="B4862" s="9" t="s">
        <v>5006</v>
      </c>
      <c r="C4862" s="9" t="s">
        <v>5007</v>
      </c>
      <c r="D4862" s="9" t="str">
        <f>CONCATENATE(quota_commodities[[#This Row],[goods_nomenclature_item_id]], " - ", quota_commodities[[#This Row],[description]])</f>
        <v>5806000000 - Narrow woven fabrics, other than goods of heading|5807; narrow fabrics consisting of warp without weft assembled by means of an adhesive (bolducs)</v>
      </c>
    </row>
    <row r="4863" spans="1:4" x14ac:dyDescent="0.25">
      <c r="A4863" s="9" t="s">
        <v>1091</v>
      </c>
      <c r="B4863" s="9" t="s">
        <v>5932</v>
      </c>
      <c r="C4863" s="9" t="s">
        <v>5933</v>
      </c>
      <c r="D4863" s="9" t="str">
        <f>CONCATENATE(quota_commodities[[#This Row],[goods_nomenclature_item_id]], " - ", quota_commodities[[#This Row],[description]])</f>
        <v>5811000000 - Quilted textile products in the piece, composed of one or more layers of textile materials assembled with padding by stitching or otherwise, other than embroidery of heading|5810</v>
      </c>
    </row>
    <row r="4864" spans="1:4" x14ac:dyDescent="0.25">
      <c r="A4864" s="9" t="s">
        <v>1092</v>
      </c>
      <c r="B4864" s="9" t="s">
        <v>5934</v>
      </c>
      <c r="C4864" s="9" t="s">
        <v>5935</v>
      </c>
      <c r="D4864" s="9" t="str">
        <f>CONCATENATE(quota_commodities[[#This Row],[goods_nomenclature_item_id]], " - ", quota_commodities[[#This Row],[description]])</f>
        <v>5903000000 - Textile fabrics impregnated, coated, covered or laminated with plastics, other than those of heading|5902</v>
      </c>
    </row>
    <row r="4865" spans="1:4" x14ac:dyDescent="0.25">
      <c r="A4865" s="9" t="s">
        <v>1093</v>
      </c>
      <c r="B4865" s="9" t="s">
        <v>5936</v>
      </c>
      <c r="C4865" s="9" t="s">
        <v>2617</v>
      </c>
      <c r="D4865" s="9" t="str">
        <f>CONCATENATE(quota_commodities[[#This Row],[goods_nomenclature_item_id]], " - ", quota_commodities[[#This Row],[description]])</f>
        <v>5904900000 - Other</v>
      </c>
    </row>
    <row r="4866" spans="1:4" x14ac:dyDescent="0.25">
      <c r="A4866" s="9" t="s">
        <v>1094</v>
      </c>
      <c r="B4866" s="9" t="s">
        <v>5937</v>
      </c>
      <c r="C4866" s="9" t="s">
        <v>5938</v>
      </c>
      <c r="D4866" s="9" t="str">
        <f>CONCATENATE(quota_commodities[[#This Row],[goods_nomenclature_item_id]], " - ", quota_commodities[[#This Row],[description]])</f>
        <v>5906000000 - Rubberised textile fabrics, other than those of heading|5902</v>
      </c>
    </row>
    <row r="4867" spans="1:4" x14ac:dyDescent="0.25">
      <c r="A4867" s="9" t="s">
        <v>1095</v>
      </c>
      <c r="B4867" s="9" t="s">
        <v>5939</v>
      </c>
      <c r="C4867" s="9" t="s">
        <v>5940</v>
      </c>
      <c r="D4867" s="9" t="str">
        <f>CONCATENATE(quota_commodities[[#This Row],[goods_nomenclature_item_id]], " - ", quota_commodities[[#This Row],[description]])</f>
        <v>5907000000 - Textile fabrics otherwise impregnated, coated or covered; painted canvas being theatrical scenery, studio backcloths or the like</v>
      </c>
    </row>
    <row r="4868" spans="1:4" x14ac:dyDescent="0.25">
      <c r="A4868" s="9" t="s">
        <v>1096</v>
      </c>
      <c r="B4868" s="9" t="s">
        <v>5941</v>
      </c>
      <c r="C4868" s="9" t="s">
        <v>5942</v>
      </c>
      <c r="D4868" s="9" t="str">
        <f>CONCATENATE(quota_commodities[[#This Row],[goods_nomenclature_item_id]], " - ", quota_commodities[[#This Row],[description]])</f>
        <v>5911000000 - Textile products and articles, for technical uses, specified in note|7|to this chapter</v>
      </c>
    </row>
    <row r="4869" spans="1:4" x14ac:dyDescent="0.25">
      <c r="A4869" s="9" t="s">
        <v>1097</v>
      </c>
      <c r="B4869" s="9" t="s">
        <v>5018</v>
      </c>
      <c r="C4869" s="9" t="s">
        <v>5019</v>
      </c>
      <c r="D4869" s="9" t="str">
        <f>CONCATENATE(quota_commodities[[#This Row],[goods_nomenclature_item_id]], " - ", quota_commodities[[#This Row],[description]])</f>
        <v>6004000000 - Knitted or crocheted fabrics of a width exceeding 30|cm, containing by weight 5|% or more of elastomeric yarn or rubber thread, other than those of heading|6001</v>
      </c>
    </row>
    <row r="4870" spans="1:4" x14ac:dyDescent="0.25">
      <c r="A4870" s="9" t="s">
        <v>1098</v>
      </c>
      <c r="B4870" s="9" t="s">
        <v>5020</v>
      </c>
      <c r="C4870" s="9" t="s">
        <v>5021</v>
      </c>
      <c r="D4870" s="9" t="str">
        <f>CONCATENATE(quota_commodities[[#This Row],[goods_nomenclature_item_id]], " - ", quota_commodities[[#This Row],[description]])</f>
        <v>6005000000 - Warp knit fabrics (including those made on galloon knitting machines), other than those of headings|6001|to 6004</v>
      </c>
    </row>
    <row r="4871" spans="1:4" x14ac:dyDescent="0.25">
      <c r="A4871" s="9" t="s">
        <v>1099</v>
      </c>
      <c r="B4871" s="9" t="s">
        <v>5022</v>
      </c>
      <c r="C4871" s="9" t="s">
        <v>5023</v>
      </c>
      <c r="D4871" s="9" t="str">
        <f>CONCATENATE(quota_commodities[[#This Row],[goods_nomenclature_item_id]], " - ", quota_commodities[[#This Row],[description]])</f>
        <v>6006000000 - Other knitted or crocheted fabrics</v>
      </c>
    </row>
    <row r="4872" spans="1:4" x14ac:dyDescent="0.25">
      <c r="A4872" s="9" t="s">
        <v>1100</v>
      </c>
      <c r="B4872" s="9" t="s">
        <v>5943</v>
      </c>
      <c r="C4872" s="9" t="s">
        <v>5944</v>
      </c>
      <c r="D4872" s="9" t="str">
        <f>CONCATENATE(quota_commodities[[#This Row],[goods_nomenclature_item_id]], " - ", quota_commodities[[#This Row],[description]])</f>
        <v>6306000000 - Tarpaulins, awnings and sunblinds; tents; sails for boats, sailboards or landcraft; camping goods</v>
      </c>
    </row>
    <row r="4873" spans="1:4" x14ac:dyDescent="0.25">
      <c r="A4873" s="9" t="s">
        <v>1101</v>
      </c>
      <c r="B4873" s="9" t="s">
        <v>5945</v>
      </c>
      <c r="C4873" s="9" t="s">
        <v>5946</v>
      </c>
      <c r="D4873" s="9" t="str">
        <f>CONCATENATE(quota_commodities[[#This Row],[goods_nomenclature_item_id]], " - ", quota_commodities[[#This Row],[description]])</f>
        <v>6307000000 - Other made-up articles, including dress patterns</v>
      </c>
    </row>
    <row r="4874" spans="1:4" x14ac:dyDescent="0.25">
      <c r="A4874" s="9" t="s">
        <v>1102</v>
      </c>
      <c r="B4874" s="9" t="s">
        <v>5947</v>
      </c>
      <c r="C4874" s="9" t="s">
        <v>5549</v>
      </c>
      <c r="D4874" s="9" t="str">
        <f>CONCATENATE(quota_commodities[[#This Row],[goods_nomenclature_item_id]], " - ", quota_commodities[[#This Row],[description]])</f>
        <v>6101300000 - Of man-made fibres</v>
      </c>
    </row>
    <row r="4875" spans="1:4" x14ac:dyDescent="0.25">
      <c r="A4875" s="9" t="s">
        <v>1103</v>
      </c>
      <c r="B4875" s="9" t="s">
        <v>5593</v>
      </c>
      <c r="C4875" s="9" t="s">
        <v>5549</v>
      </c>
      <c r="D4875" s="9" t="str">
        <f>CONCATENATE(quota_commodities[[#This Row],[goods_nomenclature_item_id]], " - ", quota_commodities[[#This Row],[description]])</f>
        <v>6102300000 - Of man-made fibres</v>
      </c>
    </row>
    <row r="4876" spans="1:4" x14ac:dyDescent="0.25">
      <c r="A4876" s="9" t="s">
        <v>1104</v>
      </c>
      <c r="B4876" s="9" t="s">
        <v>5948</v>
      </c>
      <c r="C4876" s="9" t="s">
        <v>5949</v>
      </c>
      <c r="D4876" s="9" t="str">
        <f>CONCATENATE(quota_commodities[[#This Row],[goods_nomenclature_item_id]], " - ", quota_commodities[[#This Row],[description]])</f>
        <v>6104000000 - Women's or girls' suits, ensembles, jackets, blazers, dresses, skirts, divided skirts, trousers, bib and brace overalls, breeches and shorts (other than swimwear), knitted or crocheted</v>
      </c>
    </row>
    <row r="4877" spans="1:4" x14ac:dyDescent="0.25">
      <c r="A4877" s="9" t="s">
        <v>1105</v>
      </c>
      <c r="B4877" s="9" t="s">
        <v>5613</v>
      </c>
      <c r="C4877" s="9" t="s">
        <v>5549</v>
      </c>
      <c r="D4877" s="9" t="str">
        <f>CONCATENATE(quota_commodities[[#This Row],[goods_nomenclature_item_id]], " - ", quota_commodities[[#This Row],[description]])</f>
        <v>6106200000 - Of man-made fibres</v>
      </c>
    </row>
    <row r="4878" spans="1:4" x14ac:dyDescent="0.25">
      <c r="A4878" s="9" t="s">
        <v>1106</v>
      </c>
      <c r="B4878" s="9" t="s">
        <v>5548</v>
      </c>
      <c r="C4878" s="9" t="s">
        <v>5549</v>
      </c>
      <c r="D4878" s="9" t="str">
        <f>CONCATENATE(quota_commodities[[#This Row],[goods_nomenclature_item_id]], " - ", quota_commodities[[#This Row],[description]])</f>
        <v>6108220000 - Of man-made fibres</v>
      </c>
    </row>
    <row r="4879" spans="1:4" x14ac:dyDescent="0.25">
      <c r="A4879" s="9" t="s">
        <v>1107</v>
      </c>
      <c r="B4879" s="9" t="s">
        <v>5950</v>
      </c>
      <c r="C4879" s="9" t="s">
        <v>5549</v>
      </c>
      <c r="D4879" s="9" t="str">
        <f>CONCATENATE(quota_commodities[[#This Row],[goods_nomenclature_item_id]], " - ", quota_commodities[[#This Row],[description]])</f>
        <v>6108920000 - Of man-made fibres</v>
      </c>
    </row>
    <row r="4880" spans="1:4" x14ac:dyDescent="0.25">
      <c r="A4880" s="9" t="s">
        <v>1108</v>
      </c>
      <c r="B4880" s="9" t="s">
        <v>5550</v>
      </c>
      <c r="C4880" s="9" t="s">
        <v>5542</v>
      </c>
      <c r="D4880" s="9" t="str">
        <f>CONCATENATE(quota_commodities[[#This Row],[goods_nomenclature_item_id]], " - ", quota_commodities[[#This Row],[description]])</f>
        <v>6109100000 - Of cotton</v>
      </c>
    </row>
    <row r="4881" spans="1:4" x14ac:dyDescent="0.25">
      <c r="A4881" s="9" t="s">
        <v>1109</v>
      </c>
      <c r="B4881" s="9" t="s">
        <v>5615</v>
      </c>
      <c r="C4881" s="9" t="s">
        <v>5001</v>
      </c>
      <c r="D4881" s="9" t="str">
        <f>CONCATENATE(quota_commodities[[#This Row],[goods_nomenclature_item_id]], " - ", quota_commodities[[#This Row],[description]])</f>
        <v>6109900000 - Of other textile materials</v>
      </c>
    </row>
    <row r="4882" spans="1:4" x14ac:dyDescent="0.25">
      <c r="A4882" s="9" t="s">
        <v>1110</v>
      </c>
      <c r="B4882" s="9" t="s">
        <v>5951</v>
      </c>
      <c r="C4882" s="9" t="s">
        <v>5952</v>
      </c>
      <c r="D4882" s="9" t="str">
        <f>CONCATENATE(quota_commodities[[#This Row],[goods_nomenclature_item_id]], " - ", quota_commodities[[#This Row],[description]])</f>
        <v>6110000000 - Jerseys, pullovers, cardigans, waistcoats and similar articles, knitted or crocheted</v>
      </c>
    </row>
    <row r="4883" spans="1:4" x14ac:dyDescent="0.25">
      <c r="A4883" s="9" t="s">
        <v>1111</v>
      </c>
      <c r="B4883" s="9" t="s">
        <v>5552</v>
      </c>
      <c r="C4883" s="9" t="s">
        <v>5540</v>
      </c>
      <c r="D4883" s="9" t="str">
        <f>CONCATENATE(quota_commodities[[#This Row],[goods_nomenclature_item_id]], " - ", quota_commodities[[#This Row],[description]])</f>
        <v>6112410000 - Of synthetic fibres</v>
      </c>
    </row>
    <row r="4884" spans="1:4" x14ac:dyDescent="0.25">
      <c r="A4884" s="9" t="s">
        <v>1112</v>
      </c>
      <c r="B4884" s="9" t="s">
        <v>5953</v>
      </c>
      <c r="C4884" s="9" t="s">
        <v>5954</v>
      </c>
      <c r="D4884" s="9" t="str">
        <f>CONCATENATE(quota_commodities[[#This Row],[goods_nomenclature_item_id]], " - ", quota_commodities[[#This Row],[description]])</f>
        <v>6114000000 - Other garments, knitted or crocheted</v>
      </c>
    </row>
    <row r="4885" spans="1:4" x14ac:dyDescent="0.25">
      <c r="A4885" s="9" t="s">
        <v>1113</v>
      </c>
      <c r="B4885" s="9" t="s">
        <v>5554</v>
      </c>
      <c r="C4885" s="9" t="s">
        <v>5555</v>
      </c>
      <c r="D4885" s="9" t="str">
        <f>CONCATENATE(quota_commodities[[#This Row],[goods_nomenclature_item_id]], " - ", quota_commodities[[#This Row],[description]])</f>
        <v>6115000000 - Pantyhose, tights, stockings, socks and other hosiery, including graduated compression hosiery (for example, stockings for varicose veins) and footwear without applied soles, knitted or crocheted</v>
      </c>
    </row>
    <row r="4886" spans="1:4" x14ac:dyDescent="0.25">
      <c r="A4886" s="9" t="s">
        <v>1114</v>
      </c>
      <c r="B4886" s="9" t="s">
        <v>5955</v>
      </c>
      <c r="C4886" s="9" t="s">
        <v>5956</v>
      </c>
      <c r="D4886" s="9" t="str">
        <f>CONCATENATE(quota_commodities[[#This Row],[goods_nomenclature_item_id]], " - ", quota_commodities[[#This Row],[description]])</f>
        <v>6201000000 - Men's or boys' overcoats, car coats, capes, cloaks, anoraks (including ski jackets), windcheaters, wind-jackets and similar articles, other than those of heading|6203</v>
      </c>
    </row>
    <row r="4887" spans="1:4" x14ac:dyDescent="0.25">
      <c r="A4887" s="9" t="s">
        <v>1115</v>
      </c>
      <c r="B4887" s="9" t="s">
        <v>5957</v>
      </c>
      <c r="C4887" s="9" t="s">
        <v>5958</v>
      </c>
      <c r="D4887" s="9" t="str">
        <f>CONCATENATE(quota_commodities[[#This Row],[goods_nomenclature_item_id]], " - ", quota_commodities[[#This Row],[description]])</f>
        <v>6202000000 - Women's or girls' overcoats, car coats, capes, cloaks, anoraks (including ski jackets), windcheaters, wind-jackets and similar articles, other than those of heading|6204</v>
      </c>
    </row>
    <row r="4888" spans="1:4" x14ac:dyDescent="0.25">
      <c r="A4888" s="9" t="s">
        <v>1116</v>
      </c>
      <c r="B4888" s="9" t="s">
        <v>5959</v>
      </c>
      <c r="C4888" s="9" t="s">
        <v>5960</v>
      </c>
      <c r="D4888" s="9" t="str">
        <f>CONCATENATE(quota_commodities[[#This Row],[goods_nomenclature_item_id]], " - ", quota_commodities[[#This Row],[description]])</f>
        <v>6203000000 - Men's or boys' suits, ensembles, jackets, blazers, trousers, bib and brace overalls, breeches and shorts (other than swimwear)</v>
      </c>
    </row>
    <row r="4889" spans="1:4" x14ac:dyDescent="0.25">
      <c r="A4889" s="9" t="s">
        <v>1117</v>
      </c>
      <c r="B4889" s="9" t="s">
        <v>5961</v>
      </c>
      <c r="C4889" s="9" t="s">
        <v>5962</v>
      </c>
      <c r="D4889" s="9" t="str">
        <f>CONCATENATE(quota_commodities[[#This Row],[goods_nomenclature_item_id]], " - ", quota_commodities[[#This Row],[description]])</f>
        <v>6204000000 - Women's or girls' suits, ensembles, jackets, blazers, dresses, skirts, divided skirts, trousers, bib and brace overalls, breeches and shorts (other than swimwear)</v>
      </c>
    </row>
    <row r="4890" spans="1:4" x14ac:dyDescent="0.25">
      <c r="A4890" s="9" t="s">
        <v>1118</v>
      </c>
      <c r="B4890" s="9" t="s">
        <v>5963</v>
      </c>
      <c r="C4890" s="9" t="s">
        <v>5964</v>
      </c>
      <c r="D4890" s="9" t="str">
        <f>CONCATENATE(quota_commodities[[#This Row],[goods_nomenclature_item_id]], " - ", quota_commodities[[#This Row],[description]])</f>
        <v>6205000000 - Men's or boys' shirts</v>
      </c>
    </row>
    <row r="4891" spans="1:4" x14ac:dyDescent="0.25">
      <c r="A4891" s="9" t="s">
        <v>1119</v>
      </c>
      <c r="B4891" s="9" t="s">
        <v>5965</v>
      </c>
      <c r="C4891" s="9" t="s">
        <v>5966</v>
      </c>
      <c r="D4891" s="9" t="str">
        <f>CONCATENATE(quota_commodities[[#This Row],[goods_nomenclature_item_id]], " - ", quota_commodities[[#This Row],[description]])</f>
        <v>6206000000 - Women's or girls' blouses, shirts and shirt-blouses</v>
      </c>
    </row>
    <row r="4892" spans="1:4" x14ac:dyDescent="0.25">
      <c r="A4892" s="9" t="s">
        <v>1120</v>
      </c>
      <c r="B4892" s="9" t="s">
        <v>5967</v>
      </c>
      <c r="C4892" s="9" t="s">
        <v>5968</v>
      </c>
      <c r="D4892" s="9" t="str">
        <f>CONCATENATE(quota_commodities[[#This Row],[goods_nomenclature_item_id]], " - ", quota_commodities[[#This Row],[description]])</f>
        <v>6210400000 - Other men's or boys' garments</v>
      </c>
    </row>
    <row r="4893" spans="1:4" x14ac:dyDescent="0.25">
      <c r="A4893" s="9" t="s">
        <v>1121</v>
      </c>
      <c r="B4893" s="9" t="s">
        <v>5969</v>
      </c>
      <c r="C4893" s="9" t="s">
        <v>5970</v>
      </c>
      <c r="D4893" s="9" t="str">
        <f>CONCATENATE(quota_commodities[[#This Row],[goods_nomenclature_item_id]], " - ", quota_commodities[[#This Row],[description]])</f>
        <v>6210500000 - Other women's or girls' garments</v>
      </c>
    </row>
    <row r="4894" spans="1:4" x14ac:dyDescent="0.25">
      <c r="A4894" s="9" t="s">
        <v>1122</v>
      </c>
      <c r="B4894" s="9" t="s">
        <v>5971</v>
      </c>
      <c r="C4894" s="9" t="s">
        <v>5972</v>
      </c>
      <c r="D4894" s="9" t="str">
        <f>CONCATENATE(quota_commodities[[#This Row],[goods_nomenclature_item_id]], " - ", quota_commodities[[#This Row],[description]])</f>
        <v>6211000000 - Tracksuits, ski suits and swimwear; other garments</v>
      </c>
    </row>
    <row r="4895" spans="1:4" x14ac:dyDescent="0.25">
      <c r="A4895" s="9" t="s">
        <v>1123</v>
      </c>
      <c r="B4895" s="9" t="s">
        <v>5573</v>
      </c>
      <c r="C4895" s="9" t="s">
        <v>5574</v>
      </c>
      <c r="D4895" s="9" t="str">
        <f>CONCATENATE(quota_commodities[[#This Row],[goods_nomenclature_item_id]], " - ", quota_commodities[[#This Row],[description]])</f>
        <v>6212100000 - Brassi??res</v>
      </c>
    </row>
    <row r="4896" spans="1:4" x14ac:dyDescent="0.25">
      <c r="A4896" s="9" t="s">
        <v>1124</v>
      </c>
      <c r="B4896" s="9" t="s">
        <v>5619</v>
      </c>
      <c r="C4896" s="9" t="s">
        <v>5620</v>
      </c>
      <c r="D4896" s="9" t="str">
        <f>CONCATENATE(quota_commodities[[#This Row],[goods_nomenclature_item_id]], " - ", quota_commodities[[#This Row],[description]])</f>
        <v>6212200000 - Girdles and panty girdles</v>
      </c>
    </row>
    <row r="4897" spans="1:4" x14ac:dyDescent="0.25">
      <c r="A4897" s="9" t="s">
        <v>1125</v>
      </c>
      <c r="B4897" s="9" t="s">
        <v>5621</v>
      </c>
      <c r="C4897" s="9" t="s">
        <v>5622</v>
      </c>
      <c r="D4897" s="9" t="str">
        <f>CONCATENATE(quota_commodities[[#This Row],[goods_nomenclature_item_id]], " - ", quota_commodities[[#This Row],[description]])</f>
        <v>6212300000 - Corselettes</v>
      </c>
    </row>
    <row r="4898" spans="1:4" x14ac:dyDescent="0.25">
      <c r="A4898" s="9" t="s">
        <v>1126</v>
      </c>
      <c r="B4898" s="9" t="s">
        <v>5623</v>
      </c>
      <c r="C4898" s="9" t="s">
        <v>2617</v>
      </c>
      <c r="D4898" s="9" t="str">
        <f>CONCATENATE(quota_commodities[[#This Row],[goods_nomenclature_item_id]], " - ", quota_commodities[[#This Row],[description]])</f>
        <v>6212900000 - Other</v>
      </c>
    </row>
    <row r="4899" spans="1:4" x14ac:dyDescent="0.25">
      <c r="A4899" s="9" t="s">
        <v>1127</v>
      </c>
      <c r="B4899" s="9" t="s">
        <v>5973</v>
      </c>
      <c r="C4899" s="9" t="s">
        <v>5974</v>
      </c>
      <c r="D4899" s="9" t="str">
        <f>CONCATENATE(quota_commodities[[#This Row],[goods_nomenclature_item_id]], " - ", quota_commodities[[#This Row],[description]])</f>
        <v>8703211000 - New</v>
      </c>
    </row>
    <row r="4900" spans="1:4" x14ac:dyDescent="0.25">
      <c r="A4900" s="9" t="s">
        <v>1127</v>
      </c>
      <c r="B4900" s="9" t="s">
        <v>5975</v>
      </c>
      <c r="C4900" s="9" t="s">
        <v>5976</v>
      </c>
      <c r="D4900" s="9" t="str">
        <f>CONCATENATE(quota_commodities[[#This Row],[goods_nomenclature_item_id]], " - ", quota_commodities[[#This Row],[description]])</f>
        <v>8703219000 - Used</v>
      </c>
    </row>
    <row r="4901" spans="1:4" x14ac:dyDescent="0.25">
      <c r="A4901" s="9" t="s">
        <v>1127</v>
      </c>
      <c r="B4901" s="9" t="s">
        <v>5977</v>
      </c>
      <c r="C4901" s="9" t="s">
        <v>5978</v>
      </c>
      <c r="D4901" s="9" t="str">
        <f>CONCATENATE(quota_commodities[[#This Row],[goods_nomenclature_item_id]], " - ", quota_commodities[[#This Row],[description]])</f>
        <v>8703220000 - Of a cylinder capacity exceeding 1|000|cm$3|but not exceeding 1|500|cm$3</v>
      </c>
    </row>
    <row r="4902" spans="1:4" x14ac:dyDescent="0.25">
      <c r="A4902" s="9" t="s">
        <v>1127</v>
      </c>
      <c r="B4902" s="9" t="s">
        <v>5979</v>
      </c>
      <c r="C4902" s="9" t="s">
        <v>5980</v>
      </c>
      <c r="D4902" s="9" t="str">
        <f>CONCATENATE(quota_commodities[[#This Row],[goods_nomenclature_item_id]], " - ", quota_commodities[[#This Row],[description]])</f>
        <v>8703230000 - Of a cylinder capacity exceeding 1|500|cm$3|but not exceeding 3|000|cm$3</v>
      </c>
    </row>
    <row r="4903" spans="1:4" x14ac:dyDescent="0.25">
      <c r="A4903" s="9" t="s">
        <v>1127</v>
      </c>
      <c r="B4903" s="9" t="s">
        <v>5981</v>
      </c>
      <c r="C4903" s="9" t="s">
        <v>5982</v>
      </c>
      <c r="D4903" s="9" t="str">
        <f>CONCATENATE(quota_commodities[[#This Row],[goods_nomenclature_item_id]], " - ", quota_commodities[[#This Row],[description]])</f>
        <v>8703240000 - Of a cylinder capacity exceeding 3|000|cm$3</v>
      </c>
    </row>
    <row r="4904" spans="1:4" x14ac:dyDescent="0.25">
      <c r="A4904" s="9" t="s">
        <v>1127</v>
      </c>
      <c r="B4904" s="9" t="s">
        <v>5983</v>
      </c>
      <c r="C4904" s="9" t="s">
        <v>5984</v>
      </c>
      <c r="D4904" s="9" t="str">
        <f>CONCATENATE(quota_commodities[[#This Row],[goods_nomenclature_item_id]], " - ", quota_commodities[[#This Row],[description]])</f>
        <v>8703310000 - Of a cylinder capacity not exceeding 1|500|cm$3</v>
      </c>
    </row>
    <row r="4905" spans="1:4" x14ac:dyDescent="0.25">
      <c r="A4905" s="9" t="s">
        <v>1127</v>
      </c>
      <c r="B4905" s="9" t="s">
        <v>5985</v>
      </c>
      <c r="C4905" s="9" t="s">
        <v>5986</v>
      </c>
      <c r="D4905" s="9" t="str">
        <f>CONCATENATE(quota_commodities[[#This Row],[goods_nomenclature_item_id]], " - ", quota_commodities[[#This Row],[description]])</f>
        <v>8703320000 - Of a cylinder capacity exceeding 1|500|cm$3|but not exceeding 2|500|cm$3</v>
      </c>
    </row>
    <row r="4906" spans="1:4" x14ac:dyDescent="0.25">
      <c r="A4906" s="9" t="s">
        <v>1127</v>
      </c>
      <c r="B4906" s="9" t="s">
        <v>5987</v>
      </c>
      <c r="C4906" s="9" t="s">
        <v>5988</v>
      </c>
      <c r="D4906" s="9" t="str">
        <f>CONCATENATE(quota_commodities[[#This Row],[goods_nomenclature_item_id]], " - ", quota_commodities[[#This Row],[description]])</f>
        <v>8703330000 - Of a cylinder capacity exceeding 2|500|cm$3</v>
      </c>
    </row>
    <row r="4907" spans="1:4" x14ac:dyDescent="0.25">
      <c r="A4907" s="9" t="s">
        <v>1127</v>
      </c>
      <c r="B4907" s="9" t="s">
        <v>5989</v>
      </c>
      <c r="C4907" s="9" t="s">
        <v>5990</v>
      </c>
      <c r="D4907" s="9" t="str">
        <f>CONCATENATE(quota_commodities[[#This Row],[goods_nomenclature_item_id]], " - ", quota_commodities[[#This Row],[description]])</f>
        <v>8703401010 - Of a cylinder capacity not exceeding 1|000|cm$3</v>
      </c>
    </row>
    <row r="4908" spans="1:4" x14ac:dyDescent="0.25">
      <c r="A4908" s="9" t="s">
        <v>1127</v>
      </c>
      <c r="B4908" s="9" t="s">
        <v>5991</v>
      </c>
      <c r="C4908" s="9" t="s">
        <v>2617</v>
      </c>
      <c r="D4908" s="9" t="str">
        <f>CONCATENATE(quota_commodities[[#This Row],[goods_nomenclature_item_id]], " - ", quota_commodities[[#This Row],[description]])</f>
        <v>8703401090 - Other</v>
      </c>
    </row>
    <row r="4909" spans="1:4" x14ac:dyDescent="0.25">
      <c r="A4909" s="9" t="s">
        <v>1127</v>
      </c>
      <c r="B4909" s="9" t="s">
        <v>5992</v>
      </c>
      <c r="C4909" s="9" t="s">
        <v>5990</v>
      </c>
      <c r="D4909" s="9" t="str">
        <f>CONCATENATE(quota_commodities[[#This Row],[goods_nomenclature_item_id]], " - ", quota_commodities[[#This Row],[description]])</f>
        <v>8703409010 - Of a cylinder capacity not exceeding 1|000|cm$3</v>
      </c>
    </row>
    <row r="4910" spans="1:4" x14ac:dyDescent="0.25">
      <c r="A4910" s="9" t="s">
        <v>1127</v>
      </c>
      <c r="B4910" s="9" t="s">
        <v>5993</v>
      </c>
      <c r="C4910" s="9" t="s">
        <v>2617</v>
      </c>
      <c r="D4910" s="9" t="str">
        <f>CONCATENATE(quota_commodities[[#This Row],[goods_nomenclature_item_id]], " - ", quota_commodities[[#This Row],[description]])</f>
        <v>8703409090 - Other</v>
      </c>
    </row>
    <row r="4911" spans="1:4" x14ac:dyDescent="0.25">
      <c r="A4911" s="9" t="s">
        <v>1127</v>
      </c>
      <c r="B4911" s="9" t="s">
        <v>5994</v>
      </c>
      <c r="C4911" s="9" t="s">
        <v>5995</v>
      </c>
      <c r="D4911" s="9" t="str">
        <f>CONCATENATE(quota_commodities[[#This Row],[goods_nomenclature_item_id]], " - ", quota_commodities[[#This Row],[description]])</f>
        <v>8703500000 - Other vehicles, with both compression-ignition internal combustion piston engine (diesel or semi-diesel) and electric motor as motors for propulsion, other than those capable of being charged by plugging to external source of electric power</v>
      </c>
    </row>
    <row r="4912" spans="1:4" x14ac:dyDescent="0.25">
      <c r="A4912" s="9" t="s">
        <v>1127</v>
      </c>
      <c r="B4912" s="9" t="s">
        <v>5996</v>
      </c>
      <c r="C4912" s="9" t="s">
        <v>5990</v>
      </c>
      <c r="D4912" s="9" t="str">
        <f>CONCATENATE(quota_commodities[[#This Row],[goods_nomenclature_item_id]], " - ", quota_commodities[[#This Row],[description]])</f>
        <v>8703601010 - Of a cylinder capacity not exceeding 1|000|cm$3</v>
      </c>
    </row>
    <row r="4913" spans="1:4" x14ac:dyDescent="0.25">
      <c r="A4913" s="9" t="s">
        <v>1127</v>
      </c>
      <c r="B4913" s="9" t="s">
        <v>5997</v>
      </c>
      <c r="C4913" s="9" t="s">
        <v>2617</v>
      </c>
      <c r="D4913" s="9" t="str">
        <f>CONCATENATE(quota_commodities[[#This Row],[goods_nomenclature_item_id]], " - ", quota_commodities[[#This Row],[description]])</f>
        <v>8703601090 - Other</v>
      </c>
    </row>
    <row r="4914" spans="1:4" x14ac:dyDescent="0.25">
      <c r="A4914" s="9" t="s">
        <v>1127</v>
      </c>
      <c r="B4914" s="9" t="s">
        <v>5998</v>
      </c>
      <c r="C4914" s="9" t="s">
        <v>5990</v>
      </c>
      <c r="D4914" s="9" t="str">
        <f>CONCATENATE(quota_commodities[[#This Row],[goods_nomenclature_item_id]], " - ", quota_commodities[[#This Row],[description]])</f>
        <v>8703609010 - Of a cylinder capacity not exceeding 1|000|cm$3</v>
      </c>
    </row>
    <row r="4915" spans="1:4" x14ac:dyDescent="0.25">
      <c r="A4915" s="9" t="s">
        <v>1127</v>
      </c>
      <c r="B4915" s="9" t="s">
        <v>5999</v>
      </c>
      <c r="C4915" s="9" t="s">
        <v>2617</v>
      </c>
      <c r="D4915" s="9" t="str">
        <f>CONCATENATE(quota_commodities[[#This Row],[goods_nomenclature_item_id]], " - ", quota_commodities[[#This Row],[description]])</f>
        <v>8703609090 - Other</v>
      </c>
    </row>
    <row r="4916" spans="1:4" x14ac:dyDescent="0.25">
      <c r="A4916" s="9" t="s">
        <v>1127</v>
      </c>
      <c r="B4916" s="9" t="s">
        <v>6000</v>
      </c>
      <c r="C4916" s="9" t="s">
        <v>6001</v>
      </c>
      <c r="D4916" s="9" t="str">
        <f>CONCATENATE(quota_commodities[[#This Row],[goods_nomenclature_item_id]], " - ", quota_commodities[[#This Row],[description]])</f>
        <v>8703700000 - Other vehicles, with both compression-ignition internal combustion piston engine (diesel or semi-diesel) and electric motor as motors for propulsion, capable of being charged by plugging to external source of electric power</v>
      </c>
    </row>
    <row r="4917" spans="1:4" x14ac:dyDescent="0.25">
      <c r="A4917" s="9" t="s">
        <v>1127</v>
      </c>
      <c r="B4917" s="9" t="s">
        <v>6002</v>
      </c>
      <c r="C4917" s="9" t="s">
        <v>2617</v>
      </c>
      <c r="D4917" s="9" t="str">
        <f>CONCATENATE(quota_commodities[[#This Row],[goods_nomenclature_item_id]], " - ", quota_commodities[[#This Row],[description]])</f>
        <v>8703900000 - Other</v>
      </c>
    </row>
    <row r="4918" spans="1:4" x14ac:dyDescent="0.25">
      <c r="A4918" s="9" t="s">
        <v>1128</v>
      </c>
      <c r="B4918" s="9" t="s">
        <v>6003</v>
      </c>
      <c r="C4918" s="9" t="s">
        <v>6004</v>
      </c>
      <c r="D4918" s="9" t="str">
        <f>CONCATENATE(quota_commodities[[#This Row],[goods_nomenclature_item_id]], " - ", quota_commodities[[#This Row],[description]])</f>
        <v>0201100093 - Of bison</v>
      </c>
    </row>
    <row r="4919" spans="1:4" x14ac:dyDescent="0.25">
      <c r="A4919" s="9" t="s">
        <v>1128</v>
      </c>
      <c r="B4919" s="9" t="s">
        <v>6005</v>
      </c>
      <c r="C4919" s="9" t="s">
        <v>6004</v>
      </c>
      <c r="D4919" s="9" t="str">
        <f>CONCATENATE(quota_commodities[[#This Row],[goods_nomenclature_item_id]], " - ", quota_commodities[[#This Row],[description]])</f>
        <v>0201202093 - Of bison</v>
      </c>
    </row>
    <row r="4920" spans="1:4" x14ac:dyDescent="0.25">
      <c r="A4920" s="9" t="s">
        <v>1128</v>
      </c>
      <c r="B4920" s="9" t="s">
        <v>6006</v>
      </c>
      <c r="C4920" s="9" t="s">
        <v>6004</v>
      </c>
      <c r="D4920" s="9" t="str">
        <f>CONCATENATE(quota_commodities[[#This Row],[goods_nomenclature_item_id]], " - ", quota_commodities[[#This Row],[description]])</f>
        <v>0201203093 - Of bison</v>
      </c>
    </row>
    <row r="4921" spans="1:4" x14ac:dyDescent="0.25">
      <c r="A4921" s="9" t="s">
        <v>1128</v>
      </c>
      <c r="B4921" s="9" t="s">
        <v>6007</v>
      </c>
      <c r="C4921" s="9" t="s">
        <v>6004</v>
      </c>
      <c r="D4921" s="9" t="str">
        <f>CONCATENATE(quota_commodities[[#This Row],[goods_nomenclature_item_id]], " - ", quota_commodities[[#This Row],[description]])</f>
        <v>0201205093 - Of bison</v>
      </c>
    </row>
    <row r="4922" spans="1:4" x14ac:dyDescent="0.25">
      <c r="A4922" s="9" t="s">
        <v>1128</v>
      </c>
      <c r="B4922" s="9" t="s">
        <v>6008</v>
      </c>
      <c r="C4922" s="9" t="s">
        <v>6004</v>
      </c>
      <c r="D4922" s="9" t="str">
        <f>CONCATENATE(quota_commodities[[#This Row],[goods_nomenclature_item_id]], " - ", quota_commodities[[#This Row],[description]])</f>
        <v>0201209020 - Of bison</v>
      </c>
    </row>
    <row r="4923" spans="1:4" x14ac:dyDescent="0.25">
      <c r="A4923" s="9" t="s">
        <v>1128</v>
      </c>
      <c r="B4923" s="9" t="s">
        <v>6009</v>
      </c>
      <c r="C4923" s="9" t="s">
        <v>6004</v>
      </c>
      <c r="D4923" s="9" t="str">
        <f>CONCATENATE(quota_commodities[[#This Row],[goods_nomenclature_item_id]], " - ", quota_commodities[[#This Row],[description]])</f>
        <v>0202100020 - Of bison</v>
      </c>
    </row>
    <row r="4924" spans="1:4" x14ac:dyDescent="0.25">
      <c r="A4924" s="9" t="s">
        <v>1128</v>
      </c>
      <c r="B4924" s="9" t="s">
        <v>6010</v>
      </c>
      <c r="C4924" s="9" t="s">
        <v>6004</v>
      </c>
      <c r="D4924" s="9" t="str">
        <f>CONCATENATE(quota_commodities[[#This Row],[goods_nomenclature_item_id]], " - ", quota_commodities[[#This Row],[description]])</f>
        <v>0202201020 - Of bison</v>
      </c>
    </row>
    <row r="4925" spans="1:4" x14ac:dyDescent="0.25">
      <c r="A4925" s="9" t="s">
        <v>1128</v>
      </c>
      <c r="B4925" s="9" t="s">
        <v>6011</v>
      </c>
      <c r="C4925" s="9" t="s">
        <v>6004</v>
      </c>
      <c r="D4925" s="9" t="str">
        <f>CONCATENATE(quota_commodities[[#This Row],[goods_nomenclature_item_id]], " - ", quota_commodities[[#This Row],[description]])</f>
        <v>0202203020 - Of bison</v>
      </c>
    </row>
    <row r="4926" spans="1:4" x14ac:dyDescent="0.25">
      <c r="A4926" s="9" t="s">
        <v>1128</v>
      </c>
      <c r="B4926" s="9" t="s">
        <v>6012</v>
      </c>
      <c r="C4926" s="9" t="s">
        <v>6004</v>
      </c>
      <c r="D4926" s="9" t="str">
        <f>CONCATENATE(quota_commodities[[#This Row],[goods_nomenclature_item_id]], " - ", quota_commodities[[#This Row],[description]])</f>
        <v>0202205020 - Of bison</v>
      </c>
    </row>
    <row r="4927" spans="1:4" x14ac:dyDescent="0.25">
      <c r="A4927" s="9" t="s">
        <v>1128</v>
      </c>
      <c r="B4927" s="9" t="s">
        <v>6013</v>
      </c>
      <c r="C4927" s="9" t="s">
        <v>6004</v>
      </c>
      <c r="D4927" s="9" t="str">
        <f>CONCATENATE(quota_commodities[[#This Row],[goods_nomenclature_item_id]], " - ", quota_commodities[[#This Row],[description]])</f>
        <v>0202209020 - Of bison</v>
      </c>
    </row>
    <row r="4928" spans="1:4" x14ac:dyDescent="0.25">
      <c r="A4928" s="9" t="s">
        <v>1128</v>
      </c>
      <c r="B4928" s="9" t="s">
        <v>6014</v>
      </c>
      <c r="C4928" s="9" t="s">
        <v>6004</v>
      </c>
      <c r="D4928" s="9" t="str">
        <f>CONCATENATE(quota_commodities[[#This Row],[goods_nomenclature_item_id]], " - ", quota_commodities[[#This Row],[description]])</f>
        <v>0206109520 - Of bison</v>
      </c>
    </row>
    <row r="4929" spans="1:4" x14ac:dyDescent="0.25">
      <c r="A4929" s="9" t="s">
        <v>1128</v>
      </c>
      <c r="B4929" s="9" t="s">
        <v>6015</v>
      </c>
      <c r="C4929" s="9" t="s">
        <v>6004</v>
      </c>
      <c r="D4929" s="9" t="str">
        <f>CONCATENATE(quota_commodities[[#This Row],[goods_nomenclature_item_id]], " - ", quota_commodities[[#This Row],[description]])</f>
        <v>0206299131 - Of bison</v>
      </c>
    </row>
    <row r="4930" spans="1:4" x14ac:dyDescent="0.25">
      <c r="A4930" s="9" t="s">
        <v>1128</v>
      </c>
      <c r="B4930" s="9" t="s">
        <v>6016</v>
      </c>
      <c r="C4930" s="9" t="s">
        <v>6004</v>
      </c>
      <c r="D4930" s="9" t="str">
        <f>CONCATENATE(quota_commodities[[#This Row],[goods_nomenclature_item_id]], " - ", quota_commodities[[#This Row],[description]])</f>
        <v>0206299140 - Of bison</v>
      </c>
    </row>
    <row r="4931" spans="1:4" x14ac:dyDescent="0.25">
      <c r="A4931" s="9" t="s">
        <v>1128</v>
      </c>
      <c r="B4931" s="9" t="s">
        <v>6017</v>
      </c>
      <c r="C4931" s="9" t="s">
        <v>6004</v>
      </c>
      <c r="D4931" s="9" t="str">
        <f>CONCATENATE(quota_commodities[[#This Row],[goods_nomenclature_item_id]], " - ", quota_commodities[[#This Row],[description]])</f>
        <v>0210201010 - Of bison</v>
      </c>
    </row>
    <row r="4932" spans="1:4" x14ac:dyDescent="0.25">
      <c r="A4932" s="9" t="s">
        <v>1128</v>
      </c>
      <c r="B4932" s="9" t="s">
        <v>6018</v>
      </c>
      <c r="C4932" s="9" t="s">
        <v>6004</v>
      </c>
      <c r="D4932" s="9" t="str">
        <f>CONCATENATE(quota_commodities[[#This Row],[goods_nomenclature_item_id]], " - ", quota_commodities[[#This Row],[description]])</f>
        <v>0210995110 - Of bison</v>
      </c>
    </row>
    <row r="4933" spans="1:4" x14ac:dyDescent="0.25">
      <c r="A4933" s="9" t="s">
        <v>1128</v>
      </c>
      <c r="B4933" s="9" t="s">
        <v>6019</v>
      </c>
      <c r="C4933" s="9" t="s">
        <v>6004</v>
      </c>
      <c r="D4933" s="9" t="str">
        <f>CONCATENATE(quota_commodities[[#This Row],[goods_nomenclature_item_id]], " - ", quota_commodities[[#This Row],[description]])</f>
        <v>0210995910 - Of bison</v>
      </c>
    </row>
    <row r="4934" spans="1:4" x14ac:dyDescent="0.25">
      <c r="A4934" s="9" t="s">
        <v>1130</v>
      </c>
      <c r="B4934" s="9" t="s">
        <v>6020</v>
      </c>
      <c r="C4934" s="9" t="s">
        <v>6004</v>
      </c>
      <c r="D4934" s="9" t="str">
        <f>CONCATENATE(quota_commodities[[#This Row],[goods_nomenclature_item_id]], " - ", quota_commodities[[#This Row],[description]])</f>
        <v>0201300030 - Of bison</v>
      </c>
    </row>
    <row r="4935" spans="1:4" x14ac:dyDescent="0.25">
      <c r="A4935" s="9" t="s">
        <v>1130</v>
      </c>
      <c r="B4935" s="9" t="s">
        <v>6021</v>
      </c>
      <c r="C4935" s="9" t="s">
        <v>6004</v>
      </c>
      <c r="D4935" s="9" t="str">
        <f>CONCATENATE(quota_commodities[[#This Row],[goods_nomenclature_item_id]], " - ", quota_commodities[[#This Row],[description]])</f>
        <v>0202301020 - Of bison</v>
      </c>
    </row>
    <row r="4936" spans="1:4" x14ac:dyDescent="0.25">
      <c r="A4936" s="9" t="s">
        <v>1130</v>
      </c>
      <c r="B4936" s="9" t="s">
        <v>6022</v>
      </c>
      <c r="C4936" s="9" t="s">
        <v>6004</v>
      </c>
      <c r="D4936" s="9" t="str">
        <f>CONCATENATE(quota_commodities[[#This Row],[goods_nomenclature_item_id]], " - ", quota_commodities[[#This Row],[description]])</f>
        <v>0202305020 - Of bison</v>
      </c>
    </row>
    <row r="4937" spans="1:4" x14ac:dyDescent="0.25">
      <c r="A4937" s="9" t="s">
        <v>1130</v>
      </c>
      <c r="B4937" s="9" t="s">
        <v>6023</v>
      </c>
      <c r="C4937" s="9" t="s">
        <v>6004</v>
      </c>
      <c r="D4937" s="9" t="str">
        <f>CONCATENATE(quota_commodities[[#This Row],[goods_nomenclature_item_id]], " - ", quota_commodities[[#This Row],[description]])</f>
        <v>0202309020 - Of bison</v>
      </c>
    </row>
    <row r="4938" spans="1:4" x14ac:dyDescent="0.25">
      <c r="A4938" s="9" t="s">
        <v>1132</v>
      </c>
      <c r="B4938" s="9" t="s">
        <v>6024</v>
      </c>
      <c r="C4938" s="9" t="s">
        <v>6004</v>
      </c>
      <c r="D4938" s="9" t="str">
        <f>CONCATENATE(quota_commodities[[#This Row],[goods_nomenclature_item_id]], " - ", quota_commodities[[#This Row],[description]])</f>
        <v>0210209091 - Of bison</v>
      </c>
    </row>
    <row r="4939" spans="1:4" x14ac:dyDescent="0.25">
      <c r="A4939" s="9" t="s">
        <v>1133</v>
      </c>
      <c r="B4939" s="9" t="s">
        <v>6025</v>
      </c>
      <c r="C4939" s="9" t="s">
        <v>2617</v>
      </c>
      <c r="D4939" s="9" t="str">
        <f>CONCATENATE(quota_commodities[[#This Row],[goods_nomenclature_item_id]], " - ", quota_commodities[[#This Row],[description]])</f>
        <v>0304719000 - Other</v>
      </c>
    </row>
    <row r="4940" spans="1:4" x14ac:dyDescent="0.25">
      <c r="A4940" s="9" t="s">
        <v>1133</v>
      </c>
      <c r="B4940" s="9" t="s">
        <v>3794</v>
      </c>
      <c r="C4940" s="9" t="s">
        <v>2584</v>
      </c>
      <c r="D4940" s="9" t="str">
        <f>CONCATENATE(quota_commodities[[#This Row],[goods_nomenclature_item_id]], " - ", quota_commodities[[#This Row],[description]])</f>
        <v>0304791000 - Polar cod (Boreogadus saida)</v>
      </c>
    </row>
    <row r="4941" spans="1:4" x14ac:dyDescent="0.25">
      <c r="A4941" s="9" t="s">
        <v>1134</v>
      </c>
      <c r="B4941" s="9" t="s">
        <v>6026</v>
      </c>
      <c r="C4941" s="9" t="s">
        <v>3535</v>
      </c>
      <c r="D4941" s="9" t="str">
        <f>CONCATENATE(quota_commodities[[#This Row],[goods_nomenclature_item_id]], " - ", quota_commodities[[#This Row],[description]])</f>
        <v>0306951910 - Smoked, whether in shell or not, whether or not cooked before or during the smoking process, not otherwise prepared, in immediate packings of a net content exceeding 2|kg</v>
      </c>
    </row>
    <row r="4942" spans="1:4" x14ac:dyDescent="0.25">
      <c r="A4942" s="9" t="s">
        <v>1134</v>
      </c>
      <c r="B4942" s="9" t="s">
        <v>3865</v>
      </c>
      <c r="C4942" s="9" t="s">
        <v>3535</v>
      </c>
      <c r="D4942" s="9" t="str">
        <f>CONCATENATE(quota_commodities[[#This Row],[goods_nomenclature_item_id]], " - ", quota_commodities[[#This Row],[description]])</f>
        <v>0306952021 - Smoked, whether in shell or not, whether or not cooked before or during the smoking process, not otherwise prepared, in immediate packings of a net content exceeding 2|kg</v>
      </c>
    </row>
    <row r="4943" spans="1:4" x14ac:dyDescent="0.25">
      <c r="A4943" s="9" t="s">
        <v>1134</v>
      </c>
      <c r="B4943" s="9" t="s">
        <v>6027</v>
      </c>
      <c r="C4943" s="9" t="s">
        <v>3535</v>
      </c>
      <c r="D4943" s="9" t="str">
        <f>CONCATENATE(quota_commodities[[#This Row],[goods_nomenclature_item_id]], " - ", quota_commodities[[#This Row],[description]])</f>
        <v>0306952091 - Smoked, whether in shell or not, whether or not cooked before or during the smoking process, not otherwise prepared, in immediate packings of a net content exceeding 2|kg</v>
      </c>
    </row>
    <row r="4944" spans="1:4" x14ac:dyDescent="0.25">
      <c r="A4944" s="9" t="s">
        <v>1134</v>
      </c>
      <c r="B4944" s="9" t="s">
        <v>3867</v>
      </c>
      <c r="C4944" s="9" t="s">
        <v>3535</v>
      </c>
      <c r="D4944" s="9" t="str">
        <f>CONCATENATE(quota_commodities[[#This Row],[goods_nomenclature_item_id]], " - ", quota_commodities[[#This Row],[description]])</f>
        <v>0306953021 - Smoked, whether in shell or not, whether or not cooked before or during the smoking process, not otherwise prepared, in immediate packings of a net content exceeding 2|kg</v>
      </c>
    </row>
    <row r="4945" spans="1:4" x14ac:dyDescent="0.25">
      <c r="A4945" s="9" t="s">
        <v>1134</v>
      </c>
      <c r="B4945" s="9" t="s">
        <v>3534</v>
      </c>
      <c r="C4945" s="9" t="s">
        <v>3535</v>
      </c>
      <c r="D4945" s="9" t="str">
        <f>CONCATENATE(quota_commodities[[#This Row],[goods_nomenclature_item_id]], " - ", quota_commodities[[#This Row],[description]])</f>
        <v>0306953091 - Smoked, whether in shell or not, whether or not cooked before or during the smoking process, not otherwise prepared, in immediate packings of a net content exceeding 2|kg</v>
      </c>
    </row>
    <row r="4946" spans="1:4" x14ac:dyDescent="0.25">
      <c r="A4946" s="9" t="s">
        <v>1134</v>
      </c>
      <c r="B4946" s="9" t="s">
        <v>6028</v>
      </c>
      <c r="C4946" s="9" t="s">
        <v>3535</v>
      </c>
      <c r="D4946" s="9" t="str">
        <f>CONCATENATE(quota_commodities[[#This Row],[goods_nomenclature_item_id]], " - ", quota_commodities[[#This Row],[description]])</f>
        <v>0306954010 - Smoked, whether in shell or not, whether or not cooked before or during the smoking process, not otherwise prepared, in immediate packings of a net content exceeding 2|kg</v>
      </c>
    </row>
    <row r="4947" spans="1:4" x14ac:dyDescent="0.25">
      <c r="A4947" s="9" t="s">
        <v>1134</v>
      </c>
      <c r="B4947" s="9" t="s">
        <v>6029</v>
      </c>
      <c r="C4947" s="9" t="s">
        <v>3535</v>
      </c>
      <c r="D4947" s="9" t="str">
        <f>CONCATENATE(quota_commodities[[#This Row],[goods_nomenclature_item_id]], " - ", quota_commodities[[#This Row],[description]])</f>
        <v>0306959010 - Smoked, whether in shell or not, whether or not cooked before or during the smoking process, not otherwise prepared, in immediate packings of a net content exceeding 2|kg</v>
      </c>
    </row>
    <row r="4948" spans="1:4" x14ac:dyDescent="0.25">
      <c r="A4948" s="9" t="s">
        <v>1134</v>
      </c>
      <c r="B4948" s="9" t="s">
        <v>3541</v>
      </c>
      <c r="C4948" s="9" t="s">
        <v>2617</v>
      </c>
      <c r="D4948" s="9" t="str">
        <f>CONCATENATE(quota_commodities[[#This Row],[goods_nomenclature_item_id]], " - ", quota_commodities[[#This Row],[description]])</f>
        <v>1605219000 - Other</v>
      </c>
    </row>
    <row r="4949" spans="1:4" x14ac:dyDescent="0.25">
      <c r="A4949" s="9" t="s">
        <v>1134</v>
      </c>
      <c r="B4949" s="9" t="s">
        <v>3542</v>
      </c>
      <c r="C4949" s="9" t="s">
        <v>2617</v>
      </c>
      <c r="D4949" s="9" t="str">
        <f>CONCATENATE(quota_commodities[[#This Row],[goods_nomenclature_item_id]], " - ", quota_commodities[[#This Row],[description]])</f>
        <v>1605290000 - Other</v>
      </c>
    </row>
    <row r="4950" spans="1:4" x14ac:dyDescent="0.25">
      <c r="A4950" s="9" t="s">
        <v>1135</v>
      </c>
      <c r="B4950" s="9" t="s">
        <v>4316</v>
      </c>
      <c r="C4950" s="9" t="s">
        <v>1909</v>
      </c>
      <c r="D4950" s="9" t="str">
        <f>CONCATENATE(quota_commodities[[#This Row],[goods_nomenclature_item_id]], " - ", quota_commodities[[#This Row],[description]])</f>
        <v>0710400000 - Sweetcorn</v>
      </c>
    </row>
    <row r="4951" spans="1:4" x14ac:dyDescent="0.25">
      <c r="A4951" s="9" t="s">
        <v>1135</v>
      </c>
      <c r="B4951" s="9" t="s">
        <v>4321</v>
      </c>
      <c r="C4951" s="9" t="s">
        <v>4322</v>
      </c>
      <c r="D4951" s="9" t="str">
        <f>CONCATENATE(quota_commodities[[#This Row],[goods_nomenclature_item_id]], " - ", quota_commodities[[#This Row],[description]])</f>
        <v>2005800000 - Sweetcorn (Zea mays var.saccharata)</v>
      </c>
    </row>
    <row r="4952" spans="1:4" x14ac:dyDescent="0.25">
      <c r="A4952" s="9" t="s">
        <v>1136</v>
      </c>
      <c r="B4952" s="9" t="s">
        <v>6030</v>
      </c>
      <c r="C4952" s="9" t="s">
        <v>6031</v>
      </c>
      <c r="D4952" s="9" t="str">
        <f>CONCATENATE(quota_commodities[[#This Row],[goods_nomenclature_item_id]], " - ", quota_commodities[[#This Row],[description]])</f>
        <v>7208100000 - In coils, not further worked than hot-rolled, with patterns in relief</v>
      </c>
    </row>
    <row r="4953" spans="1:4" x14ac:dyDescent="0.25">
      <c r="A4953" s="9" t="s">
        <v>1136</v>
      </c>
      <c r="B4953" s="9" t="s">
        <v>6032</v>
      </c>
      <c r="C4953" s="9" t="s">
        <v>6033</v>
      </c>
      <c r="D4953" s="9" t="str">
        <f>CONCATENATE(quota_commodities[[#This Row],[goods_nomenclature_item_id]], " - ", quota_commodities[[#This Row],[description]])</f>
        <v>7208250000 - Of a thickness of 4,75|mm or more</v>
      </c>
    </row>
    <row r="4954" spans="1:4" x14ac:dyDescent="0.25">
      <c r="A4954" s="9" t="s">
        <v>1136</v>
      </c>
      <c r="B4954" s="9" t="s">
        <v>6034</v>
      </c>
      <c r="C4954" s="9" t="s">
        <v>6035</v>
      </c>
      <c r="D4954" s="9" t="str">
        <f>CONCATENATE(quota_commodities[[#This Row],[goods_nomenclature_item_id]], " - ", quota_commodities[[#This Row],[description]])</f>
        <v>7208260000 - Of a thickness of 3|mm or more but less than 4,75|mm</v>
      </c>
    </row>
    <row r="4955" spans="1:4" x14ac:dyDescent="0.25">
      <c r="A4955" s="9" t="s">
        <v>1136</v>
      </c>
      <c r="B4955" s="9" t="s">
        <v>6036</v>
      </c>
      <c r="C4955" s="9" t="s">
        <v>6037</v>
      </c>
      <c r="D4955" s="9" t="str">
        <f>CONCATENATE(quota_commodities[[#This Row],[goods_nomenclature_item_id]], " - ", quota_commodities[[#This Row],[description]])</f>
        <v>7208270000 - Of a thickness of less than 3|mm</v>
      </c>
    </row>
    <row r="4956" spans="1:4" x14ac:dyDescent="0.25">
      <c r="A4956" s="9" t="s">
        <v>1136</v>
      </c>
      <c r="B4956" s="9" t="s">
        <v>6038</v>
      </c>
      <c r="C4956" s="9" t="s">
        <v>6039</v>
      </c>
      <c r="D4956" s="9" t="str">
        <f>CONCATENATE(quota_commodities[[#This Row],[goods_nomenclature_item_id]], " - ", quota_commodities[[#This Row],[description]])</f>
        <v>7208360000 - Of a thickness exceeding 10|mm</v>
      </c>
    </row>
    <row r="4957" spans="1:4" x14ac:dyDescent="0.25">
      <c r="A4957" s="9" t="s">
        <v>1136</v>
      </c>
      <c r="B4957" s="9" t="s">
        <v>6040</v>
      </c>
      <c r="C4957" s="9" t="s">
        <v>6041</v>
      </c>
      <c r="D4957" s="9" t="str">
        <f>CONCATENATE(quota_commodities[[#This Row],[goods_nomenclature_item_id]], " - ", quota_commodities[[#This Row],[description]])</f>
        <v>7208370000 - Of a thickness of 4,75|mm or more but not exceeding 10|mm</v>
      </c>
    </row>
    <row r="4958" spans="1:4" x14ac:dyDescent="0.25">
      <c r="A4958" s="9" t="s">
        <v>1136</v>
      </c>
      <c r="B4958" s="9" t="s">
        <v>6042</v>
      </c>
      <c r="C4958" s="9" t="s">
        <v>6035</v>
      </c>
      <c r="D4958" s="9" t="str">
        <f>CONCATENATE(quota_commodities[[#This Row],[goods_nomenclature_item_id]], " - ", quota_commodities[[#This Row],[description]])</f>
        <v>7208380000 - Of a thickness of 3|mm or more but less than 4,75|mm</v>
      </c>
    </row>
    <row r="4959" spans="1:4" x14ac:dyDescent="0.25">
      <c r="A4959" s="9" t="s">
        <v>1136</v>
      </c>
      <c r="B4959" s="9" t="s">
        <v>6043</v>
      </c>
      <c r="C4959" s="9" t="s">
        <v>6037</v>
      </c>
      <c r="D4959" s="9" t="str">
        <f>CONCATENATE(quota_commodities[[#This Row],[goods_nomenclature_item_id]], " - ", quota_commodities[[#This Row],[description]])</f>
        <v>7208390000 - Of a thickness of less than 3|mm</v>
      </c>
    </row>
    <row r="4960" spans="1:4" x14ac:dyDescent="0.25">
      <c r="A4960" s="9" t="s">
        <v>1136</v>
      </c>
      <c r="B4960" s="9" t="s">
        <v>6044</v>
      </c>
      <c r="C4960" s="9" t="s">
        <v>6045</v>
      </c>
      <c r="D4960" s="9" t="str">
        <f>CONCATENATE(quota_commodities[[#This Row],[goods_nomenclature_item_id]], " - ", quota_commodities[[#This Row],[description]])</f>
        <v>7208400000 - Not in coils, not further worked than hot-rolled, with patterns in relief</v>
      </c>
    </row>
    <row r="4961" spans="1:4" x14ac:dyDescent="0.25">
      <c r="A4961" s="9" t="s">
        <v>1136</v>
      </c>
      <c r="B4961" s="9" t="s">
        <v>6046</v>
      </c>
      <c r="C4961" s="9" t="s">
        <v>6047</v>
      </c>
      <c r="D4961" s="9" t="str">
        <f>CONCATENATE(quota_commodities[[#This Row],[goods_nomenclature_item_id]], " - ", quota_commodities[[#This Row],[description]])</f>
        <v>7208521000 - Rolled on four faces or in a closed box pass, of a width not exceeding 1|250|mm</v>
      </c>
    </row>
    <row r="4962" spans="1:4" x14ac:dyDescent="0.25">
      <c r="A4962" s="9" t="s">
        <v>1136</v>
      </c>
      <c r="B4962" s="9" t="s">
        <v>6048</v>
      </c>
      <c r="C4962" s="9" t="s">
        <v>6049</v>
      </c>
      <c r="D4962" s="9" t="str">
        <f>CONCATENATE(quota_commodities[[#This Row],[goods_nomenclature_item_id]], " - ", quota_commodities[[#This Row],[description]])</f>
        <v>7208529900 - Less than 2|050|mm</v>
      </c>
    </row>
    <row r="4963" spans="1:4" x14ac:dyDescent="0.25">
      <c r="A4963" s="9" t="s">
        <v>1136</v>
      </c>
      <c r="B4963" s="9" t="s">
        <v>6050</v>
      </c>
      <c r="C4963" s="9" t="s">
        <v>6035</v>
      </c>
      <c r="D4963" s="9" t="str">
        <f>CONCATENATE(quota_commodities[[#This Row],[goods_nomenclature_item_id]], " - ", quota_commodities[[#This Row],[description]])</f>
        <v>7208530000 - Of a thickness of 3|mm or more but less than 4,75|mm</v>
      </c>
    </row>
    <row r="4964" spans="1:4" x14ac:dyDescent="0.25">
      <c r="A4964" s="9" t="s">
        <v>1136</v>
      </c>
      <c r="B4964" s="9" t="s">
        <v>6051</v>
      </c>
      <c r="C4964" s="9" t="s">
        <v>6037</v>
      </c>
      <c r="D4964" s="9" t="str">
        <f>CONCATENATE(quota_commodities[[#This Row],[goods_nomenclature_item_id]], " - ", quota_commodities[[#This Row],[description]])</f>
        <v>7208540000 - Of a thickness of less than 3|mm</v>
      </c>
    </row>
    <row r="4965" spans="1:4" x14ac:dyDescent="0.25">
      <c r="A4965" s="9" t="s">
        <v>1136</v>
      </c>
      <c r="B4965" s="9" t="s">
        <v>6052</v>
      </c>
      <c r="C4965" s="9" t="s">
        <v>6053</v>
      </c>
      <c r="D4965" s="9" t="str">
        <f>CONCATENATE(quota_commodities[[#This Row],[goods_nomenclature_item_id]], " - ", quota_commodities[[#This Row],[description]])</f>
        <v>7211130000 - Rolled on four faces or in a closed box pass, of a width exceeding 150|mm and a thickness of not less than 4|mm, not in coils and without patterns in relief</v>
      </c>
    </row>
    <row r="4966" spans="1:4" x14ac:dyDescent="0.25">
      <c r="A4966" s="9" t="s">
        <v>1136</v>
      </c>
      <c r="B4966" s="9" t="s">
        <v>6054</v>
      </c>
      <c r="C4966" s="9" t="s">
        <v>6055</v>
      </c>
      <c r="D4966" s="9" t="str">
        <f>CONCATENATE(quota_commodities[[#This Row],[goods_nomenclature_item_id]], " - ", quota_commodities[[#This Row],[description]])</f>
        <v>7211140000 - Other, of a thickness of 4,75|mm or more</v>
      </c>
    </row>
    <row r="4967" spans="1:4" x14ac:dyDescent="0.25">
      <c r="A4967" s="9" t="s">
        <v>1136</v>
      </c>
      <c r="B4967" s="9" t="s">
        <v>6056</v>
      </c>
      <c r="C4967" s="9" t="s">
        <v>2617</v>
      </c>
      <c r="D4967" s="9" t="str">
        <f>CONCATENATE(quota_commodities[[#This Row],[goods_nomenclature_item_id]], " - ", quota_commodities[[#This Row],[description]])</f>
        <v>7211190000 - Other</v>
      </c>
    </row>
    <row r="4968" spans="1:4" x14ac:dyDescent="0.25">
      <c r="A4968" s="9" t="s">
        <v>1136</v>
      </c>
      <c r="B4968" s="9" t="s">
        <v>6057</v>
      </c>
      <c r="C4968" s="9" t="s">
        <v>6058</v>
      </c>
      <c r="D4968" s="9" t="str">
        <f>CONCATENATE(quota_commodities[[#This Row],[goods_nomenclature_item_id]], " - ", quota_commodities[[#This Row],[description]])</f>
        <v>7212600000 - Clad</v>
      </c>
    </row>
    <row r="4969" spans="1:4" x14ac:dyDescent="0.25">
      <c r="A4969" s="9" t="s">
        <v>1136</v>
      </c>
      <c r="B4969" s="9" t="s">
        <v>6059</v>
      </c>
      <c r="C4969" s="9" t="s">
        <v>6060</v>
      </c>
      <c r="D4969" s="9" t="str">
        <f>CONCATENATE(quota_commodities[[#This Row],[goods_nomenclature_item_id]], " - ", quota_commodities[[#This Row],[description]])</f>
        <v>7225191000 - Hot-rolled</v>
      </c>
    </row>
    <row r="4970" spans="1:4" x14ac:dyDescent="0.25">
      <c r="A4970" s="9" t="s">
        <v>1136</v>
      </c>
      <c r="B4970" s="9" t="s">
        <v>6061</v>
      </c>
      <c r="C4970" s="9" t="s">
        <v>6062</v>
      </c>
      <c r="D4970" s="9" t="str">
        <f>CONCATENATE(quota_commodities[[#This Row],[goods_nomenclature_item_id]], " - ", quota_commodities[[#This Row],[description]])</f>
        <v>7225300000 - Other, not further worked than hot-rolled, in coils</v>
      </c>
    </row>
    <row r="4971" spans="1:4" x14ac:dyDescent="0.25">
      <c r="A4971" s="9" t="s">
        <v>1136</v>
      </c>
      <c r="B4971" s="9" t="s">
        <v>6063</v>
      </c>
      <c r="C4971" s="9" t="s">
        <v>6064</v>
      </c>
      <c r="D4971" s="9" t="str">
        <f>CONCATENATE(quota_commodities[[#This Row],[goods_nomenclature_item_id]], " - ", quota_commodities[[#This Row],[description]])</f>
        <v>7225401500 - Of high-speed steel</v>
      </c>
    </row>
    <row r="4972" spans="1:4" x14ac:dyDescent="0.25">
      <c r="A4972" s="9" t="s">
        <v>1136</v>
      </c>
      <c r="B4972" s="9" t="s">
        <v>6065</v>
      </c>
      <c r="C4972" s="9" t="s">
        <v>6066</v>
      </c>
      <c r="D4972" s="9" t="str">
        <f>CONCATENATE(quota_commodities[[#This Row],[goods_nomenclature_item_id]], " - ", quota_commodities[[#This Row],[description]])</f>
        <v>7225409000 - Of a thickness of less than 4,75|mm</v>
      </c>
    </row>
    <row r="4973" spans="1:4" x14ac:dyDescent="0.25">
      <c r="A4973" s="9" t="s">
        <v>1136</v>
      </c>
      <c r="B4973" s="9" t="s">
        <v>6067</v>
      </c>
      <c r="C4973" s="9" t="s">
        <v>6068</v>
      </c>
      <c r="D4973" s="9" t="str">
        <f>CONCATENATE(quota_commodities[[#This Row],[goods_nomenclature_item_id]], " - ", quota_commodities[[#This Row],[description]])</f>
        <v>7226191000 - Not further worked than hot-rolled</v>
      </c>
    </row>
    <row r="4974" spans="1:4" x14ac:dyDescent="0.25">
      <c r="A4974" s="9" t="s">
        <v>1136</v>
      </c>
      <c r="B4974" s="9" t="s">
        <v>6069</v>
      </c>
      <c r="C4974" s="9" t="s">
        <v>6068</v>
      </c>
      <c r="D4974" s="9" t="str">
        <f>CONCATENATE(quota_commodities[[#This Row],[goods_nomenclature_item_id]], " - ", quota_commodities[[#This Row],[description]])</f>
        <v>7226910000 - Not further worked than hot-rolled</v>
      </c>
    </row>
    <row r="4975" spans="1:4" x14ac:dyDescent="0.25">
      <c r="A4975" s="9" t="s">
        <v>1138</v>
      </c>
      <c r="B4975" s="9" t="s">
        <v>6070</v>
      </c>
      <c r="C4975" s="9" t="s">
        <v>6071</v>
      </c>
      <c r="D4975" s="9" t="str">
        <f>CONCATENATE(quota_commodities[[#This Row],[goods_nomenclature_item_id]], " - ", quota_commodities[[#This Row],[description]])</f>
        <v>7209150000 - Of a thickness of 3|mm or more</v>
      </c>
    </row>
    <row r="4976" spans="1:4" x14ac:dyDescent="0.25">
      <c r="A4976" s="9" t="s">
        <v>1138</v>
      </c>
      <c r="B4976" s="9" t="s">
        <v>6072</v>
      </c>
      <c r="C4976" s="9" t="s">
        <v>2617</v>
      </c>
      <c r="D4976" s="9" t="str">
        <f>CONCATENATE(quota_commodities[[#This Row],[goods_nomenclature_item_id]], " - ", quota_commodities[[#This Row],[description]])</f>
        <v>7209169000 - Other</v>
      </c>
    </row>
    <row r="4977" spans="1:4" x14ac:dyDescent="0.25">
      <c r="A4977" s="9" t="s">
        <v>1138</v>
      </c>
      <c r="B4977" s="9" t="s">
        <v>6073</v>
      </c>
      <c r="C4977" s="9" t="s">
        <v>2617</v>
      </c>
      <c r="D4977" s="9" t="str">
        <f>CONCATENATE(quota_commodities[[#This Row],[goods_nomenclature_item_id]], " - ", quota_commodities[[#This Row],[description]])</f>
        <v>7209179000 - Other</v>
      </c>
    </row>
    <row r="4978" spans="1:4" x14ac:dyDescent="0.25">
      <c r="A4978" s="9" t="s">
        <v>1138</v>
      </c>
      <c r="B4978" s="9" t="s">
        <v>6074</v>
      </c>
      <c r="C4978" s="9" t="s">
        <v>6075</v>
      </c>
      <c r="D4978" s="9" t="str">
        <f>CONCATENATE(quota_commodities[[#This Row],[goods_nomenclature_item_id]], " - ", quota_commodities[[#This Row],[description]])</f>
        <v>7209189100 - Of a thickness of 0,35|mm or more but less than 0,5|mm</v>
      </c>
    </row>
    <row r="4979" spans="1:4" x14ac:dyDescent="0.25">
      <c r="A4979" s="9" t="s">
        <v>1138</v>
      </c>
      <c r="B4979" s="9" t="s">
        <v>6076</v>
      </c>
      <c r="C4979" s="9" t="s">
        <v>6071</v>
      </c>
      <c r="D4979" s="9" t="str">
        <f>CONCATENATE(quota_commodities[[#This Row],[goods_nomenclature_item_id]], " - ", quota_commodities[[#This Row],[description]])</f>
        <v>7209250000 - Of a thickness of 3|mm or more</v>
      </c>
    </row>
    <row r="4980" spans="1:4" x14ac:dyDescent="0.25">
      <c r="A4980" s="9" t="s">
        <v>1138</v>
      </c>
      <c r="B4980" s="9" t="s">
        <v>6077</v>
      </c>
      <c r="C4980" s="9" t="s">
        <v>2617</v>
      </c>
      <c r="D4980" s="9" t="str">
        <f>CONCATENATE(quota_commodities[[#This Row],[goods_nomenclature_item_id]], " - ", quota_commodities[[#This Row],[description]])</f>
        <v>7209269000 - Other</v>
      </c>
    </row>
    <row r="4981" spans="1:4" x14ac:dyDescent="0.25">
      <c r="A4981" s="9" t="s">
        <v>1138</v>
      </c>
      <c r="B4981" s="9" t="s">
        <v>6078</v>
      </c>
      <c r="C4981" s="9" t="s">
        <v>2617</v>
      </c>
      <c r="D4981" s="9" t="str">
        <f>CONCATENATE(quota_commodities[[#This Row],[goods_nomenclature_item_id]], " - ", quota_commodities[[#This Row],[description]])</f>
        <v>7209279000 - Other</v>
      </c>
    </row>
    <row r="4982" spans="1:4" x14ac:dyDescent="0.25">
      <c r="A4982" s="9" t="s">
        <v>1138</v>
      </c>
      <c r="B4982" s="9" t="s">
        <v>6079</v>
      </c>
      <c r="C4982" s="9" t="s">
        <v>2617</v>
      </c>
      <c r="D4982" s="9" t="str">
        <f>CONCATENATE(quota_commodities[[#This Row],[goods_nomenclature_item_id]], " - ", quota_commodities[[#This Row],[description]])</f>
        <v>7209289000 - Other</v>
      </c>
    </row>
    <row r="4983" spans="1:4" x14ac:dyDescent="0.25">
      <c r="A4983" s="9" t="s">
        <v>1138</v>
      </c>
      <c r="B4983" s="9" t="s">
        <v>6080</v>
      </c>
      <c r="C4983" s="9" t="s">
        <v>2617</v>
      </c>
      <c r="D4983" s="9" t="str">
        <f>CONCATENATE(quota_commodities[[#This Row],[goods_nomenclature_item_id]], " - ", quota_commodities[[#This Row],[description]])</f>
        <v>7209900000 - Other</v>
      </c>
    </row>
    <row r="4984" spans="1:4" x14ac:dyDescent="0.25">
      <c r="A4984" s="9" t="s">
        <v>1138</v>
      </c>
      <c r="B4984" s="9" t="s">
        <v>6081</v>
      </c>
      <c r="C4984" s="9" t="s">
        <v>6082</v>
      </c>
      <c r="D4984" s="9" t="str">
        <f>CONCATENATE(quota_commodities[[#This Row],[goods_nomenclature_item_id]], " - ", quota_commodities[[#This Row],[description]])</f>
        <v>7211230000 - Containing by weight less than 0,25|% of carbon</v>
      </c>
    </row>
    <row r="4985" spans="1:4" x14ac:dyDescent="0.25">
      <c r="A4985" s="9" t="s">
        <v>1138</v>
      </c>
      <c r="B4985" s="9" t="s">
        <v>6083</v>
      </c>
      <c r="C4985" s="9" t="s">
        <v>2617</v>
      </c>
      <c r="D4985" s="9" t="str">
        <f>CONCATENATE(quota_commodities[[#This Row],[goods_nomenclature_item_id]], " - ", quota_commodities[[#This Row],[description]])</f>
        <v>7211290000 - Other</v>
      </c>
    </row>
    <row r="4986" spans="1:4" x14ac:dyDescent="0.25">
      <c r="A4986" s="9" t="s">
        <v>1138</v>
      </c>
      <c r="B4986" s="9" t="s">
        <v>6084</v>
      </c>
      <c r="C4986" s="9" t="s">
        <v>2617</v>
      </c>
      <c r="D4986" s="9" t="str">
        <f>CONCATENATE(quota_commodities[[#This Row],[goods_nomenclature_item_id]], " - ", quota_commodities[[#This Row],[description]])</f>
        <v>7211900000 - Other</v>
      </c>
    </row>
    <row r="4987" spans="1:4" x14ac:dyDescent="0.25">
      <c r="A4987" s="9" t="s">
        <v>1138</v>
      </c>
      <c r="B4987" s="9" t="s">
        <v>6085</v>
      </c>
      <c r="C4987" s="9" t="s">
        <v>6086</v>
      </c>
      <c r="D4987" s="9" t="str">
        <f>CONCATENATE(quota_commodities[[#This Row],[goods_nomenclature_item_id]], " - ", quota_commodities[[#This Row],[description]])</f>
        <v>7225500000 - Other, not further worked than cold-rolled (cold-reduced)</v>
      </c>
    </row>
    <row r="4988" spans="1:4" x14ac:dyDescent="0.25">
      <c r="A4988" s="9" t="s">
        <v>1138</v>
      </c>
      <c r="B4988" s="9" t="s">
        <v>6087</v>
      </c>
      <c r="C4988" s="9" t="s">
        <v>2617</v>
      </c>
      <c r="D4988" s="9" t="str">
        <f>CONCATENATE(quota_commodities[[#This Row],[goods_nomenclature_item_id]], " - ", quota_commodities[[#This Row],[description]])</f>
        <v>7225990000 - Other</v>
      </c>
    </row>
    <row r="4989" spans="1:4" x14ac:dyDescent="0.25">
      <c r="A4989" s="9" t="s">
        <v>1138</v>
      </c>
      <c r="B4989" s="9" t="s">
        <v>6088</v>
      </c>
      <c r="C4989" s="9" t="s">
        <v>6064</v>
      </c>
      <c r="D4989" s="9" t="str">
        <f>CONCATENATE(quota_commodities[[#This Row],[goods_nomenclature_item_id]], " - ", quota_commodities[[#This Row],[description]])</f>
        <v>7226200000 - Of high-speed steel</v>
      </c>
    </row>
    <row r="4990" spans="1:4" x14ac:dyDescent="0.25">
      <c r="A4990" s="9" t="s">
        <v>1138</v>
      </c>
      <c r="B4990" s="9" t="s">
        <v>6089</v>
      </c>
      <c r="C4990" s="9" t="s">
        <v>6090</v>
      </c>
      <c r="D4990" s="9" t="str">
        <f>CONCATENATE(quota_commodities[[#This Row],[goods_nomenclature_item_id]], " - ", quota_commodities[[#This Row],[description]])</f>
        <v>7226920000 - Not further worked than cold-rolled (cold-reduced)</v>
      </c>
    </row>
    <row r="4991" spans="1:4" x14ac:dyDescent="0.25">
      <c r="A4991" s="9" t="s">
        <v>1139</v>
      </c>
      <c r="B4991" s="9" t="s">
        <v>6091</v>
      </c>
      <c r="C4991" s="9" t="s">
        <v>6092</v>
      </c>
      <c r="D4991" s="9" t="str">
        <f>CONCATENATE(quota_commodities[[#This Row],[goods_nomenclature_item_id]], " - ", quota_commodities[[#This Row],[description]])</f>
        <v>7209161000 - 'Electrical'</v>
      </c>
    </row>
    <row r="4992" spans="1:4" x14ac:dyDescent="0.25">
      <c r="A4992" s="9" t="s">
        <v>1139</v>
      </c>
      <c r="B4992" s="9" t="s">
        <v>6093</v>
      </c>
      <c r="C4992" s="9" t="s">
        <v>6092</v>
      </c>
      <c r="D4992" s="9" t="str">
        <f>CONCATENATE(quota_commodities[[#This Row],[goods_nomenclature_item_id]], " - ", quota_commodities[[#This Row],[description]])</f>
        <v>7209171000 - 'Electrical'</v>
      </c>
    </row>
    <row r="4993" spans="1:4" x14ac:dyDescent="0.25">
      <c r="A4993" s="9" t="s">
        <v>1139</v>
      </c>
      <c r="B4993" s="9" t="s">
        <v>6094</v>
      </c>
      <c r="C4993" s="9" t="s">
        <v>6092</v>
      </c>
      <c r="D4993" s="9" t="str">
        <f>CONCATENATE(quota_commodities[[#This Row],[goods_nomenclature_item_id]], " - ", quota_commodities[[#This Row],[description]])</f>
        <v>7209181000 - 'Electrical'</v>
      </c>
    </row>
    <row r="4994" spans="1:4" x14ac:dyDescent="0.25">
      <c r="A4994" s="9" t="s">
        <v>1139</v>
      </c>
      <c r="B4994" s="9" t="s">
        <v>6095</v>
      </c>
      <c r="C4994" s="9" t="s">
        <v>6092</v>
      </c>
      <c r="D4994" s="9" t="str">
        <f>CONCATENATE(quota_commodities[[#This Row],[goods_nomenclature_item_id]], " - ", quota_commodities[[#This Row],[description]])</f>
        <v>7209261000 - 'Electrical'</v>
      </c>
    </row>
    <row r="4995" spans="1:4" x14ac:dyDescent="0.25">
      <c r="A4995" s="9" t="s">
        <v>1139</v>
      </c>
      <c r="B4995" s="9" t="s">
        <v>6096</v>
      </c>
      <c r="C4995" s="9" t="s">
        <v>6092</v>
      </c>
      <c r="D4995" s="9" t="str">
        <f>CONCATENATE(quota_commodities[[#This Row],[goods_nomenclature_item_id]], " - ", quota_commodities[[#This Row],[description]])</f>
        <v>7209271000 - 'Electrical'</v>
      </c>
    </row>
    <row r="4996" spans="1:4" x14ac:dyDescent="0.25">
      <c r="A4996" s="9" t="s">
        <v>1139</v>
      </c>
      <c r="B4996" s="9" t="s">
        <v>6097</v>
      </c>
      <c r="C4996" s="9" t="s">
        <v>6092</v>
      </c>
      <c r="D4996" s="9" t="str">
        <f>CONCATENATE(quota_commodities[[#This Row],[goods_nomenclature_item_id]], " - ", quota_commodities[[#This Row],[description]])</f>
        <v>7209281000 - 'Electrical'</v>
      </c>
    </row>
    <row r="4997" spans="1:4" x14ac:dyDescent="0.25">
      <c r="A4997" s="9" t="s">
        <v>1139</v>
      </c>
      <c r="B4997" s="9" t="s">
        <v>6098</v>
      </c>
      <c r="C4997" s="9" t="s">
        <v>6099</v>
      </c>
      <c r="D4997" s="9" t="str">
        <f>CONCATENATE(quota_commodities[[#This Row],[goods_nomenclature_item_id]], " - ", quota_commodities[[#This Row],[description]])</f>
        <v>7225199000 - Cold-rolled</v>
      </c>
    </row>
    <row r="4998" spans="1:4" x14ac:dyDescent="0.25">
      <c r="A4998" s="9" t="s">
        <v>1139</v>
      </c>
      <c r="B4998" s="9" t="s">
        <v>6100</v>
      </c>
      <c r="C4998" s="9" t="s">
        <v>2617</v>
      </c>
      <c r="D4998" s="9" t="str">
        <f>CONCATENATE(quota_commodities[[#This Row],[goods_nomenclature_item_id]], " - ", quota_commodities[[#This Row],[description]])</f>
        <v>7226198000 - Other</v>
      </c>
    </row>
    <row r="4999" spans="1:4" x14ac:dyDescent="0.25">
      <c r="A4999" s="9" t="s">
        <v>1140</v>
      </c>
      <c r="B4999" s="9" t="s">
        <v>6101</v>
      </c>
      <c r="C4999" s="9" t="s">
        <v>6102</v>
      </c>
      <c r="D4999" s="9" t="str">
        <f>CONCATENATE(quota_commodities[[#This Row],[goods_nomenclature_item_id]], " - ", quota_commodities[[#This Row],[description]])</f>
        <v>7210200000 - Plated or coated with lead, including terne-plate</v>
      </c>
    </row>
    <row r="5000" spans="1:4" x14ac:dyDescent="0.25">
      <c r="A5000" s="9" t="s">
        <v>1140</v>
      </c>
      <c r="B5000" s="9" t="s">
        <v>6103</v>
      </c>
      <c r="C5000" s="9" t="s">
        <v>6104</v>
      </c>
      <c r="D5000" s="9" t="str">
        <f>CONCATENATE(quota_commodities[[#This Row],[goods_nomenclature_item_id]], " - ", quota_commodities[[#This Row],[description]])</f>
        <v>7210300000 - Electrolytically plated or coated with zinc</v>
      </c>
    </row>
    <row r="5001" spans="1:4" x14ac:dyDescent="0.25">
      <c r="A5001" s="9" t="s">
        <v>1140</v>
      </c>
      <c r="B5001" s="9" t="s">
        <v>6105</v>
      </c>
      <c r="C5001" s="9" t="s">
        <v>6106</v>
      </c>
      <c r="D5001" s="9" t="str">
        <f>CONCATENATE(quota_commodities[[#This Row],[goods_nomenclature_item_id]], " - ", quota_commodities[[#This Row],[description]])</f>
        <v>7210410000 - Corrugated</v>
      </c>
    </row>
    <row r="5002" spans="1:4" x14ac:dyDescent="0.25">
      <c r="A5002" s="9" t="s">
        <v>1140</v>
      </c>
      <c r="B5002" s="9" t="s">
        <v>6107</v>
      </c>
      <c r="C5002" s="9" t="s">
        <v>2617</v>
      </c>
      <c r="D5002" s="9" t="str">
        <f>CONCATENATE(quota_commodities[[#This Row],[goods_nomenclature_item_id]], " - ", quota_commodities[[#This Row],[description]])</f>
        <v>7210490000 - Other</v>
      </c>
    </row>
    <row r="5003" spans="1:4" x14ac:dyDescent="0.25">
      <c r="A5003" s="9" t="s">
        <v>1140</v>
      </c>
      <c r="B5003" s="9" t="s">
        <v>6108</v>
      </c>
      <c r="C5003" s="9" t="s">
        <v>6109</v>
      </c>
      <c r="D5003" s="9" t="str">
        <f>CONCATENATE(quota_commodities[[#This Row],[goods_nomenclature_item_id]], " - ", quota_commodities[[#This Row],[description]])</f>
        <v>7210610000 - Plated or coated with aluminium-zinc alloys</v>
      </c>
    </row>
    <row r="5004" spans="1:4" x14ac:dyDescent="0.25">
      <c r="A5004" s="9" t="s">
        <v>1140</v>
      </c>
      <c r="B5004" s="9" t="s">
        <v>6110</v>
      </c>
      <c r="C5004" s="9" t="s">
        <v>2617</v>
      </c>
      <c r="D5004" s="9" t="str">
        <f>CONCATENATE(quota_commodities[[#This Row],[goods_nomenclature_item_id]], " - ", quota_commodities[[#This Row],[description]])</f>
        <v>7210690000 - Other</v>
      </c>
    </row>
    <row r="5005" spans="1:4" x14ac:dyDescent="0.25">
      <c r="A5005" s="9" t="s">
        <v>1140</v>
      </c>
      <c r="B5005" s="9" t="s">
        <v>6111</v>
      </c>
      <c r="C5005" s="9" t="s">
        <v>2617</v>
      </c>
      <c r="D5005" s="9" t="str">
        <f>CONCATENATE(quota_commodities[[#This Row],[goods_nomenclature_item_id]], " - ", quota_commodities[[#This Row],[description]])</f>
        <v>7210908000 - Other</v>
      </c>
    </row>
    <row r="5006" spans="1:4" x14ac:dyDescent="0.25">
      <c r="A5006" s="9" t="s">
        <v>1140</v>
      </c>
      <c r="B5006" s="9" t="s">
        <v>6112</v>
      </c>
      <c r="C5006" s="9" t="s">
        <v>6104</v>
      </c>
      <c r="D5006" s="9" t="str">
        <f>CONCATENATE(quota_commodities[[#This Row],[goods_nomenclature_item_id]], " - ", quota_commodities[[#This Row],[description]])</f>
        <v>7212200000 - Electrolytically plated or coated with zinc</v>
      </c>
    </row>
    <row r="5007" spans="1:4" x14ac:dyDescent="0.25">
      <c r="A5007" s="9" t="s">
        <v>1140</v>
      </c>
      <c r="B5007" s="9" t="s">
        <v>6113</v>
      </c>
      <c r="C5007" s="9" t="s">
        <v>6114</v>
      </c>
      <c r="D5007" s="9" t="str">
        <f>CONCATENATE(quota_commodities[[#This Row],[goods_nomenclature_item_id]], " - ", quota_commodities[[#This Row],[description]])</f>
        <v>7212300000 - Otherwise plated or coated with zinc</v>
      </c>
    </row>
    <row r="5008" spans="1:4" x14ac:dyDescent="0.25">
      <c r="A5008" s="9" t="s">
        <v>1140</v>
      </c>
      <c r="B5008" s="9" t="s">
        <v>6115</v>
      </c>
      <c r="C5008" s="9" t="s">
        <v>6116</v>
      </c>
      <c r="D5008" s="9" t="str">
        <f>CONCATENATE(quota_commodities[[#This Row],[goods_nomenclature_item_id]], " - ", quota_commodities[[#This Row],[description]])</f>
        <v>7212500000 - Otherwise plated or coated</v>
      </c>
    </row>
    <row r="5009" spans="1:4" x14ac:dyDescent="0.25">
      <c r="A5009" s="9" t="s">
        <v>1140</v>
      </c>
      <c r="B5009" s="9" t="s">
        <v>6117</v>
      </c>
      <c r="C5009" s="9" t="s">
        <v>6104</v>
      </c>
      <c r="D5009" s="9" t="str">
        <f>CONCATENATE(quota_commodities[[#This Row],[goods_nomenclature_item_id]], " - ", quota_commodities[[#This Row],[description]])</f>
        <v>7225910000 - Electrolytically plated or coated with zinc</v>
      </c>
    </row>
    <row r="5010" spans="1:4" x14ac:dyDescent="0.25">
      <c r="A5010" s="9" t="s">
        <v>1140</v>
      </c>
      <c r="B5010" s="9" t="s">
        <v>6118</v>
      </c>
      <c r="C5010" s="9" t="s">
        <v>6114</v>
      </c>
      <c r="D5010" s="9" t="str">
        <f>CONCATENATE(quota_commodities[[#This Row],[goods_nomenclature_item_id]], " - ", quota_commodities[[#This Row],[description]])</f>
        <v>7225920000 - Otherwise plated or coated with zinc</v>
      </c>
    </row>
    <row r="5011" spans="1:4" x14ac:dyDescent="0.25">
      <c r="A5011" s="9" t="s">
        <v>1140</v>
      </c>
      <c r="B5011" s="9" t="s">
        <v>6119</v>
      </c>
      <c r="C5011" s="9" t="s">
        <v>2617</v>
      </c>
      <c r="D5011" s="9" t="str">
        <f>CONCATENATE(quota_commodities[[#This Row],[goods_nomenclature_item_id]], " - ", quota_commodities[[#This Row],[description]])</f>
        <v>7226990000 - Other</v>
      </c>
    </row>
    <row r="5012" spans="1:4" x14ac:dyDescent="0.25">
      <c r="A5012" s="9" t="s">
        <v>1141</v>
      </c>
      <c r="B5012" s="9" t="s">
        <v>6120</v>
      </c>
      <c r="C5012" s="9" t="s">
        <v>2617</v>
      </c>
      <c r="D5012" s="9" t="str">
        <f>CONCATENATE(quota_commodities[[#This Row],[goods_nomenclature_item_id]], " - ", quota_commodities[[#This Row],[description]])</f>
        <v>7210708000 - Other</v>
      </c>
    </row>
    <row r="5013" spans="1:4" x14ac:dyDescent="0.25">
      <c r="A5013" s="9" t="s">
        <v>1141</v>
      </c>
      <c r="B5013" s="9" t="s">
        <v>6121</v>
      </c>
      <c r="C5013" s="9" t="s">
        <v>2617</v>
      </c>
      <c r="D5013" s="9" t="str">
        <f>CONCATENATE(quota_commodities[[#This Row],[goods_nomenclature_item_id]], " - ", quota_commodities[[#This Row],[description]])</f>
        <v>7212408000 - Other</v>
      </c>
    </row>
    <row r="5014" spans="1:4" x14ac:dyDescent="0.25">
      <c r="A5014" s="9" t="s">
        <v>1142</v>
      </c>
      <c r="B5014" s="9" t="s">
        <v>6122</v>
      </c>
      <c r="C5014" s="9" t="s">
        <v>6123</v>
      </c>
      <c r="D5014" s="9" t="str">
        <f>CONCATENATE(quota_commodities[[#This Row],[goods_nomenclature_item_id]], " - ", quota_commodities[[#This Row],[description]])</f>
        <v>7209189900 - Of a thickness of less than 0,35|mm</v>
      </c>
    </row>
    <row r="5015" spans="1:4" x14ac:dyDescent="0.25">
      <c r="A5015" s="9" t="s">
        <v>1142</v>
      </c>
      <c r="B5015" s="9" t="s">
        <v>6124</v>
      </c>
      <c r="C5015" s="9" t="s">
        <v>6125</v>
      </c>
      <c r="D5015" s="9" t="str">
        <f>CONCATENATE(quota_commodities[[#This Row],[goods_nomenclature_item_id]], " - ", quota_commodities[[#This Row],[description]])</f>
        <v>7210110000 - Of a thickness of 0,5|mm or more</v>
      </c>
    </row>
    <row r="5016" spans="1:4" x14ac:dyDescent="0.25">
      <c r="A5016" s="9" t="s">
        <v>1142</v>
      </c>
      <c r="B5016" s="9" t="s">
        <v>6126</v>
      </c>
      <c r="C5016" s="9" t="s">
        <v>6127</v>
      </c>
      <c r="D5016" s="9" t="str">
        <f>CONCATENATE(quota_commodities[[#This Row],[goods_nomenclature_item_id]], " - ", quota_commodities[[#This Row],[description]])</f>
        <v>7210120000 - Of a thickness of less than 0,5|mm</v>
      </c>
    </row>
    <row r="5017" spans="1:4" x14ac:dyDescent="0.25">
      <c r="A5017" s="9" t="s">
        <v>1142</v>
      </c>
      <c r="B5017" s="9" t="s">
        <v>6128</v>
      </c>
      <c r="C5017" s="9" t="s">
        <v>6129</v>
      </c>
      <c r="D5017" s="9" t="str">
        <f>CONCATENATE(quota_commodities[[#This Row],[goods_nomenclature_item_id]], " - ", quota_commodities[[#This Row],[description]])</f>
        <v>7210500000 - Plated or coated with chromium oxides or with chromium and chromium oxides</v>
      </c>
    </row>
    <row r="5018" spans="1:4" x14ac:dyDescent="0.25">
      <c r="A5018" s="9" t="s">
        <v>1142</v>
      </c>
      <c r="B5018" s="9" t="s">
        <v>6130</v>
      </c>
      <c r="C5018" s="9" t="s">
        <v>6131</v>
      </c>
      <c r="D5018" s="9" t="str">
        <f>CONCATENATE(quota_commodities[[#This Row],[goods_nomenclature_item_id]], " - ", quota_commodities[[#This Row],[description]])</f>
        <v>7210701000 - Tinplate, varnished; products, plated or coated with chromium oxides or with chromium and chromium oxides, varnished</v>
      </c>
    </row>
    <row r="5019" spans="1:4" x14ac:dyDescent="0.25">
      <c r="A5019" s="9" t="s">
        <v>1142</v>
      </c>
      <c r="B5019" s="9" t="s">
        <v>6132</v>
      </c>
      <c r="C5019" s="9" t="s">
        <v>6133</v>
      </c>
      <c r="D5019" s="9" t="str">
        <f>CONCATENATE(quota_commodities[[#This Row],[goods_nomenclature_item_id]], " - ", quota_commodities[[#This Row],[description]])</f>
        <v>7210904000 - Tinned and printed</v>
      </c>
    </row>
    <row r="5020" spans="1:4" x14ac:dyDescent="0.25">
      <c r="A5020" s="9" t="s">
        <v>1142</v>
      </c>
      <c r="B5020" s="9" t="s">
        <v>6134</v>
      </c>
      <c r="C5020" s="9" t="s">
        <v>6135</v>
      </c>
      <c r="D5020" s="9" t="str">
        <f>CONCATENATE(quota_commodities[[#This Row],[goods_nomenclature_item_id]], " - ", quota_commodities[[#This Row],[description]])</f>
        <v>7212100000 - Plated or coated with tin</v>
      </c>
    </row>
    <row r="5021" spans="1:4" x14ac:dyDescent="0.25">
      <c r="A5021" s="9" t="s">
        <v>1142</v>
      </c>
      <c r="B5021" s="9" t="s">
        <v>6136</v>
      </c>
      <c r="C5021" s="9" t="s">
        <v>6137</v>
      </c>
      <c r="D5021" s="9" t="str">
        <f>CONCATENATE(quota_commodities[[#This Row],[goods_nomenclature_item_id]], " - ", quota_commodities[[#This Row],[description]])</f>
        <v>7212402000 - Tinplate, not further worked than varnished; products, plated or coated with chromium oxides or with chromium and chromium oxides, varnished</v>
      </c>
    </row>
    <row r="5022" spans="1:4" x14ac:dyDescent="0.25">
      <c r="A5022" s="9" t="s">
        <v>1143</v>
      </c>
      <c r="B5022" s="9" t="s">
        <v>6138</v>
      </c>
      <c r="C5022" s="9" t="s">
        <v>6039</v>
      </c>
      <c r="D5022" s="9" t="str">
        <f>CONCATENATE(quota_commodities[[#This Row],[goods_nomenclature_item_id]], " - ", quota_commodities[[#This Row],[description]])</f>
        <v>7208510000 - Of a thickness exceeding 10|mm</v>
      </c>
    </row>
    <row r="5023" spans="1:4" x14ac:dyDescent="0.25">
      <c r="A5023" s="9" t="s">
        <v>1143</v>
      </c>
      <c r="B5023" s="9" t="s">
        <v>6139</v>
      </c>
      <c r="C5023" s="9" t="s">
        <v>6140</v>
      </c>
      <c r="D5023" s="9" t="str">
        <f>CONCATENATE(quota_commodities[[#This Row],[goods_nomenclature_item_id]], " - ", quota_commodities[[#This Row],[description]])</f>
        <v>7208529100 - 2|050|mm or more</v>
      </c>
    </row>
    <row r="5024" spans="1:4" x14ac:dyDescent="0.25">
      <c r="A5024" s="9" t="s">
        <v>1143</v>
      </c>
      <c r="B5024" s="9" t="s">
        <v>6141</v>
      </c>
      <c r="C5024" s="9" t="s">
        <v>2617</v>
      </c>
      <c r="D5024" s="9" t="str">
        <f>CONCATENATE(quota_commodities[[#This Row],[goods_nomenclature_item_id]], " - ", quota_commodities[[#This Row],[description]])</f>
        <v>7208900000 - Other</v>
      </c>
    </row>
    <row r="5025" spans="1:4" x14ac:dyDescent="0.25">
      <c r="A5025" s="9" t="s">
        <v>1143</v>
      </c>
      <c r="B5025" s="9" t="s">
        <v>6142</v>
      </c>
      <c r="C5025" s="9" t="s">
        <v>6058</v>
      </c>
      <c r="D5025" s="9" t="str">
        <f>CONCATENATE(quota_commodities[[#This Row],[goods_nomenclature_item_id]], " - ", quota_commodities[[#This Row],[description]])</f>
        <v>7210903000 - Clad</v>
      </c>
    </row>
    <row r="5026" spans="1:4" x14ac:dyDescent="0.25">
      <c r="A5026" s="9" t="s">
        <v>1143</v>
      </c>
      <c r="B5026" s="9" t="s">
        <v>6143</v>
      </c>
      <c r="C5026" s="9" t="s">
        <v>6144</v>
      </c>
      <c r="D5026" s="9" t="str">
        <f>CONCATENATE(quota_commodities[[#This Row],[goods_nomenclature_item_id]], " - ", quota_commodities[[#This Row],[description]])</f>
        <v>7225401200 - Of tool steel</v>
      </c>
    </row>
    <row r="5027" spans="1:4" x14ac:dyDescent="0.25">
      <c r="A5027" s="9" t="s">
        <v>1143</v>
      </c>
      <c r="B5027" s="9" t="s">
        <v>6145</v>
      </c>
      <c r="C5027" s="9" t="s">
        <v>6039</v>
      </c>
      <c r="D5027" s="9" t="str">
        <f>CONCATENATE(quota_commodities[[#This Row],[goods_nomenclature_item_id]], " - ", quota_commodities[[#This Row],[description]])</f>
        <v>7225404000 - Of a thickness exceeding 10|mm</v>
      </c>
    </row>
    <row r="5028" spans="1:4" x14ac:dyDescent="0.25">
      <c r="A5028" s="9" t="s">
        <v>1143</v>
      </c>
      <c r="B5028" s="9" t="s">
        <v>6146</v>
      </c>
      <c r="C5028" s="9" t="s">
        <v>6041</v>
      </c>
      <c r="D5028" s="9" t="str">
        <f>CONCATENATE(quota_commodities[[#This Row],[goods_nomenclature_item_id]], " - ", quota_commodities[[#This Row],[description]])</f>
        <v>7225406000 - Of a thickness of 4,75|mm or more but not exceeding 10|mm</v>
      </c>
    </row>
    <row r="5029" spans="1:4" x14ac:dyDescent="0.25">
      <c r="A5029" s="9" t="s">
        <v>1144</v>
      </c>
      <c r="B5029" s="9" t="s">
        <v>6147</v>
      </c>
      <c r="C5029" s="9" t="s">
        <v>6039</v>
      </c>
      <c r="D5029" s="9" t="str">
        <f>CONCATENATE(quota_commodities[[#This Row],[goods_nomenclature_item_id]], " - ", quota_commodities[[#This Row],[description]])</f>
        <v>7219110000 - Of a thickness exceeding 10|mm</v>
      </c>
    </row>
    <row r="5030" spans="1:4" x14ac:dyDescent="0.25">
      <c r="A5030" s="9" t="s">
        <v>1144</v>
      </c>
      <c r="B5030" s="9" t="s">
        <v>6148</v>
      </c>
      <c r="C5030" s="9" t="s">
        <v>6041</v>
      </c>
      <c r="D5030" s="9" t="str">
        <f>CONCATENATE(quota_commodities[[#This Row],[goods_nomenclature_item_id]], " - ", quota_commodities[[#This Row],[description]])</f>
        <v>7219120000 - Of a thickness of 4,75|mm or more but not exceeding 10|mm</v>
      </c>
    </row>
    <row r="5031" spans="1:4" x14ac:dyDescent="0.25">
      <c r="A5031" s="9" t="s">
        <v>1144</v>
      </c>
      <c r="B5031" s="9" t="s">
        <v>6149</v>
      </c>
      <c r="C5031" s="9" t="s">
        <v>6035</v>
      </c>
      <c r="D5031" s="9" t="str">
        <f>CONCATENATE(quota_commodities[[#This Row],[goods_nomenclature_item_id]], " - ", quota_commodities[[#This Row],[description]])</f>
        <v>7219130000 - Of a thickness of 3|mm or more but less than 4,75|mm</v>
      </c>
    </row>
    <row r="5032" spans="1:4" x14ac:dyDescent="0.25">
      <c r="A5032" s="9" t="s">
        <v>1144</v>
      </c>
      <c r="B5032" s="9" t="s">
        <v>6150</v>
      </c>
      <c r="C5032" s="9" t="s">
        <v>6037</v>
      </c>
      <c r="D5032" s="9" t="str">
        <f>CONCATENATE(quota_commodities[[#This Row],[goods_nomenclature_item_id]], " - ", quota_commodities[[#This Row],[description]])</f>
        <v>7219140000 - Of a thickness of less than 3|mm</v>
      </c>
    </row>
    <row r="5033" spans="1:4" x14ac:dyDescent="0.25">
      <c r="A5033" s="9" t="s">
        <v>1144</v>
      </c>
      <c r="B5033" s="9" t="s">
        <v>6151</v>
      </c>
      <c r="C5033" s="9" t="s">
        <v>6041</v>
      </c>
      <c r="D5033" s="9" t="str">
        <f>CONCATENATE(quota_commodities[[#This Row],[goods_nomenclature_item_id]], " - ", quota_commodities[[#This Row],[description]])</f>
        <v>7219220000 - Of a thickness of 4,75|mm or more but not exceeding 10|mm</v>
      </c>
    </row>
    <row r="5034" spans="1:4" x14ac:dyDescent="0.25">
      <c r="A5034" s="9" t="s">
        <v>1144</v>
      </c>
      <c r="B5034" s="9" t="s">
        <v>6152</v>
      </c>
      <c r="C5034" s="9" t="s">
        <v>6035</v>
      </c>
      <c r="D5034" s="9" t="str">
        <f>CONCATENATE(quota_commodities[[#This Row],[goods_nomenclature_item_id]], " - ", quota_commodities[[#This Row],[description]])</f>
        <v>7219230000 - Of a thickness of 3|mm or more but less than 4,75|mm</v>
      </c>
    </row>
    <row r="5035" spans="1:4" x14ac:dyDescent="0.25">
      <c r="A5035" s="9" t="s">
        <v>1144</v>
      </c>
      <c r="B5035" s="9" t="s">
        <v>6153</v>
      </c>
      <c r="C5035" s="9" t="s">
        <v>6037</v>
      </c>
      <c r="D5035" s="9" t="str">
        <f>CONCATENATE(quota_commodities[[#This Row],[goods_nomenclature_item_id]], " - ", quota_commodities[[#This Row],[description]])</f>
        <v>7219240000 - Of a thickness of less than 3|mm</v>
      </c>
    </row>
    <row r="5036" spans="1:4" x14ac:dyDescent="0.25">
      <c r="A5036" s="9" t="s">
        <v>1144</v>
      </c>
      <c r="B5036" s="9" t="s">
        <v>6154</v>
      </c>
      <c r="C5036" s="9" t="s">
        <v>6033</v>
      </c>
      <c r="D5036" s="9" t="str">
        <f>CONCATENATE(quota_commodities[[#This Row],[goods_nomenclature_item_id]], " - ", quota_commodities[[#This Row],[description]])</f>
        <v>7220110000 - Of a thickness of 4,75|mm or more</v>
      </c>
    </row>
    <row r="5037" spans="1:4" x14ac:dyDescent="0.25">
      <c r="A5037" s="9" t="s">
        <v>1144</v>
      </c>
      <c r="B5037" s="9" t="s">
        <v>6155</v>
      </c>
      <c r="C5037" s="9" t="s">
        <v>6066</v>
      </c>
      <c r="D5037" s="9" t="str">
        <f>CONCATENATE(quota_commodities[[#This Row],[goods_nomenclature_item_id]], " - ", quota_commodities[[#This Row],[description]])</f>
        <v>7220120000 - Of a thickness of less than 4,75|mm</v>
      </c>
    </row>
    <row r="5038" spans="1:4" x14ac:dyDescent="0.25">
      <c r="A5038" s="9" t="s">
        <v>1145</v>
      </c>
      <c r="B5038" s="9" t="s">
        <v>6156</v>
      </c>
      <c r="C5038" s="9" t="s">
        <v>6033</v>
      </c>
      <c r="D5038" s="9" t="str">
        <f>CONCATENATE(quota_commodities[[#This Row],[goods_nomenclature_item_id]], " - ", quota_commodities[[#This Row],[description]])</f>
        <v>7219310000 - Of a thickness of 4,75|mm or more</v>
      </c>
    </row>
    <row r="5039" spans="1:4" x14ac:dyDescent="0.25">
      <c r="A5039" s="9" t="s">
        <v>1145</v>
      </c>
      <c r="B5039" s="9" t="s">
        <v>6157</v>
      </c>
      <c r="C5039" s="9" t="s">
        <v>6035</v>
      </c>
      <c r="D5039" s="9" t="str">
        <f>CONCATENATE(quota_commodities[[#This Row],[goods_nomenclature_item_id]], " - ", quota_commodities[[#This Row],[description]])</f>
        <v>7219320000 - Of a thickness of 3|mm or more but less than 4,75|mm</v>
      </c>
    </row>
    <row r="5040" spans="1:4" x14ac:dyDescent="0.25">
      <c r="A5040" s="9" t="s">
        <v>1145</v>
      </c>
      <c r="B5040" s="9" t="s">
        <v>6158</v>
      </c>
      <c r="C5040" s="9" t="s">
        <v>6159</v>
      </c>
      <c r="D5040" s="9" t="str">
        <f>CONCATENATE(quota_commodities[[#This Row],[goods_nomenclature_item_id]], " - ", quota_commodities[[#This Row],[description]])</f>
        <v>7219330000 - Of a thickness exceeding 1|mm but less than 3|mm</v>
      </c>
    </row>
    <row r="5041" spans="1:4" x14ac:dyDescent="0.25">
      <c r="A5041" s="9" t="s">
        <v>1145</v>
      </c>
      <c r="B5041" s="9" t="s">
        <v>6160</v>
      </c>
      <c r="C5041" s="9" t="s">
        <v>6161</v>
      </c>
      <c r="D5041" s="9" t="str">
        <f>CONCATENATE(quota_commodities[[#This Row],[goods_nomenclature_item_id]], " - ", quota_commodities[[#This Row],[description]])</f>
        <v>7219340000 - Of a thickness of 0,5|mm or more but not exceeding 1|mm</v>
      </c>
    </row>
    <row r="5042" spans="1:4" x14ac:dyDescent="0.25">
      <c r="A5042" s="9" t="s">
        <v>1145</v>
      </c>
      <c r="B5042" s="9" t="s">
        <v>6162</v>
      </c>
      <c r="C5042" s="9" t="s">
        <v>6127</v>
      </c>
      <c r="D5042" s="9" t="str">
        <f>CONCATENATE(quota_commodities[[#This Row],[goods_nomenclature_item_id]], " - ", quota_commodities[[#This Row],[description]])</f>
        <v>7219350000 - Of a thickness of less than 0,5|mm</v>
      </c>
    </row>
    <row r="5043" spans="1:4" x14ac:dyDescent="0.25">
      <c r="A5043" s="9" t="s">
        <v>1145</v>
      </c>
      <c r="B5043" s="9" t="s">
        <v>6163</v>
      </c>
      <c r="C5043" s="9" t="s">
        <v>2617</v>
      </c>
      <c r="D5043" s="9" t="str">
        <f>CONCATENATE(quota_commodities[[#This Row],[goods_nomenclature_item_id]], " - ", quota_commodities[[#This Row],[description]])</f>
        <v>7219900000 - Other</v>
      </c>
    </row>
    <row r="5044" spans="1:4" x14ac:dyDescent="0.25">
      <c r="A5044" s="9" t="s">
        <v>1145</v>
      </c>
      <c r="B5044" s="9" t="s">
        <v>6164</v>
      </c>
      <c r="C5044" s="9" t="s">
        <v>6090</v>
      </c>
      <c r="D5044" s="9" t="str">
        <f>CONCATENATE(quota_commodities[[#This Row],[goods_nomenclature_item_id]], " - ", quota_commodities[[#This Row],[description]])</f>
        <v>7220200000 - Not further worked than cold-rolled (cold-reduced)</v>
      </c>
    </row>
    <row r="5045" spans="1:4" x14ac:dyDescent="0.25">
      <c r="A5045" s="9" t="s">
        <v>1145</v>
      </c>
      <c r="B5045" s="9" t="s">
        <v>6165</v>
      </c>
      <c r="C5045" s="9" t="s">
        <v>2617</v>
      </c>
      <c r="D5045" s="9" t="str">
        <f>CONCATENATE(quota_commodities[[#This Row],[goods_nomenclature_item_id]], " - ", quota_commodities[[#This Row],[description]])</f>
        <v>7220900000 - Other</v>
      </c>
    </row>
    <row r="5046" spans="1:4" x14ac:dyDescent="0.25">
      <c r="A5046" s="9" t="s">
        <v>1146</v>
      </c>
      <c r="B5046" s="9" t="s">
        <v>6166</v>
      </c>
      <c r="C5046" s="9" t="s">
        <v>6167</v>
      </c>
      <c r="D5046" s="9" t="str">
        <f>CONCATENATE(quota_commodities[[#This Row],[goods_nomenclature_item_id]], " - ", quota_commodities[[#This Row],[description]])</f>
        <v>7214300000 - Other, of free-cutting steel</v>
      </c>
    </row>
    <row r="5047" spans="1:4" x14ac:dyDescent="0.25">
      <c r="A5047" s="9" t="s">
        <v>1146</v>
      </c>
      <c r="B5047" s="9" t="s">
        <v>6168</v>
      </c>
      <c r="C5047" s="9" t="s">
        <v>6169</v>
      </c>
      <c r="D5047" s="9" t="str">
        <f>CONCATENATE(quota_commodities[[#This Row],[goods_nomenclature_item_id]], " - ", quota_commodities[[#This Row],[description]])</f>
        <v>7214910000 - Of rectangular (other than square) cross-section</v>
      </c>
    </row>
    <row r="5048" spans="1:4" x14ac:dyDescent="0.25">
      <c r="A5048" s="9" t="s">
        <v>1146</v>
      </c>
      <c r="B5048" s="9" t="s">
        <v>6170</v>
      </c>
      <c r="C5048" s="9" t="s">
        <v>6171</v>
      </c>
      <c r="D5048" s="9" t="str">
        <f>CONCATENATE(quota_commodities[[#This Row],[goods_nomenclature_item_id]], " - ", quota_commodities[[#This Row],[description]])</f>
        <v>7214993100 - 80|mm or more</v>
      </c>
    </row>
    <row r="5049" spans="1:4" x14ac:dyDescent="0.25">
      <c r="A5049" s="9" t="s">
        <v>1146</v>
      </c>
      <c r="B5049" s="9" t="s">
        <v>6172</v>
      </c>
      <c r="C5049" s="9" t="s">
        <v>6173</v>
      </c>
      <c r="D5049" s="9" t="str">
        <f>CONCATENATE(quota_commodities[[#This Row],[goods_nomenclature_item_id]], " - ", quota_commodities[[#This Row],[description]])</f>
        <v>7214993900 - Less than 80|mm</v>
      </c>
    </row>
    <row r="5050" spans="1:4" x14ac:dyDescent="0.25">
      <c r="A5050" s="9" t="s">
        <v>1146</v>
      </c>
      <c r="B5050" s="9" t="s">
        <v>6174</v>
      </c>
      <c r="C5050" s="9" t="s">
        <v>2617</v>
      </c>
      <c r="D5050" s="9" t="str">
        <f>CONCATENATE(quota_commodities[[#This Row],[goods_nomenclature_item_id]], " - ", quota_commodities[[#This Row],[description]])</f>
        <v>7214995000 - Other</v>
      </c>
    </row>
    <row r="5051" spans="1:4" x14ac:dyDescent="0.25">
      <c r="A5051" s="9" t="s">
        <v>1146</v>
      </c>
      <c r="B5051" s="9" t="s">
        <v>6175</v>
      </c>
      <c r="C5051" s="9" t="s">
        <v>6171</v>
      </c>
      <c r="D5051" s="9" t="str">
        <f>CONCATENATE(quota_commodities[[#This Row],[goods_nomenclature_item_id]], " - ", quota_commodities[[#This Row],[description]])</f>
        <v>7214997100 - 80|mm or more</v>
      </c>
    </row>
    <row r="5052" spans="1:4" x14ac:dyDescent="0.25">
      <c r="A5052" s="9" t="s">
        <v>1146</v>
      </c>
      <c r="B5052" s="9" t="s">
        <v>6176</v>
      </c>
      <c r="C5052" s="9" t="s">
        <v>6173</v>
      </c>
      <c r="D5052" s="9" t="str">
        <f>CONCATENATE(quota_commodities[[#This Row],[goods_nomenclature_item_id]], " - ", quota_commodities[[#This Row],[description]])</f>
        <v>7214997900 - Less than 80|mm</v>
      </c>
    </row>
    <row r="5053" spans="1:4" x14ac:dyDescent="0.25">
      <c r="A5053" s="9" t="s">
        <v>1146</v>
      </c>
      <c r="B5053" s="9" t="s">
        <v>6177</v>
      </c>
      <c r="C5053" s="9" t="s">
        <v>2617</v>
      </c>
      <c r="D5053" s="9" t="str">
        <f>CONCATENATE(quota_commodities[[#This Row],[goods_nomenclature_item_id]], " - ", quota_commodities[[#This Row],[description]])</f>
        <v>7214999500 - Other</v>
      </c>
    </row>
    <row r="5054" spans="1:4" x14ac:dyDescent="0.25">
      <c r="A5054" s="9" t="s">
        <v>1146</v>
      </c>
      <c r="B5054" s="9" t="s">
        <v>6178</v>
      </c>
      <c r="C5054" s="9" t="s">
        <v>2617</v>
      </c>
      <c r="D5054" s="9" t="str">
        <f>CONCATENATE(quota_commodities[[#This Row],[goods_nomenclature_item_id]], " - ", quota_commodities[[#This Row],[description]])</f>
        <v>7215900000 - Other</v>
      </c>
    </row>
    <row r="5055" spans="1:4" x14ac:dyDescent="0.25">
      <c r="A5055" s="9" t="s">
        <v>1146</v>
      </c>
      <c r="B5055" s="9" t="s">
        <v>6179</v>
      </c>
      <c r="C5055" s="9" t="s">
        <v>6180</v>
      </c>
      <c r="D5055" s="9" t="str">
        <f>CONCATENATE(quota_commodities[[#This Row],[goods_nomenclature_item_id]], " - ", quota_commodities[[#This Row],[description]])</f>
        <v>7216100000 - U, I or H|sections, not further worked than hot-rolled, hot-drawn or extruded, of a height of less than 80|mm</v>
      </c>
    </row>
    <row r="5056" spans="1:4" x14ac:dyDescent="0.25">
      <c r="A5056" s="9" t="s">
        <v>1146</v>
      </c>
      <c r="B5056" s="9" t="s">
        <v>6181</v>
      </c>
      <c r="C5056" s="9" t="s">
        <v>6182</v>
      </c>
      <c r="D5056" s="9" t="str">
        <f>CONCATENATE(quota_commodities[[#This Row],[goods_nomenclature_item_id]], " - ", quota_commodities[[#This Row],[description]])</f>
        <v>7216210000 - L|sections</v>
      </c>
    </row>
    <row r="5057" spans="1:4" x14ac:dyDescent="0.25">
      <c r="A5057" s="9" t="s">
        <v>1146</v>
      </c>
      <c r="B5057" s="9" t="s">
        <v>6183</v>
      </c>
      <c r="C5057" s="9" t="s">
        <v>6184</v>
      </c>
      <c r="D5057" s="9" t="str">
        <f>CONCATENATE(quota_commodities[[#This Row],[goods_nomenclature_item_id]], " - ", quota_commodities[[#This Row],[description]])</f>
        <v>7216220000 - T|sections</v>
      </c>
    </row>
    <row r="5058" spans="1:4" x14ac:dyDescent="0.25">
      <c r="A5058" s="9" t="s">
        <v>1146</v>
      </c>
      <c r="B5058" s="9" t="s">
        <v>6185</v>
      </c>
      <c r="C5058" s="9" t="s">
        <v>6186</v>
      </c>
      <c r="D5058" s="9" t="str">
        <f>CONCATENATE(quota_commodities[[#This Row],[goods_nomenclature_item_id]], " - ", quota_commodities[[#This Row],[description]])</f>
        <v>7216400000 - L or T|sections, not further worked than hot-rolled, hot-drawn or extruded, of a height of 80|mm or more</v>
      </c>
    </row>
    <row r="5059" spans="1:4" x14ac:dyDescent="0.25">
      <c r="A5059" s="9" t="s">
        <v>1146</v>
      </c>
      <c r="B5059" s="9" t="s">
        <v>6187</v>
      </c>
      <c r="C5059" s="9" t="s">
        <v>6188</v>
      </c>
      <c r="D5059" s="9" t="str">
        <f>CONCATENATE(quota_commodities[[#This Row],[goods_nomenclature_item_id]], " - ", quota_commodities[[#This Row],[description]])</f>
        <v>7216500000 - Other angles, shapes and sections, not further worked than hot-rolled, hot-drawn or extruded</v>
      </c>
    </row>
    <row r="5060" spans="1:4" x14ac:dyDescent="0.25">
      <c r="A5060" s="9" t="s">
        <v>1146</v>
      </c>
      <c r="B5060" s="9" t="s">
        <v>6189</v>
      </c>
      <c r="C5060" s="9" t="s">
        <v>2617</v>
      </c>
      <c r="D5060" s="9" t="str">
        <f>CONCATENATE(quota_commodities[[#This Row],[goods_nomenclature_item_id]], " - ", quota_commodities[[#This Row],[description]])</f>
        <v>7216990000 - Other</v>
      </c>
    </row>
    <row r="5061" spans="1:4" x14ac:dyDescent="0.25">
      <c r="A5061" s="9" t="s">
        <v>1146</v>
      </c>
      <c r="B5061" s="9" t="s">
        <v>6190</v>
      </c>
      <c r="C5061" s="9" t="s">
        <v>6191</v>
      </c>
      <c r="D5061" s="9" t="str">
        <f>CONCATENATE(quota_commodities[[#This Row],[goods_nomenclature_item_id]], " - ", quota_commodities[[#This Row],[description]])</f>
        <v>7228102000 - Not further worked than hot-rolled, hot-drawn or extruded; hot-rolled, hot-drawn or extruded, not further worked than clad</v>
      </c>
    </row>
    <row r="5062" spans="1:4" x14ac:dyDescent="0.25">
      <c r="A5062" s="9" t="s">
        <v>1146</v>
      </c>
      <c r="B5062" s="9" t="s">
        <v>6192</v>
      </c>
      <c r="C5062" s="9" t="s">
        <v>6193</v>
      </c>
      <c r="D5062" s="9" t="str">
        <f>CONCATENATE(quota_commodities[[#This Row],[goods_nomenclature_item_id]], " - ", quota_commodities[[#This Row],[description]])</f>
        <v>7228201000 - Of rectangular (other than square) cross-section, hot-rolled on four faces</v>
      </c>
    </row>
    <row r="5063" spans="1:4" x14ac:dyDescent="0.25">
      <c r="A5063" s="9" t="s">
        <v>1146</v>
      </c>
      <c r="B5063" s="9" t="s">
        <v>6194</v>
      </c>
      <c r="C5063" s="9" t="s">
        <v>6191</v>
      </c>
      <c r="D5063" s="9" t="str">
        <f>CONCATENATE(quota_commodities[[#This Row],[goods_nomenclature_item_id]], " - ", quota_commodities[[#This Row],[description]])</f>
        <v>7228209100 - Not further worked than hot-rolled, hot-drawn or extruded; hot-rolled, hot-drawn or extruded, not further worked than clad</v>
      </c>
    </row>
    <row r="5064" spans="1:4" x14ac:dyDescent="0.25">
      <c r="A5064" s="9" t="s">
        <v>1146</v>
      </c>
      <c r="B5064" s="9" t="s">
        <v>6195</v>
      </c>
      <c r="C5064" s="9" t="s">
        <v>6196</v>
      </c>
      <c r="D5064" s="9" t="str">
        <f>CONCATENATE(quota_commodities[[#This Row],[goods_nomenclature_item_id]], " - ", quota_commodities[[#This Row],[description]])</f>
        <v>7228300000 - Other bars and rods, not further worked than hot-rolled, hot-drawn or extruded</v>
      </c>
    </row>
    <row r="5065" spans="1:4" x14ac:dyDescent="0.25">
      <c r="A5065" s="9" t="s">
        <v>1146</v>
      </c>
      <c r="B5065" s="9" t="s">
        <v>6197</v>
      </c>
      <c r="C5065" s="9" t="s">
        <v>6198</v>
      </c>
      <c r="D5065" s="9" t="str">
        <f>CONCATENATE(quota_commodities[[#This Row],[goods_nomenclature_item_id]], " - ", quota_commodities[[#This Row],[description]])</f>
        <v>7228600000 - Other bars and rods</v>
      </c>
    </row>
    <row r="5066" spans="1:4" x14ac:dyDescent="0.25">
      <c r="A5066" s="9" t="s">
        <v>1146</v>
      </c>
      <c r="B5066" s="9" t="s">
        <v>6199</v>
      </c>
      <c r="C5066" s="9" t="s">
        <v>6200</v>
      </c>
      <c r="D5066" s="9" t="str">
        <f>CONCATENATE(quota_commodities[[#This Row],[goods_nomenclature_item_id]], " - ", quota_commodities[[#This Row],[description]])</f>
        <v>7228700000 - Angles, shapes and sections</v>
      </c>
    </row>
    <row r="5067" spans="1:4" x14ac:dyDescent="0.25">
      <c r="A5067" s="9" t="s">
        <v>1146</v>
      </c>
      <c r="B5067" s="9" t="s">
        <v>6201</v>
      </c>
      <c r="C5067" s="9" t="s">
        <v>6202</v>
      </c>
      <c r="D5067" s="9" t="str">
        <f>CONCATENATE(quota_commodities[[#This Row],[goods_nomenclature_item_id]], " - ", quota_commodities[[#This Row],[description]])</f>
        <v>7228800000 - Hollow drill bars and rods</v>
      </c>
    </row>
    <row r="5068" spans="1:4" x14ac:dyDescent="0.25">
      <c r="A5068" s="9" t="s">
        <v>1147</v>
      </c>
      <c r="B5068" s="9" t="s">
        <v>6203</v>
      </c>
      <c r="C5068" s="9" t="s">
        <v>6204</v>
      </c>
      <c r="D5068" s="9" t="str">
        <f>CONCATENATE(quota_commodities[[#This Row],[goods_nomenclature_item_id]], " - ", quota_commodities[[#This Row],[description]])</f>
        <v>7214200000 - Containing indentations, ribs, grooves or other deformations produced during the rolling process or twisted after rolling</v>
      </c>
    </row>
    <row r="5069" spans="1:4" x14ac:dyDescent="0.25">
      <c r="A5069" s="9" t="s">
        <v>1147</v>
      </c>
      <c r="B5069" s="9" t="s">
        <v>6205</v>
      </c>
      <c r="C5069" s="9" t="s">
        <v>6206</v>
      </c>
      <c r="D5069" s="9" t="str">
        <f>CONCATENATE(quota_commodities[[#This Row],[goods_nomenclature_item_id]], " - ", quota_commodities[[#This Row],[description]])</f>
        <v>7214991000 - Of a type used for concrete reinforcement</v>
      </c>
    </row>
    <row r="5070" spans="1:4" x14ac:dyDescent="0.25">
      <c r="A5070" s="9" t="s">
        <v>1148</v>
      </c>
      <c r="B5070" s="9" t="s">
        <v>6207</v>
      </c>
      <c r="C5070" s="9" t="s">
        <v>6208</v>
      </c>
      <c r="D5070" s="9" t="str">
        <f>CONCATENATE(quota_commodities[[#This Row],[goods_nomenclature_item_id]], " - ", quota_commodities[[#This Row],[description]])</f>
        <v>7222000000 - Other bars and rods of stainless steel; angles, shapes and sections of stainless steel</v>
      </c>
    </row>
    <row r="5071" spans="1:4" x14ac:dyDescent="0.25">
      <c r="A5071" s="9" t="s">
        <v>1149</v>
      </c>
      <c r="B5071" s="9" t="s">
        <v>6209</v>
      </c>
      <c r="C5071" s="9" t="s">
        <v>6210</v>
      </c>
      <c r="D5071" s="9" t="str">
        <f>CONCATENATE(quota_commodities[[#This Row],[goods_nomenclature_item_id]], " - ", quota_commodities[[#This Row],[description]])</f>
        <v>7221000000 - Bars and rods, hot-rolled, in irregularly wound coils, of stainless steel</v>
      </c>
    </row>
    <row r="5072" spans="1:4" x14ac:dyDescent="0.25">
      <c r="A5072" s="9" t="s">
        <v>1150</v>
      </c>
      <c r="B5072" s="9" t="s">
        <v>6211</v>
      </c>
      <c r="C5072" s="9" t="s">
        <v>6212</v>
      </c>
      <c r="D5072" s="9" t="str">
        <f>CONCATENATE(quota_commodities[[#This Row],[goods_nomenclature_item_id]], " - ", quota_commodities[[#This Row],[description]])</f>
        <v>7213000000 - Bars and rods, hot-rolled, in irregularly wound coils, of iron or non-alloy steel</v>
      </c>
    </row>
    <row r="5073" spans="1:4" x14ac:dyDescent="0.25">
      <c r="A5073" s="9" t="s">
        <v>1150</v>
      </c>
      <c r="B5073" s="9" t="s">
        <v>6213</v>
      </c>
      <c r="C5073" s="9" t="s">
        <v>6214</v>
      </c>
      <c r="D5073" s="9" t="str">
        <f>CONCATENATE(quota_commodities[[#This Row],[goods_nomenclature_item_id]], " - ", quota_commodities[[#This Row],[description]])</f>
        <v>7227000000 - Bars and rods, hot-rolled, in irregularly wound coils, of other alloy steel</v>
      </c>
    </row>
    <row r="5074" spans="1:4" x14ac:dyDescent="0.25">
      <c r="A5074" s="9" t="s">
        <v>1151</v>
      </c>
      <c r="B5074" s="9" t="s">
        <v>6215</v>
      </c>
      <c r="C5074" s="9" t="s">
        <v>6216</v>
      </c>
      <c r="D5074" s="9" t="str">
        <f>CONCATENATE(quota_commodities[[#This Row],[goods_nomenclature_item_id]], " - ", quota_commodities[[#This Row],[description]])</f>
        <v>7216310000 - U|sections</v>
      </c>
    </row>
    <row r="5075" spans="1:4" x14ac:dyDescent="0.25">
      <c r="A5075" s="9" t="s">
        <v>1151</v>
      </c>
      <c r="B5075" s="9" t="s">
        <v>6217</v>
      </c>
      <c r="C5075" s="9" t="s">
        <v>6218</v>
      </c>
      <c r="D5075" s="9" t="str">
        <f>CONCATENATE(quota_commodities[[#This Row],[goods_nomenclature_item_id]], " - ", quota_commodities[[#This Row],[description]])</f>
        <v>7216320000 - I|sections</v>
      </c>
    </row>
    <row r="5076" spans="1:4" x14ac:dyDescent="0.25">
      <c r="A5076" s="9" t="s">
        <v>1151</v>
      </c>
      <c r="B5076" s="9" t="s">
        <v>6219</v>
      </c>
      <c r="C5076" s="9" t="s">
        <v>6220</v>
      </c>
      <c r="D5076" s="9" t="str">
        <f>CONCATENATE(quota_commodities[[#This Row],[goods_nomenclature_item_id]], " - ", quota_commodities[[#This Row],[description]])</f>
        <v>7216330000 - H|sections</v>
      </c>
    </row>
    <row r="5077" spans="1:4" x14ac:dyDescent="0.25">
      <c r="A5077" s="9" t="s">
        <v>1152</v>
      </c>
      <c r="B5077" s="9" t="s">
        <v>6221</v>
      </c>
      <c r="C5077" s="9" t="s">
        <v>6222</v>
      </c>
      <c r="D5077" s="9" t="str">
        <f>CONCATENATE(quota_commodities[[#This Row],[goods_nomenclature_item_id]], " - ", quota_commodities[[#This Row],[description]])</f>
        <v>7301100000 - Sheet piling</v>
      </c>
    </row>
    <row r="5078" spans="1:4" x14ac:dyDescent="0.25">
      <c r="A5078" s="9" t="s">
        <v>1153</v>
      </c>
      <c r="B5078" s="9" t="s">
        <v>6223</v>
      </c>
      <c r="C5078" s="9" t="s">
        <v>6224</v>
      </c>
      <c r="D5078" s="9" t="str">
        <f>CONCATENATE(quota_commodities[[#This Row],[goods_nomenclature_item_id]], " - ", quota_commodities[[#This Row],[description]])</f>
        <v>7306304100 - Plated or coated with zinc</v>
      </c>
    </row>
    <row r="5079" spans="1:4" x14ac:dyDescent="0.25">
      <c r="A5079" s="9" t="s">
        <v>1153</v>
      </c>
      <c r="B5079" s="9" t="s">
        <v>6225</v>
      </c>
      <c r="C5079" s="9" t="s">
        <v>2617</v>
      </c>
      <c r="D5079" s="9" t="str">
        <f>CONCATENATE(quota_commodities[[#This Row],[goods_nomenclature_item_id]], " - ", quota_commodities[[#This Row],[description]])</f>
        <v>7306304900 - Other</v>
      </c>
    </row>
    <row r="5080" spans="1:4" x14ac:dyDescent="0.25">
      <c r="A5080" s="9" t="s">
        <v>1153</v>
      </c>
      <c r="B5080" s="9" t="s">
        <v>6226</v>
      </c>
      <c r="C5080" s="9" t="s">
        <v>6224</v>
      </c>
      <c r="D5080" s="9" t="str">
        <f>CONCATENATE(quota_commodities[[#This Row],[goods_nomenclature_item_id]], " - ", quota_commodities[[#This Row],[description]])</f>
        <v>7306307200 - Plated or coated with zinc</v>
      </c>
    </row>
    <row r="5081" spans="1:4" x14ac:dyDescent="0.25">
      <c r="A5081" s="9" t="s">
        <v>1153</v>
      </c>
      <c r="B5081" s="9" t="s">
        <v>6227</v>
      </c>
      <c r="C5081" s="9" t="s">
        <v>2617</v>
      </c>
      <c r="D5081" s="9" t="str">
        <f>CONCATENATE(quota_commodities[[#This Row],[goods_nomenclature_item_id]], " - ", quota_commodities[[#This Row],[description]])</f>
        <v>7306307700 - Other</v>
      </c>
    </row>
    <row r="5082" spans="1:4" x14ac:dyDescent="0.25">
      <c r="A5082" s="9" t="s">
        <v>1154</v>
      </c>
      <c r="B5082" s="9" t="s">
        <v>6228</v>
      </c>
      <c r="C5082" s="9" t="s">
        <v>6229</v>
      </c>
      <c r="D5082" s="9" t="str">
        <f>CONCATENATE(quota_commodities[[#This Row],[goods_nomenclature_item_id]], " - ", quota_commodities[[#This Row],[description]])</f>
        <v>7306610000 - Of square or rectangular cross-section</v>
      </c>
    </row>
    <row r="5083" spans="1:4" x14ac:dyDescent="0.25">
      <c r="A5083" s="9" t="s">
        <v>1155</v>
      </c>
      <c r="B5083" s="9" t="s">
        <v>6230</v>
      </c>
      <c r="C5083" s="9" t="s">
        <v>6231</v>
      </c>
      <c r="D5083" s="9" t="str">
        <f>CONCATENATE(quota_commodities[[#This Row],[goods_nomenclature_item_id]], " - ", quota_commodities[[#This Row],[description]])</f>
        <v>7304110000 - Of stainless steel</v>
      </c>
    </row>
    <row r="5084" spans="1:4" x14ac:dyDescent="0.25">
      <c r="A5084" s="9" t="s">
        <v>1155</v>
      </c>
      <c r="B5084" s="9" t="s">
        <v>6232</v>
      </c>
      <c r="C5084" s="9" t="s">
        <v>6233</v>
      </c>
      <c r="D5084" s="9" t="str">
        <f>CONCATENATE(quota_commodities[[#This Row],[goods_nomenclature_item_id]], " - ", quota_commodities[[#This Row],[description]])</f>
        <v>7304220000 - Drill pipe of stainless steel</v>
      </c>
    </row>
    <row r="5085" spans="1:4" x14ac:dyDescent="0.25">
      <c r="A5085" s="9" t="s">
        <v>1155</v>
      </c>
      <c r="B5085" s="9" t="s">
        <v>6234</v>
      </c>
      <c r="C5085" s="9" t="s">
        <v>6235</v>
      </c>
      <c r="D5085" s="9" t="str">
        <f>CONCATENATE(quota_commodities[[#This Row],[goods_nomenclature_item_id]], " - ", quota_commodities[[#This Row],[description]])</f>
        <v>7304240000 - Other, of stainless steel</v>
      </c>
    </row>
    <row r="5086" spans="1:4" x14ac:dyDescent="0.25">
      <c r="A5086" s="9" t="s">
        <v>1155</v>
      </c>
      <c r="B5086" s="9" t="s">
        <v>6236</v>
      </c>
      <c r="C5086" s="9" t="s">
        <v>6237</v>
      </c>
      <c r="D5086" s="9" t="str">
        <f>CONCATENATE(quota_commodities[[#This Row],[goods_nomenclature_item_id]], " - ", quota_commodities[[#This Row],[description]])</f>
        <v>7304410000 - Cold-drawn or cold-rolled (cold-reduced)</v>
      </c>
    </row>
    <row r="5087" spans="1:4" x14ac:dyDescent="0.25">
      <c r="A5087" s="9" t="s">
        <v>1155</v>
      </c>
      <c r="B5087" s="9" t="s">
        <v>6238</v>
      </c>
      <c r="C5087" s="9" t="s">
        <v>2617</v>
      </c>
      <c r="D5087" s="9" t="str">
        <f>CONCATENATE(quota_commodities[[#This Row],[goods_nomenclature_item_id]], " - ", quota_commodities[[#This Row],[description]])</f>
        <v>7304490000 - Other</v>
      </c>
    </row>
    <row r="5088" spans="1:4" x14ac:dyDescent="0.25">
      <c r="A5088" s="9" t="s">
        <v>1156</v>
      </c>
      <c r="B5088" s="9" t="s">
        <v>6239</v>
      </c>
      <c r="C5088" s="9" t="s">
        <v>6240</v>
      </c>
      <c r="D5088" s="9" t="str">
        <f>CONCATENATE(quota_commodities[[#This Row],[goods_nomenclature_item_id]], " - ", quota_commodities[[#This Row],[description]])</f>
        <v>7304511200 - Not exceeding 0,5|m</v>
      </c>
    </row>
    <row r="5089" spans="1:4" x14ac:dyDescent="0.25">
      <c r="A5089" s="9" t="s">
        <v>1156</v>
      </c>
      <c r="B5089" s="9" t="s">
        <v>6241</v>
      </c>
      <c r="C5089" s="9" t="s">
        <v>6242</v>
      </c>
      <c r="D5089" s="9" t="str">
        <f>CONCATENATE(quota_commodities[[#This Row],[goods_nomenclature_item_id]], " - ", quota_commodities[[#This Row],[description]])</f>
        <v>7304511800 - Exceeding 0,5|m</v>
      </c>
    </row>
    <row r="5090" spans="1:4" x14ac:dyDescent="0.25">
      <c r="A5090" s="9" t="s">
        <v>1156</v>
      </c>
      <c r="B5090" s="9" t="s">
        <v>6243</v>
      </c>
      <c r="C5090" s="9" t="s">
        <v>6240</v>
      </c>
      <c r="D5090" s="9" t="str">
        <f>CONCATENATE(quota_commodities[[#This Row],[goods_nomenclature_item_id]], " - ", quota_commodities[[#This Row],[description]])</f>
        <v>7304593200 - Not exceeding 0,5|m</v>
      </c>
    </row>
    <row r="5091" spans="1:4" x14ac:dyDescent="0.25">
      <c r="A5091" s="9" t="s">
        <v>1156</v>
      </c>
      <c r="B5091" s="9" t="s">
        <v>6244</v>
      </c>
      <c r="C5091" s="9" t="s">
        <v>6242</v>
      </c>
      <c r="D5091" s="9" t="str">
        <f>CONCATENATE(quota_commodities[[#This Row],[goods_nomenclature_item_id]], " - ", quota_commodities[[#This Row],[description]])</f>
        <v>7304593800 - Exceeding 0,5|m</v>
      </c>
    </row>
    <row r="5092" spans="1:4" x14ac:dyDescent="0.25">
      <c r="A5092" s="9" t="s">
        <v>1157</v>
      </c>
      <c r="B5092" s="9" t="s">
        <v>6245</v>
      </c>
      <c r="C5092" s="9" t="s">
        <v>6246</v>
      </c>
      <c r="D5092" s="9" t="str">
        <f>CONCATENATE(quota_commodities[[#This Row],[goods_nomenclature_item_id]], " - ", quota_commodities[[#This Row],[description]])</f>
        <v>7305000000 - Other tubes and pipes (for example, welded, riveted or similarly closed), having circular cross-sections, the external diameter of which exceeds 406,4|mm, of iron or steel</v>
      </c>
    </row>
    <row r="5093" spans="1:4" x14ac:dyDescent="0.25">
      <c r="A5093" s="9" t="s">
        <v>1158</v>
      </c>
      <c r="B5093" s="9" t="s">
        <v>6247</v>
      </c>
      <c r="C5093" s="9" t="s">
        <v>6248</v>
      </c>
      <c r="D5093" s="9" t="str">
        <f>CONCATENATE(quota_commodities[[#This Row],[goods_nomenclature_item_id]], " - ", quota_commodities[[#This Row],[description]])</f>
        <v>7306110000 - Welded, of stainless steel</v>
      </c>
    </row>
    <row r="5094" spans="1:4" x14ac:dyDescent="0.25">
      <c r="A5094" s="9" t="s">
        <v>1158</v>
      </c>
      <c r="B5094" s="9" t="s">
        <v>6249</v>
      </c>
      <c r="C5094" s="9" t="s">
        <v>2617</v>
      </c>
      <c r="D5094" s="9" t="str">
        <f>CONCATENATE(quota_commodities[[#This Row],[goods_nomenclature_item_id]], " - ", quota_commodities[[#This Row],[description]])</f>
        <v>7306190000 - Other</v>
      </c>
    </row>
    <row r="5095" spans="1:4" x14ac:dyDescent="0.25">
      <c r="A5095" s="9" t="s">
        <v>1158</v>
      </c>
      <c r="B5095" s="9" t="s">
        <v>6250</v>
      </c>
      <c r="C5095" s="9" t="s">
        <v>6248</v>
      </c>
      <c r="D5095" s="9" t="str">
        <f>CONCATENATE(quota_commodities[[#This Row],[goods_nomenclature_item_id]], " - ", quota_commodities[[#This Row],[description]])</f>
        <v>7306210000 - Welded, of stainless steel</v>
      </c>
    </row>
    <row r="5096" spans="1:4" x14ac:dyDescent="0.25">
      <c r="A5096" s="9" t="s">
        <v>1158</v>
      </c>
      <c r="B5096" s="9" t="s">
        <v>6251</v>
      </c>
      <c r="C5096" s="9" t="s">
        <v>2617</v>
      </c>
      <c r="D5096" s="9" t="str">
        <f>CONCATENATE(quota_commodities[[#This Row],[goods_nomenclature_item_id]], " - ", quota_commodities[[#This Row],[description]])</f>
        <v>7306290000 - Other</v>
      </c>
    </row>
    <row r="5097" spans="1:4" x14ac:dyDescent="0.25">
      <c r="A5097" s="9" t="s">
        <v>1158</v>
      </c>
      <c r="B5097" s="9" t="s">
        <v>6252</v>
      </c>
      <c r="C5097" s="9" t="s">
        <v>6253</v>
      </c>
      <c r="D5097" s="9" t="str">
        <f>CONCATENATE(quota_commodities[[#This Row],[goods_nomenclature_item_id]], " - ", quota_commodities[[#This Row],[description]])</f>
        <v>7306301100 - Not exceeding 2|mm</v>
      </c>
    </row>
    <row r="5098" spans="1:4" x14ac:dyDescent="0.25">
      <c r="A5098" s="9" t="s">
        <v>1158</v>
      </c>
      <c r="B5098" s="9" t="s">
        <v>6254</v>
      </c>
      <c r="C5098" s="9" t="s">
        <v>6255</v>
      </c>
      <c r="D5098" s="9" t="str">
        <f>CONCATENATE(quota_commodities[[#This Row],[goods_nomenclature_item_id]], " - ", quota_commodities[[#This Row],[description]])</f>
        <v>7306301900 - Exceeding 2|mm</v>
      </c>
    </row>
    <row r="5099" spans="1:4" x14ac:dyDescent="0.25">
      <c r="A5099" s="9" t="s">
        <v>1158</v>
      </c>
      <c r="B5099" s="9" t="s">
        <v>6256</v>
      </c>
      <c r="C5099" s="9" t="s">
        <v>6257</v>
      </c>
      <c r="D5099" s="9" t="str">
        <f>CONCATENATE(quota_commodities[[#This Row],[goods_nomenclature_item_id]], " - ", quota_commodities[[#This Row],[description]])</f>
        <v>7306308000 - Exceeding 168,3|mm but not exceeding 406,4|mm</v>
      </c>
    </row>
    <row r="5100" spans="1:4" x14ac:dyDescent="0.25">
      <c r="A5100" s="9" t="s">
        <v>1158</v>
      </c>
      <c r="B5100" s="9" t="s">
        <v>6258</v>
      </c>
      <c r="C5100" s="9" t="s">
        <v>6259</v>
      </c>
      <c r="D5100" s="9" t="str">
        <f>CONCATENATE(quota_commodities[[#This Row],[goods_nomenclature_item_id]], " - ", quota_commodities[[#This Row],[description]])</f>
        <v>7306400000 - Other, welded, of circular cross-section, of stainless steel</v>
      </c>
    </row>
    <row r="5101" spans="1:4" x14ac:dyDescent="0.25">
      <c r="A5101" s="9" t="s">
        <v>1158</v>
      </c>
      <c r="B5101" s="9" t="s">
        <v>6260</v>
      </c>
      <c r="C5101" s="9" t="s">
        <v>6261</v>
      </c>
      <c r="D5101" s="9" t="str">
        <f>CONCATENATE(quota_commodities[[#This Row],[goods_nomenclature_item_id]], " - ", quota_commodities[[#This Row],[description]])</f>
        <v>7306500000 - Other, welded, of circular cross-section, of other alloy steel</v>
      </c>
    </row>
    <row r="5102" spans="1:4" x14ac:dyDescent="0.25">
      <c r="A5102" s="9" t="s">
        <v>1158</v>
      </c>
      <c r="B5102" s="9" t="s">
        <v>6262</v>
      </c>
      <c r="C5102" s="9" t="s">
        <v>6263</v>
      </c>
      <c r="D5102" s="9" t="str">
        <f>CONCATENATE(quota_commodities[[#This Row],[goods_nomenclature_item_id]], " - ", quota_commodities[[#This Row],[description]])</f>
        <v>7306690000 - Of other non-circular cross-section</v>
      </c>
    </row>
    <row r="5103" spans="1:4" x14ac:dyDescent="0.25">
      <c r="A5103" s="9" t="s">
        <v>1158</v>
      </c>
      <c r="B5103" s="9" t="s">
        <v>6264</v>
      </c>
      <c r="C5103" s="9" t="s">
        <v>2617</v>
      </c>
      <c r="D5103" s="9" t="str">
        <f>CONCATENATE(quota_commodities[[#This Row],[goods_nomenclature_item_id]], " - ", quota_commodities[[#This Row],[description]])</f>
        <v>7306900000 - Other</v>
      </c>
    </row>
    <row r="5104" spans="1:4" x14ac:dyDescent="0.25">
      <c r="A5104" s="9" t="s">
        <v>1159</v>
      </c>
      <c r="B5104" s="9" t="s">
        <v>6265</v>
      </c>
      <c r="C5104" s="9" t="s">
        <v>6266</v>
      </c>
      <c r="D5104" s="9" t="str">
        <f>CONCATENATE(quota_commodities[[#This Row],[goods_nomenclature_item_id]], " - ", quota_commodities[[#This Row],[description]])</f>
        <v>7217000000 - Wire of iron or non-alloy steel</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13051-BEA5-4389-B8E9-7AB9816AB60C}">
  <sheetPr codeName="Sheet14"/>
  <dimension ref="A1:B31"/>
  <sheetViews>
    <sheetView workbookViewId="0">
      <pane ySplit="1" topLeftCell="A2" activePane="bottomLeft" state="frozen"/>
      <selection pane="bottomLeft" activeCell="A2" sqref="A2:B31"/>
    </sheetView>
  </sheetViews>
  <sheetFormatPr defaultRowHeight="15" x14ac:dyDescent="0.25"/>
  <cols>
    <col min="1" max="1" width="24.85546875" style="13" customWidth="1"/>
    <col min="2" max="2" width="100.7109375" style="14" customWidth="1"/>
    <col min="3" max="16384" width="9.140625" style="14"/>
  </cols>
  <sheetData>
    <row r="1" spans="1:2" x14ac:dyDescent="0.25">
      <c r="A1" s="13" t="s">
        <v>1987</v>
      </c>
      <c r="B1" s="14" t="s">
        <v>2519</v>
      </c>
    </row>
    <row r="2" spans="1:2" ht="45" x14ac:dyDescent="0.25">
      <c r="A2" s="13" t="s">
        <v>114</v>
      </c>
      <c r="B2" s="1" t="s">
        <v>2536</v>
      </c>
    </row>
    <row r="3" spans="1:2" x14ac:dyDescent="0.25">
      <c r="A3" s="13" t="s">
        <v>117</v>
      </c>
      <c r="B3" s="14" t="s">
        <v>2537</v>
      </c>
    </row>
    <row r="4" spans="1:2" ht="90" x14ac:dyDescent="0.25">
      <c r="A4" s="13" t="s">
        <v>568</v>
      </c>
      <c r="B4" s="1" t="s">
        <v>2538</v>
      </c>
    </row>
    <row r="5" spans="1:2" ht="90" x14ac:dyDescent="0.25">
      <c r="A5" s="13" t="s">
        <v>593</v>
      </c>
      <c r="B5" s="1" t="s">
        <v>2538</v>
      </c>
    </row>
    <row r="6" spans="1:2" ht="90" x14ac:dyDescent="0.25">
      <c r="A6" s="13" t="s">
        <v>594</v>
      </c>
      <c r="B6" s="1" t="s">
        <v>2538</v>
      </c>
    </row>
    <row r="7" spans="1:2" x14ac:dyDescent="0.25">
      <c r="A7" s="13" t="s">
        <v>1028</v>
      </c>
      <c r="B7" s="14" t="s">
        <v>2539</v>
      </c>
    </row>
    <row r="8" spans="1:2" x14ac:dyDescent="0.25">
      <c r="A8" s="13" t="s">
        <v>1031</v>
      </c>
      <c r="B8" s="14" t="s">
        <v>2539</v>
      </c>
    </row>
    <row r="9" spans="1:2" ht="150" x14ac:dyDescent="0.25">
      <c r="A9" s="13" t="s">
        <v>1136</v>
      </c>
      <c r="B9" s="1" t="s">
        <v>2540</v>
      </c>
    </row>
    <row r="10" spans="1:2" ht="150" x14ac:dyDescent="0.25">
      <c r="A10" s="13" t="s">
        <v>1138</v>
      </c>
      <c r="B10" s="1" t="s">
        <v>2541</v>
      </c>
    </row>
    <row r="11" spans="1:2" ht="195" x14ac:dyDescent="0.25">
      <c r="A11" s="13" t="s">
        <v>1139</v>
      </c>
      <c r="B11" s="1" t="s">
        <v>2542</v>
      </c>
    </row>
    <row r="12" spans="1:2" ht="165" x14ac:dyDescent="0.25">
      <c r="A12" s="13" t="s">
        <v>1140</v>
      </c>
      <c r="B12" s="1" t="s">
        <v>2543</v>
      </c>
    </row>
    <row r="13" spans="1:2" ht="165" x14ac:dyDescent="0.25">
      <c r="A13" s="13" t="s">
        <v>1141</v>
      </c>
      <c r="B13" s="1" t="s">
        <v>2544</v>
      </c>
    </row>
    <row r="14" spans="1:2" ht="180" x14ac:dyDescent="0.25">
      <c r="A14" s="13" t="s">
        <v>1142</v>
      </c>
      <c r="B14" s="1" t="s">
        <v>2545</v>
      </c>
    </row>
    <row r="15" spans="1:2" ht="135" x14ac:dyDescent="0.25">
      <c r="A15" s="13" t="s">
        <v>1143</v>
      </c>
      <c r="B15" s="1" t="s">
        <v>2546</v>
      </c>
    </row>
    <row r="16" spans="1:2" ht="195" x14ac:dyDescent="0.25">
      <c r="A16" s="13" t="s">
        <v>1144</v>
      </c>
      <c r="B16" s="1" t="s">
        <v>2547</v>
      </c>
    </row>
    <row r="17" spans="1:2" ht="150" x14ac:dyDescent="0.25">
      <c r="A17" s="13" t="s">
        <v>1145</v>
      </c>
      <c r="B17" s="1" t="s">
        <v>2548</v>
      </c>
    </row>
    <row r="18" spans="1:2" ht="180" x14ac:dyDescent="0.25">
      <c r="A18" s="13" t="s">
        <v>1146</v>
      </c>
      <c r="B18" s="1" t="s">
        <v>2549</v>
      </c>
    </row>
    <row r="19" spans="1:2" ht="180" x14ac:dyDescent="0.25">
      <c r="A19" s="13" t="s">
        <v>1147</v>
      </c>
      <c r="B19" s="1" t="s">
        <v>2550</v>
      </c>
    </row>
    <row r="20" spans="1:2" ht="195" x14ac:dyDescent="0.25">
      <c r="A20" s="13" t="s">
        <v>1148</v>
      </c>
      <c r="B20" s="1" t="s">
        <v>2551</v>
      </c>
    </row>
    <row r="21" spans="1:2" ht="195" x14ac:dyDescent="0.25">
      <c r="A21" s="13" t="s">
        <v>1149</v>
      </c>
      <c r="B21" s="1" t="s">
        <v>2542</v>
      </c>
    </row>
    <row r="22" spans="1:2" ht="180" x14ac:dyDescent="0.25">
      <c r="A22" s="13" t="s">
        <v>1150</v>
      </c>
      <c r="B22" s="1" t="s">
        <v>2550</v>
      </c>
    </row>
    <row r="23" spans="1:2" ht="180" x14ac:dyDescent="0.25">
      <c r="A23" s="13" t="s">
        <v>1151</v>
      </c>
      <c r="B23" s="1" t="s">
        <v>2552</v>
      </c>
    </row>
    <row r="24" spans="1:2" ht="195" x14ac:dyDescent="0.25">
      <c r="A24" s="13" t="s">
        <v>1152</v>
      </c>
      <c r="B24" s="1" t="s">
        <v>2553</v>
      </c>
    </row>
    <row r="25" spans="1:2" ht="150" x14ac:dyDescent="0.25">
      <c r="A25" s="13" t="s">
        <v>1153</v>
      </c>
      <c r="B25" s="1" t="s">
        <v>2554</v>
      </c>
    </row>
    <row r="26" spans="1:2" ht="150" x14ac:dyDescent="0.25">
      <c r="A26" s="13" t="s">
        <v>1154</v>
      </c>
      <c r="B26" s="1" t="s">
        <v>2555</v>
      </c>
    </row>
    <row r="27" spans="1:2" ht="180" x14ac:dyDescent="0.25">
      <c r="A27" s="13" t="s">
        <v>1155</v>
      </c>
      <c r="B27" s="1" t="s">
        <v>2556</v>
      </c>
    </row>
    <row r="28" spans="1:2" ht="195" x14ac:dyDescent="0.25">
      <c r="A28" s="13" t="s">
        <v>1156</v>
      </c>
      <c r="B28" s="1" t="s">
        <v>2542</v>
      </c>
    </row>
    <row r="29" spans="1:2" ht="180" x14ac:dyDescent="0.25">
      <c r="A29" s="13" t="s">
        <v>1157</v>
      </c>
      <c r="B29" s="1" t="s">
        <v>2557</v>
      </c>
    </row>
    <row r="30" spans="1:2" ht="165" x14ac:dyDescent="0.25">
      <c r="A30" s="13" t="s">
        <v>1158</v>
      </c>
      <c r="B30" s="1" t="s">
        <v>2558</v>
      </c>
    </row>
    <row r="31" spans="1:2" ht="180" x14ac:dyDescent="0.25">
      <c r="A31" s="13" t="s">
        <v>1159</v>
      </c>
      <c r="B31" s="1" t="s">
        <v>2559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45D4-E290-41AF-8085-F0BB031A6420}">
  <sheetPr codeName="Sheet13"/>
  <dimension ref="A1:F272"/>
  <sheetViews>
    <sheetView topLeftCell="A248" workbookViewId="0">
      <selection activeCell="A272" sqref="A272:F272"/>
    </sheetView>
  </sheetViews>
  <sheetFormatPr defaultRowHeight="15" x14ac:dyDescent="0.25"/>
  <cols>
    <col min="1" max="1" width="25.42578125" bestFit="1" customWidth="1"/>
    <col min="2" max="2" width="22.42578125" bestFit="1" customWidth="1"/>
    <col min="3" max="3" width="37.7109375" bestFit="1" customWidth="1"/>
    <col min="4" max="4" width="20" bestFit="1" customWidth="1"/>
    <col min="5" max="5" width="38.5703125" bestFit="1" customWidth="1"/>
    <col min="6" max="6" width="98.85546875" bestFit="1" customWidth="1"/>
  </cols>
  <sheetData>
    <row r="1" spans="1:6" x14ac:dyDescent="0.25">
      <c r="A1" t="s">
        <v>1987</v>
      </c>
      <c r="B1" t="s">
        <v>1988</v>
      </c>
      <c r="C1" t="s">
        <v>2520</v>
      </c>
      <c r="D1" t="s">
        <v>2528</v>
      </c>
      <c r="E1" t="s">
        <v>2521</v>
      </c>
      <c r="F1" t="s">
        <v>2535</v>
      </c>
    </row>
    <row r="2" spans="1:6" x14ac:dyDescent="0.25">
      <c r="A2" s="9" t="s">
        <v>114</v>
      </c>
      <c r="B2" s="9" t="s">
        <v>2000</v>
      </c>
      <c r="C2" s="9" t="s">
        <v>1495</v>
      </c>
      <c r="D2" s="9" t="s">
        <v>1997</v>
      </c>
      <c r="E2" s="9" t="s">
        <v>1489</v>
      </c>
      <c r="F2" s="9" t="str">
        <f t="shared" ref="F2:F65" si="0">CONCATENATE(D2, " (", E2, ") excluded from ", B2, " (", C2, ")")</f>
        <v>CN (China) excluded from 2500 (Member countries of WTO)</v>
      </c>
    </row>
    <row r="3" spans="1:6" x14ac:dyDescent="0.25">
      <c r="A3" s="9" t="s">
        <v>114</v>
      </c>
      <c r="B3" s="9" t="s">
        <v>2000</v>
      </c>
      <c r="C3" s="9" t="s">
        <v>1495</v>
      </c>
      <c r="D3" s="9" t="s">
        <v>1999</v>
      </c>
      <c r="E3" s="9" t="s">
        <v>1494</v>
      </c>
      <c r="F3" s="9" t="str">
        <f t="shared" si="0"/>
        <v>ID (Indonesia) excluded from 2500 (Member countries of WTO)</v>
      </c>
    </row>
    <row r="4" spans="1:6" x14ac:dyDescent="0.25">
      <c r="A4" s="9" t="s">
        <v>114</v>
      </c>
      <c r="B4" s="9" t="s">
        <v>2000</v>
      </c>
      <c r="C4" s="9" t="s">
        <v>1495</v>
      </c>
      <c r="D4" s="9" t="s">
        <v>1998</v>
      </c>
      <c r="E4" s="9" t="s">
        <v>1491</v>
      </c>
      <c r="F4" s="9" t="str">
        <f t="shared" si="0"/>
        <v>TH (Thailand) excluded from 2500 (Member countries of WTO)</v>
      </c>
    </row>
    <row r="5" spans="1:6" x14ac:dyDescent="0.25">
      <c r="A5" s="9" t="s">
        <v>117</v>
      </c>
      <c r="B5" s="9" t="s">
        <v>1991</v>
      </c>
      <c r="C5" s="9" t="s">
        <v>1420</v>
      </c>
      <c r="D5" s="9" t="s">
        <v>1997</v>
      </c>
      <c r="E5" s="9" t="s">
        <v>1489</v>
      </c>
      <c r="F5" s="9" t="str">
        <f t="shared" si="0"/>
        <v>CN (China) excluded from 1008 (All third countries)</v>
      </c>
    </row>
    <row r="6" spans="1:6" x14ac:dyDescent="0.25">
      <c r="A6" s="9" t="s">
        <v>568</v>
      </c>
      <c r="B6" s="9" t="s">
        <v>2000</v>
      </c>
      <c r="C6" s="9" t="s">
        <v>1495</v>
      </c>
      <c r="D6" s="9" t="s">
        <v>2199</v>
      </c>
      <c r="E6" s="9" t="s">
        <v>1873</v>
      </c>
      <c r="F6" s="9" t="str">
        <f t="shared" si="0"/>
        <v>AR (Argentina) excluded from 2500 (Member countries of WTO)</v>
      </c>
    </row>
    <row r="7" spans="1:6" x14ac:dyDescent="0.25">
      <c r="A7" s="9" t="s">
        <v>568</v>
      </c>
      <c r="B7" s="9" t="s">
        <v>2000</v>
      </c>
      <c r="C7" s="9" t="s">
        <v>1495</v>
      </c>
      <c r="D7" s="9" t="s">
        <v>2200</v>
      </c>
      <c r="E7" s="9" t="s">
        <v>1875</v>
      </c>
      <c r="F7" s="9" t="str">
        <f t="shared" si="0"/>
        <v>AU (Australia) excluded from 2500 (Member countries of WTO)</v>
      </c>
    </row>
    <row r="8" spans="1:6" x14ac:dyDescent="0.25">
      <c r="A8" s="9" t="s">
        <v>568</v>
      </c>
      <c r="B8" s="9" t="s">
        <v>2000</v>
      </c>
      <c r="C8" s="9" t="s">
        <v>1495</v>
      </c>
      <c r="D8" s="9" t="s">
        <v>2188</v>
      </c>
      <c r="E8" s="9" t="s">
        <v>1861</v>
      </c>
      <c r="F8" s="9" t="str">
        <f t="shared" si="0"/>
        <v>CL (Chile) excluded from 2500 (Member countries of WTO)</v>
      </c>
    </row>
    <row r="9" spans="1:6" x14ac:dyDescent="0.25">
      <c r="A9" s="9" t="s">
        <v>568</v>
      </c>
      <c r="B9" s="9" t="s">
        <v>2000</v>
      </c>
      <c r="C9" s="9" t="s">
        <v>1495</v>
      </c>
      <c r="D9" s="9" t="s">
        <v>2009</v>
      </c>
      <c r="E9" s="9" t="s">
        <v>1547</v>
      </c>
      <c r="F9" s="9" t="str">
        <f t="shared" si="0"/>
        <v>IS (Iceland) excluded from 2500 (Member countries of WTO)</v>
      </c>
    </row>
    <row r="10" spans="1:6" x14ac:dyDescent="0.25">
      <c r="A10" s="9" t="s">
        <v>568</v>
      </c>
      <c r="B10" s="9" t="s">
        <v>2000</v>
      </c>
      <c r="C10" s="9" t="s">
        <v>1495</v>
      </c>
      <c r="D10" s="9" t="s">
        <v>2201</v>
      </c>
      <c r="E10" s="9" t="s">
        <v>1877</v>
      </c>
      <c r="F10" s="9" t="str">
        <f t="shared" si="0"/>
        <v>NZ (New Zealand) excluded from 2500 (Member countries of WTO)</v>
      </c>
    </row>
    <row r="11" spans="1:6" x14ac:dyDescent="0.25">
      <c r="A11" s="9" t="s">
        <v>568</v>
      </c>
      <c r="B11" s="9" t="s">
        <v>2000</v>
      </c>
      <c r="C11" s="9" t="s">
        <v>1495</v>
      </c>
      <c r="D11" s="9" t="s">
        <v>2202</v>
      </c>
      <c r="E11" s="9" t="s">
        <v>1879</v>
      </c>
      <c r="F11" s="9" t="str">
        <f t="shared" si="0"/>
        <v>UY (Uruguay) excluded from 2500 (Member countries of WTO)</v>
      </c>
    </row>
    <row r="12" spans="1:6" x14ac:dyDescent="0.25">
      <c r="A12" s="9" t="s">
        <v>593</v>
      </c>
      <c r="B12" s="9" t="s">
        <v>2000</v>
      </c>
      <c r="C12" s="9" t="s">
        <v>1495</v>
      </c>
      <c r="D12" s="9" t="s">
        <v>2199</v>
      </c>
      <c r="E12" s="9" t="s">
        <v>1873</v>
      </c>
      <c r="F12" s="9" t="str">
        <f t="shared" si="0"/>
        <v>AR (Argentina) excluded from 2500 (Member countries of WTO)</v>
      </c>
    </row>
    <row r="13" spans="1:6" x14ac:dyDescent="0.25">
      <c r="A13" s="9" t="s">
        <v>593</v>
      </c>
      <c r="B13" s="9" t="s">
        <v>2000</v>
      </c>
      <c r="C13" s="9" t="s">
        <v>1495</v>
      </c>
      <c r="D13" s="9" t="s">
        <v>2200</v>
      </c>
      <c r="E13" s="9" t="s">
        <v>1875</v>
      </c>
      <c r="F13" s="9" t="str">
        <f t="shared" si="0"/>
        <v>AU (Australia) excluded from 2500 (Member countries of WTO)</v>
      </c>
    </row>
    <row r="14" spans="1:6" x14ac:dyDescent="0.25">
      <c r="A14" s="9" t="s">
        <v>593</v>
      </c>
      <c r="B14" s="9" t="s">
        <v>2000</v>
      </c>
      <c r="C14" s="9" t="s">
        <v>1495</v>
      </c>
      <c r="D14" s="9" t="s">
        <v>2188</v>
      </c>
      <c r="E14" s="9" t="s">
        <v>1861</v>
      </c>
      <c r="F14" s="9" t="str">
        <f t="shared" si="0"/>
        <v>CL (Chile) excluded from 2500 (Member countries of WTO)</v>
      </c>
    </row>
    <row r="15" spans="1:6" x14ac:dyDescent="0.25">
      <c r="A15" s="9" t="s">
        <v>593</v>
      </c>
      <c r="B15" s="9" t="s">
        <v>2000</v>
      </c>
      <c r="C15" s="9" t="s">
        <v>1495</v>
      </c>
      <c r="D15" s="9" t="s">
        <v>2009</v>
      </c>
      <c r="E15" s="9" t="s">
        <v>1547</v>
      </c>
      <c r="F15" s="9" t="str">
        <f t="shared" si="0"/>
        <v>IS (Iceland) excluded from 2500 (Member countries of WTO)</v>
      </c>
    </row>
    <row r="16" spans="1:6" x14ac:dyDescent="0.25">
      <c r="A16" s="9" t="s">
        <v>593</v>
      </c>
      <c r="B16" s="9" t="s">
        <v>2000</v>
      </c>
      <c r="C16" s="9" t="s">
        <v>1495</v>
      </c>
      <c r="D16" s="9" t="s">
        <v>2201</v>
      </c>
      <c r="E16" s="9" t="s">
        <v>1877</v>
      </c>
      <c r="F16" s="9" t="str">
        <f t="shared" si="0"/>
        <v>NZ (New Zealand) excluded from 2500 (Member countries of WTO)</v>
      </c>
    </row>
    <row r="17" spans="1:6" x14ac:dyDescent="0.25">
      <c r="A17" s="9" t="s">
        <v>593</v>
      </c>
      <c r="B17" s="9" t="s">
        <v>2000</v>
      </c>
      <c r="C17" s="9" t="s">
        <v>1495</v>
      </c>
      <c r="D17" s="9" t="s">
        <v>2202</v>
      </c>
      <c r="E17" s="9" t="s">
        <v>1879</v>
      </c>
      <c r="F17" s="9" t="str">
        <f t="shared" si="0"/>
        <v>UY (Uruguay) excluded from 2500 (Member countries of WTO)</v>
      </c>
    </row>
    <row r="18" spans="1:6" x14ac:dyDescent="0.25">
      <c r="A18" s="9" t="s">
        <v>594</v>
      </c>
      <c r="B18" s="9" t="s">
        <v>2000</v>
      </c>
      <c r="C18" s="9" t="s">
        <v>1495</v>
      </c>
      <c r="D18" s="9" t="s">
        <v>2199</v>
      </c>
      <c r="E18" s="9" t="s">
        <v>1873</v>
      </c>
      <c r="F18" s="9" t="str">
        <f t="shared" si="0"/>
        <v>AR (Argentina) excluded from 2500 (Member countries of WTO)</v>
      </c>
    </row>
    <row r="19" spans="1:6" x14ac:dyDescent="0.25">
      <c r="A19" s="9" t="s">
        <v>594</v>
      </c>
      <c r="B19" s="9" t="s">
        <v>2000</v>
      </c>
      <c r="C19" s="9" t="s">
        <v>1495</v>
      </c>
      <c r="D19" s="9" t="s">
        <v>2200</v>
      </c>
      <c r="E19" s="9" t="s">
        <v>1875</v>
      </c>
      <c r="F19" s="9" t="str">
        <f t="shared" si="0"/>
        <v>AU (Australia) excluded from 2500 (Member countries of WTO)</v>
      </c>
    </row>
    <row r="20" spans="1:6" x14ac:dyDescent="0.25">
      <c r="A20" s="9" t="s">
        <v>594</v>
      </c>
      <c r="B20" s="9" t="s">
        <v>2000</v>
      </c>
      <c r="C20" s="9" t="s">
        <v>1495</v>
      </c>
      <c r="D20" s="9" t="s">
        <v>2188</v>
      </c>
      <c r="E20" s="9" t="s">
        <v>1861</v>
      </c>
      <c r="F20" s="9" t="str">
        <f t="shared" si="0"/>
        <v>CL (Chile) excluded from 2500 (Member countries of WTO)</v>
      </c>
    </row>
    <row r="21" spans="1:6" x14ac:dyDescent="0.25">
      <c r="A21" s="9" t="s">
        <v>594</v>
      </c>
      <c r="B21" s="9" t="s">
        <v>2000</v>
      </c>
      <c r="C21" s="9" t="s">
        <v>1495</v>
      </c>
      <c r="D21" s="9" t="s">
        <v>2009</v>
      </c>
      <c r="E21" s="9" t="s">
        <v>1547</v>
      </c>
      <c r="F21" s="9" t="str">
        <f t="shared" si="0"/>
        <v>IS (Iceland) excluded from 2500 (Member countries of WTO)</v>
      </c>
    </row>
    <row r="22" spans="1:6" x14ac:dyDescent="0.25">
      <c r="A22" s="9" t="s">
        <v>594</v>
      </c>
      <c r="B22" s="9" t="s">
        <v>2000</v>
      </c>
      <c r="C22" s="9" t="s">
        <v>1495</v>
      </c>
      <c r="D22" s="9" t="s">
        <v>2201</v>
      </c>
      <c r="E22" s="9" t="s">
        <v>1877</v>
      </c>
      <c r="F22" s="9" t="str">
        <f t="shared" si="0"/>
        <v>NZ (New Zealand) excluded from 2500 (Member countries of WTO)</v>
      </c>
    </row>
    <row r="23" spans="1:6" x14ac:dyDescent="0.25">
      <c r="A23" s="9" t="s">
        <v>594</v>
      </c>
      <c r="B23" s="9" t="s">
        <v>2000</v>
      </c>
      <c r="C23" s="9" t="s">
        <v>1495</v>
      </c>
      <c r="D23" s="9" t="s">
        <v>2202</v>
      </c>
      <c r="E23" s="9" t="s">
        <v>1879</v>
      </c>
      <c r="F23" s="9" t="str">
        <f t="shared" si="0"/>
        <v>UY (Uruguay) excluded from 2500 (Member countries of WTO)</v>
      </c>
    </row>
    <row r="24" spans="1:6" x14ac:dyDescent="0.25">
      <c r="A24" s="9" t="s">
        <v>1028</v>
      </c>
      <c r="B24" s="9" t="s">
        <v>2315</v>
      </c>
      <c r="C24" s="9" t="s">
        <v>1915</v>
      </c>
      <c r="D24" s="9" t="s">
        <v>2320</v>
      </c>
      <c r="E24" s="9" t="s">
        <v>1945</v>
      </c>
      <c r="F24" s="9" t="str">
        <f t="shared" si="0"/>
        <v>PA (Panama) excluded from 2200 (Central America)</v>
      </c>
    </row>
    <row r="25" spans="1:6" x14ac:dyDescent="0.25">
      <c r="A25" s="9" t="s">
        <v>1031</v>
      </c>
      <c r="B25" s="9" t="s">
        <v>2315</v>
      </c>
      <c r="C25" s="9" t="s">
        <v>1915</v>
      </c>
      <c r="D25" s="9" t="s">
        <v>2320</v>
      </c>
      <c r="E25" s="9" t="s">
        <v>1945</v>
      </c>
      <c r="F25" s="9" t="str">
        <f t="shared" si="0"/>
        <v>PA (Panama) excluded from 2200 (Central America)</v>
      </c>
    </row>
    <row r="26" spans="1:6" x14ac:dyDescent="0.25">
      <c r="A26" s="9" t="s">
        <v>1136</v>
      </c>
      <c r="B26" s="9" t="s">
        <v>2428</v>
      </c>
      <c r="C26" s="9" t="s">
        <v>2429</v>
      </c>
      <c r="D26" s="9" t="s">
        <v>2529</v>
      </c>
      <c r="E26" s="9" t="s">
        <v>2524</v>
      </c>
      <c r="F26" s="9" t="str">
        <f t="shared" si="0"/>
        <v>AE (United Arab Emirates) excluded from 5001 (Countries subject to safeguard measures)</v>
      </c>
    </row>
    <row r="27" spans="1:6" x14ac:dyDescent="0.25">
      <c r="A27" s="9" t="s">
        <v>1136</v>
      </c>
      <c r="B27" s="9" t="s">
        <v>2428</v>
      </c>
      <c r="C27" s="9" t="s">
        <v>2429</v>
      </c>
      <c r="D27" s="9" t="s">
        <v>1997</v>
      </c>
      <c r="E27" s="9" t="s">
        <v>1489</v>
      </c>
      <c r="F27" s="9" t="str">
        <f t="shared" si="0"/>
        <v>CN (China) excluded from 5001 (Countries subject to safeguard measures)</v>
      </c>
    </row>
    <row r="28" spans="1:6" x14ac:dyDescent="0.25">
      <c r="A28" s="9" t="s">
        <v>1136</v>
      </c>
      <c r="B28" s="9" t="s">
        <v>2428</v>
      </c>
      <c r="C28" s="9" t="s">
        <v>2429</v>
      </c>
      <c r="D28" s="9" t="s">
        <v>1999</v>
      </c>
      <c r="E28" s="9" t="s">
        <v>1494</v>
      </c>
      <c r="F28" s="9" t="str">
        <f t="shared" si="0"/>
        <v>ID (Indonesia) excluded from 5001 (Countries subject to safeguard measures)</v>
      </c>
    </row>
    <row r="29" spans="1:6" x14ac:dyDescent="0.25">
      <c r="A29" s="9" t="s">
        <v>1136</v>
      </c>
      <c r="B29" s="9" t="s">
        <v>2428</v>
      </c>
      <c r="C29" s="9" t="s">
        <v>2429</v>
      </c>
      <c r="D29" s="9" t="s">
        <v>2004</v>
      </c>
      <c r="E29" s="9" t="s">
        <v>1913</v>
      </c>
      <c r="F29" s="9" t="str">
        <f t="shared" si="0"/>
        <v>MD (Moldova, Republic of) excluded from 5001 (Countries subject to safeguard measures)</v>
      </c>
    </row>
    <row r="30" spans="1:6" x14ac:dyDescent="0.25">
      <c r="A30" s="9" t="s">
        <v>1136</v>
      </c>
      <c r="B30" s="9" t="s">
        <v>2428</v>
      </c>
      <c r="C30" s="9" t="s">
        <v>2429</v>
      </c>
      <c r="D30" s="9" t="s">
        <v>2085</v>
      </c>
      <c r="E30" s="9" t="s">
        <v>2086</v>
      </c>
      <c r="F30" s="9" t="str">
        <f t="shared" si="0"/>
        <v>MK (Macedonia (Former Yugoslav Republic of)) excluded from 5001 (Countries subject to safeguard measures)</v>
      </c>
    </row>
    <row r="31" spans="1:6" x14ac:dyDescent="0.25">
      <c r="A31" s="9" t="s">
        <v>1136</v>
      </c>
      <c r="B31" s="9" t="s">
        <v>2428</v>
      </c>
      <c r="C31" s="9" t="s">
        <v>2429</v>
      </c>
      <c r="D31" s="9" t="s">
        <v>2530</v>
      </c>
      <c r="E31" s="9" t="s">
        <v>2522</v>
      </c>
      <c r="F31" s="9" t="str">
        <f t="shared" si="0"/>
        <v>MY (Malaysia) excluded from 5001 (Countries subject to safeguard measures)</v>
      </c>
    </row>
    <row r="32" spans="1:6" x14ac:dyDescent="0.25">
      <c r="A32" s="9" t="s">
        <v>1136</v>
      </c>
      <c r="B32" s="9" t="s">
        <v>2428</v>
      </c>
      <c r="C32" s="9" t="s">
        <v>2429</v>
      </c>
      <c r="D32" s="9" t="s">
        <v>2531</v>
      </c>
      <c r="E32" s="9" t="s">
        <v>2523</v>
      </c>
      <c r="F32" s="9" t="str">
        <f t="shared" si="0"/>
        <v>SA (Saudi Arabia) excluded from 5001 (Countries subject to safeguard measures)</v>
      </c>
    </row>
    <row r="33" spans="1:6" x14ac:dyDescent="0.25">
      <c r="A33" s="9" t="s">
        <v>1136</v>
      </c>
      <c r="B33" s="9" t="s">
        <v>2428</v>
      </c>
      <c r="C33" s="9" t="s">
        <v>2429</v>
      </c>
      <c r="D33" s="9" t="s">
        <v>2532</v>
      </c>
      <c r="E33" s="9" t="s">
        <v>2525</v>
      </c>
      <c r="F33" s="9" t="str">
        <f t="shared" si="0"/>
        <v>VN (Viet Nam) excluded from 5001 (Countries subject to safeguard measures)</v>
      </c>
    </row>
    <row r="34" spans="1:6" x14ac:dyDescent="0.25">
      <c r="A34" s="9" t="s">
        <v>1136</v>
      </c>
      <c r="B34" s="9" t="s">
        <v>2428</v>
      </c>
      <c r="C34" s="9" t="s">
        <v>2429</v>
      </c>
      <c r="D34" s="9" t="s">
        <v>2162</v>
      </c>
      <c r="E34" s="9" t="s">
        <v>1817</v>
      </c>
      <c r="F34" s="9" t="str">
        <f t="shared" si="0"/>
        <v>ZA (South Africa) excluded from 5001 (Countries subject to safeguard measures)</v>
      </c>
    </row>
    <row r="35" spans="1:6" x14ac:dyDescent="0.25">
      <c r="A35" s="9" t="s">
        <v>1138</v>
      </c>
      <c r="B35" s="9" t="s">
        <v>2428</v>
      </c>
      <c r="C35" s="9" t="s">
        <v>2429</v>
      </c>
      <c r="D35" s="9" t="s">
        <v>2529</v>
      </c>
      <c r="E35" s="9" t="s">
        <v>2524</v>
      </c>
      <c r="F35" s="9" t="str">
        <f t="shared" si="0"/>
        <v>AE (United Arab Emirates) excluded from 5001 (Countries subject to safeguard measures)</v>
      </c>
    </row>
    <row r="36" spans="1:6" x14ac:dyDescent="0.25">
      <c r="A36" s="9" t="s">
        <v>1138</v>
      </c>
      <c r="B36" s="9" t="s">
        <v>2428</v>
      </c>
      <c r="C36" s="9" t="s">
        <v>2429</v>
      </c>
      <c r="D36" s="9" t="s">
        <v>1997</v>
      </c>
      <c r="E36" s="9" t="s">
        <v>1489</v>
      </c>
      <c r="F36" s="9" t="str">
        <f t="shared" si="0"/>
        <v>CN (China) excluded from 5001 (Countries subject to safeguard measures)</v>
      </c>
    </row>
    <row r="37" spans="1:6" x14ac:dyDescent="0.25">
      <c r="A37" s="9" t="s">
        <v>1138</v>
      </c>
      <c r="B37" s="9" t="s">
        <v>2428</v>
      </c>
      <c r="C37" s="9" t="s">
        <v>2429</v>
      </c>
      <c r="D37" s="9" t="s">
        <v>2123</v>
      </c>
      <c r="E37" s="9" t="s">
        <v>1797</v>
      </c>
      <c r="F37" s="9" t="str">
        <f t="shared" si="0"/>
        <v>EG (Egypt) excluded from 5001 (Countries subject to safeguard measures)</v>
      </c>
    </row>
    <row r="38" spans="1:6" x14ac:dyDescent="0.25">
      <c r="A38" s="9" t="s">
        <v>1138</v>
      </c>
      <c r="B38" s="9" t="s">
        <v>2428</v>
      </c>
      <c r="C38" s="9" t="s">
        <v>2429</v>
      </c>
      <c r="D38" s="9" t="s">
        <v>1999</v>
      </c>
      <c r="E38" s="9" t="s">
        <v>1494</v>
      </c>
      <c r="F38" s="9" t="str">
        <f t="shared" si="0"/>
        <v>ID (Indonesia) excluded from 5001 (Countries subject to safeguard measures)</v>
      </c>
    </row>
    <row r="39" spans="1:6" x14ac:dyDescent="0.25">
      <c r="A39" s="9" t="s">
        <v>1138</v>
      </c>
      <c r="B39" s="9" t="s">
        <v>2428</v>
      </c>
      <c r="C39" s="9" t="s">
        <v>2429</v>
      </c>
      <c r="D39" s="9" t="s">
        <v>2004</v>
      </c>
      <c r="E39" s="9" t="s">
        <v>1913</v>
      </c>
      <c r="F39" s="9" t="str">
        <f t="shared" si="0"/>
        <v>MD (Moldova, Republic of) excluded from 5001 (Countries subject to safeguard measures)</v>
      </c>
    </row>
    <row r="40" spans="1:6" x14ac:dyDescent="0.25">
      <c r="A40" s="9" t="s">
        <v>1138</v>
      </c>
      <c r="B40" s="9" t="s">
        <v>2428</v>
      </c>
      <c r="C40" s="9" t="s">
        <v>2429</v>
      </c>
      <c r="D40" s="9" t="s">
        <v>2085</v>
      </c>
      <c r="E40" s="9" t="s">
        <v>2086</v>
      </c>
      <c r="F40" s="9" t="str">
        <f t="shared" si="0"/>
        <v>MK (Macedonia (Former Yugoslav Republic of)) excluded from 5001 (Countries subject to safeguard measures)</v>
      </c>
    </row>
    <row r="41" spans="1:6" x14ac:dyDescent="0.25">
      <c r="A41" s="9" t="s">
        <v>1138</v>
      </c>
      <c r="B41" s="9" t="s">
        <v>2428</v>
      </c>
      <c r="C41" s="9" t="s">
        <v>2429</v>
      </c>
      <c r="D41" s="9" t="s">
        <v>2530</v>
      </c>
      <c r="E41" s="9" t="s">
        <v>2522</v>
      </c>
      <c r="F41" s="9" t="str">
        <f t="shared" si="0"/>
        <v>MY (Malaysia) excluded from 5001 (Countries subject to safeguard measures)</v>
      </c>
    </row>
    <row r="42" spans="1:6" x14ac:dyDescent="0.25">
      <c r="A42" s="9" t="s">
        <v>1138</v>
      </c>
      <c r="B42" s="9" t="s">
        <v>2428</v>
      </c>
      <c r="C42" s="9" t="s">
        <v>2429</v>
      </c>
      <c r="D42" s="9" t="s">
        <v>2531</v>
      </c>
      <c r="E42" s="9" t="s">
        <v>2523</v>
      </c>
      <c r="F42" s="9" t="str">
        <f t="shared" si="0"/>
        <v>SA (Saudi Arabia) excluded from 5001 (Countries subject to safeguard measures)</v>
      </c>
    </row>
    <row r="43" spans="1:6" x14ac:dyDescent="0.25">
      <c r="A43" s="9" t="s">
        <v>1138</v>
      </c>
      <c r="B43" s="9" t="s">
        <v>2428</v>
      </c>
      <c r="C43" s="9" t="s">
        <v>2429</v>
      </c>
      <c r="D43" s="9" t="s">
        <v>2162</v>
      </c>
      <c r="E43" s="9" t="s">
        <v>1817</v>
      </c>
      <c r="F43" s="9" t="str">
        <f t="shared" si="0"/>
        <v>ZA (South Africa) excluded from 5001 (Countries subject to safeguard measures)</v>
      </c>
    </row>
    <row r="44" spans="1:6" x14ac:dyDescent="0.25">
      <c r="A44" s="9" t="s">
        <v>1139</v>
      </c>
      <c r="B44" s="9" t="s">
        <v>2428</v>
      </c>
      <c r="C44" s="9" t="s">
        <v>2429</v>
      </c>
      <c r="D44" s="9" t="s">
        <v>2529</v>
      </c>
      <c r="E44" s="9" t="s">
        <v>2524</v>
      </c>
      <c r="F44" s="9" t="str">
        <f t="shared" si="0"/>
        <v>AE (United Arab Emirates) excluded from 5001 (Countries subject to safeguard measures)</v>
      </c>
    </row>
    <row r="45" spans="1:6" x14ac:dyDescent="0.25">
      <c r="A45" s="9" t="s">
        <v>1139</v>
      </c>
      <c r="B45" s="9" t="s">
        <v>2428</v>
      </c>
      <c r="C45" s="9" t="s">
        <v>2429</v>
      </c>
      <c r="D45" s="9" t="s">
        <v>2533</v>
      </c>
      <c r="E45" s="9" t="s">
        <v>2526</v>
      </c>
      <c r="F45" s="9" t="str">
        <f t="shared" si="0"/>
        <v>BR (Brazil) excluded from 5001 (Countries subject to safeguard measures)</v>
      </c>
    </row>
    <row r="46" spans="1:6" x14ac:dyDescent="0.25">
      <c r="A46" s="9" t="s">
        <v>1139</v>
      </c>
      <c r="B46" s="9" t="s">
        <v>2428</v>
      </c>
      <c r="C46" s="9" t="s">
        <v>2429</v>
      </c>
      <c r="D46" s="9" t="s">
        <v>2123</v>
      </c>
      <c r="E46" s="9" t="s">
        <v>1797</v>
      </c>
      <c r="F46" s="9" t="str">
        <f t="shared" si="0"/>
        <v>EG (Egypt) excluded from 5001 (Countries subject to safeguard measures)</v>
      </c>
    </row>
    <row r="47" spans="1:6" x14ac:dyDescent="0.25">
      <c r="A47" s="9" t="s">
        <v>1139</v>
      </c>
      <c r="B47" s="9" t="s">
        <v>2428</v>
      </c>
      <c r="C47" s="9" t="s">
        <v>2429</v>
      </c>
      <c r="D47" s="9" t="s">
        <v>1999</v>
      </c>
      <c r="E47" s="9" t="s">
        <v>1494</v>
      </c>
      <c r="F47" s="9" t="str">
        <f t="shared" si="0"/>
        <v>ID (Indonesia) excluded from 5001 (Countries subject to safeguard measures)</v>
      </c>
    </row>
    <row r="48" spans="1:6" x14ac:dyDescent="0.25">
      <c r="A48" s="9" t="s">
        <v>1139</v>
      </c>
      <c r="B48" s="9" t="s">
        <v>2428</v>
      </c>
      <c r="C48" s="9" t="s">
        <v>2429</v>
      </c>
      <c r="D48" s="9" t="s">
        <v>2004</v>
      </c>
      <c r="E48" s="9" t="s">
        <v>1913</v>
      </c>
      <c r="F48" s="9" t="str">
        <f t="shared" si="0"/>
        <v>MD (Moldova, Republic of) excluded from 5001 (Countries subject to safeguard measures)</v>
      </c>
    </row>
    <row r="49" spans="1:6" x14ac:dyDescent="0.25">
      <c r="A49" s="9" t="s">
        <v>1139</v>
      </c>
      <c r="B49" s="9" t="s">
        <v>2428</v>
      </c>
      <c r="C49" s="9" t="s">
        <v>2429</v>
      </c>
      <c r="D49" s="9" t="s">
        <v>2085</v>
      </c>
      <c r="E49" s="9" t="s">
        <v>2086</v>
      </c>
      <c r="F49" s="9" t="str">
        <f t="shared" si="0"/>
        <v>MK (Macedonia (Former Yugoslav Republic of)) excluded from 5001 (Countries subject to safeguard measures)</v>
      </c>
    </row>
    <row r="50" spans="1:6" x14ac:dyDescent="0.25">
      <c r="A50" s="9" t="s">
        <v>1139</v>
      </c>
      <c r="B50" s="9" t="s">
        <v>2428</v>
      </c>
      <c r="C50" s="9" t="s">
        <v>2429</v>
      </c>
      <c r="D50" s="9" t="s">
        <v>2530</v>
      </c>
      <c r="E50" s="9" t="s">
        <v>2522</v>
      </c>
      <c r="F50" s="9" t="str">
        <f t="shared" si="0"/>
        <v>MY (Malaysia) excluded from 5001 (Countries subject to safeguard measures)</v>
      </c>
    </row>
    <row r="51" spans="1:6" x14ac:dyDescent="0.25">
      <c r="A51" s="9" t="s">
        <v>1139</v>
      </c>
      <c r="B51" s="9" t="s">
        <v>2428</v>
      </c>
      <c r="C51" s="9" t="s">
        <v>2429</v>
      </c>
      <c r="D51" s="9" t="s">
        <v>2531</v>
      </c>
      <c r="E51" s="9" t="s">
        <v>2523</v>
      </c>
      <c r="F51" s="9" t="str">
        <f t="shared" si="0"/>
        <v>SA (Saudi Arabia) excluded from 5001 (Countries subject to safeguard measures)</v>
      </c>
    </row>
    <row r="52" spans="1:6" x14ac:dyDescent="0.25">
      <c r="A52" s="9" t="s">
        <v>1139</v>
      </c>
      <c r="B52" s="9" t="s">
        <v>2428</v>
      </c>
      <c r="C52" s="9" t="s">
        <v>2429</v>
      </c>
      <c r="D52" s="9" t="s">
        <v>2002</v>
      </c>
      <c r="E52" s="9" t="s">
        <v>1498</v>
      </c>
      <c r="F52" s="9" t="str">
        <f t="shared" si="0"/>
        <v>TR (Turkey) excluded from 5001 (Countries subject to safeguard measures)</v>
      </c>
    </row>
    <row r="53" spans="1:6" x14ac:dyDescent="0.25">
      <c r="A53" s="9" t="s">
        <v>1139</v>
      </c>
      <c r="B53" s="9" t="s">
        <v>2428</v>
      </c>
      <c r="C53" s="9" t="s">
        <v>2429</v>
      </c>
      <c r="D53" s="9" t="s">
        <v>2287</v>
      </c>
      <c r="E53" s="9" t="s">
        <v>1907</v>
      </c>
      <c r="F53" s="9" t="str">
        <f t="shared" si="0"/>
        <v>UA (Ukraine) excluded from 5001 (Countries subject to safeguard measures)</v>
      </c>
    </row>
    <row r="54" spans="1:6" x14ac:dyDescent="0.25">
      <c r="A54" s="9" t="s">
        <v>1139</v>
      </c>
      <c r="B54" s="9" t="s">
        <v>2428</v>
      </c>
      <c r="C54" s="9" t="s">
        <v>2429</v>
      </c>
      <c r="D54" s="9" t="s">
        <v>2532</v>
      </c>
      <c r="E54" s="9" t="s">
        <v>2525</v>
      </c>
      <c r="F54" s="9" t="str">
        <f t="shared" si="0"/>
        <v>VN (Viet Nam) excluded from 5001 (Countries subject to safeguard measures)</v>
      </c>
    </row>
    <row r="55" spans="1:6" x14ac:dyDescent="0.25">
      <c r="A55" s="9" t="s">
        <v>1139</v>
      </c>
      <c r="B55" s="9" t="s">
        <v>2428</v>
      </c>
      <c r="C55" s="9" t="s">
        <v>2429</v>
      </c>
      <c r="D55" s="9" t="s">
        <v>2162</v>
      </c>
      <c r="E55" s="9" t="s">
        <v>1817</v>
      </c>
      <c r="F55" s="9" t="str">
        <f t="shared" si="0"/>
        <v>ZA (South Africa) excluded from 5001 (Countries subject to safeguard measures)</v>
      </c>
    </row>
    <row r="56" spans="1:6" x14ac:dyDescent="0.25">
      <c r="A56" s="9" t="s">
        <v>1140</v>
      </c>
      <c r="B56" s="9" t="s">
        <v>2428</v>
      </c>
      <c r="C56" s="9" t="s">
        <v>2429</v>
      </c>
      <c r="D56" s="9" t="s">
        <v>2529</v>
      </c>
      <c r="E56" s="9" t="s">
        <v>2524</v>
      </c>
      <c r="F56" s="9" t="str">
        <f t="shared" si="0"/>
        <v>AE (United Arab Emirates) excluded from 5001 (Countries subject to safeguard measures)</v>
      </c>
    </row>
    <row r="57" spans="1:6" x14ac:dyDescent="0.25">
      <c r="A57" s="9" t="s">
        <v>1140</v>
      </c>
      <c r="B57" s="9" t="s">
        <v>2428</v>
      </c>
      <c r="C57" s="9" t="s">
        <v>2429</v>
      </c>
      <c r="D57" s="9" t="s">
        <v>2533</v>
      </c>
      <c r="E57" s="9" t="s">
        <v>2526</v>
      </c>
      <c r="F57" s="9" t="str">
        <f t="shared" si="0"/>
        <v>BR (Brazil) excluded from 5001 (Countries subject to safeguard measures)</v>
      </c>
    </row>
    <row r="58" spans="1:6" x14ac:dyDescent="0.25">
      <c r="A58" s="9" t="s">
        <v>1140</v>
      </c>
      <c r="B58" s="9" t="s">
        <v>2428</v>
      </c>
      <c r="C58" s="9" t="s">
        <v>2429</v>
      </c>
      <c r="D58" s="9" t="s">
        <v>2123</v>
      </c>
      <c r="E58" s="9" t="s">
        <v>1797</v>
      </c>
      <c r="F58" s="9" t="str">
        <f t="shared" si="0"/>
        <v>EG (Egypt) excluded from 5001 (Countries subject to safeguard measures)</v>
      </c>
    </row>
    <row r="59" spans="1:6" x14ac:dyDescent="0.25">
      <c r="A59" s="9" t="s">
        <v>1140</v>
      </c>
      <c r="B59" s="9" t="s">
        <v>2428</v>
      </c>
      <c r="C59" s="9" t="s">
        <v>2429</v>
      </c>
      <c r="D59" s="9" t="s">
        <v>1999</v>
      </c>
      <c r="E59" s="9" t="s">
        <v>1494</v>
      </c>
      <c r="F59" s="9" t="str">
        <f t="shared" si="0"/>
        <v>ID (Indonesia) excluded from 5001 (Countries subject to safeguard measures)</v>
      </c>
    </row>
    <row r="60" spans="1:6" x14ac:dyDescent="0.25">
      <c r="A60" s="9" t="s">
        <v>1140</v>
      </c>
      <c r="B60" s="9" t="s">
        <v>2428</v>
      </c>
      <c r="C60" s="9" t="s">
        <v>2429</v>
      </c>
      <c r="D60" s="9" t="s">
        <v>2004</v>
      </c>
      <c r="E60" s="9" t="s">
        <v>1913</v>
      </c>
      <c r="F60" s="9" t="str">
        <f t="shared" si="0"/>
        <v>MD (Moldova, Republic of) excluded from 5001 (Countries subject to safeguard measures)</v>
      </c>
    </row>
    <row r="61" spans="1:6" x14ac:dyDescent="0.25">
      <c r="A61" s="9" t="s">
        <v>1140</v>
      </c>
      <c r="B61" s="9" t="s">
        <v>2428</v>
      </c>
      <c r="C61" s="9" t="s">
        <v>2429</v>
      </c>
      <c r="D61" s="9" t="s">
        <v>2085</v>
      </c>
      <c r="E61" s="9" t="s">
        <v>2086</v>
      </c>
      <c r="F61" s="9" t="str">
        <f t="shared" si="0"/>
        <v>MK (Macedonia (Former Yugoslav Republic of)) excluded from 5001 (Countries subject to safeguard measures)</v>
      </c>
    </row>
    <row r="62" spans="1:6" x14ac:dyDescent="0.25">
      <c r="A62" s="9" t="s">
        <v>1140</v>
      </c>
      <c r="B62" s="9" t="s">
        <v>2428</v>
      </c>
      <c r="C62" s="9" t="s">
        <v>2429</v>
      </c>
      <c r="D62" s="9" t="s">
        <v>2530</v>
      </c>
      <c r="E62" s="9" t="s">
        <v>2522</v>
      </c>
      <c r="F62" s="9" t="str">
        <f t="shared" si="0"/>
        <v>MY (Malaysia) excluded from 5001 (Countries subject to safeguard measures)</v>
      </c>
    </row>
    <row r="63" spans="1:6" x14ac:dyDescent="0.25">
      <c r="A63" s="9" t="s">
        <v>1140</v>
      </c>
      <c r="B63" s="9" t="s">
        <v>2428</v>
      </c>
      <c r="C63" s="9" t="s">
        <v>2429</v>
      </c>
      <c r="D63" s="9" t="s">
        <v>2531</v>
      </c>
      <c r="E63" s="9" t="s">
        <v>2523</v>
      </c>
      <c r="F63" s="9" t="str">
        <f t="shared" si="0"/>
        <v>SA (Saudi Arabia) excluded from 5001 (Countries subject to safeguard measures)</v>
      </c>
    </row>
    <row r="64" spans="1:6" x14ac:dyDescent="0.25">
      <c r="A64" s="9" t="s">
        <v>1140</v>
      </c>
      <c r="B64" s="9" t="s">
        <v>2428</v>
      </c>
      <c r="C64" s="9" t="s">
        <v>2429</v>
      </c>
      <c r="D64" s="9" t="s">
        <v>2287</v>
      </c>
      <c r="E64" s="9" t="s">
        <v>1907</v>
      </c>
      <c r="F64" s="9" t="str">
        <f t="shared" si="0"/>
        <v>UA (Ukraine) excluded from 5001 (Countries subject to safeguard measures)</v>
      </c>
    </row>
    <row r="65" spans="1:6" x14ac:dyDescent="0.25">
      <c r="A65" s="9" t="s">
        <v>1140</v>
      </c>
      <c r="B65" s="9" t="s">
        <v>2428</v>
      </c>
      <c r="C65" s="9" t="s">
        <v>2429</v>
      </c>
      <c r="D65" s="9" t="s">
        <v>2162</v>
      </c>
      <c r="E65" s="9" t="s">
        <v>1817</v>
      </c>
      <c r="F65" s="9" t="str">
        <f t="shared" si="0"/>
        <v>ZA (South Africa) excluded from 5001 (Countries subject to safeguard measures)</v>
      </c>
    </row>
    <row r="66" spans="1:6" x14ac:dyDescent="0.25">
      <c r="A66" s="9" t="s">
        <v>1141</v>
      </c>
      <c r="B66" s="9" t="s">
        <v>2428</v>
      </c>
      <c r="C66" s="9" t="s">
        <v>2429</v>
      </c>
      <c r="D66" s="9" t="s">
        <v>2529</v>
      </c>
      <c r="E66" s="9" t="s">
        <v>2524</v>
      </c>
      <c r="F66" s="9" t="str">
        <f t="shared" ref="F66:F129" si="1">CONCATENATE(D66, " (", E66, ") excluded from ", B66, " (", C66, ")")</f>
        <v>AE (United Arab Emirates) excluded from 5001 (Countries subject to safeguard measures)</v>
      </c>
    </row>
    <row r="67" spans="1:6" x14ac:dyDescent="0.25">
      <c r="A67" s="9" t="s">
        <v>1141</v>
      </c>
      <c r="B67" s="9" t="s">
        <v>2428</v>
      </c>
      <c r="C67" s="9" t="s">
        <v>2429</v>
      </c>
      <c r="D67" s="9" t="s">
        <v>2533</v>
      </c>
      <c r="E67" s="9" t="s">
        <v>2526</v>
      </c>
      <c r="F67" s="9" t="str">
        <f t="shared" si="1"/>
        <v>BR (Brazil) excluded from 5001 (Countries subject to safeguard measures)</v>
      </c>
    </row>
    <row r="68" spans="1:6" x14ac:dyDescent="0.25">
      <c r="A68" s="9" t="s">
        <v>1141</v>
      </c>
      <c r="B68" s="9" t="s">
        <v>2428</v>
      </c>
      <c r="C68" s="9" t="s">
        <v>2429</v>
      </c>
      <c r="D68" s="9" t="s">
        <v>1997</v>
      </c>
      <c r="E68" s="9" t="s">
        <v>1489</v>
      </c>
      <c r="F68" s="9" t="str">
        <f t="shared" si="1"/>
        <v>CN (China) excluded from 5001 (Countries subject to safeguard measures)</v>
      </c>
    </row>
    <row r="69" spans="1:6" x14ac:dyDescent="0.25">
      <c r="A69" s="9" t="s">
        <v>1141</v>
      </c>
      <c r="B69" s="9" t="s">
        <v>2428</v>
      </c>
      <c r="C69" s="9" t="s">
        <v>2429</v>
      </c>
      <c r="D69" s="9" t="s">
        <v>2123</v>
      </c>
      <c r="E69" s="9" t="s">
        <v>1797</v>
      </c>
      <c r="F69" s="9" t="str">
        <f t="shared" si="1"/>
        <v>EG (Egypt) excluded from 5001 (Countries subject to safeguard measures)</v>
      </c>
    </row>
    <row r="70" spans="1:6" x14ac:dyDescent="0.25">
      <c r="A70" s="9" t="s">
        <v>1141</v>
      </c>
      <c r="B70" s="9" t="s">
        <v>2428</v>
      </c>
      <c r="C70" s="9" t="s">
        <v>2429</v>
      </c>
      <c r="D70" s="9" t="s">
        <v>1999</v>
      </c>
      <c r="E70" s="9" t="s">
        <v>1494</v>
      </c>
      <c r="F70" s="9" t="str">
        <f t="shared" si="1"/>
        <v>ID (Indonesia) excluded from 5001 (Countries subject to safeguard measures)</v>
      </c>
    </row>
    <row r="71" spans="1:6" x14ac:dyDescent="0.25">
      <c r="A71" s="9" t="s">
        <v>1141</v>
      </c>
      <c r="B71" s="9" t="s">
        <v>2428</v>
      </c>
      <c r="C71" s="9" t="s">
        <v>2429</v>
      </c>
      <c r="D71" s="9" t="s">
        <v>2004</v>
      </c>
      <c r="E71" s="9" t="s">
        <v>1913</v>
      </c>
      <c r="F71" s="9" t="str">
        <f t="shared" si="1"/>
        <v>MD (Moldova, Republic of) excluded from 5001 (Countries subject to safeguard measures)</v>
      </c>
    </row>
    <row r="72" spans="1:6" x14ac:dyDescent="0.25">
      <c r="A72" s="9" t="s">
        <v>1141</v>
      </c>
      <c r="B72" s="9" t="s">
        <v>2428</v>
      </c>
      <c r="C72" s="9" t="s">
        <v>2429</v>
      </c>
      <c r="D72" s="9" t="s">
        <v>2530</v>
      </c>
      <c r="E72" s="9" t="s">
        <v>2522</v>
      </c>
      <c r="F72" s="9" t="str">
        <f t="shared" si="1"/>
        <v>MY (Malaysia) excluded from 5001 (Countries subject to safeguard measures)</v>
      </c>
    </row>
    <row r="73" spans="1:6" x14ac:dyDescent="0.25">
      <c r="A73" s="9" t="s">
        <v>1141</v>
      </c>
      <c r="B73" s="9" t="s">
        <v>2428</v>
      </c>
      <c r="C73" s="9" t="s">
        <v>2429</v>
      </c>
      <c r="D73" s="9" t="s">
        <v>2531</v>
      </c>
      <c r="E73" s="9" t="s">
        <v>2523</v>
      </c>
      <c r="F73" s="9" t="str">
        <f t="shared" si="1"/>
        <v>SA (Saudi Arabia) excluded from 5001 (Countries subject to safeguard measures)</v>
      </c>
    </row>
    <row r="74" spans="1:6" x14ac:dyDescent="0.25">
      <c r="A74" s="9" t="s">
        <v>1141</v>
      </c>
      <c r="B74" s="9" t="s">
        <v>2428</v>
      </c>
      <c r="C74" s="9" t="s">
        <v>2429</v>
      </c>
      <c r="D74" s="9" t="s">
        <v>2287</v>
      </c>
      <c r="E74" s="9" t="s">
        <v>1907</v>
      </c>
      <c r="F74" s="9" t="str">
        <f t="shared" si="1"/>
        <v>UA (Ukraine) excluded from 5001 (Countries subject to safeguard measures)</v>
      </c>
    </row>
    <row r="75" spans="1:6" x14ac:dyDescent="0.25">
      <c r="A75" s="9" t="s">
        <v>1141</v>
      </c>
      <c r="B75" s="9" t="s">
        <v>2428</v>
      </c>
      <c r="C75" s="9" t="s">
        <v>2429</v>
      </c>
      <c r="D75" s="9" t="s">
        <v>2532</v>
      </c>
      <c r="E75" s="9" t="s">
        <v>2525</v>
      </c>
      <c r="F75" s="9" t="str">
        <f t="shared" si="1"/>
        <v>VN (Viet Nam) excluded from 5001 (Countries subject to safeguard measures)</v>
      </c>
    </row>
    <row r="76" spans="1:6" x14ac:dyDescent="0.25">
      <c r="A76" s="9" t="s">
        <v>1141</v>
      </c>
      <c r="B76" s="9" t="s">
        <v>2428</v>
      </c>
      <c r="C76" s="9" t="s">
        <v>2429</v>
      </c>
      <c r="D76" s="9" t="s">
        <v>2162</v>
      </c>
      <c r="E76" s="9" t="s">
        <v>1817</v>
      </c>
      <c r="F76" s="9" t="str">
        <f t="shared" si="1"/>
        <v>ZA (South Africa) excluded from 5001 (Countries subject to safeguard measures)</v>
      </c>
    </row>
    <row r="77" spans="1:6" x14ac:dyDescent="0.25">
      <c r="A77" s="9" t="s">
        <v>1142</v>
      </c>
      <c r="B77" s="9" t="s">
        <v>2428</v>
      </c>
      <c r="C77" s="9" t="s">
        <v>2429</v>
      </c>
      <c r="D77" s="9" t="s">
        <v>2529</v>
      </c>
      <c r="E77" s="9" t="s">
        <v>2524</v>
      </c>
      <c r="F77" s="9" t="str">
        <f t="shared" si="1"/>
        <v>AE (United Arab Emirates) excluded from 5001 (Countries subject to safeguard measures)</v>
      </c>
    </row>
    <row r="78" spans="1:6" x14ac:dyDescent="0.25">
      <c r="A78" s="9" t="s">
        <v>1142</v>
      </c>
      <c r="B78" s="9" t="s">
        <v>2428</v>
      </c>
      <c r="C78" s="9" t="s">
        <v>2429</v>
      </c>
      <c r="D78" s="9" t="s">
        <v>2123</v>
      </c>
      <c r="E78" s="9" t="s">
        <v>1797</v>
      </c>
      <c r="F78" s="9" t="str">
        <f t="shared" si="1"/>
        <v>EG (Egypt) excluded from 5001 (Countries subject to safeguard measures)</v>
      </c>
    </row>
    <row r="79" spans="1:6" x14ac:dyDescent="0.25">
      <c r="A79" s="9" t="s">
        <v>1142</v>
      </c>
      <c r="B79" s="9" t="s">
        <v>2428</v>
      </c>
      <c r="C79" s="9" t="s">
        <v>2429</v>
      </c>
      <c r="D79" s="9" t="s">
        <v>1999</v>
      </c>
      <c r="E79" s="9" t="s">
        <v>1494</v>
      </c>
      <c r="F79" s="9" t="str">
        <f t="shared" si="1"/>
        <v>ID (Indonesia) excluded from 5001 (Countries subject to safeguard measures)</v>
      </c>
    </row>
    <row r="80" spans="1:6" x14ac:dyDescent="0.25">
      <c r="A80" s="9" t="s">
        <v>1142</v>
      </c>
      <c r="B80" s="9" t="s">
        <v>2428</v>
      </c>
      <c r="C80" s="9" t="s">
        <v>2429</v>
      </c>
      <c r="D80" s="9" t="s">
        <v>2004</v>
      </c>
      <c r="E80" s="9" t="s">
        <v>1913</v>
      </c>
      <c r="F80" s="9" t="str">
        <f t="shared" si="1"/>
        <v>MD (Moldova, Republic of) excluded from 5001 (Countries subject to safeguard measures)</v>
      </c>
    </row>
    <row r="81" spans="1:6" x14ac:dyDescent="0.25">
      <c r="A81" s="9" t="s">
        <v>1142</v>
      </c>
      <c r="B81" s="9" t="s">
        <v>2428</v>
      </c>
      <c r="C81" s="9" t="s">
        <v>2429</v>
      </c>
      <c r="D81" s="9" t="s">
        <v>2085</v>
      </c>
      <c r="E81" s="9" t="s">
        <v>2086</v>
      </c>
      <c r="F81" s="9" t="str">
        <f t="shared" si="1"/>
        <v>MK (Macedonia (Former Yugoslav Republic of)) excluded from 5001 (Countries subject to safeguard measures)</v>
      </c>
    </row>
    <row r="82" spans="1:6" x14ac:dyDescent="0.25">
      <c r="A82" s="9" t="s">
        <v>1142</v>
      </c>
      <c r="B82" s="9" t="s">
        <v>2428</v>
      </c>
      <c r="C82" s="9" t="s">
        <v>2429</v>
      </c>
      <c r="D82" s="9" t="s">
        <v>2530</v>
      </c>
      <c r="E82" s="9" t="s">
        <v>2522</v>
      </c>
      <c r="F82" s="9" t="str">
        <f t="shared" si="1"/>
        <v>MY (Malaysia) excluded from 5001 (Countries subject to safeguard measures)</v>
      </c>
    </row>
    <row r="83" spans="1:6" x14ac:dyDescent="0.25">
      <c r="A83" s="9" t="s">
        <v>1142</v>
      </c>
      <c r="B83" s="9" t="s">
        <v>2428</v>
      </c>
      <c r="C83" s="9" t="s">
        <v>2429</v>
      </c>
      <c r="D83" s="9" t="s">
        <v>2531</v>
      </c>
      <c r="E83" s="9" t="s">
        <v>2523</v>
      </c>
      <c r="F83" s="9" t="str">
        <f t="shared" si="1"/>
        <v>SA (Saudi Arabia) excluded from 5001 (Countries subject to safeguard measures)</v>
      </c>
    </row>
    <row r="84" spans="1:6" x14ac:dyDescent="0.25">
      <c r="A84" s="9" t="s">
        <v>1142</v>
      </c>
      <c r="B84" s="9" t="s">
        <v>2428</v>
      </c>
      <c r="C84" s="9" t="s">
        <v>2429</v>
      </c>
      <c r="D84" s="9" t="s">
        <v>2002</v>
      </c>
      <c r="E84" s="9" t="s">
        <v>1498</v>
      </c>
      <c r="F84" s="9" t="str">
        <f t="shared" si="1"/>
        <v>TR (Turkey) excluded from 5001 (Countries subject to safeguard measures)</v>
      </c>
    </row>
    <row r="85" spans="1:6" x14ac:dyDescent="0.25">
      <c r="A85" s="9" t="s">
        <v>1142</v>
      </c>
      <c r="B85" s="9" t="s">
        <v>2428</v>
      </c>
      <c r="C85" s="9" t="s">
        <v>2429</v>
      </c>
      <c r="D85" s="9" t="s">
        <v>2287</v>
      </c>
      <c r="E85" s="9" t="s">
        <v>1907</v>
      </c>
      <c r="F85" s="9" t="str">
        <f t="shared" si="1"/>
        <v>UA (Ukraine) excluded from 5001 (Countries subject to safeguard measures)</v>
      </c>
    </row>
    <row r="86" spans="1:6" x14ac:dyDescent="0.25">
      <c r="A86" s="9" t="s">
        <v>1142</v>
      </c>
      <c r="B86" s="9" t="s">
        <v>2428</v>
      </c>
      <c r="C86" s="9" t="s">
        <v>2429</v>
      </c>
      <c r="D86" s="9" t="s">
        <v>2532</v>
      </c>
      <c r="E86" s="9" t="s">
        <v>2525</v>
      </c>
      <c r="F86" s="9" t="str">
        <f t="shared" si="1"/>
        <v>VN (Viet Nam) excluded from 5001 (Countries subject to safeguard measures)</v>
      </c>
    </row>
    <row r="87" spans="1:6" x14ac:dyDescent="0.25">
      <c r="A87" s="9" t="s">
        <v>1142</v>
      </c>
      <c r="B87" s="9" t="s">
        <v>2428</v>
      </c>
      <c r="C87" s="9" t="s">
        <v>2429</v>
      </c>
      <c r="D87" s="9" t="s">
        <v>2162</v>
      </c>
      <c r="E87" s="9" t="s">
        <v>1817</v>
      </c>
      <c r="F87" s="9" t="str">
        <f t="shared" si="1"/>
        <v>ZA (South Africa) excluded from 5001 (Countries subject to safeguard measures)</v>
      </c>
    </row>
    <row r="88" spans="1:6" x14ac:dyDescent="0.25">
      <c r="A88" s="9" t="s">
        <v>1143</v>
      </c>
      <c r="B88" s="9" t="s">
        <v>2428</v>
      </c>
      <c r="C88" s="9" t="s">
        <v>2429</v>
      </c>
      <c r="D88" s="9" t="s">
        <v>2529</v>
      </c>
      <c r="E88" s="9" t="s">
        <v>2524</v>
      </c>
      <c r="F88" s="9" t="str">
        <f t="shared" si="1"/>
        <v>AE (United Arab Emirates) excluded from 5001 (Countries subject to safeguard measures)</v>
      </c>
    </row>
    <row r="89" spans="1:6" x14ac:dyDescent="0.25">
      <c r="A89" s="9" t="s">
        <v>1143</v>
      </c>
      <c r="B89" s="9" t="s">
        <v>2428</v>
      </c>
      <c r="C89" s="9" t="s">
        <v>2429</v>
      </c>
      <c r="D89" s="9" t="s">
        <v>1997</v>
      </c>
      <c r="E89" s="9" t="s">
        <v>1489</v>
      </c>
      <c r="F89" s="9" t="str">
        <f t="shared" si="1"/>
        <v>CN (China) excluded from 5001 (Countries subject to safeguard measures)</v>
      </c>
    </row>
    <row r="90" spans="1:6" x14ac:dyDescent="0.25">
      <c r="A90" s="9" t="s">
        <v>1143</v>
      </c>
      <c r="B90" s="9" t="s">
        <v>2428</v>
      </c>
      <c r="C90" s="9" t="s">
        <v>2429</v>
      </c>
      <c r="D90" s="9" t="s">
        <v>2123</v>
      </c>
      <c r="E90" s="9" t="s">
        <v>1797</v>
      </c>
      <c r="F90" s="9" t="str">
        <f t="shared" si="1"/>
        <v>EG (Egypt) excluded from 5001 (Countries subject to safeguard measures)</v>
      </c>
    </row>
    <row r="91" spans="1:6" x14ac:dyDescent="0.25">
      <c r="A91" s="9" t="s">
        <v>1143</v>
      </c>
      <c r="B91" s="9" t="s">
        <v>2428</v>
      </c>
      <c r="C91" s="9" t="s">
        <v>2429</v>
      </c>
      <c r="D91" s="9" t="s">
        <v>2004</v>
      </c>
      <c r="E91" s="9" t="s">
        <v>1913</v>
      </c>
      <c r="F91" s="9" t="str">
        <f t="shared" si="1"/>
        <v>MD (Moldova, Republic of) excluded from 5001 (Countries subject to safeguard measures)</v>
      </c>
    </row>
    <row r="92" spans="1:6" x14ac:dyDescent="0.25">
      <c r="A92" s="9" t="s">
        <v>1143</v>
      </c>
      <c r="B92" s="9" t="s">
        <v>2428</v>
      </c>
      <c r="C92" s="9" t="s">
        <v>2429</v>
      </c>
      <c r="D92" s="9" t="s">
        <v>2530</v>
      </c>
      <c r="E92" s="9" t="s">
        <v>2522</v>
      </c>
      <c r="F92" s="9" t="str">
        <f t="shared" si="1"/>
        <v>MY (Malaysia) excluded from 5001 (Countries subject to safeguard measures)</v>
      </c>
    </row>
    <row r="93" spans="1:6" x14ac:dyDescent="0.25">
      <c r="A93" s="9" t="s">
        <v>1143</v>
      </c>
      <c r="B93" s="9" t="s">
        <v>2428</v>
      </c>
      <c r="C93" s="9" t="s">
        <v>2429</v>
      </c>
      <c r="D93" s="9" t="s">
        <v>2531</v>
      </c>
      <c r="E93" s="9" t="s">
        <v>2523</v>
      </c>
      <c r="F93" s="9" t="str">
        <f t="shared" si="1"/>
        <v>SA (Saudi Arabia) excluded from 5001 (Countries subject to safeguard measures)</v>
      </c>
    </row>
    <row r="94" spans="1:6" x14ac:dyDescent="0.25">
      <c r="A94" s="9" t="s">
        <v>1143</v>
      </c>
      <c r="B94" s="9" t="s">
        <v>2428</v>
      </c>
      <c r="C94" s="9" t="s">
        <v>2429</v>
      </c>
      <c r="D94" s="9" t="s">
        <v>2002</v>
      </c>
      <c r="E94" s="9" t="s">
        <v>1498</v>
      </c>
      <c r="F94" s="9" t="str">
        <f t="shared" si="1"/>
        <v>TR (Turkey) excluded from 5001 (Countries subject to safeguard measures)</v>
      </c>
    </row>
    <row r="95" spans="1:6" x14ac:dyDescent="0.25">
      <c r="A95" s="9" t="s">
        <v>1143</v>
      </c>
      <c r="B95" s="9" t="s">
        <v>2428</v>
      </c>
      <c r="C95" s="9" t="s">
        <v>2429</v>
      </c>
      <c r="D95" s="9" t="s">
        <v>2532</v>
      </c>
      <c r="E95" s="9" t="s">
        <v>2525</v>
      </c>
      <c r="F95" s="9" t="str">
        <f t="shared" si="1"/>
        <v>VN (Viet Nam) excluded from 5001 (Countries subject to safeguard measures)</v>
      </c>
    </row>
    <row r="96" spans="1:6" x14ac:dyDescent="0.25">
      <c r="A96" s="9" t="s">
        <v>1143</v>
      </c>
      <c r="B96" s="9" t="s">
        <v>2428</v>
      </c>
      <c r="C96" s="9" t="s">
        <v>2429</v>
      </c>
      <c r="D96" s="9" t="s">
        <v>2162</v>
      </c>
      <c r="E96" s="9" t="s">
        <v>1817</v>
      </c>
      <c r="F96" s="9" t="str">
        <f t="shared" si="1"/>
        <v>ZA (South Africa) excluded from 5001 (Countries subject to safeguard measures)</v>
      </c>
    </row>
    <row r="97" spans="1:6" x14ac:dyDescent="0.25">
      <c r="A97" s="9" t="s">
        <v>1144</v>
      </c>
      <c r="B97" s="9" t="s">
        <v>2428</v>
      </c>
      <c r="C97" s="9" t="s">
        <v>2429</v>
      </c>
      <c r="D97" s="9" t="s">
        <v>2529</v>
      </c>
      <c r="E97" s="9" t="s">
        <v>2524</v>
      </c>
      <c r="F97" s="9" t="str">
        <f t="shared" si="1"/>
        <v>AE (United Arab Emirates) excluded from 5001 (Countries subject to safeguard measures)</v>
      </c>
    </row>
    <row r="98" spans="1:6" x14ac:dyDescent="0.25">
      <c r="A98" s="9" t="s">
        <v>1144</v>
      </c>
      <c r="B98" s="9" t="s">
        <v>2428</v>
      </c>
      <c r="C98" s="9" t="s">
        <v>2429</v>
      </c>
      <c r="D98" s="9" t="s">
        <v>2533</v>
      </c>
      <c r="E98" s="9" t="s">
        <v>2526</v>
      </c>
      <c r="F98" s="9" t="str">
        <f t="shared" si="1"/>
        <v>BR (Brazil) excluded from 5001 (Countries subject to safeguard measures)</v>
      </c>
    </row>
    <row r="99" spans="1:6" x14ac:dyDescent="0.25">
      <c r="A99" s="9" t="s">
        <v>1144</v>
      </c>
      <c r="B99" s="9" t="s">
        <v>2428</v>
      </c>
      <c r="C99" s="9" t="s">
        <v>2429</v>
      </c>
      <c r="D99" s="9" t="s">
        <v>2123</v>
      </c>
      <c r="E99" s="9" t="s">
        <v>1797</v>
      </c>
      <c r="F99" s="9" t="str">
        <f t="shared" si="1"/>
        <v>EG (Egypt) excluded from 5001 (Countries subject to safeguard measures)</v>
      </c>
    </row>
    <row r="100" spans="1:6" x14ac:dyDescent="0.25">
      <c r="A100" s="9" t="s">
        <v>1144</v>
      </c>
      <c r="B100" s="9" t="s">
        <v>2428</v>
      </c>
      <c r="C100" s="9" t="s">
        <v>2429</v>
      </c>
      <c r="D100" s="9" t="s">
        <v>1999</v>
      </c>
      <c r="E100" s="9" t="s">
        <v>1494</v>
      </c>
      <c r="F100" s="9" t="str">
        <f t="shared" si="1"/>
        <v>ID (Indonesia) excluded from 5001 (Countries subject to safeguard measures)</v>
      </c>
    </row>
    <row r="101" spans="1:6" x14ac:dyDescent="0.25">
      <c r="A101" s="9" t="s">
        <v>1144</v>
      </c>
      <c r="B101" s="9" t="s">
        <v>2428</v>
      </c>
      <c r="C101" s="9" t="s">
        <v>2429</v>
      </c>
      <c r="D101" s="9" t="s">
        <v>2534</v>
      </c>
      <c r="E101" s="9" t="s">
        <v>2527</v>
      </c>
      <c r="F101" s="9" t="str">
        <f t="shared" si="1"/>
        <v>IN (India) excluded from 5001 (Countries subject to safeguard measures)</v>
      </c>
    </row>
    <row r="102" spans="1:6" x14ac:dyDescent="0.25">
      <c r="A102" s="9" t="s">
        <v>1144</v>
      </c>
      <c r="B102" s="9" t="s">
        <v>2428</v>
      </c>
      <c r="C102" s="9" t="s">
        <v>2429</v>
      </c>
      <c r="D102" s="9" t="s">
        <v>2004</v>
      </c>
      <c r="E102" s="9" t="s">
        <v>1913</v>
      </c>
      <c r="F102" s="9" t="str">
        <f t="shared" si="1"/>
        <v>MD (Moldova, Republic of) excluded from 5001 (Countries subject to safeguard measures)</v>
      </c>
    </row>
    <row r="103" spans="1:6" x14ac:dyDescent="0.25">
      <c r="A103" s="9" t="s">
        <v>1144</v>
      </c>
      <c r="B103" s="9" t="s">
        <v>2428</v>
      </c>
      <c r="C103" s="9" t="s">
        <v>2429</v>
      </c>
      <c r="D103" s="9" t="s">
        <v>2085</v>
      </c>
      <c r="E103" s="9" t="s">
        <v>2086</v>
      </c>
      <c r="F103" s="9" t="str">
        <f t="shared" si="1"/>
        <v>MK (Macedonia (Former Yugoslav Republic of)) excluded from 5001 (Countries subject to safeguard measures)</v>
      </c>
    </row>
    <row r="104" spans="1:6" x14ac:dyDescent="0.25">
      <c r="A104" s="9" t="s">
        <v>1144</v>
      </c>
      <c r="B104" s="9" t="s">
        <v>2428</v>
      </c>
      <c r="C104" s="9" t="s">
        <v>2429</v>
      </c>
      <c r="D104" s="9" t="s">
        <v>2530</v>
      </c>
      <c r="E104" s="9" t="s">
        <v>2522</v>
      </c>
      <c r="F104" s="9" t="str">
        <f t="shared" si="1"/>
        <v>MY (Malaysia) excluded from 5001 (Countries subject to safeguard measures)</v>
      </c>
    </row>
    <row r="105" spans="1:6" x14ac:dyDescent="0.25">
      <c r="A105" s="9" t="s">
        <v>1144</v>
      </c>
      <c r="B105" s="9" t="s">
        <v>2428</v>
      </c>
      <c r="C105" s="9" t="s">
        <v>2429</v>
      </c>
      <c r="D105" s="9" t="s">
        <v>2531</v>
      </c>
      <c r="E105" s="9" t="s">
        <v>2523</v>
      </c>
      <c r="F105" s="9" t="str">
        <f t="shared" si="1"/>
        <v>SA (Saudi Arabia) excluded from 5001 (Countries subject to safeguard measures)</v>
      </c>
    </row>
    <row r="106" spans="1:6" x14ac:dyDescent="0.25">
      <c r="A106" s="9" t="s">
        <v>1144</v>
      </c>
      <c r="B106" s="9" t="s">
        <v>2428</v>
      </c>
      <c r="C106" s="9" t="s">
        <v>2429</v>
      </c>
      <c r="D106" s="9" t="s">
        <v>2002</v>
      </c>
      <c r="E106" s="9" t="s">
        <v>1498</v>
      </c>
      <c r="F106" s="9" t="str">
        <f t="shared" si="1"/>
        <v>TR (Turkey) excluded from 5001 (Countries subject to safeguard measures)</v>
      </c>
    </row>
    <row r="107" spans="1:6" x14ac:dyDescent="0.25">
      <c r="A107" s="9" t="s">
        <v>1144</v>
      </c>
      <c r="B107" s="9" t="s">
        <v>2428</v>
      </c>
      <c r="C107" s="9" t="s">
        <v>2429</v>
      </c>
      <c r="D107" s="9" t="s">
        <v>2287</v>
      </c>
      <c r="E107" s="9" t="s">
        <v>1907</v>
      </c>
      <c r="F107" s="9" t="str">
        <f t="shared" si="1"/>
        <v>UA (Ukraine) excluded from 5001 (Countries subject to safeguard measures)</v>
      </c>
    </row>
    <row r="108" spans="1:6" x14ac:dyDescent="0.25">
      <c r="A108" s="9" t="s">
        <v>1144</v>
      </c>
      <c r="B108" s="9" t="s">
        <v>2428</v>
      </c>
      <c r="C108" s="9" t="s">
        <v>2429</v>
      </c>
      <c r="D108" s="9" t="s">
        <v>2532</v>
      </c>
      <c r="E108" s="9" t="s">
        <v>2525</v>
      </c>
      <c r="F108" s="9" t="str">
        <f t="shared" si="1"/>
        <v>VN (Viet Nam) excluded from 5001 (Countries subject to safeguard measures)</v>
      </c>
    </row>
    <row r="109" spans="1:6" x14ac:dyDescent="0.25">
      <c r="A109" s="9" t="s">
        <v>1145</v>
      </c>
      <c r="B109" s="9" t="s">
        <v>2428</v>
      </c>
      <c r="C109" s="9" t="s">
        <v>2429</v>
      </c>
      <c r="D109" s="9" t="s">
        <v>2529</v>
      </c>
      <c r="E109" s="9" t="s">
        <v>2524</v>
      </c>
      <c r="F109" s="9" t="str">
        <f t="shared" si="1"/>
        <v>AE (United Arab Emirates) excluded from 5001 (Countries subject to safeguard measures)</v>
      </c>
    </row>
    <row r="110" spans="1:6" x14ac:dyDescent="0.25">
      <c r="A110" s="9" t="s">
        <v>1145</v>
      </c>
      <c r="B110" s="9" t="s">
        <v>2428</v>
      </c>
      <c r="C110" s="9" t="s">
        <v>2429</v>
      </c>
      <c r="D110" s="9" t="s">
        <v>2533</v>
      </c>
      <c r="E110" s="9" t="s">
        <v>2526</v>
      </c>
      <c r="F110" s="9" t="str">
        <f t="shared" si="1"/>
        <v>BR (Brazil) excluded from 5001 (Countries subject to safeguard measures)</v>
      </c>
    </row>
    <row r="111" spans="1:6" x14ac:dyDescent="0.25">
      <c r="A111" s="9" t="s">
        <v>1145</v>
      </c>
      <c r="B111" s="9" t="s">
        <v>2428</v>
      </c>
      <c r="C111" s="9" t="s">
        <v>2429</v>
      </c>
      <c r="D111" s="9" t="s">
        <v>1997</v>
      </c>
      <c r="E111" s="9" t="s">
        <v>1489</v>
      </c>
      <c r="F111" s="9" t="str">
        <f t="shared" si="1"/>
        <v>CN (China) excluded from 5001 (Countries subject to safeguard measures)</v>
      </c>
    </row>
    <row r="112" spans="1:6" x14ac:dyDescent="0.25">
      <c r="A112" s="9" t="s">
        <v>1145</v>
      </c>
      <c r="B112" s="9" t="s">
        <v>2428</v>
      </c>
      <c r="C112" s="9" t="s">
        <v>2429</v>
      </c>
      <c r="D112" s="9" t="s">
        <v>2123</v>
      </c>
      <c r="E112" s="9" t="s">
        <v>1797</v>
      </c>
      <c r="F112" s="9" t="str">
        <f t="shared" si="1"/>
        <v>EG (Egypt) excluded from 5001 (Countries subject to safeguard measures)</v>
      </c>
    </row>
    <row r="113" spans="1:6" x14ac:dyDescent="0.25">
      <c r="A113" s="9" t="s">
        <v>1145</v>
      </c>
      <c r="B113" s="9" t="s">
        <v>2428</v>
      </c>
      <c r="C113" s="9" t="s">
        <v>2429</v>
      </c>
      <c r="D113" s="9" t="s">
        <v>1999</v>
      </c>
      <c r="E113" s="9" t="s">
        <v>1494</v>
      </c>
      <c r="F113" s="9" t="str">
        <f t="shared" si="1"/>
        <v>ID (Indonesia) excluded from 5001 (Countries subject to safeguard measures)</v>
      </c>
    </row>
    <row r="114" spans="1:6" x14ac:dyDescent="0.25">
      <c r="A114" s="9" t="s">
        <v>1145</v>
      </c>
      <c r="B114" s="9" t="s">
        <v>2428</v>
      </c>
      <c r="C114" s="9" t="s">
        <v>2429</v>
      </c>
      <c r="D114" s="9" t="s">
        <v>2004</v>
      </c>
      <c r="E114" s="9" t="s">
        <v>1913</v>
      </c>
      <c r="F114" s="9" t="str">
        <f t="shared" si="1"/>
        <v>MD (Moldova, Republic of) excluded from 5001 (Countries subject to safeguard measures)</v>
      </c>
    </row>
    <row r="115" spans="1:6" x14ac:dyDescent="0.25">
      <c r="A115" s="9" t="s">
        <v>1145</v>
      </c>
      <c r="B115" s="9" t="s">
        <v>2428</v>
      </c>
      <c r="C115" s="9" t="s">
        <v>2429</v>
      </c>
      <c r="D115" s="9" t="s">
        <v>2085</v>
      </c>
      <c r="E115" s="9" t="s">
        <v>2086</v>
      </c>
      <c r="F115" s="9" t="str">
        <f t="shared" si="1"/>
        <v>MK (Macedonia (Former Yugoslav Republic of)) excluded from 5001 (Countries subject to safeguard measures)</v>
      </c>
    </row>
    <row r="116" spans="1:6" x14ac:dyDescent="0.25">
      <c r="A116" s="9" t="s">
        <v>1145</v>
      </c>
      <c r="B116" s="9" t="s">
        <v>2428</v>
      </c>
      <c r="C116" s="9" t="s">
        <v>2429</v>
      </c>
      <c r="D116" s="9" t="s">
        <v>2531</v>
      </c>
      <c r="E116" s="9" t="s">
        <v>2523</v>
      </c>
      <c r="F116" s="9" t="str">
        <f t="shared" si="1"/>
        <v>SA (Saudi Arabia) excluded from 5001 (Countries subject to safeguard measures)</v>
      </c>
    </row>
    <row r="117" spans="1:6" x14ac:dyDescent="0.25">
      <c r="A117" s="9" t="s">
        <v>1145</v>
      </c>
      <c r="B117" s="9" t="s">
        <v>2428</v>
      </c>
      <c r="C117" s="9" t="s">
        <v>2429</v>
      </c>
      <c r="D117" s="9" t="s">
        <v>2287</v>
      </c>
      <c r="E117" s="9" t="s">
        <v>1907</v>
      </c>
      <c r="F117" s="9" t="str">
        <f t="shared" si="1"/>
        <v>UA (Ukraine) excluded from 5001 (Countries subject to safeguard measures)</v>
      </c>
    </row>
    <row r="118" spans="1:6" x14ac:dyDescent="0.25">
      <c r="A118" s="9" t="s">
        <v>1146</v>
      </c>
      <c r="B118" s="9" t="s">
        <v>2428</v>
      </c>
      <c r="C118" s="9" t="s">
        <v>2429</v>
      </c>
      <c r="D118" s="9" t="s">
        <v>2529</v>
      </c>
      <c r="E118" s="9" t="s">
        <v>2524</v>
      </c>
      <c r="F118" s="9" t="str">
        <f t="shared" si="1"/>
        <v>AE (United Arab Emirates) excluded from 5001 (Countries subject to safeguard measures)</v>
      </c>
    </row>
    <row r="119" spans="1:6" x14ac:dyDescent="0.25">
      <c r="A119" s="9" t="s">
        <v>1146</v>
      </c>
      <c r="B119" s="9" t="s">
        <v>2428</v>
      </c>
      <c r="C119" s="9" t="s">
        <v>2429</v>
      </c>
      <c r="D119" s="9" t="s">
        <v>2533</v>
      </c>
      <c r="E119" s="9" t="s">
        <v>2526</v>
      </c>
      <c r="F119" s="9" t="str">
        <f t="shared" si="1"/>
        <v>BR (Brazil) excluded from 5001 (Countries subject to safeguard measures)</v>
      </c>
    </row>
    <row r="120" spans="1:6" x14ac:dyDescent="0.25">
      <c r="A120" s="9" t="s">
        <v>1146</v>
      </c>
      <c r="B120" s="9" t="s">
        <v>2428</v>
      </c>
      <c r="C120" s="9" t="s">
        <v>2429</v>
      </c>
      <c r="D120" s="9" t="s">
        <v>1999</v>
      </c>
      <c r="E120" s="9" t="s">
        <v>1494</v>
      </c>
      <c r="F120" s="9" t="str">
        <f t="shared" si="1"/>
        <v>ID (Indonesia) excluded from 5001 (Countries subject to safeguard measures)</v>
      </c>
    </row>
    <row r="121" spans="1:6" x14ac:dyDescent="0.25">
      <c r="A121" s="9" t="s">
        <v>1146</v>
      </c>
      <c r="B121" s="9" t="s">
        <v>2428</v>
      </c>
      <c r="C121" s="9" t="s">
        <v>2429</v>
      </c>
      <c r="D121" s="9" t="s">
        <v>2534</v>
      </c>
      <c r="E121" s="9" t="s">
        <v>2527</v>
      </c>
      <c r="F121" s="9" t="str">
        <f t="shared" si="1"/>
        <v>IN (India) excluded from 5001 (Countries subject to safeguard measures)</v>
      </c>
    </row>
    <row r="122" spans="1:6" x14ac:dyDescent="0.25">
      <c r="A122" s="9" t="s">
        <v>1146</v>
      </c>
      <c r="B122" s="9" t="s">
        <v>2428</v>
      </c>
      <c r="C122" s="9" t="s">
        <v>2429</v>
      </c>
      <c r="D122" s="9" t="s">
        <v>2004</v>
      </c>
      <c r="E122" s="9" t="s">
        <v>1913</v>
      </c>
      <c r="F122" s="9" t="str">
        <f t="shared" si="1"/>
        <v>MD (Moldova, Republic of) excluded from 5001 (Countries subject to safeguard measures)</v>
      </c>
    </row>
    <row r="123" spans="1:6" x14ac:dyDescent="0.25">
      <c r="A123" s="9" t="s">
        <v>1146</v>
      </c>
      <c r="B123" s="9" t="s">
        <v>2428</v>
      </c>
      <c r="C123" s="9" t="s">
        <v>2429</v>
      </c>
      <c r="D123" s="9" t="s">
        <v>2085</v>
      </c>
      <c r="E123" s="9" t="s">
        <v>2086</v>
      </c>
      <c r="F123" s="9" t="str">
        <f t="shared" si="1"/>
        <v>MK (Macedonia (Former Yugoslav Republic of)) excluded from 5001 (Countries subject to safeguard measures)</v>
      </c>
    </row>
    <row r="124" spans="1:6" x14ac:dyDescent="0.25">
      <c r="A124" s="9" t="s">
        <v>1146</v>
      </c>
      <c r="B124" s="9" t="s">
        <v>2428</v>
      </c>
      <c r="C124" s="9" t="s">
        <v>2429</v>
      </c>
      <c r="D124" s="9" t="s">
        <v>2530</v>
      </c>
      <c r="E124" s="9" t="s">
        <v>2522</v>
      </c>
      <c r="F124" s="9" t="str">
        <f t="shared" si="1"/>
        <v>MY (Malaysia) excluded from 5001 (Countries subject to safeguard measures)</v>
      </c>
    </row>
    <row r="125" spans="1:6" x14ac:dyDescent="0.25">
      <c r="A125" s="9" t="s">
        <v>1146</v>
      </c>
      <c r="B125" s="9" t="s">
        <v>2428</v>
      </c>
      <c r="C125" s="9" t="s">
        <v>2429</v>
      </c>
      <c r="D125" s="9" t="s">
        <v>2531</v>
      </c>
      <c r="E125" s="9" t="s">
        <v>2523</v>
      </c>
      <c r="F125" s="9" t="str">
        <f t="shared" si="1"/>
        <v>SA (Saudi Arabia) excluded from 5001 (Countries subject to safeguard measures)</v>
      </c>
    </row>
    <row r="126" spans="1:6" x14ac:dyDescent="0.25">
      <c r="A126" s="9" t="s">
        <v>1146</v>
      </c>
      <c r="B126" s="9" t="s">
        <v>2428</v>
      </c>
      <c r="C126" s="9" t="s">
        <v>2429</v>
      </c>
      <c r="D126" s="9" t="s">
        <v>2287</v>
      </c>
      <c r="E126" s="9" t="s">
        <v>1907</v>
      </c>
      <c r="F126" s="9" t="str">
        <f t="shared" si="1"/>
        <v>UA (Ukraine) excluded from 5001 (Countries subject to safeguard measures)</v>
      </c>
    </row>
    <row r="127" spans="1:6" x14ac:dyDescent="0.25">
      <c r="A127" s="9" t="s">
        <v>1146</v>
      </c>
      <c r="B127" s="9" t="s">
        <v>2428</v>
      </c>
      <c r="C127" s="9" t="s">
        <v>2429</v>
      </c>
      <c r="D127" s="9" t="s">
        <v>2532</v>
      </c>
      <c r="E127" s="9" t="s">
        <v>2525</v>
      </c>
      <c r="F127" s="9" t="str">
        <f t="shared" si="1"/>
        <v>VN (Viet Nam) excluded from 5001 (Countries subject to safeguard measures)</v>
      </c>
    </row>
    <row r="128" spans="1:6" x14ac:dyDescent="0.25">
      <c r="A128" s="9" t="s">
        <v>1146</v>
      </c>
      <c r="B128" s="9" t="s">
        <v>2428</v>
      </c>
      <c r="C128" s="9" t="s">
        <v>2429</v>
      </c>
      <c r="D128" s="9" t="s">
        <v>2162</v>
      </c>
      <c r="E128" s="9" t="s">
        <v>1817</v>
      </c>
      <c r="F128" s="9" t="str">
        <f t="shared" si="1"/>
        <v>ZA (South Africa) excluded from 5001 (Countries subject to safeguard measures)</v>
      </c>
    </row>
    <row r="129" spans="1:6" x14ac:dyDescent="0.25">
      <c r="A129" s="9" t="s">
        <v>1147</v>
      </c>
      <c r="B129" s="9" t="s">
        <v>2428</v>
      </c>
      <c r="C129" s="9" t="s">
        <v>2429</v>
      </c>
      <c r="D129" s="9" t="s">
        <v>2529</v>
      </c>
      <c r="E129" s="9" t="s">
        <v>2524</v>
      </c>
      <c r="F129" s="9" t="str">
        <f t="shared" si="1"/>
        <v>AE (United Arab Emirates) excluded from 5001 (Countries subject to safeguard measures)</v>
      </c>
    </row>
    <row r="130" spans="1:6" x14ac:dyDescent="0.25">
      <c r="A130" s="9" t="s">
        <v>1147</v>
      </c>
      <c r="B130" s="9" t="s">
        <v>2428</v>
      </c>
      <c r="C130" s="9" t="s">
        <v>2429</v>
      </c>
      <c r="D130" s="9" t="s">
        <v>2533</v>
      </c>
      <c r="E130" s="9" t="s">
        <v>2526</v>
      </c>
      <c r="F130" s="9" t="str">
        <f t="shared" ref="F130:F193" si="2">CONCATENATE(D130, " (", E130, ") excluded from ", B130, " (", C130, ")")</f>
        <v>BR (Brazil) excluded from 5001 (Countries subject to safeguard measures)</v>
      </c>
    </row>
    <row r="131" spans="1:6" x14ac:dyDescent="0.25">
      <c r="A131" s="9" t="s">
        <v>1147</v>
      </c>
      <c r="B131" s="9" t="s">
        <v>2428</v>
      </c>
      <c r="C131" s="9" t="s">
        <v>2429</v>
      </c>
      <c r="D131" s="9" t="s">
        <v>1997</v>
      </c>
      <c r="E131" s="9" t="s">
        <v>1489</v>
      </c>
      <c r="F131" s="9" t="str">
        <f t="shared" si="2"/>
        <v>CN (China) excluded from 5001 (Countries subject to safeguard measures)</v>
      </c>
    </row>
    <row r="132" spans="1:6" x14ac:dyDescent="0.25">
      <c r="A132" s="9" t="s">
        <v>1147</v>
      </c>
      <c r="B132" s="9" t="s">
        <v>2428</v>
      </c>
      <c r="C132" s="9" t="s">
        <v>2429</v>
      </c>
      <c r="D132" s="9" t="s">
        <v>2123</v>
      </c>
      <c r="E132" s="9" t="s">
        <v>1797</v>
      </c>
      <c r="F132" s="9" t="str">
        <f t="shared" si="2"/>
        <v>EG (Egypt) excluded from 5001 (Countries subject to safeguard measures)</v>
      </c>
    </row>
    <row r="133" spans="1:6" x14ac:dyDescent="0.25">
      <c r="A133" s="9" t="s">
        <v>1147</v>
      </c>
      <c r="B133" s="9" t="s">
        <v>2428</v>
      </c>
      <c r="C133" s="9" t="s">
        <v>2429</v>
      </c>
      <c r="D133" s="9" t="s">
        <v>1999</v>
      </c>
      <c r="E133" s="9" t="s">
        <v>1494</v>
      </c>
      <c r="F133" s="9" t="str">
        <f t="shared" si="2"/>
        <v>ID (Indonesia) excluded from 5001 (Countries subject to safeguard measures)</v>
      </c>
    </row>
    <row r="134" spans="1:6" x14ac:dyDescent="0.25">
      <c r="A134" s="9" t="s">
        <v>1147</v>
      </c>
      <c r="B134" s="9" t="s">
        <v>2428</v>
      </c>
      <c r="C134" s="9" t="s">
        <v>2429</v>
      </c>
      <c r="D134" s="9" t="s">
        <v>2534</v>
      </c>
      <c r="E134" s="9" t="s">
        <v>2527</v>
      </c>
      <c r="F134" s="9" t="str">
        <f t="shared" si="2"/>
        <v>IN (India) excluded from 5001 (Countries subject to safeguard measures)</v>
      </c>
    </row>
    <row r="135" spans="1:6" x14ac:dyDescent="0.25">
      <c r="A135" s="9" t="s">
        <v>1147</v>
      </c>
      <c r="B135" s="9" t="s">
        <v>2428</v>
      </c>
      <c r="C135" s="9" t="s">
        <v>2429</v>
      </c>
      <c r="D135" s="9" t="s">
        <v>2085</v>
      </c>
      <c r="E135" s="9" t="s">
        <v>2086</v>
      </c>
      <c r="F135" s="9" t="str">
        <f t="shared" si="2"/>
        <v>MK (Macedonia (Former Yugoslav Republic of)) excluded from 5001 (Countries subject to safeguard measures)</v>
      </c>
    </row>
    <row r="136" spans="1:6" x14ac:dyDescent="0.25">
      <c r="A136" s="9" t="s">
        <v>1147</v>
      </c>
      <c r="B136" s="9" t="s">
        <v>2428</v>
      </c>
      <c r="C136" s="9" t="s">
        <v>2429</v>
      </c>
      <c r="D136" s="9" t="s">
        <v>2530</v>
      </c>
      <c r="E136" s="9" t="s">
        <v>2522</v>
      </c>
      <c r="F136" s="9" t="str">
        <f t="shared" si="2"/>
        <v>MY (Malaysia) excluded from 5001 (Countries subject to safeguard measures)</v>
      </c>
    </row>
    <row r="137" spans="1:6" x14ac:dyDescent="0.25">
      <c r="A137" s="9" t="s">
        <v>1147</v>
      </c>
      <c r="B137" s="9" t="s">
        <v>2428</v>
      </c>
      <c r="C137" s="9" t="s">
        <v>2429</v>
      </c>
      <c r="D137" s="9" t="s">
        <v>2531</v>
      </c>
      <c r="E137" s="9" t="s">
        <v>2523</v>
      </c>
      <c r="F137" s="9" t="str">
        <f t="shared" si="2"/>
        <v>SA (Saudi Arabia) excluded from 5001 (Countries subject to safeguard measures)</v>
      </c>
    </row>
    <row r="138" spans="1:6" x14ac:dyDescent="0.25">
      <c r="A138" s="9" t="s">
        <v>1147</v>
      </c>
      <c r="B138" s="9" t="s">
        <v>2428</v>
      </c>
      <c r="C138" s="9" t="s">
        <v>2429</v>
      </c>
      <c r="D138" s="9" t="s">
        <v>2532</v>
      </c>
      <c r="E138" s="9" t="s">
        <v>2525</v>
      </c>
      <c r="F138" s="9" t="str">
        <f t="shared" si="2"/>
        <v>VN (Viet Nam) excluded from 5001 (Countries subject to safeguard measures)</v>
      </c>
    </row>
    <row r="139" spans="1:6" x14ac:dyDescent="0.25">
      <c r="A139" s="9" t="s">
        <v>1147</v>
      </c>
      <c r="B139" s="9" t="s">
        <v>2428</v>
      </c>
      <c r="C139" s="9" t="s">
        <v>2429</v>
      </c>
      <c r="D139" s="9" t="s">
        <v>2162</v>
      </c>
      <c r="E139" s="9" t="s">
        <v>1817</v>
      </c>
      <c r="F139" s="9" t="str">
        <f t="shared" si="2"/>
        <v>ZA (South Africa) excluded from 5001 (Countries subject to safeguard measures)</v>
      </c>
    </row>
    <row r="140" spans="1:6" x14ac:dyDescent="0.25">
      <c r="A140" s="9" t="s">
        <v>1148</v>
      </c>
      <c r="B140" s="9" t="s">
        <v>2428</v>
      </c>
      <c r="C140" s="9" t="s">
        <v>2429</v>
      </c>
      <c r="D140" s="9" t="s">
        <v>2529</v>
      </c>
      <c r="E140" s="9" t="s">
        <v>2524</v>
      </c>
      <c r="F140" s="9" t="str">
        <f t="shared" si="2"/>
        <v>AE (United Arab Emirates) excluded from 5001 (Countries subject to safeguard measures)</v>
      </c>
    </row>
    <row r="141" spans="1:6" x14ac:dyDescent="0.25">
      <c r="A141" s="9" t="s">
        <v>1148</v>
      </c>
      <c r="B141" s="9" t="s">
        <v>2428</v>
      </c>
      <c r="C141" s="9" t="s">
        <v>2429</v>
      </c>
      <c r="D141" s="9" t="s">
        <v>2533</v>
      </c>
      <c r="E141" s="9" t="s">
        <v>2526</v>
      </c>
      <c r="F141" s="9" t="str">
        <f t="shared" si="2"/>
        <v>BR (Brazil) excluded from 5001 (Countries subject to safeguard measures)</v>
      </c>
    </row>
    <row r="142" spans="1:6" x14ac:dyDescent="0.25">
      <c r="A142" s="9" t="s">
        <v>1148</v>
      </c>
      <c r="B142" s="9" t="s">
        <v>2428</v>
      </c>
      <c r="C142" s="9" t="s">
        <v>2429</v>
      </c>
      <c r="D142" s="9" t="s">
        <v>1997</v>
      </c>
      <c r="E142" s="9" t="s">
        <v>1489</v>
      </c>
      <c r="F142" s="9" t="str">
        <f t="shared" si="2"/>
        <v>CN (China) excluded from 5001 (Countries subject to safeguard measures)</v>
      </c>
    </row>
    <row r="143" spans="1:6" x14ac:dyDescent="0.25">
      <c r="A143" s="9" t="s">
        <v>1148</v>
      </c>
      <c r="B143" s="9" t="s">
        <v>2428</v>
      </c>
      <c r="C143" s="9" t="s">
        <v>2429</v>
      </c>
      <c r="D143" s="9" t="s">
        <v>2123</v>
      </c>
      <c r="E143" s="9" t="s">
        <v>1797</v>
      </c>
      <c r="F143" s="9" t="str">
        <f t="shared" si="2"/>
        <v>EG (Egypt) excluded from 5001 (Countries subject to safeguard measures)</v>
      </c>
    </row>
    <row r="144" spans="1:6" x14ac:dyDescent="0.25">
      <c r="A144" s="9" t="s">
        <v>1148</v>
      </c>
      <c r="B144" s="9" t="s">
        <v>2428</v>
      </c>
      <c r="C144" s="9" t="s">
        <v>2429</v>
      </c>
      <c r="D144" s="9" t="s">
        <v>1999</v>
      </c>
      <c r="E144" s="9" t="s">
        <v>1494</v>
      </c>
      <c r="F144" s="9" t="str">
        <f t="shared" si="2"/>
        <v>ID (Indonesia) excluded from 5001 (Countries subject to safeguard measures)</v>
      </c>
    </row>
    <row r="145" spans="1:6" x14ac:dyDescent="0.25">
      <c r="A145" s="9" t="s">
        <v>1148</v>
      </c>
      <c r="B145" s="9" t="s">
        <v>2428</v>
      </c>
      <c r="C145" s="9" t="s">
        <v>2429</v>
      </c>
      <c r="D145" s="9" t="s">
        <v>2004</v>
      </c>
      <c r="E145" s="9" t="s">
        <v>1913</v>
      </c>
      <c r="F145" s="9" t="str">
        <f t="shared" si="2"/>
        <v>MD (Moldova, Republic of) excluded from 5001 (Countries subject to safeguard measures)</v>
      </c>
    </row>
    <row r="146" spans="1:6" x14ac:dyDescent="0.25">
      <c r="A146" s="9" t="s">
        <v>1148</v>
      </c>
      <c r="B146" s="9" t="s">
        <v>2428</v>
      </c>
      <c r="C146" s="9" t="s">
        <v>2429</v>
      </c>
      <c r="D146" s="9" t="s">
        <v>2085</v>
      </c>
      <c r="E146" s="9" t="s">
        <v>2086</v>
      </c>
      <c r="F146" s="9" t="str">
        <f t="shared" si="2"/>
        <v>MK (Macedonia (Former Yugoslav Republic of)) excluded from 5001 (Countries subject to safeguard measures)</v>
      </c>
    </row>
    <row r="147" spans="1:6" x14ac:dyDescent="0.25">
      <c r="A147" s="9" t="s">
        <v>1148</v>
      </c>
      <c r="B147" s="9" t="s">
        <v>2428</v>
      </c>
      <c r="C147" s="9" t="s">
        <v>2429</v>
      </c>
      <c r="D147" s="9" t="s">
        <v>2530</v>
      </c>
      <c r="E147" s="9" t="s">
        <v>2522</v>
      </c>
      <c r="F147" s="9" t="str">
        <f t="shared" si="2"/>
        <v>MY (Malaysia) excluded from 5001 (Countries subject to safeguard measures)</v>
      </c>
    </row>
    <row r="148" spans="1:6" x14ac:dyDescent="0.25">
      <c r="A148" s="9" t="s">
        <v>1148</v>
      </c>
      <c r="B148" s="9" t="s">
        <v>2428</v>
      </c>
      <c r="C148" s="9" t="s">
        <v>2429</v>
      </c>
      <c r="D148" s="9" t="s">
        <v>2531</v>
      </c>
      <c r="E148" s="9" t="s">
        <v>2523</v>
      </c>
      <c r="F148" s="9" t="str">
        <f t="shared" si="2"/>
        <v>SA (Saudi Arabia) excluded from 5001 (Countries subject to safeguard measures)</v>
      </c>
    </row>
    <row r="149" spans="1:6" x14ac:dyDescent="0.25">
      <c r="A149" s="9" t="s">
        <v>1148</v>
      </c>
      <c r="B149" s="9" t="s">
        <v>2428</v>
      </c>
      <c r="C149" s="9" t="s">
        <v>2429</v>
      </c>
      <c r="D149" s="9" t="s">
        <v>2002</v>
      </c>
      <c r="E149" s="9" t="s">
        <v>1498</v>
      </c>
      <c r="F149" s="9" t="str">
        <f t="shared" si="2"/>
        <v>TR (Turkey) excluded from 5001 (Countries subject to safeguard measures)</v>
      </c>
    </row>
    <row r="150" spans="1:6" x14ac:dyDescent="0.25">
      <c r="A150" s="9" t="s">
        <v>1148</v>
      </c>
      <c r="B150" s="9" t="s">
        <v>2428</v>
      </c>
      <c r="C150" s="9" t="s">
        <v>2429</v>
      </c>
      <c r="D150" s="9" t="s">
        <v>2532</v>
      </c>
      <c r="E150" s="9" t="s">
        <v>2525</v>
      </c>
      <c r="F150" s="9" t="str">
        <f t="shared" si="2"/>
        <v>VN (Viet Nam) excluded from 5001 (Countries subject to safeguard measures)</v>
      </c>
    </row>
    <row r="151" spans="1:6" x14ac:dyDescent="0.25">
      <c r="A151" s="9" t="s">
        <v>1148</v>
      </c>
      <c r="B151" s="9" t="s">
        <v>2428</v>
      </c>
      <c r="C151" s="9" t="s">
        <v>2429</v>
      </c>
      <c r="D151" s="9" t="s">
        <v>2162</v>
      </c>
      <c r="E151" s="9" t="s">
        <v>1817</v>
      </c>
      <c r="F151" s="9" t="str">
        <f t="shared" si="2"/>
        <v>ZA (South Africa) excluded from 5001 (Countries subject to safeguard measures)</v>
      </c>
    </row>
    <row r="152" spans="1:6" x14ac:dyDescent="0.25">
      <c r="A152" s="9" t="s">
        <v>1149</v>
      </c>
      <c r="B152" s="9" t="s">
        <v>2428</v>
      </c>
      <c r="C152" s="9" t="s">
        <v>2429</v>
      </c>
      <c r="D152" s="9" t="s">
        <v>2529</v>
      </c>
      <c r="E152" s="9" t="s">
        <v>2524</v>
      </c>
      <c r="F152" s="9" t="str">
        <f t="shared" si="2"/>
        <v>AE (United Arab Emirates) excluded from 5001 (Countries subject to safeguard measures)</v>
      </c>
    </row>
    <row r="153" spans="1:6" x14ac:dyDescent="0.25">
      <c r="A153" s="9" t="s">
        <v>1149</v>
      </c>
      <c r="B153" s="9" t="s">
        <v>2428</v>
      </c>
      <c r="C153" s="9" t="s">
        <v>2429</v>
      </c>
      <c r="D153" s="9" t="s">
        <v>2533</v>
      </c>
      <c r="E153" s="9" t="s">
        <v>2526</v>
      </c>
      <c r="F153" s="9" t="str">
        <f t="shared" si="2"/>
        <v>BR (Brazil) excluded from 5001 (Countries subject to safeguard measures)</v>
      </c>
    </row>
    <row r="154" spans="1:6" x14ac:dyDescent="0.25">
      <c r="A154" s="9" t="s">
        <v>1149</v>
      </c>
      <c r="B154" s="9" t="s">
        <v>2428</v>
      </c>
      <c r="C154" s="9" t="s">
        <v>2429</v>
      </c>
      <c r="D154" s="9" t="s">
        <v>2123</v>
      </c>
      <c r="E154" s="9" t="s">
        <v>1797</v>
      </c>
      <c r="F154" s="9" t="str">
        <f t="shared" si="2"/>
        <v>EG (Egypt) excluded from 5001 (Countries subject to safeguard measures)</v>
      </c>
    </row>
    <row r="155" spans="1:6" x14ac:dyDescent="0.25">
      <c r="A155" s="9" t="s">
        <v>1149</v>
      </c>
      <c r="B155" s="9" t="s">
        <v>2428</v>
      </c>
      <c r="C155" s="9" t="s">
        <v>2429</v>
      </c>
      <c r="D155" s="9" t="s">
        <v>1999</v>
      </c>
      <c r="E155" s="9" t="s">
        <v>1494</v>
      </c>
      <c r="F155" s="9" t="str">
        <f t="shared" si="2"/>
        <v>ID (Indonesia) excluded from 5001 (Countries subject to safeguard measures)</v>
      </c>
    </row>
    <row r="156" spans="1:6" x14ac:dyDescent="0.25">
      <c r="A156" s="9" t="s">
        <v>1149</v>
      </c>
      <c r="B156" s="9" t="s">
        <v>2428</v>
      </c>
      <c r="C156" s="9" t="s">
        <v>2429</v>
      </c>
      <c r="D156" s="9" t="s">
        <v>2004</v>
      </c>
      <c r="E156" s="9" t="s">
        <v>1913</v>
      </c>
      <c r="F156" s="9" t="str">
        <f t="shared" si="2"/>
        <v>MD (Moldova, Republic of) excluded from 5001 (Countries subject to safeguard measures)</v>
      </c>
    </row>
    <row r="157" spans="1:6" x14ac:dyDescent="0.25">
      <c r="A157" s="9" t="s">
        <v>1149</v>
      </c>
      <c r="B157" s="9" t="s">
        <v>2428</v>
      </c>
      <c r="C157" s="9" t="s">
        <v>2429</v>
      </c>
      <c r="D157" s="9" t="s">
        <v>2085</v>
      </c>
      <c r="E157" s="9" t="s">
        <v>2086</v>
      </c>
      <c r="F157" s="9" t="str">
        <f t="shared" si="2"/>
        <v>MK (Macedonia (Former Yugoslav Republic of)) excluded from 5001 (Countries subject to safeguard measures)</v>
      </c>
    </row>
    <row r="158" spans="1:6" x14ac:dyDescent="0.25">
      <c r="A158" s="9" t="s">
        <v>1149</v>
      </c>
      <c r="B158" s="9" t="s">
        <v>2428</v>
      </c>
      <c r="C158" s="9" t="s">
        <v>2429</v>
      </c>
      <c r="D158" s="9" t="s">
        <v>2530</v>
      </c>
      <c r="E158" s="9" t="s">
        <v>2522</v>
      </c>
      <c r="F158" s="9" t="str">
        <f t="shared" si="2"/>
        <v>MY (Malaysia) excluded from 5001 (Countries subject to safeguard measures)</v>
      </c>
    </row>
    <row r="159" spans="1:6" x14ac:dyDescent="0.25">
      <c r="A159" s="9" t="s">
        <v>1149</v>
      </c>
      <c r="B159" s="9" t="s">
        <v>2428</v>
      </c>
      <c r="C159" s="9" t="s">
        <v>2429</v>
      </c>
      <c r="D159" s="9" t="s">
        <v>2531</v>
      </c>
      <c r="E159" s="9" t="s">
        <v>2523</v>
      </c>
      <c r="F159" s="9" t="str">
        <f t="shared" si="2"/>
        <v>SA (Saudi Arabia) excluded from 5001 (Countries subject to safeguard measures)</v>
      </c>
    </row>
    <row r="160" spans="1:6" x14ac:dyDescent="0.25">
      <c r="A160" s="9" t="s">
        <v>1149</v>
      </c>
      <c r="B160" s="9" t="s">
        <v>2428</v>
      </c>
      <c r="C160" s="9" t="s">
        <v>2429</v>
      </c>
      <c r="D160" s="9" t="s">
        <v>2002</v>
      </c>
      <c r="E160" s="9" t="s">
        <v>1498</v>
      </c>
      <c r="F160" s="9" t="str">
        <f t="shared" si="2"/>
        <v>TR (Turkey) excluded from 5001 (Countries subject to safeguard measures)</v>
      </c>
    </row>
    <row r="161" spans="1:6" x14ac:dyDescent="0.25">
      <c r="A161" s="9" t="s">
        <v>1149</v>
      </c>
      <c r="B161" s="9" t="s">
        <v>2428</v>
      </c>
      <c r="C161" s="9" t="s">
        <v>2429</v>
      </c>
      <c r="D161" s="9" t="s">
        <v>2287</v>
      </c>
      <c r="E161" s="9" t="s">
        <v>1907</v>
      </c>
      <c r="F161" s="9" t="str">
        <f t="shared" si="2"/>
        <v>UA (Ukraine) excluded from 5001 (Countries subject to safeguard measures)</v>
      </c>
    </row>
    <row r="162" spans="1:6" x14ac:dyDescent="0.25">
      <c r="A162" s="9" t="s">
        <v>1149</v>
      </c>
      <c r="B162" s="9" t="s">
        <v>2428</v>
      </c>
      <c r="C162" s="9" t="s">
        <v>2429</v>
      </c>
      <c r="D162" s="9" t="s">
        <v>2532</v>
      </c>
      <c r="E162" s="9" t="s">
        <v>2525</v>
      </c>
      <c r="F162" s="9" t="str">
        <f t="shared" si="2"/>
        <v>VN (Viet Nam) excluded from 5001 (Countries subject to safeguard measures)</v>
      </c>
    </row>
    <row r="163" spans="1:6" x14ac:dyDescent="0.25">
      <c r="A163" s="9" t="s">
        <v>1149</v>
      </c>
      <c r="B163" s="9" t="s">
        <v>2428</v>
      </c>
      <c r="C163" s="9" t="s">
        <v>2429</v>
      </c>
      <c r="D163" s="9" t="s">
        <v>2162</v>
      </c>
      <c r="E163" s="9" t="s">
        <v>1817</v>
      </c>
      <c r="F163" s="9" t="str">
        <f t="shared" si="2"/>
        <v>ZA (South Africa) excluded from 5001 (Countries subject to safeguard measures)</v>
      </c>
    </row>
    <row r="164" spans="1:6" x14ac:dyDescent="0.25">
      <c r="A164" s="9" t="s">
        <v>1150</v>
      </c>
      <c r="B164" s="9" t="s">
        <v>2428</v>
      </c>
      <c r="C164" s="9" t="s">
        <v>2429</v>
      </c>
      <c r="D164" s="9" t="s">
        <v>2529</v>
      </c>
      <c r="E164" s="9" t="s">
        <v>2524</v>
      </c>
      <c r="F164" s="9" t="str">
        <f t="shared" si="2"/>
        <v>AE (United Arab Emirates) excluded from 5001 (Countries subject to safeguard measures)</v>
      </c>
    </row>
    <row r="165" spans="1:6" x14ac:dyDescent="0.25">
      <c r="A165" s="9" t="s">
        <v>1150</v>
      </c>
      <c r="B165" s="9" t="s">
        <v>2428</v>
      </c>
      <c r="C165" s="9" t="s">
        <v>2429</v>
      </c>
      <c r="D165" s="9" t="s">
        <v>2533</v>
      </c>
      <c r="E165" s="9" t="s">
        <v>2526</v>
      </c>
      <c r="F165" s="9" t="str">
        <f t="shared" si="2"/>
        <v>BR (Brazil) excluded from 5001 (Countries subject to safeguard measures)</v>
      </c>
    </row>
    <row r="166" spans="1:6" x14ac:dyDescent="0.25">
      <c r="A166" s="9" t="s">
        <v>1150</v>
      </c>
      <c r="B166" s="9" t="s">
        <v>2428</v>
      </c>
      <c r="C166" s="9" t="s">
        <v>2429</v>
      </c>
      <c r="D166" s="9" t="s">
        <v>1997</v>
      </c>
      <c r="E166" s="9" t="s">
        <v>1489</v>
      </c>
      <c r="F166" s="9" t="str">
        <f t="shared" si="2"/>
        <v>CN (China) excluded from 5001 (Countries subject to safeguard measures)</v>
      </c>
    </row>
    <row r="167" spans="1:6" x14ac:dyDescent="0.25">
      <c r="A167" s="9" t="s">
        <v>1150</v>
      </c>
      <c r="B167" s="9" t="s">
        <v>2428</v>
      </c>
      <c r="C167" s="9" t="s">
        <v>2429</v>
      </c>
      <c r="D167" s="9" t="s">
        <v>2123</v>
      </c>
      <c r="E167" s="9" t="s">
        <v>1797</v>
      </c>
      <c r="F167" s="9" t="str">
        <f t="shared" si="2"/>
        <v>EG (Egypt) excluded from 5001 (Countries subject to safeguard measures)</v>
      </c>
    </row>
    <row r="168" spans="1:6" x14ac:dyDescent="0.25">
      <c r="A168" s="9" t="s">
        <v>1150</v>
      </c>
      <c r="B168" s="9" t="s">
        <v>2428</v>
      </c>
      <c r="C168" s="9" t="s">
        <v>2429</v>
      </c>
      <c r="D168" s="9" t="s">
        <v>1999</v>
      </c>
      <c r="E168" s="9" t="s">
        <v>1494</v>
      </c>
      <c r="F168" s="9" t="str">
        <f t="shared" si="2"/>
        <v>ID (Indonesia) excluded from 5001 (Countries subject to safeguard measures)</v>
      </c>
    </row>
    <row r="169" spans="1:6" x14ac:dyDescent="0.25">
      <c r="A169" s="9" t="s">
        <v>1150</v>
      </c>
      <c r="B169" s="9" t="s">
        <v>2428</v>
      </c>
      <c r="C169" s="9" t="s">
        <v>2429</v>
      </c>
      <c r="D169" s="9" t="s">
        <v>2534</v>
      </c>
      <c r="E169" s="9" t="s">
        <v>2527</v>
      </c>
      <c r="F169" s="9" t="str">
        <f t="shared" si="2"/>
        <v>IN (India) excluded from 5001 (Countries subject to safeguard measures)</v>
      </c>
    </row>
    <row r="170" spans="1:6" x14ac:dyDescent="0.25">
      <c r="A170" s="9" t="s">
        <v>1150</v>
      </c>
      <c r="B170" s="9" t="s">
        <v>2428</v>
      </c>
      <c r="C170" s="9" t="s">
        <v>2429</v>
      </c>
      <c r="D170" s="9" t="s">
        <v>2085</v>
      </c>
      <c r="E170" s="9" t="s">
        <v>2086</v>
      </c>
      <c r="F170" s="9" t="str">
        <f t="shared" si="2"/>
        <v>MK (Macedonia (Former Yugoslav Republic of)) excluded from 5001 (Countries subject to safeguard measures)</v>
      </c>
    </row>
    <row r="171" spans="1:6" x14ac:dyDescent="0.25">
      <c r="A171" s="9" t="s">
        <v>1150</v>
      </c>
      <c r="B171" s="9" t="s">
        <v>2428</v>
      </c>
      <c r="C171" s="9" t="s">
        <v>2429</v>
      </c>
      <c r="D171" s="9" t="s">
        <v>2530</v>
      </c>
      <c r="E171" s="9" t="s">
        <v>2522</v>
      </c>
      <c r="F171" s="9" t="str">
        <f t="shared" si="2"/>
        <v>MY (Malaysia) excluded from 5001 (Countries subject to safeguard measures)</v>
      </c>
    </row>
    <row r="172" spans="1:6" x14ac:dyDescent="0.25">
      <c r="A172" s="9" t="s">
        <v>1150</v>
      </c>
      <c r="B172" s="9" t="s">
        <v>2428</v>
      </c>
      <c r="C172" s="9" t="s">
        <v>2429</v>
      </c>
      <c r="D172" s="9" t="s">
        <v>2531</v>
      </c>
      <c r="E172" s="9" t="s">
        <v>2523</v>
      </c>
      <c r="F172" s="9" t="str">
        <f t="shared" si="2"/>
        <v>SA (Saudi Arabia) excluded from 5001 (Countries subject to safeguard measures)</v>
      </c>
    </row>
    <row r="173" spans="1:6" x14ac:dyDescent="0.25">
      <c r="A173" s="9" t="s">
        <v>1150</v>
      </c>
      <c r="B173" s="9" t="s">
        <v>2428</v>
      </c>
      <c r="C173" s="9" t="s">
        <v>2429</v>
      </c>
      <c r="D173" s="9" t="s">
        <v>2532</v>
      </c>
      <c r="E173" s="9" t="s">
        <v>2525</v>
      </c>
      <c r="F173" s="9" t="str">
        <f t="shared" si="2"/>
        <v>VN (Viet Nam) excluded from 5001 (Countries subject to safeguard measures)</v>
      </c>
    </row>
    <row r="174" spans="1:6" x14ac:dyDescent="0.25">
      <c r="A174" s="9" t="s">
        <v>1150</v>
      </c>
      <c r="B174" s="9" t="s">
        <v>2428</v>
      </c>
      <c r="C174" s="9" t="s">
        <v>2429</v>
      </c>
      <c r="D174" s="9" t="s">
        <v>2162</v>
      </c>
      <c r="E174" s="9" t="s">
        <v>1817</v>
      </c>
      <c r="F174" s="9" t="str">
        <f t="shared" si="2"/>
        <v>ZA (South Africa) excluded from 5001 (Countries subject to safeguard measures)</v>
      </c>
    </row>
    <row r="175" spans="1:6" x14ac:dyDescent="0.25">
      <c r="A175" s="9" t="s">
        <v>1151</v>
      </c>
      <c r="B175" s="9" t="s">
        <v>2428</v>
      </c>
      <c r="C175" s="9" t="s">
        <v>2429</v>
      </c>
      <c r="D175" s="9" t="s">
        <v>2529</v>
      </c>
      <c r="E175" s="9" t="s">
        <v>2524</v>
      </c>
      <c r="F175" s="9" t="str">
        <f t="shared" si="2"/>
        <v>AE (United Arab Emirates) excluded from 5001 (Countries subject to safeguard measures)</v>
      </c>
    </row>
    <row r="176" spans="1:6" x14ac:dyDescent="0.25">
      <c r="A176" s="9" t="s">
        <v>1151</v>
      </c>
      <c r="B176" s="9" t="s">
        <v>2428</v>
      </c>
      <c r="C176" s="9" t="s">
        <v>2429</v>
      </c>
      <c r="D176" s="9" t="s">
        <v>1997</v>
      </c>
      <c r="E176" s="9" t="s">
        <v>1489</v>
      </c>
      <c r="F176" s="9" t="str">
        <f t="shared" si="2"/>
        <v>CN (China) excluded from 5001 (Countries subject to safeguard measures)</v>
      </c>
    </row>
    <row r="177" spans="1:6" x14ac:dyDescent="0.25">
      <c r="A177" s="9" t="s">
        <v>1151</v>
      </c>
      <c r="B177" s="9" t="s">
        <v>2428</v>
      </c>
      <c r="C177" s="9" t="s">
        <v>2429</v>
      </c>
      <c r="D177" s="9" t="s">
        <v>2123</v>
      </c>
      <c r="E177" s="9" t="s">
        <v>1797</v>
      </c>
      <c r="F177" s="9" t="str">
        <f t="shared" si="2"/>
        <v>EG (Egypt) excluded from 5001 (Countries subject to safeguard measures)</v>
      </c>
    </row>
    <row r="178" spans="1:6" x14ac:dyDescent="0.25">
      <c r="A178" s="9" t="s">
        <v>1151</v>
      </c>
      <c r="B178" s="9" t="s">
        <v>2428</v>
      </c>
      <c r="C178" s="9" t="s">
        <v>2429</v>
      </c>
      <c r="D178" s="9" t="s">
        <v>1999</v>
      </c>
      <c r="E178" s="9" t="s">
        <v>1494</v>
      </c>
      <c r="F178" s="9" t="str">
        <f t="shared" si="2"/>
        <v>ID (Indonesia) excluded from 5001 (Countries subject to safeguard measures)</v>
      </c>
    </row>
    <row r="179" spans="1:6" x14ac:dyDescent="0.25">
      <c r="A179" s="9" t="s">
        <v>1151</v>
      </c>
      <c r="B179" s="9" t="s">
        <v>2428</v>
      </c>
      <c r="C179" s="9" t="s">
        <v>2429</v>
      </c>
      <c r="D179" s="9" t="s">
        <v>2534</v>
      </c>
      <c r="E179" s="9" t="s">
        <v>2527</v>
      </c>
      <c r="F179" s="9" t="str">
        <f t="shared" si="2"/>
        <v>IN (India) excluded from 5001 (Countries subject to safeguard measures)</v>
      </c>
    </row>
    <row r="180" spans="1:6" x14ac:dyDescent="0.25">
      <c r="A180" s="9" t="s">
        <v>1151</v>
      </c>
      <c r="B180" s="9" t="s">
        <v>2428</v>
      </c>
      <c r="C180" s="9" t="s">
        <v>2429</v>
      </c>
      <c r="D180" s="9" t="s">
        <v>2004</v>
      </c>
      <c r="E180" s="9" t="s">
        <v>1913</v>
      </c>
      <c r="F180" s="9" t="str">
        <f t="shared" si="2"/>
        <v>MD (Moldova, Republic of) excluded from 5001 (Countries subject to safeguard measures)</v>
      </c>
    </row>
    <row r="181" spans="1:6" x14ac:dyDescent="0.25">
      <c r="A181" s="9" t="s">
        <v>1151</v>
      </c>
      <c r="B181" s="9" t="s">
        <v>2428</v>
      </c>
      <c r="C181" s="9" t="s">
        <v>2429</v>
      </c>
      <c r="D181" s="9" t="s">
        <v>2085</v>
      </c>
      <c r="E181" s="9" t="s">
        <v>2086</v>
      </c>
      <c r="F181" s="9" t="str">
        <f t="shared" si="2"/>
        <v>MK (Macedonia (Former Yugoslav Republic of)) excluded from 5001 (Countries subject to safeguard measures)</v>
      </c>
    </row>
    <row r="182" spans="1:6" x14ac:dyDescent="0.25">
      <c r="A182" s="9" t="s">
        <v>1151</v>
      </c>
      <c r="B182" s="9" t="s">
        <v>2428</v>
      </c>
      <c r="C182" s="9" t="s">
        <v>2429</v>
      </c>
      <c r="D182" s="9" t="s">
        <v>2530</v>
      </c>
      <c r="E182" s="9" t="s">
        <v>2522</v>
      </c>
      <c r="F182" s="9" t="str">
        <f t="shared" si="2"/>
        <v>MY (Malaysia) excluded from 5001 (Countries subject to safeguard measures)</v>
      </c>
    </row>
    <row r="183" spans="1:6" x14ac:dyDescent="0.25">
      <c r="A183" s="9" t="s">
        <v>1151</v>
      </c>
      <c r="B183" s="9" t="s">
        <v>2428</v>
      </c>
      <c r="C183" s="9" t="s">
        <v>2429</v>
      </c>
      <c r="D183" s="9" t="s">
        <v>2531</v>
      </c>
      <c r="E183" s="9" t="s">
        <v>2523</v>
      </c>
      <c r="F183" s="9" t="str">
        <f t="shared" si="2"/>
        <v>SA (Saudi Arabia) excluded from 5001 (Countries subject to safeguard measures)</v>
      </c>
    </row>
    <row r="184" spans="1:6" x14ac:dyDescent="0.25">
      <c r="A184" s="9" t="s">
        <v>1151</v>
      </c>
      <c r="B184" s="9" t="s">
        <v>2428</v>
      </c>
      <c r="C184" s="9" t="s">
        <v>2429</v>
      </c>
      <c r="D184" s="9" t="s">
        <v>2532</v>
      </c>
      <c r="E184" s="9" t="s">
        <v>2525</v>
      </c>
      <c r="F184" s="9" t="str">
        <f t="shared" si="2"/>
        <v>VN (Viet Nam) excluded from 5001 (Countries subject to safeguard measures)</v>
      </c>
    </row>
    <row r="185" spans="1:6" x14ac:dyDescent="0.25">
      <c r="A185" s="9" t="s">
        <v>1151</v>
      </c>
      <c r="B185" s="9" t="s">
        <v>2428</v>
      </c>
      <c r="C185" s="9" t="s">
        <v>2429</v>
      </c>
      <c r="D185" s="9" t="s">
        <v>2162</v>
      </c>
      <c r="E185" s="9" t="s">
        <v>1817</v>
      </c>
      <c r="F185" s="9" t="str">
        <f t="shared" si="2"/>
        <v>ZA (South Africa) excluded from 5001 (Countries subject to safeguard measures)</v>
      </c>
    </row>
    <row r="186" spans="1:6" x14ac:dyDescent="0.25">
      <c r="A186" s="9" t="s">
        <v>1152</v>
      </c>
      <c r="B186" s="9" t="s">
        <v>2428</v>
      </c>
      <c r="C186" s="9" t="s">
        <v>2429</v>
      </c>
      <c r="D186" s="9" t="s">
        <v>2533</v>
      </c>
      <c r="E186" s="9" t="s">
        <v>2526</v>
      </c>
      <c r="F186" s="9" t="str">
        <f t="shared" si="2"/>
        <v>BR (Brazil) excluded from 5001 (Countries subject to safeguard measures)</v>
      </c>
    </row>
    <row r="187" spans="1:6" x14ac:dyDescent="0.25">
      <c r="A187" s="9" t="s">
        <v>1152</v>
      </c>
      <c r="B187" s="9" t="s">
        <v>2428</v>
      </c>
      <c r="C187" s="9" t="s">
        <v>2429</v>
      </c>
      <c r="D187" s="9" t="s">
        <v>2123</v>
      </c>
      <c r="E187" s="9" t="s">
        <v>1797</v>
      </c>
      <c r="F187" s="9" t="str">
        <f t="shared" si="2"/>
        <v>EG (Egypt) excluded from 5001 (Countries subject to safeguard measures)</v>
      </c>
    </row>
    <row r="188" spans="1:6" x14ac:dyDescent="0.25">
      <c r="A188" s="9" t="s">
        <v>1152</v>
      </c>
      <c r="B188" s="9" t="s">
        <v>2428</v>
      </c>
      <c r="C188" s="9" t="s">
        <v>2429</v>
      </c>
      <c r="D188" s="9" t="s">
        <v>1999</v>
      </c>
      <c r="E188" s="9" t="s">
        <v>1494</v>
      </c>
      <c r="F188" s="9" t="str">
        <f t="shared" si="2"/>
        <v>ID (Indonesia) excluded from 5001 (Countries subject to safeguard measures)</v>
      </c>
    </row>
    <row r="189" spans="1:6" x14ac:dyDescent="0.25">
      <c r="A189" s="9" t="s">
        <v>1152</v>
      </c>
      <c r="B189" s="9" t="s">
        <v>2428</v>
      </c>
      <c r="C189" s="9" t="s">
        <v>2429</v>
      </c>
      <c r="D189" s="9" t="s">
        <v>2534</v>
      </c>
      <c r="E189" s="9" t="s">
        <v>2527</v>
      </c>
      <c r="F189" s="9" t="str">
        <f t="shared" si="2"/>
        <v>IN (India) excluded from 5001 (Countries subject to safeguard measures)</v>
      </c>
    </row>
    <row r="190" spans="1:6" x14ac:dyDescent="0.25">
      <c r="A190" s="9" t="s">
        <v>1152</v>
      </c>
      <c r="B190" s="9" t="s">
        <v>2428</v>
      </c>
      <c r="C190" s="9" t="s">
        <v>2429</v>
      </c>
      <c r="D190" s="9" t="s">
        <v>2004</v>
      </c>
      <c r="E190" s="9" t="s">
        <v>1913</v>
      </c>
      <c r="F190" s="9" t="str">
        <f t="shared" si="2"/>
        <v>MD (Moldova, Republic of) excluded from 5001 (Countries subject to safeguard measures)</v>
      </c>
    </row>
    <row r="191" spans="1:6" x14ac:dyDescent="0.25">
      <c r="A191" s="9" t="s">
        <v>1152</v>
      </c>
      <c r="B191" s="9" t="s">
        <v>2428</v>
      </c>
      <c r="C191" s="9" t="s">
        <v>2429</v>
      </c>
      <c r="D191" s="9" t="s">
        <v>2085</v>
      </c>
      <c r="E191" s="9" t="s">
        <v>2086</v>
      </c>
      <c r="F191" s="9" t="str">
        <f t="shared" si="2"/>
        <v>MK (Macedonia (Former Yugoslav Republic of)) excluded from 5001 (Countries subject to safeguard measures)</v>
      </c>
    </row>
    <row r="192" spans="1:6" x14ac:dyDescent="0.25">
      <c r="A192" s="9" t="s">
        <v>1152</v>
      </c>
      <c r="B192" s="9" t="s">
        <v>2428</v>
      </c>
      <c r="C192" s="9" t="s">
        <v>2429</v>
      </c>
      <c r="D192" s="9" t="s">
        <v>2530</v>
      </c>
      <c r="E192" s="9" t="s">
        <v>2522</v>
      </c>
      <c r="F192" s="9" t="str">
        <f t="shared" si="2"/>
        <v>MY (Malaysia) excluded from 5001 (Countries subject to safeguard measures)</v>
      </c>
    </row>
    <row r="193" spans="1:6" x14ac:dyDescent="0.25">
      <c r="A193" s="9" t="s">
        <v>1152</v>
      </c>
      <c r="B193" s="9" t="s">
        <v>2428</v>
      </c>
      <c r="C193" s="9" t="s">
        <v>2429</v>
      </c>
      <c r="D193" s="9" t="s">
        <v>2531</v>
      </c>
      <c r="E193" s="9" t="s">
        <v>2523</v>
      </c>
      <c r="F193" s="9" t="str">
        <f t="shared" si="2"/>
        <v>SA (Saudi Arabia) excluded from 5001 (Countries subject to safeguard measures)</v>
      </c>
    </row>
    <row r="194" spans="1:6" x14ac:dyDescent="0.25">
      <c r="A194" s="9" t="s">
        <v>1152</v>
      </c>
      <c r="B194" s="9" t="s">
        <v>2428</v>
      </c>
      <c r="C194" s="9" t="s">
        <v>2429</v>
      </c>
      <c r="D194" s="9" t="s">
        <v>2002</v>
      </c>
      <c r="E194" s="9" t="s">
        <v>1498</v>
      </c>
      <c r="F194" s="9" t="str">
        <f t="shared" ref="F194:F257" si="3">CONCATENATE(D194, " (", E194, ") excluded from ", B194, " (", C194, ")")</f>
        <v>TR (Turkey) excluded from 5001 (Countries subject to safeguard measures)</v>
      </c>
    </row>
    <row r="195" spans="1:6" x14ac:dyDescent="0.25">
      <c r="A195" s="9" t="s">
        <v>1152</v>
      </c>
      <c r="B195" s="9" t="s">
        <v>2428</v>
      </c>
      <c r="C195" s="9" t="s">
        <v>2429</v>
      </c>
      <c r="D195" s="9" t="s">
        <v>2287</v>
      </c>
      <c r="E195" s="9" t="s">
        <v>1907</v>
      </c>
      <c r="F195" s="9" t="str">
        <f t="shared" si="3"/>
        <v>UA (Ukraine) excluded from 5001 (Countries subject to safeguard measures)</v>
      </c>
    </row>
    <row r="196" spans="1:6" x14ac:dyDescent="0.25">
      <c r="A196" s="9" t="s">
        <v>1152</v>
      </c>
      <c r="B196" s="9" t="s">
        <v>2428</v>
      </c>
      <c r="C196" s="9" t="s">
        <v>2429</v>
      </c>
      <c r="D196" s="9" t="s">
        <v>2532</v>
      </c>
      <c r="E196" s="9" t="s">
        <v>2525</v>
      </c>
      <c r="F196" s="9" t="str">
        <f t="shared" si="3"/>
        <v>VN (Viet Nam) excluded from 5001 (Countries subject to safeguard measures)</v>
      </c>
    </row>
    <row r="197" spans="1:6" x14ac:dyDescent="0.25">
      <c r="A197" s="9" t="s">
        <v>1152</v>
      </c>
      <c r="B197" s="9" t="s">
        <v>2428</v>
      </c>
      <c r="C197" s="9" t="s">
        <v>2429</v>
      </c>
      <c r="D197" s="9" t="s">
        <v>2162</v>
      </c>
      <c r="E197" s="9" t="s">
        <v>1817</v>
      </c>
      <c r="F197" s="9" t="str">
        <f t="shared" si="3"/>
        <v>ZA (South Africa) excluded from 5001 (Countries subject to safeguard measures)</v>
      </c>
    </row>
    <row r="198" spans="1:6" x14ac:dyDescent="0.25">
      <c r="A198" s="9" t="s">
        <v>1153</v>
      </c>
      <c r="B198" s="9" t="s">
        <v>2428</v>
      </c>
      <c r="C198" s="9" t="s">
        <v>2429</v>
      </c>
      <c r="D198" s="9" t="s">
        <v>2529</v>
      </c>
      <c r="E198" s="9" t="s">
        <v>2524</v>
      </c>
      <c r="F198" s="9" t="str">
        <f t="shared" si="3"/>
        <v>AE (United Arab Emirates) excluded from 5001 (Countries subject to safeguard measures)</v>
      </c>
    </row>
    <row r="199" spans="1:6" x14ac:dyDescent="0.25">
      <c r="A199" s="9" t="s">
        <v>1153</v>
      </c>
      <c r="B199" s="9" t="s">
        <v>2428</v>
      </c>
      <c r="C199" s="9" t="s">
        <v>2429</v>
      </c>
      <c r="D199" s="9" t="s">
        <v>2533</v>
      </c>
      <c r="E199" s="9" t="s">
        <v>2526</v>
      </c>
      <c r="F199" s="9" t="str">
        <f t="shared" si="3"/>
        <v>BR (Brazil) excluded from 5001 (Countries subject to safeguard measures)</v>
      </c>
    </row>
    <row r="200" spans="1:6" x14ac:dyDescent="0.25">
      <c r="A200" s="9" t="s">
        <v>1153</v>
      </c>
      <c r="B200" s="9" t="s">
        <v>2428</v>
      </c>
      <c r="C200" s="9" t="s">
        <v>2429</v>
      </c>
      <c r="D200" s="9" t="s">
        <v>1997</v>
      </c>
      <c r="E200" s="9" t="s">
        <v>1489</v>
      </c>
      <c r="F200" s="9" t="str">
        <f t="shared" si="3"/>
        <v>CN (China) excluded from 5001 (Countries subject to safeguard measures)</v>
      </c>
    </row>
    <row r="201" spans="1:6" x14ac:dyDescent="0.25">
      <c r="A201" s="9" t="s">
        <v>1153</v>
      </c>
      <c r="B201" s="9" t="s">
        <v>2428</v>
      </c>
      <c r="C201" s="9" t="s">
        <v>2429</v>
      </c>
      <c r="D201" s="9" t="s">
        <v>2123</v>
      </c>
      <c r="E201" s="9" t="s">
        <v>1797</v>
      </c>
      <c r="F201" s="9" t="str">
        <f t="shared" si="3"/>
        <v>EG (Egypt) excluded from 5001 (Countries subject to safeguard measures)</v>
      </c>
    </row>
    <row r="202" spans="1:6" x14ac:dyDescent="0.25">
      <c r="A202" s="9" t="s">
        <v>1153</v>
      </c>
      <c r="B202" s="9" t="s">
        <v>2428</v>
      </c>
      <c r="C202" s="9" t="s">
        <v>2429</v>
      </c>
      <c r="D202" s="9" t="s">
        <v>1999</v>
      </c>
      <c r="E202" s="9" t="s">
        <v>1494</v>
      </c>
      <c r="F202" s="9" t="str">
        <f t="shared" si="3"/>
        <v>ID (Indonesia) excluded from 5001 (Countries subject to safeguard measures)</v>
      </c>
    </row>
    <row r="203" spans="1:6" x14ac:dyDescent="0.25">
      <c r="A203" s="9" t="s">
        <v>1153</v>
      </c>
      <c r="B203" s="9" t="s">
        <v>2428</v>
      </c>
      <c r="C203" s="9" t="s">
        <v>2429</v>
      </c>
      <c r="D203" s="9" t="s">
        <v>2004</v>
      </c>
      <c r="E203" s="9" t="s">
        <v>1913</v>
      </c>
      <c r="F203" s="9" t="str">
        <f t="shared" si="3"/>
        <v>MD (Moldova, Republic of) excluded from 5001 (Countries subject to safeguard measures)</v>
      </c>
    </row>
    <row r="204" spans="1:6" x14ac:dyDescent="0.25">
      <c r="A204" s="9" t="s">
        <v>1153</v>
      </c>
      <c r="B204" s="9" t="s">
        <v>2428</v>
      </c>
      <c r="C204" s="9" t="s">
        <v>2429</v>
      </c>
      <c r="D204" s="9" t="s">
        <v>2530</v>
      </c>
      <c r="E204" s="9" t="s">
        <v>2522</v>
      </c>
      <c r="F204" s="9" t="str">
        <f t="shared" si="3"/>
        <v>MY (Malaysia) excluded from 5001 (Countries subject to safeguard measures)</v>
      </c>
    </row>
    <row r="205" spans="1:6" x14ac:dyDescent="0.25">
      <c r="A205" s="9" t="s">
        <v>1153</v>
      </c>
      <c r="B205" s="9" t="s">
        <v>2428</v>
      </c>
      <c r="C205" s="9" t="s">
        <v>2429</v>
      </c>
      <c r="D205" s="9" t="s">
        <v>2531</v>
      </c>
      <c r="E205" s="9" t="s">
        <v>2523</v>
      </c>
      <c r="F205" s="9" t="str">
        <f t="shared" si="3"/>
        <v>SA (Saudi Arabia) excluded from 5001 (Countries subject to safeguard measures)</v>
      </c>
    </row>
    <row r="206" spans="1:6" x14ac:dyDescent="0.25">
      <c r="A206" s="9" t="s">
        <v>1153</v>
      </c>
      <c r="B206" s="9" t="s">
        <v>2428</v>
      </c>
      <c r="C206" s="9" t="s">
        <v>2429</v>
      </c>
      <c r="D206" s="9" t="s">
        <v>2532</v>
      </c>
      <c r="E206" s="9" t="s">
        <v>2525</v>
      </c>
      <c r="F206" s="9" t="str">
        <f t="shared" si="3"/>
        <v>VN (Viet Nam) excluded from 5001 (Countries subject to safeguard measures)</v>
      </c>
    </row>
    <row r="207" spans="1:6" x14ac:dyDescent="0.25">
      <c r="A207" s="9" t="s">
        <v>1153</v>
      </c>
      <c r="B207" s="9" t="s">
        <v>2428</v>
      </c>
      <c r="C207" s="9" t="s">
        <v>2429</v>
      </c>
      <c r="D207" s="9" t="s">
        <v>2162</v>
      </c>
      <c r="E207" s="9" t="s">
        <v>1817</v>
      </c>
      <c r="F207" s="9" t="str">
        <f t="shared" si="3"/>
        <v>ZA (South Africa) excluded from 5001 (Countries subject to safeguard measures)</v>
      </c>
    </row>
    <row r="208" spans="1:6" x14ac:dyDescent="0.25">
      <c r="A208" s="9" t="s">
        <v>1154</v>
      </c>
      <c r="B208" s="9" t="s">
        <v>2428</v>
      </c>
      <c r="C208" s="9" t="s">
        <v>2429</v>
      </c>
      <c r="D208" s="9" t="s">
        <v>2529</v>
      </c>
      <c r="E208" s="9" t="s">
        <v>2524</v>
      </c>
      <c r="F208" s="9" t="str">
        <f t="shared" si="3"/>
        <v>AE (United Arab Emirates) excluded from 5001 (Countries subject to safeguard measures)</v>
      </c>
    </row>
    <row r="209" spans="1:6" x14ac:dyDescent="0.25">
      <c r="A209" s="9" t="s">
        <v>1154</v>
      </c>
      <c r="B209" s="9" t="s">
        <v>2428</v>
      </c>
      <c r="C209" s="9" t="s">
        <v>2429</v>
      </c>
      <c r="D209" s="9" t="s">
        <v>2533</v>
      </c>
      <c r="E209" s="9" t="s">
        <v>2526</v>
      </c>
      <c r="F209" s="9" t="str">
        <f t="shared" si="3"/>
        <v>BR (Brazil) excluded from 5001 (Countries subject to safeguard measures)</v>
      </c>
    </row>
    <row r="210" spans="1:6" x14ac:dyDescent="0.25">
      <c r="A210" s="9" t="s">
        <v>1154</v>
      </c>
      <c r="B210" s="9" t="s">
        <v>2428</v>
      </c>
      <c r="C210" s="9" t="s">
        <v>2429</v>
      </c>
      <c r="D210" s="9" t="s">
        <v>2123</v>
      </c>
      <c r="E210" s="9" t="s">
        <v>1797</v>
      </c>
      <c r="F210" s="9" t="str">
        <f t="shared" si="3"/>
        <v>EG (Egypt) excluded from 5001 (Countries subject to safeguard measures)</v>
      </c>
    </row>
    <row r="211" spans="1:6" x14ac:dyDescent="0.25">
      <c r="A211" s="9" t="s">
        <v>1154</v>
      </c>
      <c r="B211" s="9" t="s">
        <v>2428</v>
      </c>
      <c r="C211" s="9" t="s">
        <v>2429</v>
      </c>
      <c r="D211" s="9" t="s">
        <v>1999</v>
      </c>
      <c r="E211" s="9" t="s">
        <v>1494</v>
      </c>
      <c r="F211" s="9" t="str">
        <f t="shared" si="3"/>
        <v>ID (Indonesia) excluded from 5001 (Countries subject to safeguard measures)</v>
      </c>
    </row>
    <row r="212" spans="1:6" x14ac:dyDescent="0.25">
      <c r="A212" s="9" t="s">
        <v>1154</v>
      </c>
      <c r="B212" s="9" t="s">
        <v>2428</v>
      </c>
      <c r="C212" s="9" t="s">
        <v>2429</v>
      </c>
      <c r="D212" s="9" t="s">
        <v>2534</v>
      </c>
      <c r="E212" s="9" t="s">
        <v>2527</v>
      </c>
      <c r="F212" s="9" t="str">
        <f t="shared" si="3"/>
        <v>IN (India) excluded from 5001 (Countries subject to safeguard measures)</v>
      </c>
    </row>
    <row r="213" spans="1:6" x14ac:dyDescent="0.25">
      <c r="A213" s="9" t="s">
        <v>1154</v>
      </c>
      <c r="B213" s="9" t="s">
        <v>2428</v>
      </c>
      <c r="C213" s="9" t="s">
        <v>2429</v>
      </c>
      <c r="D213" s="9" t="s">
        <v>2004</v>
      </c>
      <c r="E213" s="9" t="s">
        <v>1913</v>
      </c>
      <c r="F213" s="9" t="str">
        <f t="shared" si="3"/>
        <v>MD (Moldova, Republic of) excluded from 5001 (Countries subject to safeguard measures)</v>
      </c>
    </row>
    <row r="214" spans="1:6" x14ac:dyDescent="0.25">
      <c r="A214" s="9" t="s">
        <v>1154</v>
      </c>
      <c r="B214" s="9" t="s">
        <v>2428</v>
      </c>
      <c r="C214" s="9" t="s">
        <v>2429</v>
      </c>
      <c r="D214" s="9" t="s">
        <v>2530</v>
      </c>
      <c r="E214" s="9" t="s">
        <v>2522</v>
      </c>
      <c r="F214" s="9" t="str">
        <f t="shared" si="3"/>
        <v>MY (Malaysia) excluded from 5001 (Countries subject to safeguard measures)</v>
      </c>
    </row>
    <row r="215" spans="1:6" x14ac:dyDescent="0.25">
      <c r="A215" s="9" t="s">
        <v>1154</v>
      </c>
      <c r="B215" s="9" t="s">
        <v>2428</v>
      </c>
      <c r="C215" s="9" t="s">
        <v>2429</v>
      </c>
      <c r="D215" s="9" t="s">
        <v>2531</v>
      </c>
      <c r="E215" s="9" t="s">
        <v>2523</v>
      </c>
      <c r="F215" s="9" t="str">
        <f t="shared" si="3"/>
        <v>SA (Saudi Arabia) excluded from 5001 (Countries subject to safeguard measures)</v>
      </c>
    </row>
    <row r="216" spans="1:6" x14ac:dyDescent="0.25">
      <c r="A216" s="9" t="s">
        <v>1154</v>
      </c>
      <c r="B216" s="9" t="s">
        <v>2428</v>
      </c>
      <c r="C216" s="9" t="s">
        <v>2429</v>
      </c>
      <c r="D216" s="9" t="s">
        <v>2532</v>
      </c>
      <c r="E216" s="9" t="s">
        <v>2525</v>
      </c>
      <c r="F216" s="9" t="str">
        <f t="shared" si="3"/>
        <v>VN (Viet Nam) excluded from 5001 (Countries subject to safeguard measures)</v>
      </c>
    </row>
    <row r="217" spans="1:6" x14ac:dyDescent="0.25">
      <c r="A217" s="9" t="s">
        <v>1154</v>
      </c>
      <c r="B217" s="9" t="s">
        <v>2428</v>
      </c>
      <c r="C217" s="9" t="s">
        <v>2429</v>
      </c>
      <c r="D217" s="9" t="s">
        <v>2162</v>
      </c>
      <c r="E217" s="9" t="s">
        <v>1817</v>
      </c>
      <c r="F217" s="9" t="str">
        <f t="shared" si="3"/>
        <v>ZA (South Africa) excluded from 5001 (Countries subject to safeguard measures)</v>
      </c>
    </row>
    <row r="218" spans="1:6" x14ac:dyDescent="0.25">
      <c r="A218" s="9" t="s">
        <v>1155</v>
      </c>
      <c r="B218" s="9" t="s">
        <v>2428</v>
      </c>
      <c r="C218" s="9" t="s">
        <v>2429</v>
      </c>
      <c r="D218" s="9" t="s">
        <v>2529</v>
      </c>
      <c r="E218" s="9" t="s">
        <v>2524</v>
      </c>
      <c r="F218" s="9" t="str">
        <f t="shared" si="3"/>
        <v>AE (United Arab Emirates) excluded from 5001 (Countries subject to safeguard measures)</v>
      </c>
    </row>
    <row r="219" spans="1:6" x14ac:dyDescent="0.25">
      <c r="A219" s="9" t="s">
        <v>1155</v>
      </c>
      <c r="B219" s="9" t="s">
        <v>2428</v>
      </c>
      <c r="C219" s="9" t="s">
        <v>2429</v>
      </c>
      <c r="D219" s="9" t="s">
        <v>2533</v>
      </c>
      <c r="E219" s="9" t="s">
        <v>2526</v>
      </c>
      <c r="F219" s="9" t="str">
        <f t="shared" si="3"/>
        <v>BR (Brazil) excluded from 5001 (Countries subject to safeguard measures)</v>
      </c>
    </row>
    <row r="220" spans="1:6" x14ac:dyDescent="0.25">
      <c r="A220" s="9" t="s">
        <v>1155</v>
      </c>
      <c r="B220" s="9" t="s">
        <v>2428</v>
      </c>
      <c r="C220" s="9" t="s">
        <v>2429</v>
      </c>
      <c r="D220" s="9" t="s">
        <v>2123</v>
      </c>
      <c r="E220" s="9" t="s">
        <v>1797</v>
      </c>
      <c r="F220" s="9" t="str">
        <f t="shared" si="3"/>
        <v>EG (Egypt) excluded from 5001 (Countries subject to safeguard measures)</v>
      </c>
    </row>
    <row r="221" spans="1:6" x14ac:dyDescent="0.25">
      <c r="A221" s="9" t="s">
        <v>1155</v>
      </c>
      <c r="B221" s="9" t="s">
        <v>2428</v>
      </c>
      <c r="C221" s="9" t="s">
        <v>2429</v>
      </c>
      <c r="D221" s="9" t="s">
        <v>1999</v>
      </c>
      <c r="E221" s="9" t="s">
        <v>1494</v>
      </c>
      <c r="F221" s="9" t="str">
        <f t="shared" si="3"/>
        <v>ID (Indonesia) excluded from 5001 (Countries subject to safeguard measures)</v>
      </c>
    </row>
    <row r="222" spans="1:6" x14ac:dyDescent="0.25">
      <c r="A222" s="9" t="s">
        <v>1155</v>
      </c>
      <c r="B222" s="9" t="s">
        <v>2428</v>
      </c>
      <c r="C222" s="9" t="s">
        <v>2429</v>
      </c>
      <c r="D222" s="9" t="s">
        <v>2004</v>
      </c>
      <c r="E222" s="9" t="s">
        <v>1913</v>
      </c>
      <c r="F222" s="9" t="str">
        <f t="shared" si="3"/>
        <v>MD (Moldova, Republic of) excluded from 5001 (Countries subject to safeguard measures)</v>
      </c>
    </row>
    <row r="223" spans="1:6" x14ac:dyDescent="0.25">
      <c r="A223" s="9" t="s">
        <v>1155</v>
      </c>
      <c r="B223" s="9" t="s">
        <v>2428</v>
      </c>
      <c r="C223" s="9" t="s">
        <v>2429</v>
      </c>
      <c r="D223" s="9" t="s">
        <v>2085</v>
      </c>
      <c r="E223" s="9" t="s">
        <v>2086</v>
      </c>
      <c r="F223" s="9" t="str">
        <f t="shared" si="3"/>
        <v>MK (Macedonia (Former Yugoslav Republic of)) excluded from 5001 (Countries subject to safeguard measures)</v>
      </c>
    </row>
    <row r="224" spans="1:6" x14ac:dyDescent="0.25">
      <c r="A224" s="9" t="s">
        <v>1155</v>
      </c>
      <c r="B224" s="9" t="s">
        <v>2428</v>
      </c>
      <c r="C224" s="9" t="s">
        <v>2429</v>
      </c>
      <c r="D224" s="9" t="s">
        <v>2530</v>
      </c>
      <c r="E224" s="9" t="s">
        <v>2522</v>
      </c>
      <c r="F224" s="9" t="str">
        <f t="shared" si="3"/>
        <v>MY (Malaysia) excluded from 5001 (Countries subject to safeguard measures)</v>
      </c>
    </row>
    <row r="225" spans="1:6" x14ac:dyDescent="0.25">
      <c r="A225" s="9" t="s">
        <v>1155</v>
      </c>
      <c r="B225" s="9" t="s">
        <v>2428</v>
      </c>
      <c r="C225" s="9" t="s">
        <v>2429</v>
      </c>
      <c r="D225" s="9" t="s">
        <v>2531</v>
      </c>
      <c r="E225" s="9" t="s">
        <v>2523</v>
      </c>
      <c r="F225" s="9" t="str">
        <f t="shared" si="3"/>
        <v>SA (Saudi Arabia) excluded from 5001 (Countries subject to safeguard measures)</v>
      </c>
    </row>
    <row r="226" spans="1:6" x14ac:dyDescent="0.25">
      <c r="A226" s="9" t="s">
        <v>1155</v>
      </c>
      <c r="B226" s="9" t="s">
        <v>2428</v>
      </c>
      <c r="C226" s="9" t="s">
        <v>2429</v>
      </c>
      <c r="D226" s="9" t="s">
        <v>2002</v>
      </c>
      <c r="E226" s="9" t="s">
        <v>1498</v>
      </c>
      <c r="F226" s="9" t="str">
        <f t="shared" si="3"/>
        <v>TR (Turkey) excluded from 5001 (Countries subject to safeguard measures)</v>
      </c>
    </row>
    <row r="227" spans="1:6" x14ac:dyDescent="0.25">
      <c r="A227" s="9" t="s">
        <v>1155</v>
      </c>
      <c r="B227" s="9" t="s">
        <v>2428</v>
      </c>
      <c r="C227" s="9" t="s">
        <v>2429</v>
      </c>
      <c r="D227" s="9" t="s">
        <v>2532</v>
      </c>
      <c r="E227" s="9" t="s">
        <v>2525</v>
      </c>
      <c r="F227" s="9" t="str">
        <f t="shared" si="3"/>
        <v>VN (Viet Nam) excluded from 5001 (Countries subject to safeguard measures)</v>
      </c>
    </row>
    <row r="228" spans="1:6" x14ac:dyDescent="0.25">
      <c r="A228" s="9" t="s">
        <v>1155</v>
      </c>
      <c r="B228" s="9" t="s">
        <v>2428</v>
      </c>
      <c r="C228" s="9" t="s">
        <v>2429</v>
      </c>
      <c r="D228" s="9" t="s">
        <v>2162</v>
      </c>
      <c r="E228" s="9" t="s">
        <v>1817</v>
      </c>
      <c r="F228" s="9" t="str">
        <f t="shared" si="3"/>
        <v>ZA (South Africa) excluded from 5001 (Countries subject to safeguard measures)</v>
      </c>
    </row>
    <row r="229" spans="1:6" x14ac:dyDescent="0.25">
      <c r="A229" s="9" t="s">
        <v>1156</v>
      </c>
      <c r="B229" s="9" t="s">
        <v>2428</v>
      </c>
      <c r="C229" s="9" t="s">
        <v>2429</v>
      </c>
      <c r="D229" s="9" t="s">
        <v>2529</v>
      </c>
      <c r="E229" s="9" t="s">
        <v>2524</v>
      </c>
      <c r="F229" s="9" t="str">
        <f t="shared" si="3"/>
        <v>AE (United Arab Emirates) excluded from 5001 (Countries subject to safeguard measures)</v>
      </c>
    </row>
    <row r="230" spans="1:6" x14ac:dyDescent="0.25">
      <c r="A230" s="9" t="s">
        <v>1156</v>
      </c>
      <c r="B230" s="9" t="s">
        <v>2428</v>
      </c>
      <c r="C230" s="9" t="s">
        <v>2429</v>
      </c>
      <c r="D230" s="9" t="s">
        <v>2533</v>
      </c>
      <c r="E230" s="9" t="s">
        <v>2526</v>
      </c>
      <c r="F230" s="9" t="str">
        <f t="shared" si="3"/>
        <v>BR (Brazil) excluded from 5001 (Countries subject to safeguard measures)</v>
      </c>
    </row>
    <row r="231" spans="1:6" x14ac:dyDescent="0.25">
      <c r="A231" s="9" t="s">
        <v>1156</v>
      </c>
      <c r="B231" s="9" t="s">
        <v>2428</v>
      </c>
      <c r="C231" s="9" t="s">
        <v>2429</v>
      </c>
      <c r="D231" s="9" t="s">
        <v>2123</v>
      </c>
      <c r="E231" s="9" t="s">
        <v>1797</v>
      </c>
      <c r="F231" s="9" t="str">
        <f t="shared" si="3"/>
        <v>EG (Egypt) excluded from 5001 (Countries subject to safeguard measures)</v>
      </c>
    </row>
    <row r="232" spans="1:6" x14ac:dyDescent="0.25">
      <c r="A232" s="9" t="s">
        <v>1156</v>
      </c>
      <c r="B232" s="9" t="s">
        <v>2428</v>
      </c>
      <c r="C232" s="9" t="s">
        <v>2429</v>
      </c>
      <c r="D232" s="9" t="s">
        <v>1999</v>
      </c>
      <c r="E232" s="9" t="s">
        <v>1494</v>
      </c>
      <c r="F232" s="9" t="str">
        <f t="shared" si="3"/>
        <v>ID (Indonesia) excluded from 5001 (Countries subject to safeguard measures)</v>
      </c>
    </row>
    <row r="233" spans="1:6" x14ac:dyDescent="0.25">
      <c r="A233" s="9" t="s">
        <v>1156</v>
      </c>
      <c r="B233" s="9" t="s">
        <v>2428</v>
      </c>
      <c r="C233" s="9" t="s">
        <v>2429</v>
      </c>
      <c r="D233" s="9" t="s">
        <v>2004</v>
      </c>
      <c r="E233" s="9" t="s">
        <v>1913</v>
      </c>
      <c r="F233" s="9" t="str">
        <f t="shared" si="3"/>
        <v>MD (Moldova, Republic of) excluded from 5001 (Countries subject to safeguard measures)</v>
      </c>
    </row>
    <row r="234" spans="1:6" x14ac:dyDescent="0.25">
      <c r="A234" s="9" t="s">
        <v>1156</v>
      </c>
      <c r="B234" s="9" t="s">
        <v>2428</v>
      </c>
      <c r="C234" s="9" t="s">
        <v>2429</v>
      </c>
      <c r="D234" s="9" t="s">
        <v>2085</v>
      </c>
      <c r="E234" s="9" t="s">
        <v>2086</v>
      </c>
      <c r="F234" s="9" t="str">
        <f t="shared" si="3"/>
        <v>MK (Macedonia (Former Yugoslav Republic of)) excluded from 5001 (Countries subject to safeguard measures)</v>
      </c>
    </row>
    <row r="235" spans="1:6" x14ac:dyDescent="0.25">
      <c r="A235" s="9" t="s">
        <v>1156</v>
      </c>
      <c r="B235" s="9" t="s">
        <v>2428</v>
      </c>
      <c r="C235" s="9" t="s">
        <v>2429</v>
      </c>
      <c r="D235" s="9" t="s">
        <v>2530</v>
      </c>
      <c r="E235" s="9" t="s">
        <v>2522</v>
      </c>
      <c r="F235" s="9" t="str">
        <f t="shared" si="3"/>
        <v>MY (Malaysia) excluded from 5001 (Countries subject to safeguard measures)</v>
      </c>
    </row>
    <row r="236" spans="1:6" x14ac:dyDescent="0.25">
      <c r="A236" s="9" t="s">
        <v>1156</v>
      </c>
      <c r="B236" s="9" t="s">
        <v>2428</v>
      </c>
      <c r="C236" s="9" t="s">
        <v>2429</v>
      </c>
      <c r="D236" s="9" t="s">
        <v>2531</v>
      </c>
      <c r="E236" s="9" t="s">
        <v>2523</v>
      </c>
      <c r="F236" s="9" t="str">
        <f t="shared" si="3"/>
        <v>SA (Saudi Arabia) excluded from 5001 (Countries subject to safeguard measures)</v>
      </c>
    </row>
    <row r="237" spans="1:6" x14ac:dyDescent="0.25">
      <c r="A237" s="9" t="s">
        <v>1156</v>
      </c>
      <c r="B237" s="9" t="s">
        <v>2428</v>
      </c>
      <c r="C237" s="9" t="s">
        <v>2429</v>
      </c>
      <c r="D237" s="9" t="s">
        <v>2002</v>
      </c>
      <c r="E237" s="9" t="s">
        <v>1498</v>
      </c>
      <c r="F237" s="9" t="str">
        <f t="shared" si="3"/>
        <v>TR (Turkey) excluded from 5001 (Countries subject to safeguard measures)</v>
      </c>
    </row>
    <row r="238" spans="1:6" x14ac:dyDescent="0.25">
      <c r="A238" s="9" t="s">
        <v>1156</v>
      </c>
      <c r="B238" s="9" t="s">
        <v>2428</v>
      </c>
      <c r="C238" s="9" t="s">
        <v>2429</v>
      </c>
      <c r="D238" s="9" t="s">
        <v>2287</v>
      </c>
      <c r="E238" s="9" t="s">
        <v>1907</v>
      </c>
      <c r="F238" s="9" t="str">
        <f t="shared" si="3"/>
        <v>UA (Ukraine) excluded from 5001 (Countries subject to safeguard measures)</v>
      </c>
    </row>
    <row r="239" spans="1:6" x14ac:dyDescent="0.25">
      <c r="A239" s="9" t="s">
        <v>1156</v>
      </c>
      <c r="B239" s="9" t="s">
        <v>2428</v>
      </c>
      <c r="C239" s="9" t="s">
        <v>2429</v>
      </c>
      <c r="D239" s="9" t="s">
        <v>2532</v>
      </c>
      <c r="E239" s="9" t="s">
        <v>2525</v>
      </c>
      <c r="F239" s="9" t="str">
        <f t="shared" si="3"/>
        <v>VN (Viet Nam) excluded from 5001 (Countries subject to safeguard measures)</v>
      </c>
    </row>
    <row r="240" spans="1:6" x14ac:dyDescent="0.25">
      <c r="A240" s="9" t="s">
        <v>1156</v>
      </c>
      <c r="B240" s="9" t="s">
        <v>2428</v>
      </c>
      <c r="C240" s="9" t="s">
        <v>2429</v>
      </c>
      <c r="D240" s="9" t="s">
        <v>2162</v>
      </c>
      <c r="E240" s="9" t="s">
        <v>1817</v>
      </c>
      <c r="F240" s="9" t="str">
        <f t="shared" si="3"/>
        <v>ZA (South Africa) excluded from 5001 (Countries subject to safeguard measures)</v>
      </c>
    </row>
    <row r="241" spans="1:6" x14ac:dyDescent="0.25">
      <c r="A241" s="9" t="s">
        <v>1157</v>
      </c>
      <c r="B241" s="9" t="s">
        <v>2428</v>
      </c>
      <c r="C241" s="9" t="s">
        <v>2429</v>
      </c>
      <c r="D241" s="9" t="s">
        <v>2529</v>
      </c>
      <c r="E241" s="9" t="s">
        <v>2524</v>
      </c>
      <c r="F241" s="9" t="str">
        <f t="shared" si="3"/>
        <v>AE (United Arab Emirates) excluded from 5001 (Countries subject to safeguard measures)</v>
      </c>
    </row>
    <row r="242" spans="1:6" x14ac:dyDescent="0.25">
      <c r="A242" s="9" t="s">
        <v>1157</v>
      </c>
      <c r="B242" s="9" t="s">
        <v>2428</v>
      </c>
      <c r="C242" s="9" t="s">
        <v>2429</v>
      </c>
      <c r="D242" s="9" t="s">
        <v>2533</v>
      </c>
      <c r="E242" s="9" t="s">
        <v>2526</v>
      </c>
      <c r="F242" s="9" t="str">
        <f t="shared" si="3"/>
        <v>BR (Brazil) excluded from 5001 (Countries subject to safeguard measures)</v>
      </c>
    </row>
    <row r="243" spans="1:6" x14ac:dyDescent="0.25">
      <c r="A243" s="9" t="s">
        <v>1157</v>
      </c>
      <c r="B243" s="9" t="s">
        <v>2428</v>
      </c>
      <c r="C243" s="9" t="s">
        <v>2429</v>
      </c>
      <c r="D243" s="9" t="s">
        <v>2123</v>
      </c>
      <c r="E243" s="9" t="s">
        <v>1797</v>
      </c>
      <c r="F243" s="9" t="str">
        <f t="shared" si="3"/>
        <v>EG (Egypt) excluded from 5001 (Countries subject to safeguard measures)</v>
      </c>
    </row>
    <row r="244" spans="1:6" x14ac:dyDescent="0.25">
      <c r="A244" s="9" t="s">
        <v>1157</v>
      </c>
      <c r="B244" s="9" t="s">
        <v>2428</v>
      </c>
      <c r="C244" s="9" t="s">
        <v>2429</v>
      </c>
      <c r="D244" s="9" t="s">
        <v>1999</v>
      </c>
      <c r="E244" s="9" t="s">
        <v>1494</v>
      </c>
      <c r="F244" s="9" t="str">
        <f t="shared" si="3"/>
        <v>ID (Indonesia) excluded from 5001 (Countries subject to safeguard measures)</v>
      </c>
    </row>
    <row r="245" spans="1:6" x14ac:dyDescent="0.25">
      <c r="A245" s="9" t="s">
        <v>1157</v>
      </c>
      <c r="B245" s="9" t="s">
        <v>2428</v>
      </c>
      <c r="C245" s="9" t="s">
        <v>2429</v>
      </c>
      <c r="D245" s="9" t="s">
        <v>2534</v>
      </c>
      <c r="E245" s="9" t="s">
        <v>2527</v>
      </c>
      <c r="F245" s="9" t="str">
        <f t="shared" si="3"/>
        <v>IN (India) excluded from 5001 (Countries subject to safeguard measures)</v>
      </c>
    </row>
    <row r="246" spans="1:6" x14ac:dyDescent="0.25">
      <c r="A246" s="9" t="s">
        <v>1157</v>
      </c>
      <c r="B246" s="9" t="s">
        <v>2428</v>
      </c>
      <c r="C246" s="9" t="s">
        <v>2429</v>
      </c>
      <c r="D246" s="9" t="s">
        <v>2004</v>
      </c>
      <c r="E246" s="9" t="s">
        <v>1913</v>
      </c>
      <c r="F246" s="9" t="str">
        <f t="shared" si="3"/>
        <v>MD (Moldova, Republic of) excluded from 5001 (Countries subject to safeguard measures)</v>
      </c>
    </row>
    <row r="247" spans="1:6" x14ac:dyDescent="0.25">
      <c r="A247" s="9" t="s">
        <v>1157</v>
      </c>
      <c r="B247" s="9" t="s">
        <v>2428</v>
      </c>
      <c r="C247" s="9" t="s">
        <v>2429</v>
      </c>
      <c r="D247" s="9" t="s">
        <v>2085</v>
      </c>
      <c r="E247" s="9" t="s">
        <v>2086</v>
      </c>
      <c r="F247" s="9" t="str">
        <f t="shared" si="3"/>
        <v>MK (Macedonia (Former Yugoslav Republic of)) excluded from 5001 (Countries subject to safeguard measures)</v>
      </c>
    </row>
    <row r="248" spans="1:6" x14ac:dyDescent="0.25">
      <c r="A248" s="9" t="s">
        <v>1157</v>
      </c>
      <c r="B248" s="9" t="s">
        <v>2428</v>
      </c>
      <c r="C248" s="9" t="s">
        <v>2429</v>
      </c>
      <c r="D248" s="9" t="s">
        <v>2530</v>
      </c>
      <c r="E248" s="9" t="s">
        <v>2522</v>
      </c>
      <c r="F248" s="9" t="str">
        <f t="shared" si="3"/>
        <v>MY (Malaysia) excluded from 5001 (Countries subject to safeguard measures)</v>
      </c>
    </row>
    <row r="249" spans="1:6" x14ac:dyDescent="0.25">
      <c r="A249" s="9" t="s">
        <v>1157</v>
      </c>
      <c r="B249" s="9" t="s">
        <v>2428</v>
      </c>
      <c r="C249" s="9" t="s">
        <v>2429</v>
      </c>
      <c r="D249" s="9" t="s">
        <v>2287</v>
      </c>
      <c r="E249" s="9" t="s">
        <v>1907</v>
      </c>
      <c r="F249" s="9" t="str">
        <f t="shared" si="3"/>
        <v>UA (Ukraine) excluded from 5001 (Countries subject to safeguard measures)</v>
      </c>
    </row>
    <row r="250" spans="1:6" x14ac:dyDescent="0.25">
      <c r="A250" s="9" t="s">
        <v>1157</v>
      </c>
      <c r="B250" s="9" t="s">
        <v>2428</v>
      </c>
      <c r="C250" s="9" t="s">
        <v>2429</v>
      </c>
      <c r="D250" s="9" t="s">
        <v>2532</v>
      </c>
      <c r="E250" s="9" t="s">
        <v>2525</v>
      </c>
      <c r="F250" s="9" t="str">
        <f t="shared" si="3"/>
        <v>VN (Viet Nam) excluded from 5001 (Countries subject to safeguard measures)</v>
      </c>
    </row>
    <row r="251" spans="1:6" x14ac:dyDescent="0.25">
      <c r="A251" s="9" t="s">
        <v>1157</v>
      </c>
      <c r="B251" s="9" t="s">
        <v>2428</v>
      </c>
      <c r="C251" s="9" t="s">
        <v>2429</v>
      </c>
      <c r="D251" s="9" t="s">
        <v>2162</v>
      </c>
      <c r="E251" s="9" t="s">
        <v>1817</v>
      </c>
      <c r="F251" s="9" t="str">
        <f t="shared" si="3"/>
        <v>ZA (South Africa) excluded from 5001 (Countries subject to safeguard measures)</v>
      </c>
    </row>
    <row r="252" spans="1:6" x14ac:dyDescent="0.25">
      <c r="A252" s="9" t="s">
        <v>1158</v>
      </c>
      <c r="B252" s="9" t="s">
        <v>2428</v>
      </c>
      <c r="C252" s="9" t="s">
        <v>2429</v>
      </c>
      <c r="D252" s="9" t="s">
        <v>2533</v>
      </c>
      <c r="E252" s="9" t="s">
        <v>2526</v>
      </c>
      <c r="F252" s="9" t="str">
        <f t="shared" si="3"/>
        <v>BR (Brazil) excluded from 5001 (Countries subject to safeguard measures)</v>
      </c>
    </row>
    <row r="253" spans="1:6" x14ac:dyDescent="0.25">
      <c r="A253" s="9" t="s">
        <v>1158</v>
      </c>
      <c r="B253" s="9" t="s">
        <v>2428</v>
      </c>
      <c r="C253" s="9" t="s">
        <v>2429</v>
      </c>
      <c r="D253" s="9" t="s">
        <v>2123</v>
      </c>
      <c r="E253" s="9" t="s">
        <v>1797</v>
      </c>
      <c r="F253" s="9" t="str">
        <f t="shared" si="3"/>
        <v>EG (Egypt) excluded from 5001 (Countries subject to safeguard measures)</v>
      </c>
    </row>
    <row r="254" spans="1:6" x14ac:dyDescent="0.25">
      <c r="A254" s="9" t="s">
        <v>1158</v>
      </c>
      <c r="B254" s="9" t="s">
        <v>2428</v>
      </c>
      <c r="C254" s="9" t="s">
        <v>2429</v>
      </c>
      <c r="D254" s="9" t="s">
        <v>1999</v>
      </c>
      <c r="E254" s="9" t="s">
        <v>1494</v>
      </c>
      <c r="F254" s="9" t="str">
        <f t="shared" si="3"/>
        <v>ID (Indonesia) excluded from 5001 (Countries subject to safeguard measures)</v>
      </c>
    </row>
    <row r="255" spans="1:6" x14ac:dyDescent="0.25">
      <c r="A255" s="9" t="s">
        <v>1158</v>
      </c>
      <c r="B255" s="9" t="s">
        <v>2428</v>
      </c>
      <c r="C255" s="9" t="s">
        <v>2429</v>
      </c>
      <c r="D255" s="9" t="s">
        <v>2004</v>
      </c>
      <c r="E255" s="9" t="s">
        <v>1913</v>
      </c>
      <c r="F255" s="9" t="str">
        <f t="shared" si="3"/>
        <v>MD (Moldova, Republic of) excluded from 5001 (Countries subject to safeguard measures)</v>
      </c>
    </row>
    <row r="256" spans="1:6" x14ac:dyDescent="0.25">
      <c r="A256" s="9" t="s">
        <v>1158</v>
      </c>
      <c r="B256" s="9" t="s">
        <v>2428</v>
      </c>
      <c r="C256" s="9" t="s">
        <v>2429</v>
      </c>
      <c r="D256" s="9" t="s">
        <v>2085</v>
      </c>
      <c r="E256" s="9" t="s">
        <v>2086</v>
      </c>
      <c r="F256" s="9" t="str">
        <f t="shared" si="3"/>
        <v>MK (Macedonia (Former Yugoslav Republic of)) excluded from 5001 (Countries subject to safeguard measures)</v>
      </c>
    </row>
    <row r="257" spans="1:6" x14ac:dyDescent="0.25">
      <c r="A257" s="9" t="s">
        <v>1158</v>
      </c>
      <c r="B257" s="9" t="s">
        <v>2428</v>
      </c>
      <c r="C257" s="9" t="s">
        <v>2429</v>
      </c>
      <c r="D257" s="9" t="s">
        <v>2530</v>
      </c>
      <c r="E257" s="9" t="s">
        <v>2522</v>
      </c>
      <c r="F257" s="9" t="str">
        <f t="shared" si="3"/>
        <v>MY (Malaysia) excluded from 5001 (Countries subject to safeguard measures)</v>
      </c>
    </row>
    <row r="258" spans="1:6" x14ac:dyDescent="0.25">
      <c r="A258" s="9" t="s">
        <v>1158</v>
      </c>
      <c r="B258" s="9" t="s">
        <v>2428</v>
      </c>
      <c r="C258" s="9" t="s">
        <v>2429</v>
      </c>
      <c r="D258" s="9" t="s">
        <v>2531</v>
      </c>
      <c r="E258" s="9" t="s">
        <v>2523</v>
      </c>
      <c r="F258" s="9" t="str">
        <f t="shared" ref="F258:F272" si="4">CONCATENATE(D258, " (", E258, ") excluded from ", B258, " (", C258, ")")</f>
        <v>SA (Saudi Arabia) excluded from 5001 (Countries subject to safeguard measures)</v>
      </c>
    </row>
    <row r="259" spans="1:6" x14ac:dyDescent="0.25">
      <c r="A259" s="9" t="s">
        <v>1158</v>
      </c>
      <c r="B259" s="9" t="s">
        <v>2428</v>
      </c>
      <c r="C259" s="9" t="s">
        <v>2429</v>
      </c>
      <c r="D259" s="9" t="s">
        <v>2287</v>
      </c>
      <c r="E259" s="9" t="s">
        <v>1907</v>
      </c>
      <c r="F259" s="9" t="str">
        <f t="shared" si="4"/>
        <v>UA (Ukraine) excluded from 5001 (Countries subject to safeguard measures)</v>
      </c>
    </row>
    <row r="260" spans="1:6" x14ac:dyDescent="0.25">
      <c r="A260" s="9" t="s">
        <v>1158</v>
      </c>
      <c r="B260" s="9" t="s">
        <v>2428</v>
      </c>
      <c r="C260" s="9" t="s">
        <v>2429</v>
      </c>
      <c r="D260" s="9" t="s">
        <v>2532</v>
      </c>
      <c r="E260" s="9" t="s">
        <v>2525</v>
      </c>
      <c r="F260" s="9" t="str">
        <f t="shared" si="4"/>
        <v>VN (Viet Nam) excluded from 5001 (Countries subject to safeguard measures)</v>
      </c>
    </row>
    <row r="261" spans="1:6" x14ac:dyDescent="0.25">
      <c r="A261" s="9" t="s">
        <v>1158</v>
      </c>
      <c r="B261" s="9" t="s">
        <v>2428</v>
      </c>
      <c r="C261" s="9" t="s">
        <v>2429</v>
      </c>
      <c r="D261" s="9" t="s">
        <v>2162</v>
      </c>
      <c r="E261" s="9" t="s">
        <v>1817</v>
      </c>
      <c r="F261" s="9" t="str">
        <f t="shared" si="4"/>
        <v>ZA (South Africa) excluded from 5001 (Countries subject to safeguard measures)</v>
      </c>
    </row>
    <row r="262" spans="1:6" x14ac:dyDescent="0.25">
      <c r="A262" s="9" t="s">
        <v>1159</v>
      </c>
      <c r="B262" s="9" t="s">
        <v>2428</v>
      </c>
      <c r="C262" s="9" t="s">
        <v>2429</v>
      </c>
      <c r="D262" s="9" t="s">
        <v>2529</v>
      </c>
      <c r="E262" s="9" t="s">
        <v>2524</v>
      </c>
      <c r="F262" s="9" t="str">
        <f t="shared" si="4"/>
        <v>AE (United Arab Emirates) excluded from 5001 (Countries subject to safeguard measures)</v>
      </c>
    </row>
    <row r="263" spans="1:6" x14ac:dyDescent="0.25">
      <c r="A263" s="9" t="s">
        <v>1159</v>
      </c>
      <c r="B263" s="9" t="s">
        <v>2428</v>
      </c>
      <c r="C263" s="9" t="s">
        <v>2429</v>
      </c>
      <c r="D263" s="9" t="s">
        <v>2533</v>
      </c>
      <c r="E263" s="9" t="s">
        <v>2526</v>
      </c>
      <c r="F263" s="9" t="str">
        <f t="shared" si="4"/>
        <v>BR (Brazil) excluded from 5001 (Countries subject to safeguard measures)</v>
      </c>
    </row>
    <row r="264" spans="1:6" x14ac:dyDescent="0.25">
      <c r="A264" s="9" t="s">
        <v>1159</v>
      </c>
      <c r="B264" s="9" t="s">
        <v>2428</v>
      </c>
      <c r="C264" s="9" t="s">
        <v>2429</v>
      </c>
      <c r="D264" s="9" t="s">
        <v>2123</v>
      </c>
      <c r="E264" s="9" t="s">
        <v>1797</v>
      </c>
      <c r="F264" s="9" t="str">
        <f t="shared" si="4"/>
        <v>EG (Egypt) excluded from 5001 (Countries subject to safeguard measures)</v>
      </c>
    </row>
    <row r="265" spans="1:6" x14ac:dyDescent="0.25">
      <c r="A265" s="9" t="s">
        <v>1159</v>
      </c>
      <c r="B265" s="9" t="s">
        <v>2428</v>
      </c>
      <c r="C265" s="9" t="s">
        <v>2429</v>
      </c>
      <c r="D265" s="9" t="s">
        <v>1999</v>
      </c>
      <c r="E265" s="9" t="s">
        <v>1494</v>
      </c>
      <c r="F265" s="9" t="str">
        <f t="shared" si="4"/>
        <v>ID (Indonesia) excluded from 5001 (Countries subject to safeguard measures)</v>
      </c>
    </row>
    <row r="266" spans="1:6" x14ac:dyDescent="0.25">
      <c r="A266" s="9" t="s">
        <v>1159</v>
      </c>
      <c r="B266" s="9" t="s">
        <v>2428</v>
      </c>
      <c r="C266" s="9" t="s">
        <v>2429</v>
      </c>
      <c r="D266" s="9" t="s">
        <v>2534</v>
      </c>
      <c r="E266" s="9" t="s">
        <v>2527</v>
      </c>
      <c r="F266" s="9" t="str">
        <f t="shared" si="4"/>
        <v>IN (India) excluded from 5001 (Countries subject to safeguard measures)</v>
      </c>
    </row>
    <row r="267" spans="1:6" x14ac:dyDescent="0.25">
      <c r="A267" s="9" t="s">
        <v>1159</v>
      </c>
      <c r="B267" s="9" t="s">
        <v>2428</v>
      </c>
      <c r="C267" s="9" t="s">
        <v>2429</v>
      </c>
      <c r="D267" s="9" t="s">
        <v>2004</v>
      </c>
      <c r="E267" s="9" t="s">
        <v>1913</v>
      </c>
      <c r="F267" s="9" t="str">
        <f t="shared" si="4"/>
        <v>MD (Moldova, Republic of) excluded from 5001 (Countries subject to safeguard measures)</v>
      </c>
    </row>
    <row r="268" spans="1:6" x14ac:dyDescent="0.25">
      <c r="A268" s="9" t="s">
        <v>1159</v>
      </c>
      <c r="B268" s="9" t="s">
        <v>2428</v>
      </c>
      <c r="C268" s="9" t="s">
        <v>2429</v>
      </c>
      <c r="D268" s="9" t="s">
        <v>2085</v>
      </c>
      <c r="E268" s="9" t="s">
        <v>2086</v>
      </c>
      <c r="F268" s="9" t="str">
        <f t="shared" si="4"/>
        <v>MK (Macedonia (Former Yugoslav Republic of)) excluded from 5001 (Countries subject to safeguard measures)</v>
      </c>
    </row>
    <row r="269" spans="1:6" x14ac:dyDescent="0.25">
      <c r="A269" s="9" t="s">
        <v>1159</v>
      </c>
      <c r="B269" s="9" t="s">
        <v>2428</v>
      </c>
      <c r="C269" s="9" t="s">
        <v>2429</v>
      </c>
      <c r="D269" s="9" t="s">
        <v>2530</v>
      </c>
      <c r="E269" s="9" t="s">
        <v>2522</v>
      </c>
      <c r="F269" s="9" t="str">
        <f t="shared" si="4"/>
        <v>MY (Malaysia) excluded from 5001 (Countries subject to safeguard measures)</v>
      </c>
    </row>
    <row r="270" spans="1:6" x14ac:dyDescent="0.25">
      <c r="A270" s="9" t="s">
        <v>1159</v>
      </c>
      <c r="B270" s="9" t="s">
        <v>2428</v>
      </c>
      <c r="C270" s="9" t="s">
        <v>2429</v>
      </c>
      <c r="D270" s="9" t="s">
        <v>2531</v>
      </c>
      <c r="E270" s="9" t="s">
        <v>2523</v>
      </c>
      <c r="F270" s="9" t="str">
        <f t="shared" si="4"/>
        <v>SA (Saudi Arabia) excluded from 5001 (Countries subject to safeguard measures)</v>
      </c>
    </row>
    <row r="271" spans="1:6" x14ac:dyDescent="0.25">
      <c r="A271" s="9" t="s">
        <v>1159</v>
      </c>
      <c r="B271" s="9" t="s">
        <v>2428</v>
      </c>
      <c r="C271" s="9" t="s">
        <v>2429</v>
      </c>
      <c r="D271" s="9" t="s">
        <v>2532</v>
      </c>
      <c r="E271" s="9" t="s">
        <v>2525</v>
      </c>
      <c r="F271" s="9" t="str">
        <f t="shared" si="4"/>
        <v>VN (Viet Nam) excluded from 5001 (Countries subject to safeguard measures)</v>
      </c>
    </row>
    <row r="272" spans="1:6" x14ac:dyDescent="0.25">
      <c r="A272" s="9" t="s">
        <v>1159</v>
      </c>
      <c r="B272" s="9" t="s">
        <v>2428</v>
      </c>
      <c r="C272" s="9" t="s">
        <v>2429</v>
      </c>
      <c r="D272" s="9" t="s">
        <v>2162</v>
      </c>
      <c r="E272" s="9" t="s">
        <v>1817</v>
      </c>
      <c r="F272" s="9" t="str">
        <f t="shared" si="4"/>
        <v>ZA (South Africa) excluded from 5001 (Countries subject to safeguard measures)</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41205-19E6-44DB-8DFB-069D73DB70FE}">
  <sheetPr codeName="Sheet11"/>
  <dimension ref="A1:B1348"/>
  <sheetViews>
    <sheetView topLeftCell="A2" workbookViewId="0">
      <selection activeCell="A2" sqref="A2:B1348"/>
    </sheetView>
  </sheetViews>
  <sheetFormatPr defaultRowHeight="15" x14ac:dyDescent="0.25"/>
  <cols>
    <col min="1" max="1" width="24.85546875" style="13" customWidth="1"/>
    <col min="2" max="2" width="100.7109375" customWidth="1"/>
  </cols>
  <sheetData>
    <row r="1" spans="1:2" x14ac:dyDescent="0.25">
      <c r="A1" s="13" t="s">
        <v>1987</v>
      </c>
      <c r="B1" t="s">
        <v>2519</v>
      </c>
    </row>
    <row r="2" spans="1:2" x14ac:dyDescent="0.25">
      <c r="A2" s="13" t="s">
        <v>1</v>
      </c>
      <c r="B2" t="s">
        <v>2444</v>
      </c>
    </row>
    <row r="3" spans="1:2" x14ac:dyDescent="0.25">
      <c r="A3" s="13" t="s">
        <v>6</v>
      </c>
      <c r="B3" t="s">
        <v>2444</v>
      </c>
    </row>
    <row r="4" spans="1:2" x14ac:dyDescent="0.25">
      <c r="A4" s="13" t="s">
        <v>8</v>
      </c>
      <c r="B4" t="s">
        <v>2444</v>
      </c>
    </row>
    <row r="5" spans="1:2" x14ac:dyDescent="0.25">
      <c r="A5" s="13" t="s">
        <v>9</v>
      </c>
      <c r="B5" t="s">
        <v>2444</v>
      </c>
    </row>
    <row r="6" spans="1:2" x14ac:dyDescent="0.25">
      <c r="A6" s="13" t="s">
        <v>12</v>
      </c>
      <c r="B6" t="s">
        <v>2444</v>
      </c>
    </row>
    <row r="7" spans="1:2" x14ac:dyDescent="0.25">
      <c r="A7" s="13" t="s">
        <v>13</v>
      </c>
      <c r="B7" t="s">
        <v>2444</v>
      </c>
    </row>
    <row r="8" spans="1:2" x14ac:dyDescent="0.25">
      <c r="A8" s="13" t="s">
        <v>14</v>
      </c>
      <c r="B8" t="s">
        <v>2444</v>
      </c>
    </row>
    <row r="9" spans="1:2" x14ac:dyDescent="0.25">
      <c r="A9" s="13" t="s">
        <v>15</v>
      </c>
      <c r="B9" t="s">
        <v>2444</v>
      </c>
    </row>
    <row r="10" spans="1:2" x14ac:dyDescent="0.25">
      <c r="A10" s="13" t="s">
        <v>17</v>
      </c>
      <c r="B10" t="s">
        <v>2444</v>
      </c>
    </row>
    <row r="11" spans="1:2" x14ac:dyDescent="0.25">
      <c r="A11" s="13" t="s">
        <v>18</v>
      </c>
      <c r="B11" t="s">
        <v>2444</v>
      </c>
    </row>
    <row r="12" spans="1:2" x14ac:dyDescent="0.25">
      <c r="A12" s="13" t="s">
        <v>19</v>
      </c>
      <c r="B12" t="s">
        <v>2444</v>
      </c>
    </row>
    <row r="13" spans="1:2" x14ac:dyDescent="0.25">
      <c r="A13" s="13" t="s">
        <v>20</v>
      </c>
      <c r="B13" t="s">
        <v>2444</v>
      </c>
    </row>
    <row r="14" spans="1:2" x14ac:dyDescent="0.25">
      <c r="A14" s="13" t="s">
        <v>21</v>
      </c>
      <c r="B14" t="s">
        <v>2444</v>
      </c>
    </row>
    <row r="15" spans="1:2" x14ac:dyDescent="0.25">
      <c r="A15" s="13" t="s">
        <v>22</v>
      </c>
      <c r="B15" t="s">
        <v>2444</v>
      </c>
    </row>
    <row r="16" spans="1:2" x14ac:dyDescent="0.25">
      <c r="A16" s="13" t="s">
        <v>23</v>
      </c>
      <c r="B16" t="s">
        <v>2445</v>
      </c>
    </row>
    <row r="17" spans="1:2" x14ac:dyDescent="0.25">
      <c r="A17" s="13" t="s">
        <v>25</v>
      </c>
      <c r="B17" t="s">
        <v>2444</v>
      </c>
    </row>
    <row r="18" spans="1:2" x14ac:dyDescent="0.25">
      <c r="A18" s="13" t="s">
        <v>26</v>
      </c>
      <c r="B18" t="s">
        <v>2444</v>
      </c>
    </row>
    <row r="19" spans="1:2" x14ac:dyDescent="0.25">
      <c r="A19" s="13" t="s">
        <v>27</v>
      </c>
      <c r="B19" t="s">
        <v>2444</v>
      </c>
    </row>
    <row r="20" spans="1:2" x14ac:dyDescent="0.25">
      <c r="A20" s="13" t="s">
        <v>28</v>
      </c>
      <c r="B20" t="s">
        <v>2444</v>
      </c>
    </row>
    <row r="21" spans="1:2" x14ac:dyDescent="0.25">
      <c r="A21" s="13" t="s">
        <v>29</v>
      </c>
      <c r="B21" t="s">
        <v>2444</v>
      </c>
    </row>
    <row r="22" spans="1:2" x14ac:dyDescent="0.25">
      <c r="A22" s="13" t="s">
        <v>30</v>
      </c>
      <c r="B22" t="s">
        <v>2444</v>
      </c>
    </row>
    <row r="23" spans="1:2" x14ac:dyDescent="0.25">
      <c r="A23" s="13" t="s">
        <v>31</v>
      </c>
      <c r="B23" t="s">
        <v>2444</v>
      </c>
    </row>
    <row r="24" spans="1:2" x14ac:dyDescent="0.25">
      <c r="A24" s="13" t="s">
        <v>33</v>
      </c>
      <c r="B24" t="s">
        <v>2444</v>
      </c>
    </row>
    <row r="25" spans="1:2" x14ac:dyDescent="0.25">
      <c r="A25" s="13" t="s">
        <v>34</v>
      </c>
      <c r="B25" t="s">
        <v>2444</v>
      </c>
    </row>
    <row r="26" spans="1:2" x14ac:dyDescent="0.25">
      <c r="A26" s="13" t="s">
        <v>35</v>
      </c>
      <c r="B26" t="s">
        <v>2444</v>
      </c>
    </row>
    <row r="27" spans="1:2" x14ac:dyDescent="0.25">
      <c r="A27" s="13" t="s">
        <v>36</v>
      </c>
      <c r="B27" t="s">
        <v>2444</v>
      </c>
    </row>
    <row r="28" spans="1:2" x14ac:dyDescent="0.25">
      <c r="A28" s="13" t="s">
        <v>37</v>
      </c>
      <c r="B28" t="s">
        <v>2444</v>
      </c>
    </row>
    <row r="29" spans="1:2" x14ac:dyDescent="0.25">
      <c r="A29" s="13" t="s">
        <v>38</v>
      </c>
      <c r="B29" t="s">
        <v>2444</v>
      </c>
    </row>
    <row r="30" spans="1:2" x14ac:dyDescent="0.25">
      <c r="A30" s="13" t="s">
        <v>39</v>
      </c>
      <c r="B30" t="s">
        <v>2444</v>
      </c>
    </row>
    <row r="31" spans="1:2" x14ac:dyDescent="0.25">
      <c r="A31" s="13" t="s">
        <v>40</v>
      </c>
      <c r="B31" t="s">
        <v>2444</v>
      </c>
    </row>
    <row r="32" spans="1:2" x14ac:dyDescent="0.25">
      <c r="A32" s="13" t="s">
        <v>41</v>
      </c>
      <c r="B32" t="s">
        <v>2444</v>
      </c>
    </row>
    <row r="33" spans="1:2" x14ac:dyDescent="0.25">
      <c r="A33" s="13" t="s">
        <v>43</v>
      </c>
      <c r="B33" t="s">
        <v>2444</v>
      </c>
    </row>
    <row r="34" spans="1:2" x14ac:dyDescent="0.25">
      <c r="A34" s="13" t="s">
        <v>44</v>
      </c>
      <c r="B34" t="s">
        <v>2444</v>
      </c>
    </row>
    <row r="35" spans="1:2" x14ac:dyDescent="0.25">
      <c r="A35" s="13" t="s">
        <v>45</v>
      </c>
      <c r="B35" t="s">
        <v>2444</v>
      </c>
    </row>
    <row r="36" spans="1:2" x14ac:dyDescent="0.25">
      <c r="A36" s="13" t="s">
        <v>47</v>
      </c>
      <c r="B36" t="s">
        <v>2445</v>
      </c>
    </row>
    <row r="37" spans="1:2" x14ac:dyDescent="0.25">
      <c r="A37" s="13" t="s">
        <v>49</v>
      </c>
      <c r="B37" t="s">
        <v>2445</v>
      </c>
    </row>
    <row r="38" spans="1:2" x14ac:dyDescent="0.25">
      <c r="A38" s="13" t="s">
        <v>51</v>
      </c>
      <c r="B38" t="s">
        <v>2445</v>
      </c>
    </row>
    <row r="39" spans="1:2" x14ac:dyDescent="0.25">
      <c r="A39" s="13" t="s">
        <v>53</v>
      </c>
      <c r="B39" t="s">
        <v>2445</v>
      </c>
    </row>
    <row r="40" spans="1:2" x14ac:dyDescent="0.25">
      <c r="A40" s="13" t="s">
        <v>54</v>
      </c>
      <c r="B40" t="s">
        <v>2445</v>
      </c>
    </row>
    <row r="41" spans="1:2" x14ac:dyDescent="0.25">
      <c r="A41" s="13" t="s">
        <v>55</v>
      </c>
      <c r="B41" t="s">
        <v>2445</v>
      </c>
    </row>
    <row r="42" spans="1:2" x14ac:dyDescent="0.25">
      <c r="A42" s="13" t="s">
        <v>56</v>
      </c>
      <c r="B42" t="s">
        <v>2445</v>
      </c>
    </row>
    <row r="43" spans="1:2" x14ac:dyDescent="0.25">
      <c r="A43" s="13" t="s">
        <v>58</v>
      </c>
      <c r="B43" t="s">
        <v>2444</v>
      </c>
    </row>
    <row r="44" spans="1:2" x14ac:dyDescent="0.25">
      <c r="A44" s="13" t="s">
        <v>60</v>
      </c>
      <c r="B44" t="s">
        <v>2444</v>
      </c>
    </row>
    <row r="45" spans="1:2" x14ac:dyDescent="0.25">
      <c r="A45" s="13" t="s">
        <v>62</v>
      </c>
      <c r="B45" t="s">
        <v>2444</v>
      </c>
    </row>
    <row r="46" spans="1:2" x14ac:dyDescent="0.25">
      <c r="A46" s="13" t="s">
        <v>63</v>
      </c>
      <c r="B46" t="s">
        <v>2444</v>
      </c>
    </row>
    <row r="47" spans="1:2" x14ac:dyDescent="0.25">
      <c r="A47" s="13" t="s">
        <v>64</v>
      </c>
      <c r="B47" t="s">
        <v>2444</v>
      </c>
    </row>
    <row r="48" spans="1:2" x14ac:dyDescent="0.25">
      <c r="A48" s="13" t="s">
        <v>65</v>
      </c>
      <c r="B48" t="s">
        <v>2444</v>
      </c>
    </row>
    <row r="49" spans="1:2" x14ac:dyDescent="0.25">
      <c r="A49" s="13" t="s">
        <v>66</v>
      </c>
      <c r="B49" t="s">
        <v>2445</v>
      </c>
    </row>
    <row r="50" spans="1:2" x14ac:dyDescent="0.25">
      <c r="A50" s="13" t="s">
        <v>68</v>
      </c>
      <c r="B50" t="s">
        <v>2446</v>
      </c>
    </row>
    <row r="51" spans="1:2" x14ac:dyDescent="0.25">
      <c r="A51" s="13" t="s">
        <v>70</v>
      </c>
      <c r="B51" t="s">
        <v>2444</v>
      </c>
    </row>
    <row r="52" spans="1:2" x14ac:dyDescent="0.25">
      <c r="A52" s="13" t="s">
        <v>71</v>
      </c>
      <c r="B52" t="s">
        <v>2444</v>
      </c>
    </row>
    <row r="53" spans="1:2" x14ac:dyDescent="0.25">
      <c r="A53" s="13" t="s">
        <v>72</v>
      </c>
      <c r="B53" t="s">
        <v>2444</v>
      </c>
    </row>
    <row r="54" spans="1:2" x14ac:dyDescent="0.25">
      <c r="A54" s="13" t="s">
        <v>73</v>
      </c>
      <c r="B54" t="s">
        <v>2444</v>
      </c>
    </row>
    <row r="55" spans="1:2" x14ac:dyDescent="0.25">
      <c r="A55" s="13" t="s">
        <v>74</v>
      </c>
      <c r="B55" t="s">
        <v>2444</v>
      </c>
    </row>
    <row r="56" spans="1:2" x14ac:dyDescent="0.25">
      <c r="A56" s="13" t="s">
        <v>77</v>
      </c>
      <c r="B56" t="s">
        <v>2446</v>
      </c>
    </row>
    <row r="57" spans="1:2" x14ac:dyDescent="0.25">
      <c r="A57" s="13" t="s">
        <v>79</v>
      </c>
      <c r="B57" t="s">
        <v>2444</v>
      </c>
    </row>
    <row r="58" spans="1:2" x14ac:dyDescent="0.25">
      <c r="A58" s="13" t="s">
        <v>80</v>
      </c>
      <c r="B58" t="s">
        <v>2444</v>
      </c>
    </row>
    <row r="59" spans="1:2" x14ac:dyDescent="0.25">
      <c r="A59" s="13" t="s">
        <v>82</v>
      </c>
      <c r="B59" t="s">
        <v>2447</v>
      </c>
    </row>
    <row r="60" spans="1:2" x14ac:dyDescent="0.25">
      <c r="A60" s="13" t="s">
        <v>85</v>
      </c>
      <c r="B60" t="s">
        <v>2447</v>
      </c>
    </row>
    <row r="61" spans="1:2" x14ac:dyDescent="0.25">
      <c r="A61" s="13" t="s">
        <v>87</v>
      </c>
      <c r="B61" t="s">
        <v>2448</v>
      </c>
    </row>
    <row r="62" spans="1:2" x14ac:dyDescent="0.25">
      <c r="A62" s="13" t="s">
        <v>88</v>
      </c>
      <c r="B62" t="s">
        <v>2448</v>
      </c>
    </row>
    <row r="63" spans="1:2" x14ac:dyDescent="0.25">
      <c r="A63" s="13" t="s">
        <v>89</v>
      </c>
      <c r="B63" t="s">
        <v>2444</v>
      </c>
    </row>
    <row r="64" spans="1:2" x14ac:dyDescent="0.25">
      <c r="A64" s="13" t="s">
        <v>91</v>
      </c>
      <c r="B64" t="s">
        <v>2444</v>
      </c>
    </row>
    <row r="65" spans="1:2" x14ac:dyDescent="0.25">
      <c r="A65" s="13" t="s">
        <v>92</v>
      </c>
      <c r="B65" t="s">
        <v>2444</v>
      </c>
    </row>
    <row r="66" spans="1:2" x14ac:dyDescent="0.25">
      <c r="A66" s="13" t="s">
        <v>93</v>
      </c>
      <c r="B66" t="s">
        <v>2444</v>
      </c>
    </row>
    <row r="67" spans="1:2" x14ac:dyDescent="0.25">
      <c r="A67" s="13" t="s">
        <v>96</v>
      </c>
      <c r="B67" t="s">
        <v>2444</v>
      </c>
    </row>
    <row r="68" spans="1:2" x14ac:dyDescent="0.25">
      <c r="A68" s="13" t="s">
        <v>98</v>
      </c>
      <c r="B68" t="s">
        <v>2444</v>
      </c>
    </row>
    <row r="69" spans="1:2" x14ac:dyDescent="0.25">
      <c r="A69" s="13" t="s">
        <v>100</v>
      </c>
      <c r="B69" t="s">
        <v>2444</v>
      </c>
    </row>
    <row r="70" spans="1:2" x14ac:dyDescent="0.25">
      <c r="A70" s="13" t="s">
        <v>102</v>
      </c>
      <c r="B70" t="s">
        <v>2444</v>
      </c>
    </row>
    <row r="71" spans="1:2" x14ac:dyDescent="0.25">
      <c r="A71" s="13" t="s">
        <v>104</v>
      </c>
      <c r="B71" t="s">
        <v>2444</v>
      </c>
    </row>
    <row r="72" spans="1:2" x14ac:dyDescent="0.25">
      <c r="A72" s="13" t="s">
        <v>105</v>
      </c>
      <c r="B72" t="s">
        <v>2444</v>
      </c>
    </row>
    <row r="73" spans="1:2" x14ac:dyDescent="0.25">
      <c r="A73" s="13" t="s">
        <v>106</v>
      </c>
      <c r="B73" t="s">
        <v>2444</v>
      </c>
    </row>
    <row r="74" spans="1:2" x14ac:dyDescent="0.25">
      <c r="A74" s="13" t="s">
        <v>107</v>
      </c>
      <c r="B74" t="s">
        <v>2444</v>
      </c>
    </row>
    <row r="75" spans="1:2" x14ac:dyDescent="0.25">
      <c r="A75" s="13" t="s">
        <v>109</v>
      </c>
      <c r="B75" t="s">
        <v>2449</v>
      </c>
    </row>
    <row r="76" spans="1:2" x14ac:dyDescent="0.25">
      <c r="A76" s="13" t="s">
        <v>111</v>
      </c>
      <c r="B76" t="s">
        <v>2450</v>
      </c>
    </row>
    <row r="77" spans="1:2" x14ac:dyDescent="0.25">
      <c r="A77" s="13" t="s">
        <v>112</v>
      </c>
      <c r="B77" t="s">
        <v>2451</v>
      </c>
    </row>
    <row r="78" spans="1:2" x14ac:dyDescent="0.25">
      <c r="A78" s="13" t="s">
        <v>113</v>
      </c>
      <c r="B78" t="s">
        <v>2449</v>
      </c>
    </row>
    <row r="79" spans="1:2" x14ac:dyDescent="0.25">
      <c r="A79" s="13" t="s">
        <v>114</v>
      </c>
      <c r="B79" t="s">
        <v>2452</v>
      </c>
    </row>
    <row r="80" spans="1:2" x14ac:dyDescent="0.25">
      <c r="A80" s="13" t="s">
        <v>115</v>
      </c>
      <c r="B80" t="s">
        <v>2453</v>
      </c>
    </row>
    <row r="81" spans="1:2" x14ac:dyDescent="0.25">
      <c r="A81" s="13" t="s">
        <v>116</v>
      </c>
      <c r="B81" t="s">
        <v>2453</v>
      </c>
    </row>
    <row r="82" spans="1:2" x14ac:dyDescent="0.25">
      <c r="A82" s="13" t="s">
        <v>117</v>
      </c>
      <c r="B82" t="s">
        <v>2445</v>
      </c>
    </row>
    <row r="83" spans="1:2" x14ac:dyDescent="0.25">
      <c r="A83" s="13" t="s">
        <v>118</v>
      </c>
      <c r="B83" t="s">
        <v>2445</v>
      </c>
    </row>
    <row r="84" spans="1:2" x14ac:dyDescent="0.25">
      <c r="A84" s="13" t="s">
        <v>119</v>
      </c>
      <c r="B84" t="s">
        <v>2454</v>
      </c>
    </row>
    <row r="85" spans="1:2" x14ac:dyDescent="0.25">
      <c r="A85" s="13" t="s">
        <v>121</v>
      </c>
      <c r="B85" t="s">
        <v>2454</v>
      </c>
    </row>
    <row r="86" spans="1:2" x14ac:dyDescent="0.25">
      <c r="A86" s="13" t="s">
        <v>123</v>
      </c>
      <c r="B86" t="s">
        <v>2454</v>
      </c>
    </row>
    <row r="87" spans="1:2" x14ac:dyDescent="0.25">
      <c r="A87" s="13" t="s">
        <v>124</v>
      </c>
      <c r="B87" t="s">
        <v>2454</v>
      </c>
    </row>
    <row r="88" spans="1:2" x14ac:dyDescent="0.25">
      <c r="A88" s="13" t="s">
        <v>125</v>
      </c>
      <c r="B88" t="s">
        <v>2454</v>
      </c>
    </row>
    <row r="89" spans="1:2" x14ac:dyDescent="0.25">
      <c r="A89" s="13" t="s">
        <v>126</v>
      </c>
      <c r="B89" t="s">
        <v>2454</v>
      </c>
    </row>
    <row r="90" spans="1:2" x14ac:dyDescent="0.25">
      <c r="A90" s="13" t="s">
        <v>127</v>
      </c>
      <c r="B90" t="s">
        <v>2454</v>
      </c>
    </row>
    <row r="91" spans="1:2" x14ac:dyDescent="0.25">
      <c r="A91" s="13" t="s">
        <v>128</v>
      </c>
      <c r="B91" t="s">
        <v>2454</v>
      </c>
    </row>
    <row r="92" spans="1:2" x14ac:dyDescent="0.25">
      <c r="A92" s="13" t="s">
        <v>129</v>
      </c>
      <c r="B92" t="s">
        <v>2454</v>
      </c>
    </row>
    <row r="93" spans="1:2" x14ac:dyDescent="0.25">
      <c r="A93" s="13" t="s">
        <v>130</v>
      </c>
      <c r="B93" t="s">
        <v>2454</v>
      </c>
    </row>
    <row r="94" spans="1:2" x14ac:dyDescent="0.25">
      <c r="A94" s="13" t="s">
        <v>131</v>
      </c>
      <c r="B94" t="s">
        <v>2454</v>
      </c>
    </row>
    <row r="95" spans="1:2" x14ac:dyDescent="0.25">
      <c r="A95" s="13" t="s">
        <v>132</v>
      </c>
      <c r="B95" t="s">
        <v>2454</v>
      </c>
    </row>
    <row r="96" spans="1:2" x14ac:dyDescent="0.25">
      <c r="A96" s="13" t="s">
        <v>133</v>
      </c>
      <c r="B96" t="s">
        <v>2454</v>
      </c>
    </row>
    <row r="97" spans="1:2" x14ac:dyDescent="0.25">
      <c r="A97" s="13" t="s">
        <v>134</v>
      </c>
      <c r="B97" t="s">
        <v>2454</v>
      </c>
    </row>
    <row r="98" spans="1:2" x14ac:dyDescent="0.25">
      <c r="A98" s="13" t="s">
        <v>136</v>
      </c>
      <c r="B98" t="s">
        <v>2454</v>
      </c>
    </row>
    <row r="99" spans="1:2" x14ac:dyDescent="0.25">
      <c r="A99" s="13" t="s">
        <v>138</v>
      </c>
      <c r="B99" t="s">
        <v>2454</v>
      </c>
    </row>
    <row r="100" spans="1:2" x14ac:dyDescent="0.25">
      <c r="A100" s="13" t="s">
        <v>139</v>
      </c>
      <c r="B100" t="s">
        <v>2454</v>
      </c>
    </row>
    <row r="101" spans="1:2" x14ac:dyDescent="0.25">
      <c r="A101" s="13" t="s">
        <v>140</v>
      </c>
      <c r="B101" t="s">
        <v>2454</v>
      </c>
    </row>
    <row r="102" spans="1:2" x14ac:dyDescent="0.25">
      <c r="A102" s="13" t="s">
        <v>141</v>
      </c>
      <c r="B102" t="s">
        <v>2454</v>
      </c>
    </row>
    <row r="103" spans="1:2" x14ac:dyDescent="0.25">
      <c r="A103" s="13" t="s">
        <v>142</v>
      </c>
      <c r="B103" t="s">
        <v>2454</v>
      </c>
    </row>
    <row r="104" spans="1:2" x14ac:dyDescent="0.25">
      <c r="A104" s="13" t="s">
        <v>143</v>
      </c>
      <c r="B104" t="s">
        <v>2454</v>
      </c>
    </row>
    <row r="105" spans="1:2" x14ac:dyDescent="0.25">
      <c r="A105" s="13" t="s">
        <v>144</v>
      </c>
      <c r="B105" t="s">
        <v>2454</v>
      </c>
    </row>
    <row r="106" spans="1:2" x14ac:dyDescent="0.25">
      <c r="A106" s="13" t="s">
        <v>145</v>
      </c>
      <c r="B106" t="s">
        <v>2454</v>
      </c>
    </row>
    <row r="107" spans="1:2" x14ac:dyDescent="0.25">
      <c r="A107" s="13" t="s">
        <v>146</v>
      </c>
      <c r="B107" t="s">
        <v>2454</v>
      </c>
    </row>
    <row r="108" spans="1:2" x14ac:dyDescent="0.25">
      <c r="A108" s="13" t="s">
        <v>147</v>
      </c>
      <c r="B108" t="s">
        <v>2454</v>
      </c>
    </row>
    <row r="109" spans="1:2" x14ac:dyDescent="0.25">
      <c r="A109" s="13" t="s">
        <v>148</v>
      </c>
      <c r="B109" t="s">
        <v>2454</v>
      </c>
    </row>
    <row r="110" spans="1:2" x14ac:dyDescent="0.25">
      <c r="A110" s="13" t="s">
        <v>149</v>
      </c>
      <c r="B110" t="s">
        <v>2454</v>
      </c>
    </row>
    <row r="111" spans="1:2" x14ac:dyDescent="0.25">
      <c r="A111" s="13" t="s">
        <v>150</v>
      </c>
      <c r="B111" t="s">
        <v>2454</v>
      </c>
    </row>
    <row r="112" spans="1:2" x14ac:dyDescent="0.25">
      <c r="A112" s="13" t="s">
        <v>151</v>
      </c>
      <c r="B112" t="s">
        <v>2454</v>
      </c>
    </row>
    <row r="113" spans="1:2" x14ac:dyDescent="0.25">
      <c r="A113" s="13" t="s">
        <v>153</v>
      </c>
      <c r="B113" t="s">
        <v>2454</v>
      </c>
    </row>
    <row r="114" spans="1:2" x14ac:dyDescent="0.25">
      <c r="A114" s="13" t="s">
        <v>2003</v>
      </c>
      <c r="B114" t="s">
        <v>2455</v>
      </c>
    </row>
    <row r="115" spans="1:2" x14ac:dyDescent="0.25">
      <c r="A115" s="13" t="s">
        <v>2005</v>
      </c>
      <c r="B115" t="s">
        <v>2455</v>
      </c>
    </row>
    <row r="116" spans="1:2" x14ac:dyDescent="0.25">
      <c r="A116" s="13" t="s">
        <v>2006</v>
      </c>
      <c r="B116" t="s">
        <v>2455</v>
      </c>
    </row>
    <row r="117" spans="1:2" x14ac:dyDescent="0.25">
      <c r="A117" s="13" t="s">
        <v>155</v>
      </c>
      <c r="B117" t="s">
        <v>2456</v>
      </c>
    </row>
    <row r="118" spans="1:2" x14ac:dyDescent="0.25">
      <c r="A118" s="13" t="s">
        <v>157</v>
      </c>
      <c r="B118" t="s">
        <v>2456</v>
      </c>
    </row>
    <row r="119" spans="1:2" x14ac:dyDescent="0.25">
      <c r="A119" s="13" t="s">
        <v>159</v>
      </c>
      <c r="B119" t="s">
        <v>2456</v>
      </c>
    </row>
    <row r="120" spans="1:2" x14ac:dyDescent="0.25">
      <c r="A120" s="13" t="s">
        <v>160</v>
      </c>
      <c r="B120" t="s">
        <v>2456</v>
      </c>
    </row>
    <row r="121" spans="1:2" x14ac:dyDescent="0.25">
      <c r="A121" s="13" t="s">
        <v>161</v>
      </c>
      <c r="B121" t="s">
        <v>2456</v>
      </c>
    </row>
    <row r="122" spans="1:2" x14ac:dyDescent="0.25">
      <c r="A122" s="13" t="s">
        <v>162</v>
      </c>
      <c r="B122" t="s">
        <v>2456</v>
      </c>
    </row>
    <row r="123" spans="1:2" x14ac:dyDescent="0.25">
      <c r="A123" s="13" t="s">
        <v>164</v>
      </c>
      <c r="B123" t="s">
        <v>2456</v>
      </c>
    </row>
    <row r="124" spans="1:2" x14ac:dyDescent="0.25">
      <c r="A124" s="13" t="s">
        <v>165</v>
      </c>
      <c r="B124" t="s">
        <v>2456</v>
      </c>
    </row>
    <row r="125" spans="1:2" x14ac:dyDescent="0.25">
      <c r="A125" s="13" t="s">
        <v>167</v>
      </c>
      <c r="B125" t="s">
        <v>2456</v>
      </c>
    </row>
    <row r="126" spans="1:2" x14ac:dyDescent="0.25">
      <c r="A126" s="13" t="s">
        <v>168</v>
      </c>
      <c r="B126" t="s">
        <v>2457</v>
      </c>
    </row>
    <row r="127" spans="1:2" x14ac:dyDescent="0.25">
      <c r="A127" s="13" t="s">
        <v>170</v>
      </c>
      <c r="B127" t="s">
        <v>2444</v>
      </c>
    </row>
    <row r="128" spans="1:2" x14ac:dyDescent="0.25">
      <c r="A128" s="13" t="s">
        <v>172</v>
      </c>
      <c r="B128" t="s">
        <v>2457</v>
      </c>
    </row>
    <row r="129" spans="1:2" x14ac:dyDescent="0.25">
      <c r="A129" s="13" t="s">
        <v>173</v>
      </c>
      <c r="B129" t="s">
        <v>2458</v>
      </c>
    </row>
    <row r="130" spans="1:2" x14ac:dyDescent="0.25">
      <c r="A130" s="13" t="s">
        <v>175</v>
      </c>
      <c r="B130" t="s">
        <v>2459</v>
      </c>
    </row>
    <row r="131" spans="1:2" x14ac:dyDescent="0.25">
      <c r="A131" s="13" t="s">
        <v>177</v>
      </c>
      <c r="B131" t="s">
        <v>2459</v>
      </c>
    </row>
    <row r="132" spans="1:2" x14ac:dyDescent="0.25">
      <c r="A132" s="13" t="s">
        <v>179</v>
      </c>
      <c r="B132" t="s">
        <v>2459</v>
      </c>
    </row>
    <row r="133" spans="1:2" x14ac:dyDescent="0.25">
      <c r="A133" s="13" t="s">
        <v>180</v>
      </c>
      <c r="B133" t="s">
        <v>2450</v>
      </c>
    </row>
    <row r="134" spans="1:2" x14ac:dyDescent="0.25">
      <c r="A134" s="13" t="s">
        <v>182</v>
      </c>
      <c r="B134" t="s">
        <v>2444</v>
      </c>
    </row>
    <row r="135" spans="1:2" x14ac:dyDescent="0.25">
      <c r="A135" s="13" t="s">
        <v>183</v>
      </c>
      <c r="B135" t="s">
        <v>2450</v>
      </c>
    </row>
    <row r="136" spans="1:2" x14ac:dyDescent="0.25">
      <c r="A136" s="13" t="s">
        <v>184</v>
      </c>
      <c r="B136" t="s">
        <v>2444</v>
      </c>
    </row>
    <row r="137" spans="1:2" x14ac:dyDescent="0.25">
      <c r="A137" s="13" t="s">
        <v>185</v>
      </c>
      <c r="B137" t="s">
        <v>2450</v>
      </c>
    </row>
    <row r="138" spans="1:2" x14ac:dyDescent="0.25">
      <c r="A138" s="13" t="s">
        <v>187</v>
      </c>
      <c r="B138" t="s">
        <v>2459</v>
      </c>
    </row>
    <row r="139" spans="1:2" x14ac:dyDescent="0.25">
      <c r="A139" s="13" t="s">
        <v>189</v>
      </c>
      <c r="B139" t="s">
        <v>2459</v>
      </c>
    </row>
    <row r="140" spans="1:2" x14ac:dyDescent="0.25">
      <c r="A140" s="13" t="s">
        <v>190</v>
      </c>
      <c r="B140" t="s">
        <v>2459</v>
      </c>
    </row>
    <row r="141" spans="1:2" x14ac:dyDescent="0.25">
      <c r="A141" s="13" t="s">
        <v>192</v>
      </c>
      <c r="B141" t="s">
        <v>2459</v>
      </c>
    </row>
    <row r="142" spans="1:2" x14ac:dyDescent="0.25">
      <c r="A142" s="13" t="s">
        <v>193</v>
      </c>
      <c r="B142" t="s">
        <v>2459</v>
      </c>
    </row>
    <row r="143" spans="1:2" x14ac:dyDescent="0.25">
      <c r="A143" s="13" t="s">
        <v>194</v>
      </c>
      <c r="B143" t="s">
        <v>2459</v>
      </c>
    </row>
    <row r="144" spans="1:2" x14ac:dyDescent="0.25">
      <c r="A144" s="13" t="s">
        <v>195</v>
      </c>
      <c r="B144" t="s">
        <v>2459</v>
      </c>
    </row>
    <row r="145" spans="1:2" x14ac:dyDescent="0.25">
      <c r="A145" s="13" t="s">
        <v>196</v>
      </c>
      <c r="B145" t="s">
        <v>2459</v>
      </c>
    </row>
    <row r="146" spans="1:2" x14ac:dyDescent="0.25">
      <c r="A146" s="13" t="s">
        <v>197</v>
      </c>
      <c r="B146" t="s">
        <v>2459</v>
      </c>
    </row>
    <row r="147" spans="1:2" x14ac:dyDescent="0.25">
      <c r="A147" s="13" t="s">
        <v>198</v>
      </c>
      <c r="B147" t="s">
        <v>2459</v>
      </c>
    </row>
    <row r="148" spans="1:2" x14ac:dyDescent="0.25">
      <c r="A148" s="13" t="s">
        <v>199</v>
      </c>
      <c r="B148" t="s">
        <v>2459</v>
      </c>
    </row>
    <row r="149" spans="1:2" x14ac:dyDescent="0.25">
      <c r="A149" s="13" t="s">
        <v>200</v>
      </c>
      <c r="B149" t="s">
        <v>2459</v>
      </c>
    </row>
    <row r="150" spans="1:2" x14ac:dyDescent="0.25">
      <c r="A150" s="13" t="s">
        <v>201</v>
      </c>
      <c r="B150" t="s">
        <v>2459</v>
      </c>
    </row>
    <row r="151" spans="1:2" x14ac:dyDescent="0.25">
      <c r="A151" s="13" t="s">
        <v>202</v>
      </c>
      <c r="B151" t="s">
        <v>2459</v>
      </c>
    </row>
    <row r="152" spans="1:2" x14ac:dyDescent="0.25">
      <c r="A152" s="13" t="s">
        <v>203</v>
      </c>
      <c r="B152" t="s">
        <v>2459</v>
      </c>
    </row>
    <row r="153" spans="1:2" x14ac:dyDescent="0.25">
      <c r="A153" s="13" t="s">
        <v>204</v>
      </c>
      <c r="B153" t="s">
        <v>2459</v>
      </c>
    </row>
    <row r="154" spans="1:2" x14ac:dyDescent="0.25">
      <c r="A154" s="13" t="s">
        <v>205</v>
      </c>
      <c r="B154" t="s">
        <v>2459</v>
      </c>
    </row>
    <row r="155" spans="1:2" x14ac:dyDescent="0.25">
      <c r="A155" s="13" t="s">
        <v>207</v>
      </c>
      <c r="B155" t="s">
        <v>2459</v>
      </c>
    </row>
    <row r="156" spans="1:2" x14ac:dyDescent="0.25">
      <c r="A156" s="13" t="s">
        <v>208</v>
      </c>
      <c r="B156" t="s">
        <v>2459</v>
      </c>
    </row>
    <row r="157" spans="1:2" x14ac:dyDescent="0.25">
      <c r="A157" s="13" t="s">
        <v>209</v>
      </c>
      <c r="B157" t="s">
        <v>2459</v>
      </c>
    </row>
    <row r="158" spans="1:2" x14ac:dyDescent="0.25">
      <c r="A158" s="13" t="s">
        <v>210</v>
      </c>
      <c r="B158" t="s">
        <v>2459</v>
      </c>
    </row>
    <row r="159" spans="1:2" x14ac:dyDescent="0.25">
      <c r="A159" s="13" t="s">
        <v>211</v>
      </c>
      <c r="B159" t="s">
        <v>2459</v>
      </c>
    </row>
    <row r="160" spans="1:2" x14ac:dyDescent="0.25">
      <c r="A160" s="13" t="s">
        <v>212</v>
      </c>
      <c r="B160" t="s">
        <v>2459</v>
      </c>
    </row>
    <row r="161" spans="1:2" x14ac:dyDescent="0.25">
      <c r="A161" s="13" t="s">
        <v>213</v>
      </c>
      <c r="B161" t="s">
        <v>2459</v>
      </c>
    </row>
    <row r="162" spans="1:2" x14ac:dyDescent="0.25">
      <c r="A162" s="13" t="s">
        <v>214</v>
      </c>
      <c r="B162" t="s">
        <v>2459</v>
      </c>
    </row>
    <row r="163" spans="1:2" x14ac:dyDescent="0.25">
      <c r="A163" s="13" t="s">
        <v>215</v>
      </c>
      <c r="B163" t="s">
        <v>2459</v>
      </c>
    </row>
    <row r="164" spans="1:2" x14ac:dyDescent="0.25">
      <c r="A164" s="13" t="s">
        <v>216</v>
      </c>
      <c r="B164" t="s">
        <v>2459</v>
      </c>
    </row>
    <row r="165" spans="1:2" x14ac:dyDescent="0.25">
      <c r="A165" s="13" t="s">
        <v>217</v>
      </c>
      <c r="B165" t="s">
        <v>2459</v>
      </c>
    </row>
    <row r="166" spans="1:2" x14ac:dyDescent="0.25">
      <c r="A166" s="13" t="s">
        <v>218</v>
      </c>
      <c r="B166" t="s">
        <v>2459</v>
      </c>
    </row>
    <row r="167" spans="1:2" x14ac:dyDescent="0.25">
      <c r="A167" s="13" t="s">
        <v>219</v>
      </c>
      <c r="B167" t="s">
        <v>2459</v>
      </c>
    </row>
    <row r="168" spans="1:2" x14ac:dyDescent="0.25">
      <c r="A168" s="13" t="s">
        <v>220</v>
      </c>
      <c r="B168" t="s">
        <v>2459</v>
      </c>
    </row>
    <row r="169" spans="1:2" x14ac:dyDescent="0.25">
      <c r="A169" s="13" t="s">
        <v>221</v>
      </c>
      <c r="B169" t="s">
        <v>2459</v>
      </c>
    </row>
    <row r="170" spans="1:2" x14ac:dyDescent="0.25">
      <c r="A170" s="13" t="s">
        <v>222</v>
      </c>
      <c r="B170" t="s">
        <v>2459</v>
      </c>
    </row>
    <row r="171" spans="1:2" x14ac:dyDescent="0.25">
      <c r="A171" s="13" t="s">
        <v>223</v>
      </c>
      <c r="B171" t="s">
        <v>2459</v>
      </c>
    </row>
    <row r="172" spans="1:2" x14ac:dyDescent="0.25">
      <c r="A172" s="13" t="s">
        <v>224</v>
      </c>
      <c r="B172" t="s">
        <v>2459</v>
      </c>
    </row>
    <row r="173" spans="1:2" x14ac:dyDescent="0.25">
      <c r="A173" s="13" t="s">
        <v>225</v>
      </c>
      <c r="B173" t="s">
        <v>2459</v>
      </c>
    </row>
    <row r="174" spans="1:2" x14ac:dyDescent="0.25">
      <c r="A174" s="13" t="s">
        <v>226</v>
      </c>
      <c r="B174" t="s">
        <v>2459</v>
      </c>
    </row>
    <row r="175" spans="1:2" x14ac:dyDescent="0.25">
      <c r="A175" s="13" t="s">
        <v>227</v>
      </c>
      <c r="B175" t="s">
        <v>2459</v>
      </c>
    </row>
    <row r="176" spans="1:2" x14ac:dyDescent="0.25">
      <c r="A176" s="13" t="s">
        <v>2011</v>
      </c>
      <c r="B176" t="s">
        <v>2459</v>
      </c>
    </row>
    <row r="177" spans="1:2" x14ac:dyDescent="0.25">
      <c r="A177" s="13" t="s">
        <v>228</v>
      </c>
      <c r="B177" t="s">
        <v>2459</v>
      </c>
    </row>
    <row r="178" spans="1:2" x14ac:dyDescent="0.25">
      <c r="A178" s="13" t="s">
        <v>229</v>
      </c>
      <c r="B178" t="s">
        <v>2459</v>
      </c>
    </row>
    <row r="179" spans="1:2" x14ac:dyDescent="0.25">
      <c r="A179" s="13" t="s">
        <v>230</v>
      </c>
      <c r="B179" t="s">
        <v>2459</v>
      </c>
    </row>
    <row r="180" spans="1:2" x14ac:dyDescent="0.25">
      <c r="A180" s="13" t="s">
        <v>232</v>
      </c>
      <c r="B180" t="s">
        <v>2459</v>
      </c>
    </row>
    <row r="181" spans="1:2" x14ac:dyDescent="0.25">
      <c r="A181" s="13" t="s">
        <v>233</v>
      </c>
      <c r="B181" t="s">
        <v>2459</v>
      </c>
    </row>
    <row r="182" spans="1:2" x14ac:dyDescent="0.25">
      <c r="A182" s="13" t="s">
        <v>2012</v>
      </c>
      <c r="B182" t="s">
        <v>2459</v>
      </c>
    </row>
    <row r="183" spans="1:2" x14ac:dyDescent="0.25">
      <c r="A183" s="13" t="s">
        <v>2013</v>
      </c>
      <c r="B183" t="s">
        <v>2459</v>
      </c>
    </row>
    <row r="184" spans="1:2" x14ac:dyDescent="0.25">
      <c r="A184" s="13" t="s">
        <v>234</v>
      </c>
      <c r="B184" t="s">
        <v>2459</v>
      </c>
    </row>
    <row r="185" spans="1:2" x14ac:dyDescent="0.25">
      <c r="A185" s="13" t="s">
        <v>235</v>
      </c>
      <c r="B185" t="s">
        <v>2459</v>
      </c>
    </row>
    <row r="186" spans="1:2" x14ac:dyDescent="0.25">
      <c r="A186" s="13" t="s">
        <v>2014</v>
      </c>
      <c r="B186" t="s">
        <v>2459</v>
      </c>
    </row>
    <row r="187" spans="1:2" x14ac:dyDescent="0.25">
      <c r="A187" s="13" t="s">
        <v>237</v>
      </c>
      <c r="B187" t="s">
        <v>2459</v>
      </c>
    </row>
    <row r="188" spans="1:2" x14ac:dyDescent="0.25">
      <c r="A188" s="13" t="s">
        <v>238</v>
      </c>
      <c r="B188" t="s">
        <v>2459</v>
      </c>
    </row>
    <row r="189" spans="1:2" x14ac:dyDescent="0.25">
      <c r="A189" s="13" t="s">
        <v>239</v>
      </c>
      <c r="B189" t="s">
        <v>2459</v>
      </c>
    </row>
    <row r="190" spans="1:2" x14ac:dyDescent="0.25">
      <c r="A190" s="13" t="s">
        <v>240</v>
      </c>
      <c r="B190" t="s">
        <v>2459</v>
      </c>
    </row>
    <row r="191" spans="1:2" x14ac:dyDescent="0.25">
      <c r="A191" s="13" t="s">
        <v>242</v>
      </c>
      <c r="B191" t="s">
        <v>2459</v>
      </c>
    </row>
    <row r="192" spans="1:2" x14ac:dyDescent="0.25">
      <c r="A192" s="13" t="s">
        <v>244</v>
      </c>
      <c r="B192" t="s">
        <v>2459</v>
      </c>
    </row>
    <row r="193" spans="1:2" x14ac:dyDescent="0.25">
      <c r="A193" s="13" t="s">
        <v>246</v>
      </c>
      <c r="B193" t="s">
        <v>2459</v>
      </c>
    </row>
    <row r="194" spans="1:2" x14ac:dyDescent="0.25">
      <c r="A194" s="13" t="s">
        <v>247</v>
      </c>
      <c r="B194" t="s">
        <v>2459</v>
      </c>
    </row>
    <row r="195" spans="1:2" x14ac:dyDescent="0.25">
      <c r="A195" s="13" t="s">
        <v>2015</v>
      </c>
      <c r="B195" t="s">
        <v>2459</v>
      </c>
    </row>
    <row r="196" spans="1:2" x14ac:dyDescent="0.25">
      <c r="A196" s="13" t="s">
        <v>248</v>
      </c>
      <c r="B196" t="s">
        <v>2459</v>
      </c>
    </row>
    <row r="197" spans="1:2" x14ac:dyDescent="0.25">
      <c r="A197" s="13" t="s">
        <v>2016</v>
      </c>
      <c r="B197" t="s">
        <v>2459</v>
      </c>
    </row>
    <row r="198" spans="1:2" x14ac:dyDescent="0.25">
      <c r="A198" s="13" t="s">
        <v>249</v>
      </c>
      <c r="B198" t="s">
        <v>2459</v>
      </c>
    </row>
    <row r="199" spans="1:2" x14ac:dyDescent="0.25">
      <c r="A199" s="13" t="s">
        <v>251</v>
      </c>
      <c r="B199" t="s">
        <v>2459</v>
      </c>
    </row>
    <row r="200" spans="1:2" x14ac:dyDescent="0.25">
      <c r="A200" s="13" t="s">
        <v>252</v>
      </c>
      <c r="B200" t="s">
        <v>2459</v>
      </c>
    </row>
    <row r="201" spans="1:2" x14ac:dyDescent="0.25">
      <c r="A201" s="13" t="s">
        <v>253</v>
      </c>
      <c r="B201" t="s">
        <v>2459</v>
      </c>
    </row>
    <row r="202" spans="1:2" x14ac:dyDescent="0.25">
      <c r="A202" s="13" t="s">
        <v>254</v>
      </c>
      <c r="B202" t="s">
        <v>2459</v>
      </c>
    </row>
    <row r="203" spans="1:2" x14ac:dyDescent="0.25">
      <c r="A203" s="13" t="s">
        <v>2017</v>
      </c>
      <c r="B203" t="s">
        <v>2459</v>
      </c>
    </row>
    <row r="204" spans="1:2" x14ac:dyDescent="0.25">
      <c r="A204" s="13" t="s">
        <v>255</v>
      </c>
      <c r="B204" t="s">
        <v>2459</v>
      </c>
    </row>
    <row r="205" spans="1:2" x14ac:dyDescent="0.25">
      <c r="A205" s="13" t="s">
        <v>256</v>
      </c>
      <c r="B205" t="s">
        <v>2459</v>
      </c>
    </row>
    <row r="206" spans="1:2" x14ac:dyDescent="0.25">
      <c r="A206" s="13" t="s">
        <v>257</v>
      </c>
      <c r="B206" t="s">
        <v>2458</v>
      </c>
    </row>
    <row r="207" spans="1:2" x14ac:dyDescent="0.25">
      <c r="A207" s="13" t="s">
        <v>2018</v>
      </c>
      <c r="B207" t="s">
        <v>2458</v>
      </c>
    </row>
    <row r="208" spans="1:2" x14ac:dyDescent="0.25">
      <c r="A208" s="13" t="s">
        <v>259</v>
      </c>
      <c r="B208" t="s">
        <v>2458</v>
      </c>
    </row>
    <row r="209" spans="1:2" x14ac:dyDescent="0.25">
      <c r="A209" s="13" t="s">
        <v>260</v>
      </c>
      <c r="B209" t="s">
        <v>2458</v>
      </c>
    </row>
    <row r="210" spans="1:2" x14ac:dyDescent="0.25">
      <c r="A210" s="13" t="s">
        <v>261</v>
      </c>
      <c r="B210" t="s">
        <v>2458</v>
      </c>
    </row>
    <row r="211" spans="1:2" x14ac:dyDescent="0.25">
      <c r="A211" s="13" t="s">
        <v>262</v>
      </c>
      <c r="B211" t="s">
        <v>2458</v>
      </c>
    </row>
    <row r="212" spans="1:2" x14ac:dyDescent="0.25">
      <c r="A212" s="13" t="s">
        <v>263</v>
      </c>
      <c r="B212" t="s">
        <v>2458</v>
      </c>
    </row>
    <row r="213" spans="1:2" x14ac:dyDescent="0.25">
      <c r="A213" s="13" t="s">
        <v>264</v>
      </c>
      <c r="B213" t="s">
        <v>2458</v>
      </c>
    </row>
    <row r="214" spans="1:2" x14ac:dyDescent="0.25">
      <c r="A214" s="13" t="s">
        <v>265</v>
      </c>
      <c r="B214" t="s">
        <v>2458</v>
      </c>
    </row>
    <row r="215" spans="1:2" x14ac:dyDescent="0.25">
      <c r="A215" s="13" t="s">
        <v>266</v>
      </c>
      <c r="B215" t="s">
        <v>2458</v>
      </c>
    </row>
    <row r="216" spans="1:2" x14ac:dyDescent="0.25">
      <c r="A216" s="13" t="s">
        <v>268</v>
      </c>
      <c r="B216" t="s">
        <v>2458</v>
      </c>
    </row>
    <row r="217" spans="1:2" x14ac:dyDescent="0.25">
      <c r="A217" s="13" t="s">
        <v>270</v>
      </c>
      <c r="B217" t="s">
        <v>2458</v>
      </c>
    </row>
    <row r="218" spans="1:2" x14ac:dyDescent="0.25">
      <c r="A218" s="13" t="s">
        <v>271</v>
      </c>
      <c r="B218" t="s">
        <v>2458</v>
      </c>
    </row>
    <row r="219" spans="1:2" x14ac:dyDescent="0.25">
      <c r="A219" s="13" t="s">
        <v>272</v>
      </c>
      <c r="B219" t="s">
        <v>2458</v>
      </c>
    </row>
    <row r="220" spans="1:2" x14ac:dyDescent="0.25">
      <c r="A220" s="13" t="s">
        <v>2019</v>
      </c>
      <c r="B220" t="s">
        <v>2458</v>
      </c>
    </row>
    <row r="221" spans="1:2" x14ac:dyDescent="0.25">
      <c r="A221" s="13" t="s">
        <v>2020</v>
      </c>
      <c r="B221" t="s">
        <v>2458</v>
      </c>
    </row>
    <row r="222" spans="1:2" x14ac:dyDescent="0.25">
      <c r="A222" s="13" t="s">
        <v>273</v>
      </c>
      <c r="B222" t="s">
        <v>2459</v>
      </c>
    </row>
    <row r="223" spans="1:2" x14ac:dyDescent="0.25">
      <c r="A223" s="13" t="s">
        <v>274</v>
      </c>
      <c r="B223" t="s">
        <v>2459</v>
      </c>
    </row>
    <row r="224" spans="1:2" x14ac:dyDescent="0.25">
      <c r="A224" s="13" t="s">
        <v>275</v>
      </c>
      <c r="B224" t="s">
        <v>2459</v>
      </c>
    </row>
    <row r="225" spans="1:2" x14ac:dyDescent="0.25">
      <c r="A225" s="13" t="s">
        <v>276</v>
      </c>
      <c r="B225" t="s">
        <v>2459</v>
      </c>
    </row>
    <row r="226" spans="1:2" x14ac:dyDescent="0.25">
      <c r="A226" s="13" t="s">
        <v>277</v>
      </c>
      <c r="B226" t="s">
        <v>2459</v>
      </c>
    </row>
    <row r="227" spans="1:2" x14ac:dyDescent="0.25">
      <c r="A227" s="13" t="s">
        <v>278</v>
      </c>
      <c r="B227" t="s">
        <v>2459</v>
      </c>
    </row>
    <row r="228" spans="1:2" x14ac:dyDescent="0.25">
      <c r="A228" s="13" t="s">
        <v>279</v>
      </c>
      <c r="B228" t="s">
        <v>2458</v>
      </c>
    </row>
    <row r="229" spans="1:2" x14ac:dyDescent="0.25">
      <c r="A229" s="13" t="s">
        <v>281</v>
      </c>
      <c r="B229" t="s">
        <v>2458</v>
      </c>
    </row>
    <row r="230" spans="1:2" x14ac:dyDescent="0.25">
      <c r="A230" s="13" t="s">
        <v>283</v>
      </c>
      <c r="B230" t="s">
        <v>2458</v>
      </c>
    </row>
    <row r="231" spans="1:2" x14ac:dyDescent="0.25">
      <c r="A231" s="13" t="s">
        <v>284</v>
      </c>
      <c r="B231" t="s">
        <v>2458</v>
      </c>
    </row>
    <row r="232" spans="1:2" x14ac:dyDescent="0.25">
      <c r="A232" s="13" t="s">
        <v>2021</v>
      </c>
      <c r="B232" t="s">
        <v>2459</v>
      </c>
    </row>
    <row r="233" spans="1:2" x14ac:dyDescent="0.25">
      <c r="A233" s="13" t="s">
        <v>2022</v>
      </c>
      <c r="B233" t="s">
        <v>2459</v>
      </c>
    </row>
    <row r="234" spans="1:2" x14ac:dyDescent="0.25">
      <c r="A234" s="13" t="s">
        <v>2023</v>
      </c>
      <c r="B234" t="s">
        <v>2459</v>
      </c>
    </row>
    <row r="235" spans="1:2" x14ac:dyDescent="0.25">
      <c r="A235" s="13" t="s">
        <v>2024</v>
      </c>
      <c r="B235" t="s">
        <v>2459</v>
      </c>
    </row>
    <row r="236" spans="1:2" x14ac:dyDescent="0.25">
      <c r="A236" s="13" t="s">
        <v>2025</v>
      </c>
      <c r="B236" t="s">
        <v>2459</v>
      </c>
    </row>
    <row r="237" spans="1:2" x14ac:dyDescent="0.25">
      <c r="A237" s="13" t="s">
        <v>2026</v>
      </c>
      <c r="B237" t="s">
        <v>2459</v>
      </c>
    </row>
    <row r="238" spans="1:2" x14ac:dyDescent="0.25">
      <c r="A238" s="13" t="s">
        <v>2027</v>
      </c>
      <c r="B238" t="s">
        <v>2459</v>
      </c>
    </row>
    <row r="239" spans="1:2" x14ac:dyDescent="0.25">
      <c r="A239" s="13" t="s">
        <v>2028</v>
      </c>
      <c r="B239" t="s">
        <v>2459</v>
      </c>
    </row>
    <row r="240" spans="1:2" x14ac:dyDescent="0.25">
      <c r="A240" s="13" t="s">
        <v>286</v>
      </c>
      <c r="B240" t="s">
        <v>2460</v>
      </c>
    </row>
    <row r="241" spans="1:2" x14ac:dyDescent="0.25">
      <c r="A241" s="13" t="s">
        <v>288</v>
      </c>
      <c r="B241" t="s">
        <v>2460</v>
      </c>
    </row>
    <row r="242" spans="1:2" x14ac:dyDescent="0.25">
      <c r="A242" s="13" t="s">
        <v>289</v>
      </c>
      <c r="B242" t="s">
        <v>2460</v>
      </c>
    </row>
    <row r="243" spans="1:2" x14ac:dyDescent="0.25">
      <c r="A243" s="13" t="s">
        <v>290</v>
      </c>
      <c r="B243" t="s">
        <v>2460</v>
      </c>
    </row>
    <row r="244" spans="1:2" x14ac:dyDescent="0.25">
      <c r="A244" s="13" t="s">
        <v>291</v>
      </c>
      <c r="B244" t="s">
        <v>2460</v>
      </c>
    </row>
    <row r="245" spans="1:2" x14ac:dyDescent="0.25">
      <c r="A245" s="13" t="s">
        <v>292</v>
      </c>
      <c r="B245" t="s">
        <v>2460</v>
      </c>
    </row>
    <row r="246" spans="1:2" x14ac:dyDescent="0.25">
      <c r="A246" s="13" t="s">
        <v>293</v>
      </c>
      <c r="B246" t="s">
        <v>2460</v>
      </c>
    </row>
    <row r="247" spans="1:2" x14ac:dyDescent="0.25">
      <c r="A247" s="13" t="s">
        <v>294</v>
      </c>
      <c r="B247" t="s">
        <v>2460</v>
      </c>
    </row>
    <row r="248" spans="1:2" x14ac:dyDescent="0.25">
      <c r="A248" s="13" t="s">
        <v>295</v>
      </c>
      <c r="B248" t="s">
        <v>2460</v>
      </c>
    </row>
    <row r="249" spans="1:2" x14ac:dyDescent="0.25">
      <c r="A249" s="13" t="s">
        <v>296</v>
      </c>
      <c r="B249" t="s">
        <v>2460</v>
      </c>
    </row>
    <row r="250" spans="1:2" x14ac:dyDescent="0.25">
      <c r="A250" s="13" t="s">
        <v>297</v>
      </c>
      <c r="B250" t="s">
        <v>2460</v>
      </c>
    </row>
    <row r="251" spans="1:2" x14ac:dyDescent="0.25">
      <c r="A251" s="13" t="s">
        <v>298</v>
      </c>
      <c r="B251" t="s">
        <v>2460</v>
      </c>
    </row>
    <row r="252" spans="1:2" x14ac:dyDescent="0.25">
      <c r="A252" s="13" t="s">
        <v>299</v>
      </c>
      <c r="B252" t="s">
        <v>2460</v>
      </c>
    </row>
    <row r="253" spans="1:2" x14ac:dyDescent="0.25">
      <c r="A253" s="13" t="s">
        <v>300</v>
      </c>
      <c r="B253" t="s">
        <v>2460</v>
      </c>
    </row>
    <row r="254" spans="1:2" x14ac:dyDescent="0.25">
      <c r="A254" s="13" t="s">
        <v>301</v>
      </c>
      <c r="B254" t="s">
        <v>2460</v>
      </c>
    </row>
    <row r="255" spans="1:2" x14ac:dyDescent="0.25">
      <c r="A255" s="13" t="s">
        <v>302</v>
      </c>
      <c r="B255" t="s">
        <v>2460</v>
      </c>
    </row>
    <row r="256" spans="1:2" x14ac:dyDescent="0.25">
      <c r="A256" s="13" t="s">
        <v>303</v>
      </c>
      <c r="B256" t="s">
        <v>2460</v>
      </c>
    </row>
    <row r="257" spans="1:2" x14ac:dyDescent="0.25">
      <c r="A257" s="13" t="s">
        <v>304</v>
      </c>
      <c r="B257" t="s">
        <v>2460</v>
      </c>
    </row>
    <row r="258" spans="1:2" x14ac:dyDescent="0.25">
      <c r="A258" s="13" t="s">
        <v>305</v>
      </c>
      <c r="B258" t="s">
        <v>2460</v>
      </c>
    </row>
    <row r="259" spans="1:2" x14ac:dyDescent="0.25">
      <c r="A259" s="13" t="s">
        <v>306</v>
      </c>
      <c r="B259" t="s">
        <v>2460</v>
      </c>
    </row>
    <row r="260" spans="1:2" x14ac:dyDescent="0.25">
      <c r="A260" s="13" t="s">
        <v>307</v>
      </c>
      <c r="B260" t="s">
        <v>2460</v>
      </c>
    </row>
    <row r="261" spans="1:2" x14ac:dyDescent="0.25">
      <c r="A261" s="13" t="s">
        <v>308</v>
      </c>
      <c r="B261" t="s">
        <v>2460</v>
      </c>
    </row>
    <row r="262" spans="1:2" x14ac:dyDescent="0.25">
      <c r="A262" s="13" t="s">
        <v>309</v>
      </c>
      <c r="B262" t="s">
        <v>2460</v>
      </c>
    </row>
    <row r="263" spans="1:2" x14ac:dyDescent="0.25">
      <c r="A263" s="13" t="s">
        <v>310</v>
      </c>
      <c r="B263" t="s">
        <v>2460</v>
      </c>
    </row>
    <row r="264" spans="1:2" x14ac:dyDescent="0.25">
      <c r="A264" s="13" t="s">
        <v>311</v>
      </c>
      <c r="B264" t="s">
        <v>2460</v>
      </c>
    </row>
    <row r="265" spans="1:2" x14ac:dyDescent="0.25">
      <c r="A265" s="13" t="s">
        <v>312</v>
      </c>
      <c r="B265" t="s">
        <v>2460</v>
      </c>
    </row>
    <row r="266" spans="1:2" x14ac:dyDescent="0.25">
      <c r="A266" s="13" t="s">
        <v>313</v>
      </c>
      <c r="B266" t="s">
        <v>2460</v>
      </c>
    </row>
    <row r="267" spans="1:2" x14ac:dyDescent="0.25">
      <c r="A267" s="13" t="s">
        <v>314</v>
      </c>
      <c r="B267" t="s">
        <v>2460</v>
      </c>
    </row>
    <row r="268" spans="1:2" x14ac:dyDescent="0.25">
      <c r="A268" s="13" t="s">
        <v>315</v>
      </c>
      <c r="B268" t="s">
        <v>2460</v>
      </c>
    </row>
    <row r="269" spans="1:2" x14ac:dyDescent="0.25">
      <c r="A269" s="13" t="s">
        <v>316</v>
      </c>
      <c r="B269" t="s">
        <v>2461</v>
      </c>
    </row>
    <row r="270" spans="1:2" x14ac:dyDescent="0.25">
      <c r="A270" s="13" t="s">
        <v>318</v>
      </c>
      <c r="B270" t="s">
        <v>2461</v>
      </c>
    </row>
    <row r="271" spans="1:2" x14ac:dyDescent="0.25">
      <c r="A271" s="13" t="s">
        <v>319</v>
      </c>
      <c r="B271" t="s">
        <v>2461</v>
      </c>
    </row>
    <row r="272" spans="1:2" x14ac:dyDescent="0.25">
      <c r="A272" s="13" t="s">
        <v>320</v>
      </c>
      <c r="B272" t="s">
        <v>2461</v>
      </c>
    </row>
    <row r="273" spans="1:2" x14ac:dyDescent="0.25">
      <c r="A273" s="13" t="s">
        <v>321</v>
      </c>
      <c r="B273" t="s">
        <v>2461</v>
      </c>
    </row>
    <row r="274" spans="1:2" x14ac:dyDescent="0.25">
      <c r="A274" s="13" t="s">
        <v>322</v>
      </c>
      <c r="B274" t="s">
        <v>2461</v>
      </c>
    </row>
    <row r="275" spans="1:2" x14ac:dyDescent="0.25">
      <c r="A275" s="13" t="s">
        <v>323</v>
      </c>
      <c r="B275" t="s">
        <v>2461</v>
      </c>
    </row>
    <row r="276" spans="1:2" x14ac:dyDescent="0.25">
      <c r="A276" s="13" t="s">
        <v>324</v>
      </c>
      <c r="B276" t="s">
        <v>2461</v>
      </c>
    </row>
    <row r="277" spans="1:2" x14ac:dyDescent="0.25">
      <c r="A277" s="13" t="s">
        <v>325</v>
      </c>
      <c r="B277" t="s">
        <v>2461</v>
      </c>
    </row>
    <row r="278" spans="1:2" x14ac:dyDescent="0.25">
      <c r="A278" s="13" t="s">
        <v>326</v>
      </c>
      <c r="B278" t="s">
        <v>2461</v>
      </c>
    </row>
    <row r="279" spans="1:2" x14ac:dyDescent="0.25">
      <c r="A279" s="13" t="s">
        <v>327</v>
      </c>
      <c r="B279" t="s">
        <v>2461</v>
      </c>
    </row>
    <row r="280" spans="1:2" x14ac:dyDescent="0.25">
      <c r="A280" s="13" t="s">
        <v>328</v>
      </c>
      <c r="B280" t="s">
        <v>2461</v>
      </c>
    </row>
    <row r="281" spans="1:2" x14ac:dyDescent="0.25">
      <c r="A281" s="13" t="s">
        <v>329</v>
      </c>
      <c r="B281" t="s">
        <v>2461</v>
      </c>
    </row>
    <row r="282" spans="1:2" x14ac:dyDescent="0.25">
      <c r="A282" s="13" t="s">
        <v>330</v>
      </c>
      <c r="B282" t="s">
        <v>2461</v>
      </c>
    </row>
    <row r="283" spans="1:2" x14ac:dyDescent="0.25">
      <c r="A283" s="13" t="s">
        <v>331</v>
      </c>
      <c r="B283" t="s">
        <v>2461</v>
      </c>
    </row>
    <row r="284" spans="1:2" x14ac:dyDescent="0.25">
      <c r="A284" s="13" t="s">
        <v>333</v>
      </c>
      <c r="B284" t="s">
        <v>2461</v>
      </c>
    </row>
    <row r="285" spans="1:2" x14ac:dyDescent="0.25">
      <c r="A285" s="13" t="s">
        <v>334</v>
      </c>
      <c r="B285" t="s">
        <v>2461</v>
      </c>
    </row>
    <row r="286" spans="1:2" x14ac:dyDescent="0.25">
      <c r="A286" s="13" t="s">
        <v>335</v>
      </c>
      <c r="B286" t="s">
        <v>2462</v>
      </c>
    </row>
    <row r="287" spans="1:2" x14ac:dyDescent="0.25">
      <c r="A287" s="13" t="s">
        <v>337</v>
      </c>
      <c r="B287" t="s">
        <v>2462</v>
      </c>
    </row>
    <row r="288" spans="1:2" x14ac:dyDescent="0.25">
      <c r="A288" s="13" t="s">
        <v>2032</v>
      </c>
      <c r="B288" t="s">
        <v>2462</v>
      </c>
    </row>
    <row r="289" spans="1:2" x14ac:dyDescent="0.25">
      <c r="A289" s="13" t="s">
        <v>338</v>
      </c>
      <c r="B289" t="s">
        <v>2462</v>
      </c>
    </row>
    <row r="290" spans="1:2" x14ac:dyDescent="0.25">
      <c r="A290" s="13" t="s">
        <v>339</v>
      </c>
      <c r="B290" t="s">
        <v>2462</v>
      </c>
    </row>
    <row r="291" spans="1:2" x14ac:dyDescent="0.25">
      <c r="A291" s="13" t="s">
        <v>2033</v>
      </c>
      <c r="B291" t="s">
        <v>2462</v>
      </c>
    </row>
    <row r="292" spans="1:2" x14ac:dyDescent="0.25">
      <c r="A292" s="13" t="s">
        <v>2034</v>
      </c>
      <c r="B292" t="s">
        <v>2462</v>
      </c>
    </row>
    <row r="293" spans="1:2" x14ac:dyDescent="0.25">
      <c r="A293" s="13" t="s">
        <v>2035</v>
      </c>
      <c r="B293" t="s">
        <v>2462</v>
      </c>
    </row>
    <row r="294" spans="1:2" x14ac:dyDescent="0.25">
      <c r="A294" s="13" t="s">
        <v>2036</v>
      </c>
      <c r="B294" t="s">
        <v>2462</v>
      </c>
    </row>
    <row r="295" spans="1:2" x14ac:dyDescent="0.25">
      <c r="A295" s="13" t="s">
        <v>2037</v>
      </c>
      <c r="B295" t="s">
        <v>2462</v>
      </c>
    </row>
    <row r="296" spans="1:2" x14ac:dyDescent="0.25">
      <c r="A296" s="13" t="s">
        <v>2038</v>
      </c>
      <c r="B296" t="s">
        <v>2462</v>
      </c>
    </row>
    <row r="297" spans="1:2" x14ac:dyDescent="0.25">
      <c r="A297" s="13" t="s">
        <v>2039</v>
      </c>
      <c r="B297" t="s">
        <v>2462</v>
      </c>
    </row>
    <row r="298" spans="1:2" x14ac:dyDescent="0.25">
      <c r="A298" s="13" t="s">
        <v>2040</v>
      </c>
      <c r="B298" t="s">
        <v>2462</v>
      </c>
    </row>
    <row r="299" spans="1:2" x14ac:dyDescent="0.25">
      <c r="A299" s="13" t="s">
        <v>340</v>
      </c>
      <c r="B299" t="s">
        <v>2462</v>
      </c>
    </row>
    <row r="300" spans="1:2" x14ac:dyDescent="0.25">
      <c r="A300" s="13" t="s">
        <v>2041</v>
      </c>
      <c r="B300" t="s">
        <v>2462</v>
      </c>
    </row>
    <row r="301" spans="1:2" x14ac:dyDescent="0.25">
      <c r="A301" s="13" t="s">
        <v>2042</v>
      </c>
      <c r="B301" t="s">
        <v>2462</v>
      </c>
    </row>
    <row r="302" spans="1:2" x14ac:dyDescent="0.25">
      <c r="A302" s="13" t="s">
        <v>2043</v>
      </c>
      <c r="B302" t="s">
        <v>2462</v>
      </c>
    </row>
    <row r="303" spans="1:2" x14ac:dyDescent="0.25">
      <c r="A303" s="13" t="s">
        <v>2044</v>
      </c>
      <c r="B303" t="s">
        <v>2462</v>
      </c>
    </row>
    <row r="304" spans="1:2" x14ac:dyDescent="0.25">
      <c r="A304" s="13" t="s">
        <v>2045</v>
      </c>
      <c r="B304" t="s">
        <v>2462</v>
      </c>
    </row>
    <row r="305" spans="1:2" x14ac:dyDescent="0.25">
      <c r="A305" s="13" t="s">
        <v>2046</v>
      </c>
      <c r="B305" t="s">
        <v>2462</v>
      </c>
    </row>
    <row r="306" spans="1:2" x14ac:dyDescent="0.25">
      <c r="A306" s="13" t="s">
        <v>2047</v>
      </c>
      <c r="B306" t="s">
        <v>2462</v>
      </c>
    </row>
    <row r="307" spans="1:2" x14ac:dyDescent="0.25">
      <c r="A307" s="13" t="s">
        <v>2048</v>
      </c>
      <c r="B307" t="s">
        <v>2462</v>
      </c>
    </row>
    <row r="308" spans="1:2" x14ac:dyDescent="0.25">
      <c r="A308" s="13" t="s">
        <v>2049</v>
      </c>
      <c r="B308" t="s">
        <v>2462</v>
      </c>
    </row>
    <row r="309" spans="1:2" x14ac:dyDescent="0.25">
      <c r="A309" s="13" t="s">
        <v>2050</v>
      </c>
      <c r="B309" t="s">
        <v>2462</v>
      </c>
    </row>
    <row r="310" spans="1:2" x14ac:dyDescent="0.25">
      <c r="A310" s="13" t="s">
        <v>341</v>
      </c>
      <c r="B310" t="s">
        <v>2462</v>
      </c>
    </row>
    <row r="311" spans="1:2" x14ac:dyDescent="0.25">
      <c r="A311" s="13" t="s">
        <v>2051</v>
      </c>
      <c r="B311" t="s">
        <v>2462</v>
      </c>
    </row>
    <row r="312" spans="1:2" x14ac:dyDescent="0.25">
      <c r="A312" s="13" t="s">
        <v>2052</v>
      </c>
      <c r="B312" t="s">
        <v>2462</v>
      </c>
    </row>
    <row r="313" spans="1:2" x14ac:dyDescent="0.25">
      <c r="A313" s="13" t="s">
        <v>2053</v>
      </c>
      <c r="B313" t="s">
        <v>2462</v>
      </c>
    </row>
    <row r="314" spans="1:2" x14ac:dyDescent="0.25">
      <c r="A314" s="13" t="s">
        <v>342</v>
      </c>
      <c r="B314" t="s">
        <v>2462</v>
      </c>
    </row>
    <row r="315" spans="1:2" x14ac:dyDescent="0.25">
      <c r="A315" s="13" t="s">
        <v>2054</v>
      </c>
      <c r="B315" t="s">
        <v>2462</v>
      </c>
    </row>
    <row r="316" spans="1:2" x14ac:dyDescent="0.25">
      <c r="A316" s="13" t="s">
        <v>2055</v>
      </c>
      <c r="B316" t="s">
        <v>2462</v>
      </c>
    </row>
    <row r="317" spans="1:2" x14ac:dyDescent="0.25">
      <c r="A317" s="13" t="s">
        <v>2056</v>
      </c>
      <c r="B317" t="s">
        <v>2462</v>
      </c>
    </row>
    <row r="318" spans="1:2" x14ac:dyDescent="0.25">
      <c r="A318" s="13" t="s">
        <v>2057</v>
      </c>
      <c r="B318" t="s">
        <v>2462</v>
      </c>
    </row>
    <row r="319" spans="1:2" x14ac:dyDescent="0.25">
      <c r="A319" s="13" t="s">
        <v>2058</v>
      </c>
      <c r="B319" t="s">
        <v>2462</v>
      </c>
    </row>
    <row r="320" spans="1:2" x14ac:dyDescent="0.25">
      <c r="A320" s="13" t="s">
        <v>2059</v>
      </c>
      <c r="B320" t="s">
        <v>2462</v>
      </c>
    </row>
    <row r="321" spans="1:2" x14ac:dyDescent="0.25">
      <c r="A321" s="13" t="s">
        <v>2060</v>
      </c>
      <c r="B321" t="s">
        <v>2462</v>
      </c>
    </row>
    <row r="322" spans="1:2" x14ac:dyDescent="0.25">
      <c r="A322" s="13" t="s">
        <v>2061</v>
      </c>
      <c r="B322" t="s">
        <v>2462</v>
      </c>
    </row>
    <row r="323" spans="1:2" x14ac:dyDescent="0.25">
      <c r="A323" s="13" t="s">
        <v>2062</v>
      </c>
      <c r="B323" t="s">
        <v>2462</v>
      </c>
    </row>
    <row r="324" spans="1:2" x14ac:dyDescent="0.25">
      <c r="A324" s="13" t="s">
        <v>2063</v>
      </c>
      <c r="B324" t="s">
        <v>2462</v>
      </c>
    </row>
    <row r="325" spans="1:2" x14ac:dyDescent="0.25">
      <c r="A325" s="13" t="s">
        <v>2064</v>
      </c>
      <c r="B325" t="s">
        <v>2462</v>
      </c>
    </row>
    <row r="326" spans="1:2" x14ac:dyDescent="0.25">
      <c r="A326" s="13" t="s">
        <v>343</v>
      </c>
      <c r="B326" t="s">
        <v>2463</v>
      </c>
    </row>
    <row r="327" spans="1:2" x14ac:dyDescent="0.25">
      <c r="A327" s="13" t="s">
        <v>345</v>
      </c>
      <c r="B327" t="s">
        <v>2463</v>
      </c>
    </row>
    <row r="328" spans="1:2" x14ac:dyDescent="0.25">
      <c r="A328" s="13" t="s">
        <v>346</v>
      </c>
      <c r="B328" t="s">
        <v>2464</v>
      </c>
    </row>
    <row r="329" spans="1:2" x14ac:dyDescent="0.25">
      <c r="A329" s="13" t="s">
        <v>348</v>
      </c>
      <c r="B329" t="s">
        <v>2464</v>
      </c>
    </row>
    <row r="330" spans="1:2" x14ac:dyDescent="0.25">
      <c r="A330" s="13" t="s">
        <v>349</v>
      </c>
      <c r="B330" t="s">
        <v>2464</v>
      </c>
    </row>
    <row r="331" spans="1:2" x14ac:dyDescent="0.25">
      <c r="A331" s="13" t="s">
        <v>350</v>
      </c>
      <c r="B331" t="s">
        <v>2464</v>
      </c>
    </row>
    <row r="332" spans="1:2" x14ac:dyDescent="0.25">
      <c r="A332" s="13" t="s">
        <v>351</v>
      </c>
      <c r="B332" t="s">
        <v>2464</v>
      </c>
    </row>
    <row r="333" spans="1:2" x14ac:dyDescent="0.25">
      <c r="A333" s="13" t="s">
        <v>352</v>
      </c>
      <c r="B333" t="s">
        <v>2464</v>
      </c>
    </row>
    <row r="334" spans="1:2" x14ac:dyDescent="0.25">
      <c r="A334" s="13" t="s">
        <v>353</v>
      </c>
      <c r="B334" t="s">
        <v>2464</v>
      </c>
    </row>
    <row r="335" spans="1:2" x14ac:dyDescent="0.25">
      <c r="A335" s="13" t="s">
        <v>354</v>
      </c>
      <c r="B335" t="s">
        <v>2464</v>
      </c>
    </row>
    <row r="336" spans="1:2" x14ac:dyDescent="0.25">
      <c r="A336" s="13" t="s">
        <v>355</v>
      </c>
      <c r="B336" t="s">
        <v>2464</v>
      </c>
    </row>
    <row r="337" spans="1:2" x14ac:dyDescent="0.25">
      <c r="A337" s="13" t="s">
        <v>356</v>
      </c>
      <c r="B337" t="s">
        <v>2464</v>
      </c>
    </row>
    <row r="338" spans="1:2" x14ac:dyDescent="0.25">
      <c r="A338" s="13" t="s">
        <v>357</v>
      </c>
      <c r="B338" t="s">
        <v>2464</v>
      </c>
    </row>
    <row r="339" spans="1:2" x14ac:dyDescent="0.25">
      <c r="A339" s="13" t="s">
        <v>358</v>
      </c>
      <c r="B339" t="s">
        <v>2464</v>
      </c>
    </row>
    <row r="340" spans="1:2" x14ac:dyDescent="0.25">
      <c r="A340" s="13" t="s">
        <v>359</v>
      </c>
      <c r="B340" t="s">
        <v>2464</v>
      </c>
    </row>
    <row r="341" spans="1:2" x14ac:dyDescent="0.25">
      <c r="A341" s="13" t="s">
        <v>360</v>
      </c>
      <c r="B341" t="s">
        <v>2464</v>
      </c>
    </row>
    <row r="342" spans="1:2" x14ac:dyDescent="0.25">
      <c r="A342" s="13" t="s">
        <v>361</v>
      </c>
      <c r="B342" t="s">
        <v>2464</v>
      </c>
    </row>
    <row r="343" spans="1:2" x14ac:dyDescent="0.25">
      <c r="A343" s="13" t="s">
        <v>362</v>
      </c>
      <c r="B343" t="s">
        <v>2464</v>
      </c>
    </row>
    <row r="344" spans="1:2" x14ac:dyDescent="0.25">
      <c r="A344" s="13" t="s">
        <v>363</v>
      </c>
      <c r="B344" t="s">
        <v>2464</v>
      </c>
    </row>
    <row r="345" spans="1:2" x14ac:dyDescent="0.25">
      <c r="A345" s="13" t="s">
        <v>2067</v>
      </c>
      <c r="B345" t="s">
        <v>2462</v>
      </c>
    </row>
    <row r="346" spans="1:2" x14ac:dyDescent="0.25">
      <c r="A346" s="13" t="s">
        <v>364</v>
      </c>
      <c r="B346" t="s">
        <v>2462</v>
      </c>
    </row>
    <row r="347" spans="1:2" x14ac:dyDescent="0.25">
      <c r="A347" s="13" t="s">
        <v>365</v>
      </c>
      <c r="B347" t="s">
        <v>2465</v>
      </c>
    </row>
    <row r="348" spans="1:2" x14ac:dyDescent="0.25">
      <c r="A348" s="13" t="s">
        <v>367</v>
      </c>
      <c r="B348" t="s">
        <v>2465</v>
      </c>
    </row>
    <row r="349" spans="1:2" x14ac:dyDescent="0.25">
      <c r="A349" s="13" t="s">
        <v>368</v>
      </c>
      <c r="B349" t="s">
        <v>2465</v>
      </c>
    </row>
    <row r="350" spans="1:2" x14ac:dyDescent="0.25">
      <c r="A350" s="13" t="s">
        <v>369</v>
      </c>
      <c r="B350" t="s">
        <v>2465</v>
      </c>
    </row>
    <row r="351" spans="1:2" x14ac:dyDescent="0.25">
      <c r="A351" s="13" t="s">
        <v>370</v>
      </c>
      <c r="B351" t="s">
        <v>2465</v>
      </c>
    </row>
    <row r="352" spans="1:2" x14ac:dyDescent="0.25">
      <c r="A352" s="13" t="s">
        <v>371</v>
      </c>
      <c r="B352" t="s">
        <v>2465</v>
      </c>
    </row>
    <row r="353" spans="1:2" x14ac:dyDescent="0.25">
      <c r="A353" s="13" t="s">
        <v>372</v>
      </c>
      <c r="B353" t="s">
        <v>2465</v>
      </c>
    </row>
    <row r="354" spans="1:2" x14ac:dyDescent="0.25">
      <c r="A354" s="13" t="s">
        <v>373</v>
      </c>
      <c r="B354" t="s">
        <v>2465</v>
      </c>
    </row>
    <row r="355" spans="1:2" x14ac:dyDescent="0.25">
      <c r="A355" s="13" t="s">
        <v>374</v>
      </c>
      <c r="B355" t="s">
        <v>2465</v>
      </c>
    </row>
    <row r="356" spans="1:2" x14ac:dyDescent="0.25">
      <c r="A356" s="13" t="s">
        <v>375</v>
      </c>
      <c r="B356" t="s">
        <v>2465</v>
      </c>
    </row>
    <row r="357" spans="1:2" x14ac:dyDescent="0.25">
      <c r="A357" s="13" t="s">
        <v>376</v>
      </c>
      <c r="B357" t="s">
        <v>2465</v>
      </c>
    </row>
    <row r="358" spans="1:2" x14ac:dyDescent="0.25">
      <c r="A358" s="13" t="s">
        <v>377</v>
      </c>
      <c r="B358" t="s">
        <v>2465</v>
      </c>
    </row>
    <row r="359" spans="1:2" x14ac:dyDescent="0.25">
      <c r="A359" s="13" t="s">
        <v>378</v>
      </c>
      <c r="B359" t="s">
        <v>2466</v>
      </c>
    </row>
    <row r="360" spans="1:2" x14ac:dyDescent="0.25">
      <c r="A360" s="13" t="s">
        <v>380</v>
      </c>
      <c r="B360" t="s">
        <v>2466</v>
      </c>
    </row>
    <row r="361" spans="1:2" x14ac:dyDescent="0.25">
      <c r="A361" s="13" t="s">
        <v>381</v>
      </c>
      <c r="B361" t="s">
        <v>2466</v>
      </c>
    </row>
    <row r="362" spans="1:2" x14ac:dyDescent="0.25">
      <c r="A362" s="13" t="s">
        <v>382</v>
      </c>
      <c r="B362" t="s">
        <v>2466</v>
      </c>
    </row>
    <row r="363" spans="1:2" x14ac:dyDescent="0.25">
      <c r="A363" s="13" t="s">
        <v>383</v>
      </c>
      <c r="B363" t="s">
        <v>2466</v>
      </c>
    </row>
    <row r="364" spans="1:2" x14ac:dyDescent="0.25">
      <c r="A364" s="13" t="s">
        <v>384</v>
      </c>
      <c r="B364" t="s">
        <v>2466</v>
      </c>
    </row>
    <row r="365" spans="1:2" x14ac:dyDescent="0.25">
      <c r="A365" s="13" t="s">
        <v>2070</v>
      </c>
      <c r="B365" t="s">
        <v>2466</v>
      </c>
    </row>
    <row r="366" spans="1:2" x14ac:dyDescent="0.25">
      <c r="A366" s="13" t="s">
        <v>385</v>
      </c>
      <c r="B366" t="s">
        <v>2466</v>
      </c>
    </row>
    <row r="367" spans="1:2" x14ac:dyDescent="0.25">
      <c r="A367" s="13" t="s">
        <v>386</v>
      </c>
      <c r="B367" t="s">
        <v>2466</v>
      </c>
    </row>
    <row r="368" spans="1:2" x14ac:dyDescent="0.25">
      <c r="A368" s="13" t="s">
        <v>387</v>
      </c>
      <c r="B368" t="s">
        <v>2466</v>
      </c>
    </row>
    <row r="369" spans="1:2" x14ac:dyDescent="0.25">
      <c r="A369" s="13" t="s">
        <v>388</v>
      </c>
      <c r="B369" t="s">
        <v>2466</v>
      </c>
    </row>
    <row r="370" spans="1:2" x14ac:dyDescent="0.25">
      <c r="A370" s="13" t="s">
        <v>389</v>
      </c>
      <c r="B370" t="s">
        <v>2466</v>
      </c>
    </row>
    <row r="371" spans="1:2" x14ac:dyDescent="0.25">
      <c r="A371" s="13" t="s">
        <v>390</v>
      </c>
      <c r="B371" t="s">
        <v>2466</v>
      </c>
    </row>
    <row r="372" spans="1:2" x14ac:dyDescent="0.25">
      <c r="A372" s="13" t="s">
        <v>391</v>
      </c>
      <c r="B372" t="s">
        <v>2466</v>
      </c>
    </row>
    <row r="373" spans="1:2" x14ac:dyDescent="0.25">
      <c r="A373" s="13" t="s">
        <v>392</v>
      </c>
      <c r="B373" t="s">
        <v>2466</v>
      </c>
    </row>
    <row r="374" spans="1:2" x14ac:dyDescent="0.25">
      <c r="A374" s="13" t="s">
        <v>393</v>
      </c>
      <c r="B374" t="s">
        <v>2466</v>
      </c>
    </row>
    <row r="375" spans="1:2" x14ac:dyDescent="0.25">
      <c r="A375" s="13" t="s">
        <v>394</v>
      </c>
      <c r="B375" t="s">
        <v>2466</v>
      </c>
    </row>
    <row r="376" spans="1:2" x14ac:dyDescent="0.25">
      <c r="A376" s="13" t="s">
        <v>395</v>
      </c>
      <c r="B376" t="s">
        <v>2466</v>
      </c>
    </row>
    <row r="377" spans="1:2" x14ac:dyDescent="0.25">
      <c r="A377" s="13" t="s">
        <v>396</v>
      </c>
      <c r="B377" t="s">
        <v>2466</v>
      </c>
    </row>
    <row r="378" spans="1:2" x14ac:dyDescent="0.25">
      <c r="A378" s="13" t="s">
        <v>397</v>
      </c>
      <c r="B378" t="s">
        <v>2466</v>
      </c>
    </row>
    <row r="379" spans="1:2" x14ac:dyDescent="0.25">
      <c r="A379" s="13" t="s">
        <v>398</v>
      </c>
      <c r="B379" t="s">
        <v>2466</v>
      </c>
    </row>
    <row r="380" spans="1:2" x14ac:dyDescent="0.25">
      <c r="A380" s="13" t="s">
        <v>399</v>
      </c>
      <c r="B380" t="s">
        <v>2466</v>
      </c>
    </row>
    <row r="381" spans="1:2" x14ac:dyDescent="0.25">
      <c r="A381" s="13" t="s">
        <v>400</v>
      </c>
      <c r="B381" t="s">
        <v>2466</v>
      </c>
    </row>
    <row r="382" spans="1:2" x14ac:dyDescent="0.25">
      <c r="A382" s="13" t="s">
        <v>401</v>
      </c>
      <c r="B382" t="s">
        <v>2466</v>
      </c>
    </row>
    <row r="383" spans="1:2" x14ac:dyDescent="0.25">
      <c r="A383" s="13" t="s">
        <v>402</v>
      </c>
      <c r="B383" t="s">
        <v>2466</v>
      </c>
    </row>
    <row r="384" spans="1:2" x14ac:dyDescent="0.25">
      <c r="A384" s="13" t="s">
        <v>403</v>
      </c>
      <c r="B384" t="s">
        <v>2466</v>
      </c>
    </row>
    <row r="385" spans="1:2" x14ac:dyDescent="0.25">
      <c r="A385" s="13" t="s">
        <v>404</v>
      </c>
      <c r="B385" t="s">
        <v>2466</v>
      </c>
    </row>
    <row r="386" spans="1:2" x14ac:dyDescent="0.25">
      <c r="A386" s="13" t="s">
        <v>2071</v>
      </c>
      <c r="B386" t="s">
        <v>2467</v>
      </c>
    </row>
    <row r="387" spans="1:2" x14ac:dyDescent="0.25">
      <c r="A387" s="13" t="s">
        <v>2074</v>
      </c>
      <c r="B387" t="s">
        <v>2467</v>
      </c>
    </row>
    <row r="388" spans="1:2" x14ac:dyDescent="0.25">
      <c r="A388" s="13" t="s">
        <v>2075</v>
      </c>
      <c r="B388" t="s">
        <v>2467</v>
      </c>
    </row>
    <row r="389" spans="1:2" x14ac:dyDescent="0.25">
      <c r="A389" s="13" t="s">
        <v>2076</v>
      </c>
      <c r="B389" t="s">
        <v>2467</v>
      </c>
    </row>
    <row r="390" spans="1:2" x14ac:dyDescent="0.25">
      <c r="A390" s="13" t="s">
        <v>2077</v>
      </c>
      <c r="B390" t="s">
        <v>2467</v>
      </c>
    </row>
    <row r="391" spans="1:2" x14ac:dyDescent="0.25">
      <c r="A391" s="13" t="s">
        <v>2078</v>
      </c>
      <c r="B391" t="s">
        <v>2467</v>
      </c>
    </row>
    <row r="392" spans="1:2" x14ac:dyDescent="0.25">
      <c r="A392" s="13" t="s">
        <v>405</v>
      </c>
      <c r="B392" t="s">
        <v>2466</v>
      </c>
    </row>
    <row r="393" spans="1:2" x14ac:dyDescent="0.25">
      <c r="A393" s="13" t="s">
        <v>406</v>
      </c>
      <c r="B393" t="s">
        <v>2466</v>
      </c>
    </row>
    <row r="394" spans="1:2" x14ac:dyDescent="0.25">
      <c r="A394" s="13" t="s">
        <v>407</v>
      </c>
      <c r="B394" t="s">
        <v>2466</v>
      </c>
    </row>
    <row r="395" spans="1:2" x14ac:dyDescent="0.25">
      <c r="A395" s="13" t="s">
        <v>408</v>
      </c>
      <c r="B395" t="s">
        <v>2468</v>
      </c>
    </row>
    <row r="396" spans="1:2" x14ac:dyDescent="0.25">
      <c r="A396" s="13" t="s">
        <v>410</v>
      </c>
      <c r="B396" t="s">
        <v>2468</v>
      </c>
    </row>
    <row r="397" spans="1:2" x14ac:dyDescent="0.25">
      <c r="A397" s="13" t="s">
        <v>411</v>
      </c>
      <c r="B397" t="s">
        <v>2468</v>
      </c>
    </row>
    <row r="398" spans="1:2" x14ac:dyDescent="0.25">
      <c r="A398" s="13" t="s">
        <v>412</v>
      </c>
      <c r="B398" t="s">
        <v>2468</v>
      </c>
    </row>
    <row r="399" spans="1:2" x14ac:dyDescent="0.25">
      <c r="A399" s="13" t="s">
        <v>413</v>
      </c>
      <c r="B399" t="s">
        <v>2468</v>
      </c>
    </row>
    <row r="400" spans="1:2" x14ac:dyDescent="0.25">
      <c r="A400" s="13" t="s">
        <v>414</v>
      </c>
      <c r="B400" t="s">
        <v>2468</v>
      </c>
    </row>
    <row r="401" spans="1:2" x14ac:dyDescent="0.25">
      <c r="A401" s="13" t="s">
        <v>415</v>
      </c>
      <c r="B401" t="s">
        <v>2469</v>
      </c>
    </row>
    <row r="402" spans="1:2" x14ac:dyDescent="0.25">
      <c r="A402" s="13" t="s">
        <v>417</v>
      </c>
      <c r="B402" t="s">
        <v>2469</v>
      </c>
    </row>
    <row r="403" spans="1:2" x14ac:dyDescent="0.25">
      <c r="A403" s="13" t="s">
        <v>418</v>
      </c>
      <c r="B403" t="s">
        <v>2468</v>
      </c>
    </row>
    <row r="404" spans="1:2" x14ac:dyDescent="0.25">
      <c r="A404" s="13" t="s">
        <v>420</v>
      </c>
      <c r="B404" t="s">
        <v>2468</v>
      </c>
    </row>
    <row r="405" spans="1:2" x14ac:dyDescent="0.25">
      <c r="A405" s="13" t="s">
        <v>421</v>
      </c>
      <c r="B405" t="s">
        <v>2470</v>
      </c>
    </row>
    <row r="406" spans="1:2" ht="90" x14ac:dyDescent="0.25">
      <c r="A406" s="13" t="s">
        <v>2083</v>
      </c>
      <c r="B406" s="12" t="s">
        <v>2512</v>
      </c>
    </row>
    <row r="407" spans="1:2" x14ac:dyDescent="0.25">
      <c r="A407" s="13" t="s">
        <v>423</v>
      </c>
      <c r="B407" t="s">
        <v>2470</v>
      </c>
    </row>
    <row r="408" spans="1:2" x14ac:dyDescent="0.25">
      <c r="A408" s="13" t="s">
        <v>425</v>
      </c>
      <c r="B408" t="s">
        <v>2470</v>
      </c>
    </row>
    <row r="409" spans="1:2" x14ac:dyDescent="0.25">
      <c r="A409" s="13" t="s">
        <v>426</v>
      </c>
      <c r="B409" t="s">
        <v>2470</v>
      </c>
    </row>
    <row r="410" spans="1:2" x14ac:dyDescent="0.25">
      <c r="A410" s="13" t="s">
        <v>427</v>
      </c>
      <c r="B410" t="s">
        <v>2470</v>
      </c>
    </row>
    <row r="411" spans="1:2" x14ac:dyDescent="0.25">
      <c r="A411" s="13" t="s">
        <v>428</v>
      </c>
      <c r="B411" t="s">
        <v>2470</v>
      </c>
    </row>
    <row r="412" spans="1:2" x14ac:dyDescent="0.25">
      <c r="A412" s="13" t="s">
        <v>429</v>
      </c>
      <c r="B412" t="s">
        <v>2470</v>
      </c>
    </row>
    <row r="413" spans="1:2" x14ac:dyDescent="0.25">
      <c r="A413" s="13" t="s">
        <v>430</v>
      </c>
      <c r="B413" t="s">
        <v>2471</v>
      </c>
    </row>
    <row r="414" spans="1:2" x14ac:dyDescent="0.25">
      <c r="A414" s="13" t="s">
        <v>432</v>
      </c>
      <c r="B414" t="s">
        <v>2471</v>
      </c>
    </row>
    <row r="415" spans="1:2" x14ac:dyDescent="0.25">
      <c r="A415" s="13" t="s">
        <v>433</v>
      </c>
      <c r="B415" t="s">
        <v>2472</v>
      </c>
    </row>
    <row r="416" spans="1:2" x14ac:dyDescent="0.25">
      <c r="A416" s="13" t="s">
        <v>435</v>
      </c>
      <c r="B416" t="s">
        <v>2472</v>
      </c>
    </row>
    <row r="417" spans="1:2" ht="90" x14ac:dyDescent="0.25">
      <c r="A417" s="13" t="s">
        <v>436</v>
      </c>
      <c r="B417" s="12" t="s">
        <v>2512</v>
      </c>
    </row>
    <row r="418" spans="1:2" x14ac:dyDescent="0.25">
      <c r="A418" s="13" t="s">
        <v>438</v>
      </c>
      <c r="B418" t="s">
        <v>2471</v>
      </c>
    </row>
    <row r="419" spans="1:2" x14ac:dyDescent="0.25">
      <c r="A419" s="13" t="s">
        <v>440</v>
      </c>
      <c r="B419" t="s">
        <v>2471</v>
      </c>
    </row>
    <row r="420" spans="1:2" x14ac:dyDescent="0.25">
      <c r="A420" s="13" t="s">
        <v>441</v>
      </c>
      <c r="B420" t="s">
        <v>2473</v>
      </c>
    </row>
    <row r="421" spans="1:2" x14ac:dyDescent="0.25">
      <c r="A421" s="13" t="s">
        <v>443</v>
      </c>
      <c r="B421" t="s">
        <v>2473</v>
      </c>
    </row>
    <row r="422" spans="1:2" x14ac:dyDescent="0.25">
      <c r="A422" s="13" t="s">
        <v>445</v>
      </c>
      <c r="B422" t="s">
        <v>2469</v>
      </c>
    </row>
    <row r="423" spans="1:2" ht="45" x14ac:dyDescent="0.25">
      <c r="A423" s="13" t="s">
        <v>2088</v>
      </c>
      <c r="B423" s="12" t="s">
        <v>2513</v>
      </c>
    </row>
    <row r="424" spans="1:2" x14ac:dyDescent="0.25">
      <c r="A424" s="13" t="s">
        <v>447</v>
      </c>
      <c r="B424" t="s">
        <v>2469</v>
      </c>
    </row>
    <row r="425" spans="1:2" x14ac:dyDescent="0.25">
      <c r="A425" s="13" t="s">
        <v>449</v>
      </c>
      <c r="B425" t="s">
        <v>2469</v>
      </c>
    </row>
    <row r="426" spans="1:2" x14ac:dyDescent="0.25">
      <c r="A426" s="13" t="s">
        <v>450</v>
      </c>
      <c r="B426" t="s">
        <v>2469</v>
      </c>
    </row>
    <row r="427" spans="1:2" x14ac:dyDescent="0.25">
      <c r="A427" s="13" t="s">
        <v>451</v>
      </c>
      <c r="B427" t="s">
        <v>2469</v>
      </c>
    </row>
    <row r="428" spans="1:2" x14ac:dyDescent="0.25">
      <c r="A428" s="13" t="s">
        <v>452</v>
      </c>
      <c r="B428" t="s">
        <v>2469</v>
      </c>
    </row>
    <row r="429" spans="1:2" x14ac:dyDescent="0.25">
      <c r="A429" s="13" t="s">
        <v>453</v>
      </c>
      <c r="B429" t="s">
        <v>2469</v>
      </c>
    </row>
    <row r="430" spans="1:2" x14ac:dyDescent="0.25">
      <c r="A430" s="13" t="s">
        <v>454</v>
      </c>
      <c r="B430" t="s">
        <v>2471</v>
      </c>
    </row>
    <row r="431" spans="1:2" x14ac:dyDescent="0.25">
      <c r="A431" s="13" t="s">
        <v>455</v>
      </c>
      <c r="B431" t="s">
        <v>2472</v>
      </c>
    </row>
    <row r="432" spans="1:2" x14ac:dyDescent="0.25">
      <c r="A432" s="13" t="s">
        <v>457</v>
      </c>
      <c r="B432" t="s">
        <v>2472</v>
      </c>
    </row>
    <row r="433" spans="1:2" x14ac:dyDescent="0.25">
      <c r="A433" s="13" t="s">
        <v>458</v>
      </c>
      <c r="B433" t="s">
        <v>2472</v>
      </c>
    </row>
    <row r="434" spans="1:2" x14ac:dyDescent="0.25">
      <c r="A434" s="13" t="s">
        <v>460</v>
      </c>
      <c r="B434" t="s">
        <v>2472</v>
      </c>
    </row>
    <row r="435" spans="1:2" x14ac:dyDescent="0.25">
      <c r="A435" s="13" t="s">
        <v>461</v>
      </c>
      <c r="B435" t="s">
        <v>2472</v>
      </c>
    </row>
    <row r="436" spans="1:2" x14ac:dyDescent="0.25">
      <c r="A436" s="13" t="s">
        <v>462</v>
      </c>
      <c r="B436" t="s">
        <v>2472</v>
      </c>
    </row>
    <row r="437" spans="1:2" x14ac:dyDescent="0.25">
      <c r="A437" s="13" t="s">
        <v>463</v>
      </c>
      <c r="B437" t="s">
        <v>2474</v>
      </c>
    </row>
    <row r="438" spans="1:2" x14ac:dyDescent="0.25">
      <c r="A438" s="13" t="s">
        <v>2090</v>
      </c>
      <c r="B438" t="s">
        <v>2475</v>
      </c>
    </row>
    <row r="439" spans="1:2" x14ac:dyDescent="0.25">
      <c r="A439" s="13" t="s">
        <v>2092</v>
      </c>
      <c r="B439" t="s">
        <v>2476</v>
      </c>
    </row>
    <row r="440" spans="1:2" ht="45" x14ac:dyDescent="0.25">
      <c r="A440" s="13" t="s">
        <v>465</v>
      </c>
      <c r="B440" s="12" t="s">
        <v>2514</v>
      </c>
    </row>
    <row r="441" spans="1:2" ht="45" x14ac:dyDescent="0.25">
      <c r="A441" s="13" t="s">
        <v>467</v>
      </c>
      <c r="B441" s="12" t="s">
        <v>2514</v>
      </c>
    </row>
    <row r="442" spans="1:2" x14ac:dyDescent="0.25">
      <c r="A442" s="13" t="s">
        <v>2098</v>
      </c>
      <c r="B442" t="s">
        <v>2476</v>
      </c>
    </row>
    <row r="443" spans="1:2" x14ac:dyDescent="0.25">
      <c r="A443" s="13" t="s">
        <v>468</v>
      </c>
      <c r="B443" t="s">
        <v>2477</v>
      </c>
    </row>
    <row r="444" spans="1:2" x14ac:dyDescent="0.25">
      <c r="A444" s="13" t="s">
        <v>470</v>
      </c>
      <c r="B444" t="s">
        <v>2477</v>
      </c>
    </row>
    <row r="445" spans="1:2" x14ac:dyDescent="0.25">
      <c r="A445" s="13" t="s">
        <v>471</v>
      </c>
      <c r="B445" t="s">
        <v>2477</v>
      </c>
    </row>
    <row r="446" spans="1:2" x14ac:dyDescent="0.25">
      <c r="A446" s="13" t="s">
        <v>2100</v>
      </c>
      <c r="B446" t="s">
        <v>2478</v>
      </c>
    </row>
    <row r="447" spans="1:2" x14ac:dyDescent="0.25">
      <c r="A447" s="13" t="s">
        <v>2103</v>
      </c>
      <c r="B447" t="s">
        <v>2479</v>
      </c>
    </row>
    <row r="448" spans="1:2" x14ac:dyDescent="0.25">
      <c r="A448" s="13" t="s">
        <v>2106</v>
      </c>
      <c r="B448" t="s">
        <v>2480</v>
      </c>
    </row>
    <row r="449" spans="1:2" x14ac:dyDescent="0.25">
      <c r="A449" s="13" t="s">
        <v>2109</v>
      </c>
      <c r="B449" t="s">
        <v>2481</v>
      </c>
    </row>
    <row r="450" spans="1:2" x14ac:dyDescent="0.25">
      <c r="A450" s="13" t="s">
        <v>472</v>
      </c>
      <c r="B450" t="s">
        <v>2444</v>
      </c>
    </row>
    <row r="451" spans="1:2" x14ac:dyDescent="0.25">
      <c r="A451" s="13" t="s">
        <v>2110</v>
      </c>
      <c r="B451" t="s">
        <v>2477</v>
      </c>
    </row>
    <row r="452" spans="1:2" x14ac:dyDescent="0.25">
      <c r="A452" s="13" t="s">
        <v>2111</v>
      </c>
      <c r="B452" t="s">
        <v>2482</v>
      </c>
    </row>
    <row r="453" spans="1:2" x14ac:dyDescent="0.25">
      <c r="A453" s="13" t="s">
        <v>2112</v>
      </c>
      <c r="B453" t="s">
        <v>2482</v>
      </c>
    </row>
    <row r="454" spans="1:2" x14ac:dyDescent="0.25">
      <c r="A454" s="13" t="s">
        <v>473</v>
      </c>
      <c r="B454" t="s">
        <v>2475</v>
      </c>
    </row>
    <row r="455" spans="1:2" x14ac:dyDescent="0.25">
      <c r="A455" s="13" t="s">
        <v>475</v>
      </c>
      <c r="B455" t="s">
        <v>2475</v>
      </c>
    </row>
    <row r="456" spans="1:2" x14ac:dyDescent="0.25">
      <c r="A456" s="13" t="s">
        <v>2113</v>
      </c>
      <c r="B456" t="s">
        <v>2475</v>
      </c>
    </row>
    <row r="457" spans="1:2" x14ac:dyDescent="0.25">
      <c r="A457" s="13" t="s">
        <v>2114</v>
      </c>
      <c r="B457" t="s">
        <v>2477</v>
      </c>
    </row>
    <row r="458" spans="1:2" x14ac:dyDescent="0.25">
      <c r="A458" s="13" t="s">
        <v>2115</v>
      </c>
      <c r="B458" t="s">
        <v>2481</v>
      </c>
    </row>
    <row r="459" spans="1:2" x14ac:dyDescent="0.25">
      <c r="A459" s="13" t="s">
        <v>2116</v>
      </c>
      <c r="B459" t="s">
        <v>2483</v>
      </c>
    </row>
    <row r="460" spans="1:2" x14ac:dyDescent="0.25">
      <c r="A460" s="13" t="s">
        <v>2119</v>
      </c>
      <c r="B460" t="s">
        <v>2476</v>
      </c>
    </row>
    <row r="461" spans="1:2" x14ac:dyDescent="0.25">
      <c r="A461" s="13" t="s">
        <v>2120</v>
      </c>
      <c r="B461" t="s">
        <v>2476</v>
      </c>
    </row>
    <row r="462" spans="1:2" x14ac:dyDescent="0.25">
      <c r="A462" s="13" t="s">
        <v>2121</v>
      </c>
      <c r="B462" t="s">
        <v>2479</v>
      </c>
    </row>
    <row r="463" spans="1:2" x14ac:dyDescent="0.25">
      <c r="A463" s="13" t="s">
        <v>2122</v>
      </c>
      <c r="B463" t="s">
        <v>2484</v>
      </c>
    </row>
    <row r="464" spans="1:2" x14ac:dyDescent="0.25">
      <c r="A464" s="13" t="s">
        <v>2124</v>
      </c>
      <c r="B464" t="s">
        <v>2484</v>
      </c>
    </row>
    <row r="465" spans="1:2" x14ac:dyDescent="0.25">
      <c r="A465" s="13" t="s">
        <v>2125</v>
      </c>
      <c r="B465" t="s">
        <v>2484</v>
      </c>
    </row>
    <row r="466" spans="1:2" x14ac:dyDescent="0.25">
      <c r="A466" s="13" t="s">
        <v>2126</v>
      </c>
      <c r="B466" t="s">
        <v>2484</v>
      </c>
    </row>
    <row r="467" spans="1:2" x14ac:dyDescent="0.25">
      <c r="A467" s="13" t="s">
        <v>2127</v>
      </c>
      <c r="B467" t="s">
        <v>2484</v>
      </c>
    </row>
    <row r="468" spans="1:2" x14ac:dyDescent="0.25">
      <c r="A468" s="13" t="s">
        <v>2128</v>
      </c>
      <c r="B468" t="s">
        <v>2484</v>
      </c>
    </row>
    <row r="469" spans="1:2" x14ac:dyDescent="0.25">
      <c r="A469" s="13" t="s">
        <v>2129</v>
      </c>
      <c r="B469" t="s">
        <v>2484</v>
      </c>
    </row>
    <row r="470" spans="1:2" x14ac:dyDescent="0.25">
      <c r="A470" s="13" t="s">
        <v>2130</v>
      </c>
      <c r="B470" t="s">
        <v>2484</v>
      </c>
    </row>
    <row r="471" spans="1:2" x14ac:dyDescent="0.25">
      <c r="A471" s="13" t="s">
        <v>2131</v>
      </c>
      <c r="B471" t="s">
        <v>2484</v>
      </c>
    </row>
    <row r="472" spans="1:2" x14ac:dyDescent="0.25">
      <c r="A472" s="13" t="s">
        <v>476</v>
      </c>
      <c r="B472" t="s">
        <v>2484</v>
      </c>
    </row>
    <row r="473" spans="1:2" x14ac:dyDescent="0.25">
      <c r="A473" s="13" t="s">
        <v>2132</v>
      </c>
      <c r="B473" t="s">
        <v>2484</v>
      </c>
    </row>
    <row r="474" spans="1:2" x14ac:dyDescent="0.25">
      <c r="A474" s="13" t="s">
        <v>2133</v>
      </c>
      <c r="B474" t="s">
        <v>2484</v>
      </c>
    </row>
    <row r="475" spans="1:2" x14ac:dyDescent="0.25">
      <c r="A475" s="13" t="s">
        <v>2134</v>
      </c>
      <c r="B475" t="s">
        <v>2484</v>
      </c>
    </row>
    <row r="476" spans="1:2" x14ac:dyDescent="0.25">
      <c r="A476" s="13" t="s">
        <v>2135</v>
      </c>
      <c r="B476" t="s">
        <v>2484</v>
      </c>
    </row>
    <row r="477" spans="1:2" x14ac:dyDescent="0.25">
      <c r="A477" s="13" t="s">
        <v>2136</v>
      </c>
      <c r="B477" t="s">
        <v>2484</v>
      </c>
    </row>
    <row r="478" spans="1:2" x14ac:dyDescent="0.25">
      <c r="A478" s="13" t="s">
        <v>2137</v>
      </c>
      <c r="B478" t="s">
        <v>2484</v>
      </c>
    </row>
    <row r="479" spans="1:2" x14ac:dyDescent="0.25">
      <c r="A479" s="13" t="s">
        <v>2138</v>
      </c>
      <c r="B479" t="s">
        <v>2484</v>
      </c>
    </row>
    <row r="480" spans="1:2" x14ac:dyDescent="0.25">
      <c r="A480" s="13" t="s">
        <v>2139</v>
      </c>
      <c r="B480" t="s">
        <v>2484</v>
      </c>
    </row>
    <row r="481" spans="1:2" x14ac:dyDescent="0.25">
      <c r="A481" s="13" t="s">
        <v>2140</v>
      </c>
      <c r="B481" t="s">
        <v>2484</v>
      </c>
    </row>
    <row r="482" spans="1:2" x14ac:dyDescent="0.25">
      <c r="A482" s="13" t="s">
        <v>2141</v>
      </c>
      <c r="B482" t="s">
        <v>2484</v>
      </c>
    </row>
    <row r="483" spans="1:2" x14ac:dyDescent="0.25">
      <c r="A483" s="13" t="s">
        <v>2142</v>
      </c>
      <c r="B483" t="s">
        <v>2484</v>
      </c>
    </row>
    <row r="484" spans="1:2" x14ac:dyDescent="0.25">
      <c r="A484" s="13" t="s">
        <v>2143</v>
      </c>
      <c r="B484" t="s">
        <v>2484</v>
      </c>
    </row>
    <row r="485" spans="1:2" x14ac:dyDescent="0.25">
      <c r="A485" s="13" t="s">
        <v>2144</v>
      </c>
      <c r="B485" t="s">
        <v>2484</v>
      </c>
    </row>
    <row r="486" spans="1:2" x14ac:dyDescent="0.25">
      <c r="A486" s="13" t="s">
        <v>2145</v>
      </c>
      <c r="B486" t="s">
        <v>2484</v>
      </c>
    </row>
    <row r="487" spans="1:2" x14ac:dyDescent="0.25">
      <c r="A487" s="13" t="s">
        <v>2146</v>
      </c>
      <c r="B487" t="s">
        <v>2484</v>
      </c>
    </row>
    <row r="488" spans="1:2" x14ac:dyDescent="0.25">
      <c r="A488" s="13" t="s">
        <v>2147</v>
      </c>
      <c r="B488" t="s">
        <v>2484</v>
      </c>
    </row>
    <row r="489" spans="1:2" x14ac:dyDescent="0.25">
      <c r="A489" s="13" t="s">
        <v>2148</v>
      </c>
      <c r="B489" t="s">
        <v>2484</v>
      </c>
    </row>
    <row r="490" spans="1:2" x14ac:dyDescent="0.25">
      <c r="A490" s="13" t="s">
        <v>2149</v>
      </c>
      <c r="B490" t="s">
        <v>2484</v>
      </c>
    </row>
    <row r="491" spans="1:2" x14ac:dyDescent="0.25">
      <c r="A491" s="13" t="s">
        <v>2150</v>
      </c>
      <c r="B491" t="s">
        <v>2484</v>
      </c>
    </row>
    <row r="492" spans="1:2" x14ac:dyDescent="0.25">
      <c r="A492" s="13" t="s">
        <v>2151</v>
      </c>
      <c r="B492" t="s">
        <v>2484</v>
      </c>
    </row>
    <row r="493" spans="1:2" x14ac:dyDescent="0.25">
      <c r="A493" s="13" t="s">
        <v>2152</v>
      </c>
      <c r="B493" t="s">
        <v>2484</v>
      </c>
    </row>
    <row r="494" spans="1:2" x14ac:dyDescent="0.25">
      <c r="A494" s="13" t="s">
        <v>2153</v>
      </c>
      <c r="B494" t="s">
        <v>2484</v>
      </c>
    </row>
    <row r="495" spans="1:2" x14ac:dyDescent="0.25">
      <c r="A495" s="13" t="s">
        <v>2154</v>
      </c>
      <c r="B495" t="s">
        <v>2484</v>
      </c>
    </row>
    <row r="496" spans="1:2" x14ac:dyDescent="0.25">
      <c r="A496" s="13" t="s">
        <v>2155</v>
      </c>
      <c r="B496" t="s">
        <v>2484</v>
      </c>
    </row>
    <row r="497" spans="1:2" x14ac:dyDescent="0.25">
      <c r="A497" s="13" t="s">
        <v>2156</v>
      </c>
      <c r="B497" t="s">
        <v>2484</v>
      </c>
    </row>
    <row r="498" spans="1:2" x14ac:dyDescent="0.25">
      <c r="A498" s="13" t="s">
        <v>2157</v>
      </c>
      <c r="B498" t="s">
        <v>2484</v>
      </c>
    </row>
    <row r="499" spans="1:2" x14ac:dyDescent="0.25">
      <c r="A499" s="13" t="s">
        <v>2158</v>
      </c>
      <c r="B499" t="s">
        <v>2484</v>
      </c>
    </row>
    <row r="500" spans="1:2" x14ac:dyDescent="0.25">
      <c r="A500" s="13" t="s">
        <v>2159</v>
      </c>
      <c r="B500" t="s">
        <v>2484</v>
      </c>
    </row>
    <row r="501" spans="1:2" x14ac:dyDescent="0.25">
      <c r="A501" s="13" t="s">
        <v>2160</v>
      </c>
      <c r="B501" t="s">
        <v>2484</v>
      </c>
    </row>
    <row r="502" spans="1:2" x14ac:dyDescent="0.25">
      <c r="A502" s="13" t="s">
        <v>2161</v>
      </c>
      <c r="B502" t="s">
        <v>2484</v>
      </c>
    </row>
    <row r="503" spans="1:2" x14ac:dyDescent="0.25">
      <c r="A503" s="13" t="s">
        <v>478</v>
      </c>
      <c r="B503" t="s">
        <v>2484</v>
      </c>
    </row>
    <row r="504" spans="1:2" x14ac:dyDescent="0.25">
      <c r="A504" s="13" t="s">
        <v>479</v>
      </c>
      <c r="B504" t="s">
        <v>2484</v>
      </c>
    </row>
    <row r="505" spans="1:2" x14ac:dyDescent="0.25">
      <c r="A505" s="13" t="s">
        <v>480</v>
      </c>
      <c r="B505" t="s">
        <v>2484</v>
      </c>
    </row>
    <row r="506" spans="1:2" x14ac:dyDescent="0.25">
      <c r="A506" s="13" t="s">
        <v>481</v>
      </c>
      <c r="B506" t="s">
        <v>2484</v>
      </c>
    </row>
    <row r="507" spans="1:2" x14ac:dyDescent="0.25">
      <c r="A507" s="13" t="s">
        <v>482</v>
      </c>
      <c r="B507" t="s">
        <v>2484</v>
      </c>
    </row>
    <row r="508" spans="1:2" x14ac:dyDescent="0.25">
      <c r="A508" s="13" t="s">
        <v>483</v>
      </c>
      <c r="B508" t="s">
        <v>2484</v>
      </c>
    </row>
    <row r="509" spans="1:2" x14ac:dyDescent="0.25">
      <c r="A509" s="13" t="s">
        <v>485</v>
      </c>
      <c r="B509" t="s">
        <v>2484</v>
      </c>
    </row>
    <row r="510" spans="1:2" x14ac:dyDescent="0.25">
      <c r="A510" s="13" t="s">
        <v>486</v>
      </c>
      <c r="B510" t="s">
        <v>2484</v>
      </c>
    </row>
    <row r="511" spans="1:2" x14ac:dyDescent="0.25">
      <c r="A511" s="13" t="s">
        <v>487</v>
      </c>
      <c r="B511" t="s">
        <v>2484</v>
      </c>
    </row>
    <row r="512" spans="1:2" x14ac:dyDescent="0.25">
      <c r="A512" s="13" t="s">
        <v>488</v>
      </c>
      <c r="B512" t="s">
        <v>2484</v>
      </c>
    </row>
    <row r="513" spans="1:2" x14ac:dyDescent="0.25">
      <c r="A513" s="13" t="s">
        <v>489</v>
      </c>
      <c r="B513" t="s">
        <v>2484</v>
      </c>
    </row>
    <row r="514" spans="1:2" x14ac:dyDescent="0.25">
      <c r="A514" s="13" t="s">
        <v>490</v>
      </c>
      <c r="B514" t="s">
        <v>2484</v>
      </c>
    </row>
    <row r="515" spans="1:2" x14ac:dyDescent="0.25">
      <c r="A515" s="13" t="s">
        <v>491</v>
      </c>
      <c r="B515" t="s">
        <v>2484</v>
      </c>
    </row>
    <row r="516" spans="1:2" x14ac:dyDescent="0.25">
      <c r="A516" s="13" t="s">
        <v>492</v>
      </c>
      <c r="B516" t="s">
        <v>2484</v>
      </c>
    </row>
    <row r="517" spans="1:2" x14ac:dyDescent="0.25">
      <c r="A517" s="13" t="s">
        <v>493</v>
      </c>
      <c r="B517" t="s">
        <v>2484</v>
      </c>
    </row>
    <row r="518" spans="1:2" x14ac:dyDescent="0.25">
      <c r="A518" s="13" t="s">
        <v>494</v>
      </c>
      <c r="B518" t="s">
        <v>2484</v>
      </c>
    </row>
    <row r="519" spans="1:2" x14ac:dyDescent="0.25">
      <c r="A519" s="13" t="s">
        <v>495</v>
      </c>
      <c r="B519" t="s">
        <v>2484</v>
      </c>
    </row>
    <row r="520" spans="1:2" x14ac:dyDescent="0.25">
      <c r="A520" s="13" t="s">
        <v>497</v>
      </c>
      <c r="B520" t="s">
        <v>2485</v>
      </c>
    </row>
    <row r="521" spans="1:2" x14ac:dyDescent="0.25">
      <c r="A521" s="13" t="s">
        <v>499</v>
      </c>
      <c r="B521" t="s">
        <v>2485</v>
      </c>
    </row>
    <row r="522" spans="1:2" x14ac:dyDescent="0.25">
      <c r="A522" s="13" t="s">
        <v>2163</v>
      </c>
      <c r="B522" t="s">
        <v>2485</v>
      </c>
    </row>
    <row r="523" spans="1:2" x14ac:dyDescent="0.25">
      <c r="A523" s="13" t="s">
        <v>500</v>
      </c>
      <c r="B523" t="s">
        <v>2485</v>
      </c>
    </row>
    <row r="524" spans="1:2" x14ac:dyDescent="0.25">
      <c r="A524" s="13" t="s">
        <v>2164</v>
      </c>
      <c r="B524" t="s">
        <v>2485</v>
      </c>
    </row>
    <row r="525" spans="1:2" x14ac:dyDescent="0.25">
      <c r="A525" s="13" t="s">
        <v>501</v>
      </c>
      <c r="B525" t="s">
        <v>2485</v>
      </c>
    </row>
    <row r="526" spans="1:2" x14ac:dyDescent="0.25">
      <c r="A526" s="13" t="s">
        <v>2165</v>
      </c>
      <c r="B526" t="s">
        <v>2485</v>
      </c>
    </row>
    <row r="527" spans="1:2" x14ac:dyDescent="0.25">
      <c r="A527" s="13" t="s">
        <v>502</v>
      </c>
      <c r="B527" t="s">
        <v>2485</v>
      </c>
    </row>
    <row r="528" spans="1:2" x14ac:dyDescent="0.25">
      <c r="A528" s="13" t="s">
        <v>2166</v>
      </c>
      <c r="B528" t="s">
        <v>2485</v>
      </c>
    </row>
    <row r="529" spans="1:2" x14ac:dyDescent="0.25">
      <c r="A529" s="13" t="s">
        <v>2167</v>
      </c>
      <c r="B529" t="s">
        <v>2485</v>
      </c>
    </row>
    <row r="530" spans="1:2" x14ac:dyDescent="0.25">
      <c r="A530" s="13" t="s">
        <v>2168</v>
      </c>
      <c r="B530" t="s">
        <v>2485</v>
      </c>
    </row>
    <row r="531" spans="1:2" x14ac:dyDescent="0.25">
      <c r="A531" s="13" t="s">
        <v>2169</v>
      </c>
      <c r="B531" t="s">
        <v>2485</v>
      </c>
    </row>
    <row r="532" spans="1:2" x14ac:dyDescent="0.25">
      <c r="A532" s="13" t="s">
        <v>2170</v>
      </c>
      <c r="B532" t="s">
        <v>2485</v>
      </c>
    </row>
    <row r="533" spans="1:2" x14ac:dyDescent="0.25">
      <c r="A533" s="13" t="s">
        <v>2171</v>
      </c>
      <c r="B533" t="s">
        <v>2485</v>
      </c>
    </row>
    <row r="534" spans="1:2" x14ac:dyDescent="0.25">
      <c r="A534" s="13" t="s">
        <v>2172</v>
      </c>
      <c r="B534" t="s">
        <v>2485</v>
      </c>
    </row>
    <row r="535" spans="1:2" x14ac:dyDescent="0.25">
      <c r="A535" s="13" t="s">
        <v>2173</v>
      </c>
      <c r="B535" t="s">
        <v>2485</v>
      </c>
    </row>
    <row r="536" spans="1:2" x14ac:dyDescent="0.25">
      <c r="A536" s="13" t="s">
        <v>503</v>
      </c>
      <c r="B536" t="s">
        <v>2485</v>
      </c>
    </row>
    <row r="537" spans="1:2" x14ac:dyDescent="0.25">
      <c r="A537" s="13" t="s">
        <v>2174</v>
      </c>
      <c r="B537" t="s">
        <v>2485</v>
      </c>
    </row>
    <row r="538" spans="1:2" x14ac:dyDescent="0.25">
      <c r="A538" s="13" t="s">
        <v>504</v>
      </c>
      <c r="B538" t="s">
        <v>2485</v>
      </c>
    </row>
    <row r="539" spans="1:2" x14ac:dyDescent="0.25">
      <c r="A539" s="13" t="s">
        <v>2175</v>
      </c>
      <c r="B539" t="s">
        <v>2485</v>
      </c>
    </row>
    <row r="540" spans="1:2" x14ac:dyDescent="0.25">
      <c r="A540" s="13" t="s">
        <v>505</v>
      </c>
      <c r="B540" t="s">
        <v>2485</v>
      </c>
    </row>
    <row r="541" spans="1:2" x14ac:dyDescent="0.25">
      <c r="A541" s="13" t="s">
        <v>2176</v>
      </c>
      <c r="B541" t="s">
        <v>2485</v>
      </c>
    </row>
    <row r="542" spans="1:2" x14ac:dyDescent="0.25">
      <c r="A542" s="13" t="s">
        <v>506</v>
      </c>
      <c r="B542" t="s">
        <v>2485</v>
      </c>
    </row>
    <row r="543" spans="1:2" x14ac:dyDescent="0.25">
      <c r="A543" s="13" t="s">
        <v>2177</v>
      </c>
      <c r="B543" t="s">
        <v>2485</v>
      </c>
    </row>
    <row r="544" spans="1:2" x14ac:dyDescent="0.25">
      <c r="A544" s="13" t="s">
        <v>507</v>
      </c>
      <c r="B544" t="s">
        <v>2485</v>
      </c>
    </row>
    <row r="545" spans="1:2" x14ac:dyDescent="0.25">
      <c r="A545" s="13" t="s">
        <v>2178</v>
      </c>
      <c r="B545" t="s">
        <v>2485</v>
      </c>
    </row>
    <row r="546" spans="1:2" x14ac:dyDescent="0.25">
      <c r="A546" s="13" t="s">
        <v>508</v>
      </c>
      <c r="B546" t="s">
        <v>2485</v>
      </c>
    </row>
    <row r="547" spans="1:2" x14ac:dyDescent="0.25">
      <c r="A547" s="13" t="s">
        <v>509</v>
      </c>
      <c r="B547" t="s">
        <v>2485</v>
      </c>
    </row>
    <row r="548" spans="1:2" x14ac:dyDescent="0.25">
      <c r="A548" s="13" t="s">
        <v>510</v>
      </c>
      <c r="B548" t="s">
        <v>2486</v>
      </c>
    </row>
    <row r="549" spans="1:2" x14ac:dyDescent="0.25">
      <c r="A549" s="13" t="s">
        <v>1849</v>
      </c>
      <c r="B549" t="s">
        <v>2486</v>
      </c>
    </row>
    <row r="550" spans="1:2" x14ac:dyDescent="0.25">
      <c r="A550" s="13" t="s">
        <v>512</v>
      </c>
      <c r="B550" t="s">
        <v>2486</v>
      </c>
    </row>
    <row r="551" spans="1:2" x14ac:dyDescent="0.25">
      <c r="A551" s="13" t="s">
        <v>513</v>
      </c>
      <c r="B551" t="s">
        <v>2486</v>
      </c>
    </row>
    <row r="552" spans="1:2" x14ac:dyDescent="0.25">
      <c r="A552" s="13" t="s">
        <v>515</v>
      </c>
      <c r="B552" t="s">
        <v>2486</v>
      </c>
    </row>
    <row r="553" spans="1:2" x14ac:dyDescent="0.25">
      <c r="A553" s="13" t="s">
        <v>516</v>
      </c>
      <c r="B553" t="s">
        <v>2486</v>
      </c>
    </row>
    <row r="554" spans="1:2" x14ac:dyDescent="0.25">
      <c r="A554" s="13" t="s">
        <v>517</v>
      </c>
      <c r="B554" t="s">
        <v>2486</v>
      </c>
    </row>
    <row r="555" spans="1:2" x14ac:dyDescent="0.25">
      <c r="A555" s="13" t="s">
        <v>518</v>
      </c>
      <c r="B555" t="s">
        <v>2486</v>
      </c>
    </row>
    <row r="556" spans="1:2" x14ac:dyDescent="0.25">
      <c r="A556" s="13" t="s">
        <v>519</v>
      </c>
      <c r="B556" t="s">
        <v>2486</v>
      </c>
    </row>
    <row r="557" spans="1:2" x14ac:dyDescent="0.25">
      <c r="A557" s="13" t="s">
        <v>520</v>
      </c>
      <c r="B557" t="s">
        <v>2486</v>
      </c>
    </row>
    <row r="558" spans="1:2" x14ac:dyDescent="0.25">
      <c r="A558" s="13" t="s">
        <v>521</v>
      </c>
      <c r="B558" t="s">
        <v>2486</v>
      </c>
    </row>
    <row r="559" spans="1:2" x14ac:dyDescent="0.25">
      <c r="A559" s="13" t="s">
        <v>522</v>
      </c>
      <c r="B559" t="s">
        <v>2486</v>
      </c>
    </row>
    <row r="560" spans="1:2" x14ac:dyDescent="0.25">
      <c r="A560" s="13" t="s">
        <v>523</v>
      </c>
      <c r="B560" t="s">
        <v>2486</v>
      </c>
    </row>
    <row r="561" spans="1:2" x14ac:dyDescent="0.25">
      <c r="A561" s="13" t="s">
        <v>524</v>
      </c>
      <c r="B561" t="s">
        <v>2486</v>
      </c>
    </row>
    <row r="562" spans="1:2" x14ac:dyDescent="0.25">
      <c r="A562" s="13" t="s">
        <v>526</v>
      </c>
      <c r="B562" t="s">
        <v>2486</v>
      </c>
    </row>
    <row r="563" spans="1:2" x14ac:dyDescent="0.25">
      <c r="A563" s="13" t="s">
        <v>527</v>
      </c>
      <c r="B563" t="s">
        <v>2486</v>
      </c>
    </row>
    <row r="564" spans="1:2" x14ac:dyDescent="0.25">
      <c r="A564" s="13" t="s">
        <v>528</v>
      </c>
      <c r="B564" t="s">
        <v>2486</v>
      </c>
    </row>
    <row r="565" spans="1:2" x14ac:dyDescent="0.25">
      <c r="A565" s="13" t="s">
        <v>529</v>
      </c>
      <c r="B565" t="s">
        <v>2486</v>
      </c>
    </row>
    <row r="566" spans="1:2" x14ac:dyDescent="0.25">
      <c r="A566" s="13" t="s">
        <v>530</v>
      </c>
      <c r="B566" t="s">
        <v>2486</v>
      </c>
    </row>
    <row r="567" spans="1:2" x14ac:dyDescent="0.25">
      <c r="A567" s="13" t="s">
        <v>531</v>
      </c>
      <c r="B567" t="s">
        <v>2486</v>
      </c>
    </row>
    <row r="568" spans="1:2" x14ac:dyDescent="0.25">
      <c r="A568" s="13" t="s">
        <v>532</v>
      </c>
      <c r="B568" t="s">
        <v>2486</v>
      </c>
    </row>
    <row r="569" spans="1:2" x14ac:dyDescent="0.25">
      <c r="A569" s="13" t="s">
        <v>1855</v>
      </c>
      <c r="B569" t="s">
        <v>2486</v>
      </c>
    </row>
    <row r="570" spans="1:2" x14ac:dyDescent="0.25">
      <c r="A570" s="13" t="s">
        <v>2180</v>
      </c>
      <c r="B570" t="s">
        <v>2486</v>
      </c>
    </row>
    <row r="571" spans="1:2" x14ac:dyDescent="0.25">
      <c r="A571" s="13" t="s">
        <v>533</v>
      </c>
      <c r="B571" t="s">
        <v>2486</v>
      </c>
    </row>
    <row r="572" spans="1:2" x14ac:dyDescent="0.25">
      <c r="A572" s="13" t="s">
        <v>535</v>
      </c>
      <c r="B572" t="s">
        <v>2486</v>
      </c>
    </row>
    <row r="573" spans="1:2" x14ac:dyDescent="0.25">
      <c r="A573" s="13" t="s">
        <v>536</v>
      </c>
      <c r="B573" t="s">
        <v>2486</v>
      </c>
    </row>
    <row r="574" spans="1:2" x14ac:dyDescent="0.25">
      <c r="A574" s="13" t="s">
        <v>537</v>
      </c>
      <c r="B574" t="s">
        <v>2486</v>
      </c>
    </row>
    <row r="575" spans="1:2" x14ac:dyDescent="0.25">
      <c r="A575" s="13" t="s">
        <v>538</v>
      </c>
      <c r="B575" t="s">
        <v>2486</v>
      </c>
    </row>
    <row r="576" spans="1:2" x14ac:dyDescent="0.25">
      <c r="A576" s="13" t="s">
        <v>540</v>
      </c>
      <c r="B576" t="s">
        <v>2486</v>
      </c>
    </row>
    <row r="577" spans="1:2" x14ac:dyDescent="0.25">
      <c r="A577" s="13" t="s">
        <v>541</v>
      </c>
      <c r="B577" t="s">
        <v>2486</v>
      </c>
    </row>
    <row r="578" spans="1:2" x14ac:dyDescent="0.25">
      <c r="A578" s="13" t="s">
        <v>2181</v>
      </c>
      <c r="B578" t="s">
        <v>2485</v>
      </c>
    </row>
    <row r="579" spans="1:2" x14ac:dyDescent="0.25">
      <c r="A579" s="13" t="s">
        <v>542</v>
      </c>
      <c r="B579" t="s">
        <v>2485</v>
      </c>
    </row>
    <row r="580" spans="1:2" x14ac:dyDescent="0.25">
      <c r="A580" s="13" t="s">
        <v>543</v>
      </c>
      <c r="B580" t="s">
        <v>2485</v>
      </c>
    </row>
    <row r="581" spans="1:2" x14ac:dyDescent="0.25">
      <c r="A581" s="13" t="s">
        <v>544</v>
      </c>
      <c r="B581" t="s">
        <v>2485</v>
      </c>
    </row>
    <row r="582" spans="1:2" x14ac:dyDescent="0.25">
      <c r="A582" s="13" t="s">
        <v>2182</v>
      </c>
      <c r="B582" t="s">
        <v>2487</v>
      </c>
    </row>
    <row r="583" spans="1:2" x14ac:dyDescent="0.25">
      <c r="A583" s="13" t="s">
        <v>2185</v>
      </c>
      <c r="B583" t="s">
        <v>2487</v>
      </c>
    </row>
    <row r="584" spans="1:2" x14ac:dyDescent="0.25">
      <c r="A584" s="13" t="s">
        <v>2186</v>
      </c>
      <c r="B584" t="s">
        <v>2487</v>
      </c>
    </row>
    <row r="585" spans="1:2" x14ac:dyDescent="0.25">
      <c r="A585" s="13" t="s">
        <v>2187</v>
      </c>
      <c r="B585" t="s">
        <v>2487</v>
      </c>
    </row>
    <row r="586" spans="1:2" x14ac:dyDescent="0.25">
      <c r="A586" s="13" t="s">
        <v>545</v>
      </c>
      <c r="B586" t="s">
        <v>2488</v>
      </c>
    </row>
    <row r="587" spans="1:2" x14ac:dyDescent="0.25">
      <c r="A587" s="13" t="s">
        <v>547</v>
      </c>
      <c r="B587" t="s">
        <v>2488</v>
      </c>
    </row>
    <row r="588" spans="1:2" x14ac:dyDescent="0.25">
      <c r="A588" s="13" t="s">
        <v>548</v>
      </c>
      <c r="B588" t="s">
        <v>2488</v>
      </c>
    </row>
    <row r="589" spans="1:2" x14ac:dyDescent="0.25">
      <c r="A589" s="13" t="s">
        <v>549</v>
      </c>
      <c r="B589" t="s">
        <v>2488</v>
      </c>
    </row>
    <row r="590" spans="1:2" x14ac:dyDescent="0.25">
      <c r="A590" s="13" t="s">
        <v>550</v>
      </c>
      <c r="B590" t="s">
        <v>2488</v>
      </c>
    </row>
    <row r="591" spans="1:2" x14ac:dyDescent="0.25">
      <c r="A591" s="13" t="s">
        <v>551</v>
      </c>
      <c r="B591" t="s">
        <v>2488</v>
      </c>
    </row>
    <row r="592" spans="1:2" x14ac:dyDescent="0.25">
      <c r="A592" s="13" t="s">
        <v>552</v>
      </c>
      <c r="B592" t="s">
        <v>2488</v>
      </c>
    </row>
    <row r="593" spans="1:2" x14ac:dyDescent="0.25">
      <c r="A593" s="13" t="s">
        <v>553</v>
      </c>
      <c r="B593" t="s">
        <v>2488</v>
      </c>
    </row>
    <row r="594" spans="1:2" x14ac:dyDescent="0.25">
      <c r="A594" s="13" t="s">
        <v>554</v>
      </c>
      <c r="B594" t="s">
        <v>2488</v>
      </c>
    </row>
    <row r="595" spans="1:2" x14ac:dyDescent="0.25">
      <c r="A595" s="13" t="s">
        <v>555</v>
      </c>
      <c r="B595" t="s">
        <v>2488</v>
      </c>
    </row>
    <row r="596" spans="1:2" x14ac:dyDescent="0.25">
      <c r="A596" s="13" t="s">
        <v>556</v>
      </c>
      <c r="B596" t="s">
        <v>2488</v>
      </c>
    </row>
    <row r="597" spans="1:2" x14ac:dyDescent="0.25">
      <c r="A597" s="13" t="s">
        <v>557</v>
      </c>
      <c r="B597" t="s">
        <v>2488</v>
      </c>
    </row>
    <row r="598" spans="1:2" x14ac:dyDescent="0.25">
      <c r="A598" s="13" t="s">
        <v>558</v>
      </c>
      <c r="B598" t="s">
        <v>2488</v>
      </c>
    </row>
    <row r="599" spans="1:2" x14ac:dyDescent="0.25">
      <c r="A599" s="13" t="s">
        <v>559</v>
      </c>
      <c r="B599" t="s">
        <v>2488</v>
      </c>
    </row>
    <row r="600" spans="1:2" x14ac:dyDescent="0.25">
      <c r="A600" s="13" t="s">
        <v>2189</v>
      </c>
      <c r="B600" t="s">
        <v>2488</v>
      </c>
    </row>
    <row r="601" spans="1:2" x14ac:dyDescent="0.25">
      <c r="A601" s="13" t="s">
        <v>2190</v>
      </c>
      <c r="B601" t="s">
        <v>2488</v>
      </c>
    </row>
    <row r="602" spans="1:2" x14ac:dyDescent="0.25">
      <c r="A602" s="13" t="s">
        <v>560</v>
      </c>
      <c r="B602" t="s">
        <v>2488</v>
      </c>
    </row>
    <row r="603" spans="1:2" x14ac:dyDescent="0.25">
      <c r="A603" s="13" t="s">
        <v>2191</v>
      </c>
      <c r="B603" t="s">
        <v>2489</v>
      </c>
    </row>
    <row r="604" spans="1:2" x14ac:dyDescent="0.25">
      <c r="A604" s="13" t="s">
        <v>2194</v>
      </c>
      <c r="B604" t="s">
        <v>2489</v>
      </c>
    </row>
    <row r="605" spans="1:2" x14ac:dyDescent="0.25">
      <c r="A605" s="13" t="s">
        <v>2195</v>
      </c>
      <c r="B605" t="s">
        <v>2490</v>
      </c>
    </row>
    <row r="606" spans="1:2" ht="30" x14ac:dyDescent="0.25">
      <c r="A606" s="13" t="s">
        <v>2198</v>
      </c>
      <c r="B606" s="12" t="s">
        <v>2515</v>
      </c>
    </row>
    <row r="607" spans="1:2" x14ac:dyDescent="0.25">
      <c r="A607" s="13" t="s">
        <v>562</v>
      </c>
      <c r="B607" t="s">
        <v>2444</v>
      </c>
    </row>
    <row r="608" spans="1:2" x14ac:dyDescent="0.25">
      <c r="A608" s="13" t="s">
        <v>564</v>
      </c>
      <c r="B608" t="s">
        <v>2491</v>
      </c>
    </row>
    <row r="609" spans="1:2" x14ac:dyDescent="0.25">
      <c r="A609" s="13" t="s">
        <v>565</v>
      </c>
      <c r="B609" t="s">
        <v>2492</v>
      </c>
    </row>
    <row r="610" spans="1:2" x14ac:dyDescent="0.25">
      <c r="A610" s="13" t="s">
        <v>566</v>
      </c>
      <c r="B610" t="s">
        <v>2493</v>
      </c>
    </row>
    <row r="611" spans="1:2" x14ac:dyDescent="0.25">
      <c r="A611" s="13" t="s">
        <v>567</v>
      </c>
      <c r="B611" t="s">
        <v>2494</v>
      </c>
    </row>
    <row r="612" spans="1:2" ht="30" x14ac:dyDescent="0.25">
      <c r="A612" s="13" t="s">
        <v>568</v>
      </c>
      <c r="B612" s="12" t="s">
        <v>2516</v>
      </c>
    </row>
    <row r="613" spans="1:2" x14ac:dyDescent="0.25">
      <c r="A613" s="13" t="s">
        <v>569</v>
      </c>
      <c r="B613" t="s">
        <v>2444</v>
      </c>
    </row>
    <row r="614" spans="1:2" x14ac:dyDescent="0.25">
      <c r="A614" s="13" t="s">
        <v>1898</v>
      </c>
      <c r="B614" t="s">
        <v>2444</v>
      </c>
    </row>
    <row r="615" spans="1:2" x14ac:dyDescent="0.25">
      <c r="A615" s="13" t="s">
        <v>2203</v>
      </c>
      <c r="B615" t="s">
        <v>2445</v>
      </c>
    </row>
    <row r="616" spans="1:2" x14ac:dyDescent="0.25">
      <c r="A616" s="13" t="s">
        <v>570</v>
      </c>
      <c r="B616" t="s">
        <v>2491</v>
      </c>
    </row>
    <row r="617" spans="1:2" x14ac:dyDescent="0.25">
      <c r="A617" s="13" t="s">
        <v>571</v>
      </c>
      <c r="B617" t="s">
        <v>2491</v>
      </c>
    </row>
    <row r="618" spans="1:2" x14ac:dyDescent="0.25">
      <c r="A618" s="13" t="s">
        <v>572</v>
      </c>
      <c r="B618" t="s">
        <v>2492</v>
      </c>
    </row>
    <row r="619" spans="1:2" x14ac:dyDescent="0.25">
      <c r="A619" s="13" t="s">
        <v>573</v>
      </c>
      <c r="B619" t="s">
        <v>2492</v>
      </c>
    </row>
    <row r="620" spans="1:2" x14ac:dyDescent="0.25">
      <c r="A620" s="13" t="s">
        <v>574</v>
      </c>
      <c r="B620" t="s">
        <v>2493</v>
      </c>
    </row>
    <row r="621" spans="1:2" x14ac:dyDescent="0.25">
      <c r="A621" s="13" t="s">
        <v>575</v>
      </c>
      <c r="B621" t="s">
        <v>2493</v>
      </c>
    </row>
    <row r="622" spans="1:2" x14ac:dyDescent="0.25">
      <c r="A622" s="13" t="s">
        <v>576</v>
      </c>
      <c r="B622" t="s">
        <v>2494</v>
      </c>
    </row>
    <row r="623" spans="1:2" x14ac:dyDescent="0.25">
      <c r="A623" s="13" t="s">
        <v>577</v>
      </c>
      <c r="B623" t="s">
        <v>2494</v>
      </c>
    </row>
    <row r="624" spans="1:2" x14ac:dyDescent="0.25">
      <c r="A624" s="13" t="s">
        <v>578</v>
      </c>
      <c r="B624" t="s">
        <v>2488</v>
      </c>
    </row>
    <row r="625" spans="1:2" x14ac:dyDescent="0.25">
      <c r="A625" s="13" t="s">
        <v>579</v>
      </c>
      <c r="B625" t="s">
        <v>2488</v>
      </c>
    </row>
    <row r="626" spans="1:2" x14ac:dyDescent="0.25">
      <c r="A626" s="13" t="s">
        <v>580</v>
      </c>
      <c r="B626" t="s">
        <v>2458</v>
      </c>
    </row>
    <row r="627" spans="1:2" x14ac:dyDescent="0.25">
      <c r="A627" s="13" t="s">
        <v>582</v>
      </c>
      <c r="B627" t="s">
        <v>2458</v>
      </c>
    </row>
    <row r="628" spans="1:2" x14ac:dyDescent="0.25">
      <c r="A628" s="13" t="s">
        <v>584</v>
      </c>
      <c r="B628" t="s">
        <v>2458</v>
      </c>
    </row>
    <row r="629" spans="1:2" x14ac:dyDescent="0.25">
      <c r="A629" s="13" t="s">
        <v>585</v>
      </c>
      <c r="B629" t="s">
        <v>2459</v>
      </c>
    </row>
    <row r="630" spans="1:2" x14ac:dyDescent="0.25">
      <c r="A630" s="13" t="s">
        <v>586</v>
      </c>
      <c r="B630" t="s">
        <v>2459</v>
      </c>
    </row>
    <row r="631" spans="1:2" x14ac:dyDescent="0.25">
      <c r="A631" s="13" t="s">
        <v>587</v>
      </c>
      <c r="B631" t="s">
        <v>2457</v>
      </c>
    </row>
    <row r="632" spans="1:2" x14ac:dyDescent="0.25">
      <c r="A632" s="13" t="s">
        <v>588</v>
      </c>
      <c r="B632" t="s">
        <v>2457</v>
      </c>
    </row>
    <row r="633" spans="1:2" x14ac:dyDescent="0.25">
      <c r="A633" s="13" t="s">
        <v>589</v>
      </c>
      <c r="B633" t="s">
        <v>2456</v>
      </c>
    </row>
    <row r="634" spans="1:2" x14ac:dyDescent="0.25">
      <c r="A634" s="13" t="s">
        <v>590</v>
      </c>
      <c r="B634" t="s">
        <v>2456</v>
      </c>
    </row>
    <row r="635" spans="1:2" x14ac:dyDescent="0.25">
      <c r="A635" s="13" t="s">
        <v>591</v>
      </c>
      <c r="B635" t="s">
        <v>2454</v>
      </c>
    </row>
    <row r="636" spans="1:2" x14ac:dyDescent="0.25">
      <c r="A636" s="13" t="s">
        <v>592</v>
      </c>
      <c r="B636" t="s">
        <v>2454</v>
      </c>
    </row>
    <row r="637" spans="1:2" x14ac:dyDescent="0.25">
      <c r="A637" s="13" t="s">
        <v>2204</v>
      </c>
      <c r="B637" t="s">
        <v>2444</v>
      </c>
    </row>
    <row r="638" spans="1:2" x14ac:dyDescent="0.25">
      <c r="A638" s="13" t="s">
        <v>593</v>
      </c>
      <c r="B638" t="s">
        <v>2452</v>
      </c>
    </row>
    <row r="639" spans="1:2" x14ac:dyDescent="0.25">
      <c r="A639" s="13" t="s">
        <v>594</v>
      </c>
      <c r="B639" t="s">
        <v>2452</v>
      </c>
    </row>
    <row r="640" spans="1:2" x14ac:dyDescent="0.25">
      <c r="A640" s="13" t="s">
        <v>595</v>
      </c>
      <c r="B640" t="s">
        <v>2444</v>
      </c>
    </row>
    <row r="641" spans="1:2" x14ac:dyDescent="0.25">
      <c r="A641" s="13" t="s">
        <v>596</v>
      </c>
      <c r="B641" t="s">
        <v>2444</v>
      </c>
    </row>
    <row r="642" spans="1:2" x14ac:dyDescent="0.25">
      <c r="A642" s="13" t="s">
        <v>597</v>
      </c>
      <c r="B642" t="s">
        <v>2444</v>
      </c>
    </row>
    <row r="643" spans="1:2" ht="90" x14ac:dyDescent="0.25">
      <c r="A643" s="13" t="s">
        <v>2205</v>
      </c>
      <c r="B643" s="12" t="s">
        <v>2517</v>
      </c>
    </row>
    <row r="644" spans="1:2" ht="90" x14ac:dyDescent="0.25">
      <c r="A644" s="13" t="s">
        <v>598</v>
      </c>
      <c r="B644" s="12" t="s">
        <v>2517</v>
      </c>
    </row>
    <row r="645" spans="1:2" x14ac:dyDescent="0.25">
      <c r="A645" s="13" t="s">
        <v>2207</v>
      </c>
      <c r="B645" t="s">
        <v>2495</v>
      </c>
    </row>
    <row r="646" spans="1:2" x14ac:dyDescent="0.25">
      <c r="A646" s="13" t="s">
        <v>2210</v>
      </c>
      <c r="B646" t="s">
        <v>2495</v>
      </c>
    </row>
    <row r="647" spans="1:2" x14ac:dyDescent="0.25">
      <c r="A647" s="13" t="s">
        <v>2211</v>
      </c>
      <c r="B647" t="s">
        <v>2495</v>
      </c>
    </row>
    <row r="648" spans="1:2" x14ac:dyDescent="0.25">
      <c r="A648" s="13" t="s">
        <v>2212</v>
      </c>
      <c r="B648" t="s">
        <v>2495</v>
      </c>
    </row>
    <row r="649" spans="1:2" x14ac:dyDescent="0.25">
      <c r="A649" s="13" t="s">
        <v>2213</v>
      </c>
      <c r="B649" t="s">
        <v>2495</v>
      </c>
    </row>
    <row r="650" spans="1:2" x14ac:dyDescent="0.25">
      <c r="A650" s="13" t="s">
        <v>2214</v>
      </c>
      <c r="B650" t="s">
        <v>2495</v>
      </c>
    </row>
    <row r="651" spans="1:2" x14ac:dyDescent="0.25">
      <c r="A651" s="13" t="s">
        <v>2215</v>
      </c>
      <c r="B651" t="s">
        <v>2495</v>
      </c>
    </row>
    <row r="652" spans="1:2" x14ac:dyDescent="0.25">
      <c r="A652" s="13" t="s">
        <v>2216</v>
      </c>
      <c r="B652" t="s">
        <v>2495</v>
      </c>
    </row>
    <row r="653" spans="1:2" x14ac:dyDescent="0.25">
      <c r="A653" s="13" t="s">
        <v>2217</v>
      </c>
      <c r="B653" t="s">
        <v>2495</v>
      </c>
    </row>
    <row r="654" spans="1:2" x14ac:dyDescent="0.25">
      <c r="A654" s="13" t="s">
        <v>2218</v>
      </c>
      <c r="B654" t="s">
        <v>2495</v>
      </c>
    </row>
    <row r="655" spans="1:2" x14ac:dyDescent="0.25">
      <c r="A655" s="13" t="s">
        <v>2219</v>
      </c>
      <c r="B655" t="s">
        <v>2495</v>
      </c>
    </row>
    <row r="656" spans="1:2" x14ac:dyDescent="0.25">
      <c r="A656" s="13" t="s">
        <v>2220</v>
      </c>
      <c r="B656" t="s">
        <v>2495</v>
      </c>
    </row>
    <row r="657" spans="1:2" x14ac:dyDescent="0.25">
      <c r="A657" s="13" t="s">
        <v>2221</v>
      </c>
      <c r="B657" t="s">
        <v>2495</v>
      </c>
    </row>
    <row r="658" spans="1:2" x14ac:dyDescent="0.25">
      <c r="A658" s="13" t="s">
        <v>2222</v>
      </c>
      <c r="B658" t="s">
        <v>2495</v>
      </c>
    </row>
    <row r="659" spans="1:2" x14ac:dyDescent="0.25">
      <c r="A659" s="13" t="s">
        <v>2223</v>
      </c>
      <c r="B659" t="s">
        <v>2495</v>
      </c>
    </row>
    <row r="660" spans="1:2" x14ac:dyDescent="0.25">
      <c r="A660" s="13" t="s">
        <v>2224</v>
      </c>
      <c r="B660" t="s">
        <v>2495</v>
      </c>
    </row>
    <row r="661" spans="1:2" x14ac:dyDescent="0.25">
      <c r="A661" s="13" t="s">
        <v>2225</v>
      </c>
      <c r="B661" t="s">
        <v>2495</v>
      </c>
    </row>
    <row r="662" spans="1:2" x14ac:dyDescent="0.25">
      <c r="A662" s="13" t="s">
        <v>2226</v>
      </c>
      <c r="B662" t="s">
        <v>2495</v>
      </c>
    </row>
    <row r="663" spans="1:2" x14ac:dyDescent="0.25">
      <c r="A663" s="13" t="s">
        <v>2227</v>
      </c>
      <c r="B663" t="s">
        <v>2495</v>
      </c>
    </row>
    <row r="664" spans="1:2" x14ac:dyDescent="0.25">
      <c r="A664" s="13" t="s">
        <v>2228</v>
      </c>
      <c r="B664" t="s">
        <v>2495</v>
      </c>
    </row>
    <row r="665" spans="1:2" x14ac:dyDescent="0.25">
      <c r="A665" s="13" t="s">
        <v>2229</v>
      </c>
      <c r="B665" t="s">
        <v>2495</v>
      </c>
    </row>
    <row r="666" spans="1:2" x14ac:dyDescent="0.25">
      <c r="A666" s="13" t="s">
        <v>2230</v>
      </c>
      <c r="B666" t="s">
        <v>2495</v>
      </c>
    </row>
    <row r="667" spans="1:2" x14ac:dyDescent="0.25">
      <c r="A667" s="13" t="s">
        <v>2231</v>
      </c>
      <c r="B667" t="s">
        <v>2495</v>
      </c>
    </row>
    <row r="668" spans="1:2" x14ac:dyDescent="0.25">
      <c r="A668" s="13" t="s">
        <v>2232</v>
      </c>
      <c r="B668" t="s">
        <v>2495</v>
      </c>
    </row>
    <row r="669" spans="1:2" x14ac:dyDescent="0.25">
      <c r="A669" s="13" t="s">
        <v>2233</v>
      </c>
      <c r="B669" t="s">
        <v>2495</v>
      </c>
    </row>
    <row r="670" spans="1:2" x14ac:dyDescent="0.25">
      <c r="A670" s="13" t="s">
        <v>2234</v>
      </c>
      <c r="B670" t="s">
        <v>2495</v>
      </c>
    </row>
    <row r="671" spans="1:2" x14ac:dyDescent="0.25">
      <c r="A671" s="13" t="s">
        <v>601</v>
      </c>
      <c r="B671" t="s">
        <v>2496</v>
      </c>
    </row>
    <row r="672" spans="1:2" x14ac:dyDescent="0.25">
      <c r="A672" s="13" t="s">
        <v>603</v>
      </c>
      <c r="B672" t="s">
        <v>2496</v>
      </c>
    </row>
    <row r="673" spans="1:2" x14ac:dyDescent="0.25">
      <c r="A673" s="13" t="s">
        <v>604</v>
      </c>
      <c r="B673" t="s">
        <v>2496</v>
      </c>
    </row>
    <row r="674" spans="1:2" x14ac:dyDescent="0.25">
      <c r="A674" s="13" t="s">
        <v>605</v>
      </c>
      <c r="B674" t="s">
        <v>2496</v>
      </c>
    </row>
    <row r="675" spans="1:2" x14ac:dyDescent="0.25">
      <c r="A675" s="13" t="s">
        <v>606</v>
      </c>
      <c r="B675" t="s">
        <v>2496</v>
      </c>
    </row>
    <row r="676" spans="1:2" x14ac:dyDescent="0.25">
      <c r="A676" s="13" t="s">
        <v>607</v>
      </c>
      <c r="B676" t="s">
        <v>2496</v>
      </c>
    </row>
    <row r="677" spans="1:2" x14ac:dyDescent="0.25">
      <c r="A677" s="13" t="s">
        <v>608</v>
      </c>
      <c r="B677" t="s">
        <v>2496</v>
      </c>
    </row>
    <row r="678" spans="1:2" x14ac:dyDescent="0.25">
      <c r="A678" s="13" t="s">
        <v>609</v>
      </c>
      <c r="B678" t="s">
        <v>2496</v>
      </c>
    </row>
    <row r="679" spans="1:2" x14ac:dyDescent="0.25">
      <c r="A679" s="13" t="s">
        <v>611</v>
      </c>
      <c r="B679" t="s">
        <v>2496</v>
      </c>
    </row>
    <row r="680" spans="1:2" x14ac:dyDescent="0.25">
      <c r="A680" s="13" t="s">
        <v>612</v>
      </c>
      <c r="B680" t="s">
        <v>2496</v>
      </c>
    </row>
    <row r="681" spans="1:2" x14ac:dyDescent="0.25">
      <c r="A681" s="13" t="s">
        <v>613</v>
      </c>
      <c r="B681" t="s">
        <v>2496</v>
      </c>
    </row>
    <row r="682" spans="1:2" x14ac:dyDescent="0.25">
      <c r="A682" s="13" t="s">
        <v>614</v>
      </c>
      <c r="B682" t="s">
        <v>2496</v>
      </c>
    </row>
    <row r="683" spans="1:2" x14ac:dyDescent="0.25">
      <c r="A683" s="13" t="s">
        <v>615</v>
      </c>
      <c r="B683" t="s">
        <v>2444</v>
      </c>
    </row>
    <row r="684" spans="1:2" x14ac:dyDescent="0.25">
      <c r="A684" s="13" t="s">
        <v>616</v>
      </c>
      <c r="B684" t="s">
        <v>2444</v>
      </c>
    </row>
    <row r="685" spans="1:2" x14ac:dyDescent="0.25">
      <c r="A685" s="13" t="s">
        <v>2236</v>
      </c>
      <c r="B685" t="s">
        <v>2444</v>
      </c>
    </row>
    <row r="686" spans="1:2" x14ac:dyDescent="0.25">
      <c r="A686" s="13" t="s">
        <v>2237</v>
      </c>
      <c r="B686" t="s">
        <v>2444</v>
      </c>
    </row>
    <row r="687" spans="1:2" x14ac:dyDescent="0.25">
      <c r="A687" s="13" t="s">
        <v>2238</v>
      </c>
      <c r="B687" t="s">
        <v>2444</v>
      </c>
    </row>
    <row r="688" spans="1:2" x14ac:dyDescent="0.25">
      <c r="A688" s="13" t="s">
        <v>2239</v>
      </c>
      <c r="B688" t="s">
        <v>2444</v>
      </c>
    </row>
    <row r="689" spans="1:2" x14ac:dyDescent="0.25">
      <c r="A689" s="13" t="s">
        <v>2240</v>
      </c>
      <c r="B689" t="s">
        <v>2444</v>
      </c>
    </row>
    <row r="690" spans="1:2" x14ac:dyDescent="0.25">
      <c r="A690" s="13" t="s">
        <v>2241</v>
      </c>
      <c r="B690" t="s">
        <v>2445</v>
      </c>
    </row>
    <row r="691" spans="1:2" x14ac:dyDescent="0.25">
      <c r="A691" s="13" t="s">
        <v>617</v>
      </c>
      <c r="B691" t="s">
        <v>2444</v>
      </c>
    </row>
    <row r="692" spans="1:2" x14ac:dyDescent="0.25">
      <c r="A692" s="13" t="s">
        <v>618</v>
      </c>
      <c r="B692" t="s">
        <v>2444</v>
      </c>
    </row>
    <row r="693" spans="1:2" x14ac:dyDescent="0.25">
      <c r="A693" s="13" t="s">
        <v>620</v>
      </c>
      <c r="B693" t="s">
        <v>2444</v>
      </c>
    </row>
    <row r="694" spans="1:2" x14ac:dyDescent="0.25">
      <c r="A694" s="13" t="s">
        <v>621</v>
      </c>
      <c r="B694" t="s">
        <v>2444</v>
      </c>
    </row>
    <row r="695" spans="1:2" x14ac:dyDescent="0.25">
      <c r="A695" s="13" t="s">
        <v>623</v>
      </c>
      <c r="B695" t="s">
        <v>2444</v>
      </c>
    </row>
    <row r="696" spans="1:2" x14ac:dyDescent="0.25">
      <c r="A696" s="13" t="s">
        <v>2242</v>
      </c>
      <c r="B696" t="s">
        <v>2444</v>
      </c>
    </row>
    <row r="697" spans="1:2" x14ac:dyDescent="0.25">
      <c r="A697" s="13" t="s">
        <v>624</v>
      </c>
      <c r="B697" t="s">
        <v>2444</v>
      </c>
    </row>
    <row r="698" spans="1:2" x14ac:dyDescent="0.25">
      <c r="A698" s="13" t="s">
        <v>625</v>
      </c>
      <c r="B698" t="s">
        <v>2444</v>
      </c>
    </row>
    <row r="699" spans="1:2" x14ac:dyDescent="0.25">
      <c r="A699" s="13" t="s">
        <v>2243</v>
      </c>
      <c r="B699" t="s">
        <v>2444</v>
      </c>
    </row>
    <row r="700" spans="1:2" x14ac:dyDescent="0.25">
      <c r="A700" s="13" t="s">
        <v>2244</v>
      </c>
      <c r="B700" t="s">
        <v>2444</v>
      </c>
    </row>
    <row r="701" spans="1:2" x14ac:dyDescent="0.25">
      <c r="A701" s="13" t="s">
        <v>626</v>
      </c>
      <c r="B701" t="s">
        <v>2444</v>
      </c>
    </row>
    <row r="702" spans="1:2" x14ac:dyDescent="0.25">
      <c r="A702" s="13" t="s">
        <v>627</v>
      </c>
      <c r="B702" t="s">
        <v>2444</v>
      </c>
    </row>
    <row r="703" spans="1:2" x14ac:dyDescent="0.25">
      <c r="A703" s="13" t="s">
        <v>628</v>
      </c>
      <c r="B703" t="s">
        <v>2444</v>
      </c>
    </row>
    <row r="704" spans="1:2" x14ac:dyDescent="0.25">
      <c r="A704" s="13" t="s">
        <v>2245</v>
      </c>
      <c r="B704" t="s">
        <v>2444</v>
      </c>
    </row>
    <row r="705" spans="1:2" x14ac:dyDescent="0.25">
      <c r="A705" s="13" t="s">
        <v>629</v>
      </c>
      <c r="B705" t="s">
        <v>2444</v>
      </c>
    </row>
    <row r="706" spans="1:2" x14ac:dyDescent="0.25">
      <c r="A706" s="13" t="s">
        <v>2246</v>
      </c>
      <c r="B706" t="s">
        <v>2444</v>
      </c>
    </row>
    <row r="707" spans="1:2" x14ac:dyDescent="0.25">
      <c r="A707" s="13" t="s">
        <v>630</v>
      </c>
      <c r="B707" t="s">
        <v>2444</v>
      </c>
    </row>
    <row r="708" spans="1:2" x14ac:dyDescent="0.25">
      <c r="A708" s="13" t="s">
        <v>631</v>
      </c>
      <c r="B708" t="s">
        <v>2444</v>
      </c>
    </row>
    <row r="709" spans="1:2" x14ac:dyDescent="0.25">
      <c r="A709" s="13" t="s">
        <v>632</v>
      </c>
      <c r="B709" t="s">
        <v>2444</v>
      </c>
    </row>
    <row r="710" spans="1:2" x14ac:dyDescent="0.25">
      <c r="A710" s="13" t="s">
        <v>633</v>
      </c>
      <c r="B710" t="s">
        <v>2444</v>
      </c>
    </row>
    <row r="711" spans="1:2" x14ac:dyDescent="0.25">
      <c r="A711" s="13" t="s">
        <v>634</v>
      </c>
      <c r="B711" t="s">
        <v>2444</v>
      </c>
    </row>
    <row r="712" spans="1:2" x14ac:dyDescent="0.25">
      <c r="A712" s="13" t="s">
        <v>635</v>
      </c>
      <c r="B712" t="s">
        <v>2444</v>
      </c>
    </row>
    <row r="713" spans="1:2" x14ac:dyDescent="0.25">
      <c r="A713" s="13" t="s">
        <v>636</v>
      </c>
      <c r="B713" t="s">
        <v>2444</v>
      </c>
    </row>
    <row r="714" spans="1:2" x14ac:dyDescent="0.25">
      <c r="A714" s="13" t="s">
        <v>637</v>
      </c>
      <c r="B714" t="s">
        <v>2444</v>
      </c>
    </row>
    <row r="715" spans="1:2" x14ac:dyDescent="0.25">
      <c r="A715" s="13" t="s">
        <v>638</v>
      </c>
      <c r="B715" t="s">
        <v>2444</v>
      </c>
    </row>
    <row r="716" spans="1:2" x14ac:dyDescent="0.25">
      <c r="A716" s="13" t="s">
        <v>639</v>
      </c>
      <c r="B716" t="s">
        <v>2444</v>
      </c>
    </row>
    <row r="717" spans="1:2" x14ac:dyDescent="0.25">
      <c r="A717" s="13" t="s">
        <v>640</v>
      </c>
      <c r="B717" t="s">
        <v>2444</v>
      </c>
    </row>
    <row r="718" spans="1:2" x14ac:dyDescent="0.25">
      <c r="A718" s="13" t="s">
        <v>2247</v>
      </c>
      <c r="B718" t="s">
        <v>2444</v>
      </c>
    </row>
    <row r="719" spans="1:2" x14ac:dyDescent="0.25">
      <c r="A719" s="13" t="s">
        <v>641</v>
      </c>
      <c r="B719" t="s">
        <v>2444</v>
      </c>
    </row>
    <row r="720" spans="1:2" x14ac:dyDescent="0.25">
      <c r="A720" s="13" t="s">
        <v>642</v>
      </c>
      <c r="B720" t="s">
        <v>2444</v>
      </c>
    </row>
    <row r="721" spans="1:2" x14ac:dyDescent="0.25">
      <c r="A721" s="13" t="s">
        <v>2248</v>
      </c>
      <c r="B721" t="s">
        <v>2444</v>
      </c>
    </row>
    <row r="722" spans="1:2" x14ac:dyDescent="0.25">
      <c r="A722" s="13" t="s">
        <v>644</v>
      </c>
      <c r="B722" t="s">
        <v>2444</v>
      </c>
    </row>
    <row r="723" spans="1:2" x14ac:dyDescent="0.25">
      <c r="A723" s="13" t="s">
        <v>645</v>
      </c>
      <c r="B723" t="s">
        <v>2444</v>
      </c>
    </row>
    <row r="724" spans="1:2" x14ac:dyDescent="0.25">
      <c r="A724" s="13" t="s">
        <v>2249</v>
      </c>
      <c r="B724" t="s">
        <v>2444</v>
      </c>
    </row>
    <row r="725" spans="1:2" x14ac:dyDescent="0.25">
      <c r="A725" s="13" t="s">
        <v>2250</v>
      </c>
      <c r="B725" t="s">
        <v>2444</v>
      </c>
    </row>
    <row r="726" spans="1:2" x14ac:dyDescent="0.25">
      <c r="A726" s="13" t="s">
        <v>646</v>
      </c>
      <c r="B726" t="s">
        <v>2444</v>
      </c>
    </row>
    <row r="727" spans="1:2" x14ac:dyDescent="0.25">
      <c r="A727" s="13" t="s">
        <v>2251</v>
      </c>
      <c r="B727" t="s">
        <v>2444</v>
      </c>
    </row>
    <row r="728" spans="1:2" x14ac:dyDescent="0.25">
      <c r="A728" s="13" t="s">
        <v>2252</v>
      </c>
      <c r="B728" t="s">
        <v>2444</v>
      </c>
    </row>
    <row r="729" spans="1:2" x14ac:dyDescent="0.25">
      <c r="A729" s="13" t="s">
        <v>647</v>
      </c>
      <c r="B729" t="s">
        <v>2444</v>
      </c>
    </row>
    <row r="730" spans="1:2" x14ac:dyDescent="0.25">
      <c r="A730" s="13" t="s">
        <v>648</v>
      </c>
      <c r="B730" t="s">
        <v>2444</v>
      </c>
    </row>
    <row r="731" spans="1:2" x14ac:dyDescent="0.25">
      <c r="A731" s="13" t="s">
        <v>649</v>
      </c>
      <c r="B731" t="s">
        <v>2444</v>
      </c>
    </row>
    <row r="732" spans="1:2" x14ac:dyDescent="0.25">
      <c r="A732" s="13" t="s">
        <v>650</v>
      </c>
      <c r="B732" t="s">
        <v>2444</v>
      </c>
    </row>
    <row r="733" spans="1:2" x14ac:dyDescent="0.25">
      <c r="A733" s="13" t="s">
        <v>651</v>
      </c>
      <c r="B733" t="s">
        <v>2444</v>
      </c>
    </row>
    <row r="734" spans="1:2" x14ac:dyDescent="0.25">
      <c r="A734" s="13" t="s">
        <v>652</v>
      </c>
      <c r="B734" t="s">
        <v>2444</v>
      </c>
    </row>
    <row r="735" spans="1:2" x14ac:dyDescent="0.25">
      <c r="A735" s="13" t="s">
        <v>2253</v>
      </c>
      <c r="B735" t="s">
        <v>2444</v>
      </c>
    </row>
    <row r="736" spans="1:2" x14ac:dyDescent="0.25">
      <c r="A736" s="13" t="s">
        <v>2254</v>
      </c>
      <c r="B736" t="s">
        <v>2444</v>
      </c>
    </row>
    <row r="737" spans="1:2" x14ac:dyDescent="0.25">
      <c r="A737" s="13" t="s">
        <v>653</v>
      </c>
      <c r="B737" t="s">
        <v>2444</v>
      </c>
    </row>
    <row r="738" spans="1:2" x14ac:dyDescent="0.25">
      <c r="A738" s="13" t="s">
        <v>2255</v>
      </c>
      <c r="B738" t="s">
        <v>2444</v>
      </c>
    </row>
    <row r="739" spans="1:2" x14ac:dyDescent="0.25">
      <c r="A739" s="13" t="s">
        <v>654</v>
      </c>
      <c r="B739" t="s">
        <v>2444</v>
      </c>
    </row>
    <row r="740" spans="1:2" x14ac:dyDescent="0.25">
      <c r="A740" s="13" t="s">
        <v>655</v>
      </c>
      <c r="B740" t="s">
        <v>2444</v>
      </c>
    </row>
    <row r="741" spans="1:2" x14ac:dyDescent="0.25">
      <c r="A741" s="13" t="s">
        <v>656</v>
      </c>
      <c r="B741" t="s">
        <v>2444</v>
      </c>
    </row>
    <row r="742" spans="1:2" x14ac:dyDescent="0.25">
      <c r="A742" s="13" t="s">
        <v>657</v>
      </c>
      <c r="B742" t="s">
        <v>2444</v>
      </c>
    </row>
    <row r="743" spans="1:2" x14ac:dyDescent="0.25">
      <c r="A743" s="13" t="s">
        <v>659</v>
      </c>
      <c r="B743" t="s">
        <v>2444</v>
      </c>
    </row>
    <row r="744" spans="1:2" x14ac:dyDescent="0.25">
      <c r="A744" s="13" t="s">
        <v>660</v>
      </c>
      <c r="B744" t="s">
        <v>2444</v>
      </c>
    </row>
    <row r="745" spans="1:2" x14ac:dyDescent="0.25">
      <c r="A745" s="13" t="s">
        <v>2256</v>
      </c>
      <c r="B745" t="s">
        <v>2444</v>
      </c>
    </row>
    <row r="746" spans="1:2" x14ac:dyDescent="0.25">
      <c r="A746" s="13" t="s">
        <v>661</v>
      </c>
      <c r="B746" t="s">
        <v>2444</v>
      </c>
    </row>
    <row r="747" spans="1:2" x14ac:dyDescent="0.25">
      <c r="A747" s="13" t="s">
        <v>2257</v>
      </c>
      <c r="B747" t="s">
        <v>2444</v>
      </c>
    </row>
    <row r="748" spans="1:2" x14ac:dyDescent="0.25">
      <c r="A748" s="13" t="s">
        <v>662</v>
      </c>
      <c r="B748" t="s">
        <v>2444</v>
      </c>
    </row>
    <row r="749" spans="1:2" x14ac:dyDescent="0.25">
      <c r="A749" s="13" t="s">
        <v>2258</v>
      </c>
      <c r="B749" t="s">
        <v>2444</v>
      </c>
    </row>
    <row r="750" spans="1:2" x14ac:dyDescent="0.25">
      <c r="A750" s="13" t="s">
        <v>2259</v>
      </c>
      <c r="B750" t="s">
        <v>2444</v>
      </c>
    </row>
    <row r="751" spans="1:2" x14ac:dyDescent="0.25">
      <c r="A751" s="13" t="s">
        <v>2260</v>
      </c>
      <c r="B751" t="s">
        <v>2444</v>
      </c>
    </row>
    <row r="752" spans="1:2" x14ac:dyDescent="0.25">
      <c r="A752" s="13" t="s">
        <v>663</v>
      </c>
      <c r="B752" t="s">
        <v>2444</v>
      </c>
    </row>
    <row r="753" spans="1:2" x14ac:dyDescent="0.25">
      <c r="A753" s="13" t="s">
        <v>664</v>
      </c>
      <c r="B753" t="s">
        <v>2444</v>
      </c>
    </row>
    <row r="754" spans="1:2" x14ac:dyDescent="0.25">
      <c r="A754" s="13" t="s">
        <v>665</v>
      </c>
      <c r="B754" t="s">
        <v>2444</v>
      </c>
    </row>
    <row r="755" spans="1:2" x14ac:dyDescent="0.25">
      <c r="A755" s="13" t="s">
        <v>666</v>
      </c>
      <c r="B755" t="s">
        <v>2444</v>
      </c>
    </row>
    <row r="756" spans="1:2" x14ac:dyDescent="0.25">
      <c r="A756" s="13" t="s">
        <v>667</v>
      </c>
      <c r="B756" t="s">
        <v>2444</v>
      </c>
    </row>
    <row r="757" spans="1:2" x14ac:dyDescent="0.25">
      <c r="A757" s="13" t="s">
        <v>2261</v>
      </c>
      <c r="B757" t="s">
        <v>2444</v>
      </c>
    </row>
    <row r="758" spans="1:2" x14ac:dyDescent="0.25">
      <c r="A758" s="13" t="s">
        <v>668</v>
      </c>
      <c r="B758" t="s">
        <v>2444</v>
      </c>
    </row>
    <row r="759" spans="1:2" x14ac:dyDescent="0.25">
      <c r="A759" s="13" t="s">
        <v>2262</v>
      </c>
      <c r="B759" t="s">
        <v>2444</v>
      </c>
    </row>
    <row r="760" spans="1:2" x14ac:dyDescent="0.25">
      <c r="A760" s="13" t="s">
        <v>669</v>
      </c>
      <c r="B760" t="s">
        <v>2444</v>
      </c>
    </row>
    <row r="761" spans="1:2" x14ac:dyDescent="0.25">
      <c r="A761" s="13" t="s">
        <v>670</v>
      </c>
      <c r="B761" t="s">
        <v>2444</v>
      </c>
    </row>
    <row r="762" spans="1:2" x14ac:dyDescent="0.25">
      <c r="A762" s="13" t="s">
        <v>671</v>
      </c>
      <c r="B762" t="s">
        <v>2444</v>
      </c>
    </row>
    <row r="763" spans="1:2" x14ac:dyDescent="0.25">
      <c r="A763" s="13" t="s">
        <v>2263</v>
      </c>
      <c r="B763" t="s">
        <v>2444</v>
      </c>
    </row>
    <row r="764" spans="1:2" x14ac:dyDescent="0.25">
      <c r="A764" s="13" t="s">
        <v>2264</v>
      </c>
      <c r="B764" t="s">
        <v>2444</v>
      </c>
    </row>
    <row r="765" spans="1:2" x14ac:dyDescent="0.25">
      <c r="A765" s="13" t="s">
        <v>2265</v>
      </c>
      <c r="B765" t="s">
        <v>2444</v>
      </c>
    </row>
    <row r="766" spans="1:2" x14ac:dyDescent="0.25">
      <c r="A766" s="13" t="s">
        <v>672</v>
      </c>
      <c r="B766" t="s">
        <v>2444</v>
      </c>
    </row>
    <row r="767" spans="1:2" x14ac:dyDescent="0.25">
      <c r="A767" s="13" t="s">
        <v>673</v>
      </c>
      <c r="B767" t="s">
        <v>2444</v>
      </c>
    </row>
    <row r="768" spans="1:2" x14ac:dyDescent="0.25">
      <c r="A768" s="13" t="s">
        <v>674</v>
      </c>
      <c r="B768" t="s">
        <v>2444</v>
      </c>
    </row>
    <row r="769" spans="1:2" x14ac:dyDescent="0.25">
      <c r="A769" s="13" t="s">
        <v>675</v>
      </c>
      <c r="B769" t="s">
        <v>2444</v>
      </c>
    </row>
    <row r="770" spans="1:2" x14ac:dyDescent="0.25">
      <c r="A770" s="13" t="s">
        <v>677</v>
      </c>
      <c r="B770" t="s">
        <v>2444</v>
      </c>
    </row>
    <row r="771" spans="1:2" x14ac:dyDescent="0.25">
      <c r="A771" s="13" t="s">
        <v>679</v>
      </c>
      <c r="B771" t="s">
        <v>2444</v>
      </c>
    </row>
    <row r="772" spans="1:2" x14ac:dyDescent="0.25">
      <c r="A772" s="13" t="s">
        <v>681</v>
      </c>
      <c r="B772" t="s">
        <v>2444</v>
      </c>
    </row>
    <row r="773" spans="1:2" x14ac:dyDescent="0.25">
      <c r="A773" s="13" t="s">
        <v>683</v>
      </c>
      <c r="B773" t="s">
        <v>2444</v>
      </c>
    </row>
    <row r="774" spans="1:2" x14ac:dyDescent="0.25">
      <c r="A774" s="13" t="s">
        <v>685</v>
      </c>
      <c r="B774" t="s">
        <v>2444</v>
      </c>
    </row>
    <row r="775" spans="1:2" x14ac:dyDescent="0.25">
      <c r="A775" s="13" t="s">
        <v>687</v>
      </c>
      <c r="B775" t="s">
        <v>2444</v>
      </c>
    </row>
    <row r="776" spans="1:2" x14ac:dyDescent="0.25">
      <c r="A776" s="13" t="s">
        <v>689</v>
      </c>
      <c r="B776" t="s">
        <v>2444</v>
      </c>
    </row>
    <row r="777" spans="1:2" x14ac:dyDescent="0.25">
      <c r="A777" s="13" t="s">
        <v>690</v>
      </c>
      <c r="B777" t="s">
        <v>2444</v>
      </c>
    </row>
    <row r="778" spans="1:2" x14ac:dyDescent="0.25">
      <c r="A778" s="13" t="s">
        <v>691</v>
      </c>
      <c r="B778" t="s">
        <v>2444</v>
      </c>
    </row>
    <row r="779" spans="1:2" x14ac:dyDescent="0.25">
      <c r="A779" s="13" t="s">
        <v>693</v>
      </c>
      <c r="B779" t="s">
        <v>2444</v>
      </c>
    </row>
    <row r="780" spans="1:2" x14ac:dyDescent="0.25">
      <c r="A780" s="13" t="s">
        <v>695</v>
      </c>
      <c r="B780" t="s">
        <v>2444</v>
      </c>
    </row>
    <row r="781" spans="1:2" x14ac:dyDescent="0.25">
      <c r="A781" s="13" t="s">
        <v>696</v>
      </c>
      <c r="B781" t="s">
        <v>2444</v>
      </c>
    </row>
    <row r="782" spans="1:2" x14ac:dyDescent="0.25">
      <c r="A782" s="13" t="s">
        <v>2266</v>
      </c>
      <c r="B782" t="s">
        <v>2444</v>
      </c>
    </row>
    <row r="783" spans="1:2" x14ac:dyDescent="0.25">
      <c r="A783" s="13" t="s">
        <v>697</v>
      </c>
      <c r="B783" t="s">
        <v>2444</v>
      </c>
    </row>
    <row r="784" spans="1:2" x14ac:dyDescent="0.25">
      <c r="A784" s="13" t="s">
        <v>2267</v>
      </c>
      <c r="B784" t="s">
        <v>2444</v>
      </c>
    </row>
    <row r="785" spans="1:2" x14ac:dyDescent="0.25">
      <c r="A785" s="13" t="s">
        <v>698</v>
      </c>
      <c r="B785" t="s">
        <v>2444</v>
      </c>
    </row>
    <row r="786" spans="1:2" x14ac:dyDescent="0.25">
      <c r="A786" s="13" t="s">
        <v>2268</v>
      </c>
      <c r="B786" t="s">
        <v>2445</v>
      </c>
    </row>
    <row r="787" spans="1:2" x14ac:dyDescent="0.25">
      <c r="A787" s="13" t="s">
        <v>2269</v>
      </c>
      <c r="B787" t="s">
        <v>2444</v>
      </c>
    </row>
    <row r="788" spans="1:2" x14ac:dyDescent="0.25">
      <c r="A788" s="13" t="s">
        <v>699</v>
      </c>
      <c r="B788" t="s">
        <v>2444</v>
      </c>
    </row>
    <row r="789" spans="1:2" x14ac:dyDescent="0.25">
      <c r="A789" s="13" t="s">
        <v>700</v>
      </c>
      <c r="B789" t="s">
        <v>2444</v>
      </c>
    </row>
    <row r="790" spans="1:2" x14ac:dyDescent="0.25">
      <c r="A790" s="13" t="s">
        <v>701</v>
      </c>
      <c r="B790" t="s">
        <v>2444</v>
      </c>
    </row>
    <row r="791" spans="1:2" x14ac:dyDescent="0.25">
      <c r="A791" s="13" t="s">
        <v>702</v>
      </c>
      <c r="B791" t="s">
        <v>2444</v>
      </c>
    </row>
    <row r="792" spans="1:2" x14ac:dyDescent="0.25">
      <c r="A792" s="13" t="s">
        <v>703</v>
      </c>
      <c r="B792" t="s">
        <v>2444</v>
      </c>
    </row>
    <row r="793" spans="1:2" x14ac:dyDescent="0.25">
      <c r="A793" s="13" t="s">
        <v>704</v>
      </c>
      <c r="B793" t="s">
        <v>2444</v>
      </c>
    </row>
    <row r="794" spans="1:2" x14ac:dyDescent="0.25">
      <c r="A794" s="13" t="s">
        <v>705</v>
      </c>
      <c r="B794" t="s">
        <v>2444</v>
      </c>
    </row>
    <row r="795" spans="1:2" x14ac:dyDescent="0.25">
      <c r="A795" s="13" t="s">
        <v>2270</v>
      </c>
      <c r="B795" t="s">
        <v>2444</v>
      </c>
    </row>
    <row r="796" spans="1:2" x14ac:dyDescent="0.25">
      <c r="A796" s="13" t="s">
        <v>706</v>
      </c>
      <c r="B796" t="s">
        <v>2444</v>
      </c>
    </row>
    <row r="797" spans="1:2" x14ac:dyDescent="0.25">
      <c r="A797" s="13" t="s">
        <v>707</v>
      </c>
      <c r="B797" t="s">
        <v>2444</v>
      </c>
    </row>
    <row r="798" spans="1:2" x14ac:dyDescent="0.25">
      <c r="A798" s="13" t="s">
        <v>708</v>
      </c>
      <c r="B798" t="s">
        <v>2444</v>
      </c>
    </row>
    <row r="799" spans="1:2" x14ac:dyDescent="0.25">
      <c r="A799" s="13" t="s">
        <v>709</v>
      </c>
      <c r="B799" t="s">
        <v>2444</v>
      </c>
    </row>
    <row r="800" spans="1:2" x14ac:dyDescent="0.25">
      <c r="A800" s="13" t="s">
        <v>710</v>
      </c>
      <c r="B800" t="s">
        <v>2444</v>
      </c>
    </row>
    <row r="801" spans="1:2" x14ac:dyDescent="0.25">
      <c r="A801" s="13" t="s">
        <v>711</v>
      </c>
      <c r="B801" t="s">
        <v>2444</v>
      </c>
    </row>
    <row r="802" spans="1:2" x14ac:dyDescent="0.25">
      <c r="A802" s="13" t="s">
        <v>712</v>
      </c>
      <c r="B802" t="s">
        <v>2444</v>
      </c>
    </row>
    <row r="803" spans="1:2" x14ac:dyDescent="0.25">
      <c r="A803" s="13" t="s">
        <v>713</v>
      </c>
      <c r="B803" t="s">
        <v>2444</v>
      </c>
    </row>
    <row r="804" spans="1:2" x14ac:dyDescent="0.25">
      <c r="A804" s="13" t="s">
        <v>714</v>
      </c>
      <c r="B804" t="s">
        <v>2444</v>
      </c>
    </row>
    <row r="805" spans="1:2" x14ac:dyDescent="0.25">
      <c r="A805" s="13" t="s">
        <v>715</v>
      </c>
      <c r="B805" t="s">
        <v>2444</v>
      </c>
    </row>
    <row r="806" spans="1:2" x14ac:dyDescent="0.25">
      <c r="A806" s="13" t="s">
        <v>716</v>
      </c>
      <c r="B806" t="s">
        <v>2444</v>
      </c>
    </row>
    <row r="807" spans="1:2" x14ac:dyDescent="0.25">
      <c r="A807" s="13" t="s">
        <v>2271</v>
      </c>
      <c r="B807" t="s">
        <v>2444</v>
      </c>
    </row>
    <row r="808" spans="1:2" x14ac:dyDescent="0.25">
      <c r="A808" s="13" t="s">
        <v>717</v>
      </c>
      <c r="B808" t="s">
        <v>2444</v>
      </c>
    </row>
    <row r="809" spans="1:2" x14ac:dyDescent="0.25">
      <c r="A809" s="13" t="s">
        <v>2272</v>
      </c>
      <c r="B809" t="s">
        <v>2444</v>
      </c>
    </row>
    <row r="810" spans="1:2" x14ac:dyDescent="0.25">
      <c r="A810" s="13" t="s">
        <v>718</v>
      </c>
      <c r="B810" t="s">
        <v>2444</v>
      </c>
    </row>
    <row r="811" spans="1:2" x14ac:dyDescent="0.25">
      <c r="A811" s="13" t="s">
        <v>2273</v>
      </c>
      <c r="B811" t="s">
        <v>2444</v>
      </c>
    </row>
    <row r="812" spans="1:2" x14ac:dyDescent="0.25">
      <c r="A812" s="13" t="s">
        <v>719</v>
      </c>
      <c r="B812" t="s">
        <v>2444</v>
      </c>
    </row>
    <row r="813" spans="1:2" x14ac:dyDescent="0.25">
      <c r="A813" s="13" t="s">
        <v>2274</v>
      </c>
      <c r="B813" t="s">
        <v>2444</v>
      </c>
    </row>
    <row r="814" spans="1:2" x14ac:dyDescent="0.25">
      <c r="A814" s="13" t="s">
        <v>720</v>
      </c>
      <c r="B814" t="s">
        <v>2444</v>
      </c>
    </row>
    <row r="815" spans="1:2" x14ac:dyDescent="0.25">
      <c r="A815" s="13" t="s">
        <v>721</v>
      </c>
      <c r="B815" t="s">
        <v>2444</v>
      </c>
    </row>
    <row r="816" spans="1:2" x14ac:dyDescent="0.25">
      <c r="A816" s="13" t="s">
        <v>722</v>
      </c>
      <c r="B816" t="s">
        <v>2444</v>
      </c>
    </row>
    <row r="817" spans="1:2" x14ac:dyDescent="0.25">
      <c r="A817" s="13" t="s">
        <v>723</v>
      </c>
      <c r="B817" t="s">
        <v>2444</v>
      </c>
    </row>
    <row r="818" spans="1:2" x14ac:dyDescent="0.25">
      <c r="A818" s="13" t="s">
        <v>724</v>
      </c>
      <c r="B818" t="s">
        <v>2444</v>
      </c>
    </row>
    <row r="819" spans="1:2" x14ac:dyDescent="0.25">
      <c r="A819" s="13" t="s">
        <v>725</v>
      </c>
      <c r="B819" t="s">
        <v>2444</v>
      </c>
    </row>
    <row r="820" spans="1:2" x14ac:dyDescent="0.25">
      <c r="A820" s="13" t="s">
        <v>726</v>
      </c>
      <c r="B820" t="s">
        <v>2444</v>
      </c>
    </row>
    <row r="821" spans="1:2" x14ac:dyDescent="0.25">
      <c r="A821" s="13" t="s">
        <v>2275</v>
      </c>
      <c r="B821" t="s">
        <v>2444</v>
      </c>
    </row>
    <row r="822" spans="1:2" x14ac:dyDescent="0.25">
      <c r="A822" s="13" t="s">
        <v>727</v>
      </c>
      <c r="B822" t="s">
        <v>2444</v>
      </c>
    </row>
    <row r="823" spans="1:2" x14ac:dyDescent="0.25">
      <c r="A823" s="13" t="s">
        <v>728</v>
      </c>
      <c r="B823" t="s">
        <v>2444</v>
      </c>
    </row>
    <row r="824" spans="1:2" x14ac:dyDescent="0.25">
      <c r="A824" s="13" t="s">
        <v>729</v>
      </c>
      <c r="B824" t="s">
        <v>2444</v>
      </c>
    </row>
    <row r="825" spans="1:2" x14ac:dyDescent="0.25">
      <c r="A825" s="13" t="s">
        <v>730</v>
      </c>
      <c r="B825" t="s">
        <v>2444</v>
      </c>
    </row>
    <row r="826" spans="1:2" x14ac:dyDescent="0.25">
      <c r="A826" s="13" t="s">
        <v>731</v>
      </c>
      <c r="B826" t="s">
        <v>2444</v>
      </c>
    </row>
    <row r="827" spans="1:2" x14ac:dyDescent="0.25">
      <c r="A827" s="13" t="s">
        <v>732</v>
      </c>
      <c r="B827" t="s">
        <v>2444</v>
      </c>
    </row>
    <row r="828" spans="1:2" x14ac:dyDescent="0.25">
      <c r="A828" s="13" t="s">
        <v>733</v>
      </c>
      <c r="B828" t="s">
        <v>2444</v>
      </c>
    </row>
    <row r="829" spans="1:2" x14ac:dyDescent="0.25">
      <c r="A829" s="13" t="s">
        <v>2276</v>
      </c>
      <c r="B829" t="s">
        <v>2444</v>
      </c>
    </row>
    <row r="830" spans="1:2" x14ac:dyDescent="0.25">
      <c r="A830" s="13" t="s">
        <v>734</v>
      </c>
      <c r="B830" t="s">
        <v>2444</v>
      </c>
    </row>
    <row r="831" spans="1:2" x14ac:dyDescent="0.25">
      <c r="A831" s="13" t="s">
        <v>735</v>
      </c>
      <c r="B831" t="s">
        <v>2444</v>
      </c>
    </row>
    <row r="832" spans="1:2" x14ac:dyDescent="0.25">
      <c r="A832" s="13" t="s">
        <v>736</v>
      </c>
      <c r="B832" t="s">
        <v>2444</v>
      </c>
    </row>
    <row r="833" spans="1:2" x14ac:dyDescent="0.25">
      <c r="A833" s="13" t="s">
        <v>737</v>
      </c>
      <c r="B833" t="s">
        <v>2444</v>
      </c>
    </row>
    <row r="834" spans="1:2" x14ac:dyDescent="0.25">
      <c r="A834" s="13" t="s">
        <v>738</v>
      </c>
      <c r="B834" t="s">
        <v>2444</v>
      </c>
    </row>
    <row r="835" spans="1:2" x14ac:dyDescent="0.25">
      <c r="A835" s="13" t="s">
        <v>739</v>
      </c>
      <c r="B835" t="s">
        <v>2444</v>
      </c>
    </row>
    <row r="836" spans="1:2" x14ac:dyDescent="0.25">
      <c r="A836" s="13" t="s">
        <v>740</v>
      </c>
      <c r="B836" t="s">
        <v>2444</v>
      </c>
    </row>
    <row r="837" spans="1:2" x14ac:dyDescent="0.25">
      <c r="A837" s="13" t="s">
        <v>741</v>
      </c>
      <c r="B837" t="s">
        <v>2444</v>
      </c>
    </row>
    <row r="838" spans="1:2" x14ac:dyDescent="0.25">
      <c r="A838" s="13" t="s">
        <v>742</v>
      </c>
      <c r="B838" t="s">
        <v>2444</v>
      </c>
    </row>
    <row r="839" spans="1:2" x14ac:dyDescent="0.25">
      <c r="A839" s="13" t="s">
        <v>743</v>
      </c>
      <c r="B839" t="s">
        <v>2444</v>
      </c>
    </row>
    <row r="840" spans="1:2" x14ac:dyDescent="0.25">
      <c r="A840" s="13" t="s">
        <v>744</v>
      </c>
      <c r="B840" t="s">
        <v>2444</v>
      </c>
    </row>
    <row r="841" spans="1:2" x14ac:dyDescent="0.25">
      <c r="A841" s="13" t="s">
        <v>745</v>
      </c>
      <c r="B841" t="s">
        <v>2444</v>
      </c>
    </row>
    <row r="842" spans="1:2" x14ac:dyDescent="0.25">
      <c r="A842" s="13" t="s">
        <v>2277</v>
      </c>
      <c r="B842" t="s">
        <v>2444</v>
      </c>
    </row>
    <row r="843" spans="1:2" x14ac:dyDescent="0.25">
      <c r="A843" s="13" t="s">
        <v>746</v>
      </c>
      <c r="B843" t="s">
        <v>2444</v>
      </c>
    </row>
    <row r="844" spans="1:2" x14ac:dyDescent="0.25">
      <c r="A844" s="13" t="s">
        <v>747</v>
      </c>
      <c r="B844" t="s">
        <v>2444</v>
      </c>
    </row>
    <row r="845" spans="1:2" x14ac:dyDescent="0.25">
      <c r="A845" s="13" t="s">
        <v>748</v>
      </c>
      <c r="B845" t="s">
        <v>2444</v>
      </c>
    </row>
    <row r="846" spans="1:2" x14ac:dyDescent="0.25">
      <c r="A846" s="13" t="s">
        <v>749</v>
      </c>
      <c r="B846" t="s">
        <v>2444</v>
      </c>
    </row>
    <row r="847" spans="1:2" x14ac:dyDescent="0.25">
      <c r="A847" s="13" t="s">
        <v>751</v>
      </c>
      <c r="B847" t="s">
        <v>2444</v>
      </c>
    </row>
    <row r="848" spans="1:2" x14ac:dyDescent="0.25">
      <c r="A848" s="13" t="s">
        <v>752</v>
      </c>
      <c r="B848" t="s">
        <v>2444</v>
      </c>
    </row>
    <row r="849" spans="1:2" x14ac:dyDescent="0.25">
      <c r="A849" s="13" t="s">
        <v>753</v>
      </c>
      <c r="B849" t="s">
        <v>2444</v>
      </c>
    </row>
    <row r="850" spans="1:2" x14ac:dyDescent="0.25">
      <c r="A850" s="13" t="s">
        <v>754</v>
      </c>
      <c r="B850" t="s">
        <v>2444</v>
      </c>
    </row>
    <row r="851" spans="1:2" x14ac:dyDescent="0.25">
      <c r="A851" s="13" t="s">
        <v>755</v>
      </c>
      <c r="B851" t="s">
        <v>2444</v>
      </c>
    </row>
    <row r="852" spans="1:2" x14ac:dyDescent="0.25">
      <c r="A852" s="13" t="s">
        <v>756</v>
      </c>
      <c r="B852" t="s">
        <v>2444</v>
      </c>
    </row>
    <row r="853" spans="1:2" x14ac:dyDescent="0.25">
      <c r="A853" s="13" t="s">
        <v>757</v>
      </c>
      <c r="B853" t="s">
        <v>2444</v>
      </c>
    </row>
    <row r="854" spans="1:2" x14ac:dyDescent="0.25">
      <c r="A854" s="13" t="s">
        <v>758</v>
      </c>
      <c r="B854" t="s">
        <v>2444</v>
      </c>
    </row>
    <row r="855" spans="1:2" x14ac:dyDescent="0.25">
      <c r="A855" s="13" t="s">
        <v>759</v>
      </c>
      <c r="B855" t="s">
        <v>2444</v>
      </c>
    </row>
    <row r="856" spans="1:2" x14ac:dyDescent="0.25">
      <c r="A856" s="13" t="s">
        <v>761</v>
      </c>
      <c r="B856" t="s">
        <v>2444</v>
      </c>
    </row>
    <row r="857" spans="1:2" x14ac:dyDescent="0.25">
      <c r="A857" s="13" t="s">
        <v>762</v>
      </c>
      <c r="B857" t="s">
        <v>2444</v>
      </c>
    </row>
    <row r="858" spans="1:2" x14ac:dyDescent="0.25">
      <c r="A858" s="13" t="s">
        <v>763</v>
      </c>
      <c r="B858" t="s">
        <v>2444</v>
      </c>
    </row>
    <row r="859" spans="1:2" x14ac:dyDescent="0.25">
      <c r="A859" s="13" t="s">
        <v>764</v>
      </c>
      <c r="B859" t="s">
        <v>2444</v>
      </c>
    </row>
    <row r="860" spans="1:2" x14ac:dyDescent="0.25">
      <c r="A860" s="13" t="s">
        <v>765</v>
      </c>
      <c r="B860" t="s">
        <v>2444</v>
      </c>
    </row>
    <row r="861" spans="1:2" x14ac:dyDescent="0.25">
      <c r="A861" s="13" t="s">
        <v>766</v>
      </c>
      <c r="B861" t="s">
        <v>2444</v>
      </c>
    </row>
    <row r="862" spans="1:2" x14ac:dyDescent="0.25">
      <c r="A862" s="13" t="s">
        <v>767</v>
      </c>
      <c r="B862" t="s">
        <v>2444</v>
      </c>
    </row>
    <row r="863" spans="1:2" x14ac:dyDescent="0.25">
      <c r="A863" s="13" t="s">
        <v>2278</v>
      </c>
      <c r="B863" t="s">
        <v>2444</v>
      </c>
    </row>
    <row r="864" spans="1:2" x14ac:dyDescent="0.25">
      <c r="A864" s="13" t="s">
        <v>2279</v>
      </c>
      <c r="B864" t="s">
        <v>2444</v>
      </c>
    </row>
    <row r="865" spans="1:2" x14ac:dyDescent="0.25">
      <c r="A865" s="13" t="s">
        <v>768</v>
      </c>
      <c r="B865" t="s">
        <v>2444</v>
      </c>
    </row>
    <row r="866" spans="1:2" x14ac:dyDescent="0.25">
      <c r="A866" s="13" t="s">
        <v>769</v>
      </c>
      <c r="B866" t="s">
        <v>2444</v>
      </c>
    </row>
    <row r="867" spans="1:2" x14ac:dyDescent="0.25">
      <c r="A867" s="13" t="s">
        <v>2280</v>
      </c>
      <c r="B867" t="s">
        <v>2444</v>
      </c>
    </row>
    <row r="868" spans="1:2" x14ac:dyDescent="0.25">
      <c r="A868" s="13" t="s">
        <v>770</v>
      </c>
      <c r="B868" t="s">
        <v>2444</v>
      </c>
    </row>
    <row r="869" spans="1:2" x14ac:dyDescent="0.25">
      <c r="A869" s="13" t="s">
        <v>771</v>
      </c>
      <c r="B869" t="s">
        <v>2444</v>
      </c>
    </row>
    <row r="870" spans="1:2" x14ac:dyDescent="0.25">
      <c r="A870" s="13" t="s">
        <v>772</v>
      </c>
      <c r="B870" t="s">
        <v>2444</v>
      </c>
    </row>
    <row r="871" spans="1:2" x14ac:dyDescent="0.25">
      <c r="A871" s="13" t="s">
        <v>773</v>
      </c>
      <c r="B871" t="s">
        <v>2444</v>
      </c>
    </row>
    <row r="872" spans="1:2" x14ac:dyDescent="0.25">
      <c r="A872" s="13" t="s">
        <v>2281</v>
      </c>
      <c r="B872" t="s">
        <v>2444</v>
      </c>
    </row>
    <row r="873" spans="1:2" x14ac:dyDescent="0.25">
      <c r="A873" s="13" t="s">
        <v>2282</v>
      </c>
      <c r="B873" t="s">
        <v>2444</v>
      </c>
    </row>
    <row r="874" spans="1:2" x14ac:dyDescent="0.25">
      <c r="A874" s="13" t="s">
        <v>774</v>
      </c>
      <c r="B874" t="s">
        <v>2444</v>
      </c>
    </row>
    <row r="875" spans="1:2" x14ac:dyDescent="0.25">
      <c r="A875" s="13" t="s">
        <v>775</v>
      </c>
      <c r="B875" t="s">
        <v>2444</v>
      </c>
    </row>
    <row r="876" spans="1:2" x14ac:dyDescent="0.25">
      <c r="A876" s="13" t="s">
        <v>776</v>
      </c>
      <c r="B876" t="s">
        <v>2444</v>
      </c>
    </row>
    <row r="877" spans="1:2" x14ac:dyDescent="0.25">
      <c r="A877" s="13" t="s">
        <v>2283</v>
      </c>
      <c r="B877" t="s">
        <v>2444</v>
      </c>
    </row>
    <row r="878" spans="1:2" x14ac:dyDescent="0.25">
      <c r="A878" s="13" t="s">
        <v>2284</v>
      </c>
      <c r="B878" t="s">
        <v>2444</v>
      </c>
    </row>
    <row r="879" spans="1:2" x14ac:dyDescent="0.25">
      <c r="A879" s="13" t="s">
        <v>2285</v>
      </c>
      <c r="B879" t="s">
        <v>2444</v>
      </c>
    </row>
    <row r="880" spans="1:2" x14ac:dyDescent="0.25">
      <c r="A880" s="13" t="s">
        <v>2286</v>
      </c>
      <c r="B880" t="s">
        <v>2497</v>
      </c>
    </row>
    <row r="881" spans="1:2" x14ac:dyDescent="0.25">
      <c r="A881" s="13" t="s">
        <v>2288</v>
      </c>
      <c r="B881" t="s">
        <v>2497</v>
      </c>
    </row>
    <row r="882" spans="1:2" x14ac:dyDescent="0.25">
      <c r="A882" s="13" t="s">
        <v>2289</v>
      </c>
      <c r="B882" t="s">
        <v>2497</v>
      </c>
    </row>
    <row r="883" spans="1:2" x14ac:dyDescent="0.25">
      <c r="A883" s="13" t="s">
        <v>2290</v>
      </c>
      <c r="B883" t="s">
        <v>2497</v>
      </c>
    </row>
    <row r="884" spans="1:2" x14ac:dyDescent="0.25">
      <c r="A884" s="13" t="s">
        <v>2291</v>
      </c>
      <c r="B884" t="s">
        <v>2497</v>
      </c>
    </row>
    <row r="885" spans="1:2" x14ac:dyDescent="0.25">
      <c r="A885" s="13" t="s">
        <v>2292</v>
      </c>
      <c r="B885" t="s">
        <v>2497</v>
      </c>
    </row>
    <row r="886" spans="1:2" x14ac:dyDescent="0.25">
      <c r="A886" s="13" t="s">
        <v>2293</v>
      </c>
      <c r="B886" t="s">
        <v>2497</v>
      </c>
    </row>
    <row r="887" spans="1:2" x14ac:dyDescent="0.25">
      <c r="A887" s="13" t="s">
        <v>2294</v>
      </c>
      <c r="B887" t="s">
        <v>2497</v>
      </c>
    </row>
    <row r="888" spans="1:2" x14ac:dyDescent="0.25">
      <c r="A888" s="13" t="s">
        <v>2295</v>
      </c>
      <c r="B888" t="s">
        <v>2497</v>
      </c>
    </row>
    <row r="889" spans="1:2" x14ac:dyDescent="0.25">
      <c r="A889" s="13" t="s">
        <v>2296</v>
      </c>
      <c r="B889" t="s">
        <v>2497</v>
      </c>
    </row>
    <row r="890" spans="1:2" x14ac:dyDescent="0.25">
      <c r="A890" s="13" t="s">
        <v>2297</v>
      </c>
      <c r="B890" t="s">
        <v>2497</v>
      </c>
    </row>
    <row r="891" spans="1:2" x14ac:dyDescent="0.25">
      <c r="A891" s="13" t="s">
        <v>2298</v>
      </c>
      <c r="B891" t="s">
        <v>2497</v>
      </c>
    </row>
    <row r="892" spans="1:2" x14ac:dyDescent="0.25">
      <c r="A892" s="13" t="s">
        <v>2299</v>
      </c>
      <c r="B892" t="s">
        <v>2497</v>
      </c>
    </row>
    <row r="893" spans="1:2" x14ac:dyDescent="0.25">
      <c r="A893" s="13" t="s">
        <v>2300</v>
      </c>
      <c r="B893" t="s">
        <v>2497</v>
      </c>
    </row>
    <row r="894" spans="1:2" x14ac:dyDescent="0.25">
      <c r="A894" s="13" t="s">
        <v>2301</v>
      </c>
      <c r="B894" t="s">
        <v>2497</v>
      </c>
    </row>
    <row r="895" spans="1:2" x14ac:dyDescent="0.25">
      <c r="A895" s="13" t="s">
        <v>2302</v>
      </c>
      <c r="B895" t="s">
        <v>2497</v>
      </c>
    </row>
    <row r="896" spans="1:2" x14ac:dyDescent="0.25">
      <c r="A896" s="13" t="s">
        <v>2303</v>
      </c>
      <c r="B896" t="s">
        <v>2497</v>
      </c>
    </row>
    <row r="897" spans="1:2" x14ac:dyDescent="0.25">
      <c r="A897" s="13" t="s">
        <v>2304</v>
      </c>
      <c r="B897" t="s">
        <v>2497</v>
      </c>
    </row>
    <row r="898" spans="1:2" x14ac:dyDescent="0.25">
      <c r="A898" s="13" t="s">
        <v>2305</v>
      </c>
      <c r="B898" t="s">
        <v>2497</v>
      </c>
    </row>
    <row r="899" spans="1:2" x14ac:dyDescent="0.25">
      <c r="A899" s="13" t="s">
        <v>2306</v>
      </c>
      <c r="B899" t="s">
        <v>2497</v>
      </c>
    </row>
    <row r="900" spans="1:2" x14ac:dyDescent="0.25">
      <c r="A900" s="13" t="s">
        <v>2307</v>
      </c>
      <c r="B900" t="s">
        <v>2497</v>
      </c>
    </row>
    <row r="901" spans="1:2" x14ac:dyDescent="0.25">
      <c r="A901" s="13" t="s">
        <v>2308</v>
      </c>
      <c r="B901" t="s">
        <v>2497</v>
      </c>
    </row>
    <row r="902" spans="1:2" x14ac:dyDescent="0.25">
      <c r="A902" s="13" t="s">
        <v>2309</v>
      </c>
      <c r="B902" t="s">
        <v>2497</v>
      </c>
    </row>
    <row r="903" spans="1:2" x14ac:dyDescent="0.25">
      <c r="A903" s="13" t="s">
        <v>2310</v>
      </c>
      <c r="B903" t="s">
        <v>2497</v>
      </c>
    </row>
    <row r="904" spans="1:2" x14ac:dyDescent="0.25">
      <c r="A904" s="13" t="s">
        <v>2311</v>
      </c>
      <c r="B904" t="s">
        <v>2497</v>
      </c>
    </row>
    <row r="905" spans="1:2" x14ac:dyDescent="0.25">
      <c r="A905" s="13" t="s">
        <v>2312</v>
      </c>
      <c r="B905" t="s">
        <v>2497</v>
      </c>
    </row>
    <row r="906" spans="1:2" x14ac:dyDescent="0.25">
      <c r="A906" s="13" t="s">
        <v>2313</v>
      </c>
      <c r="B906" t="s">
        <v>2497</v>
      </c>
    </row>
    <row r="907" spans="1:2" x14ac:dyDescent="0.25">
      <c r="A907" s="13" t="s">
        <v>777</v>
      </c>
      <c r="B907" t="s">
        <v>2497</v>
      </c>
    </row>
    <row r="908" spans="1:2" x14ac:dyDescent="0.25">
      <c r="A908" s="13" t="s">
        <v>779</v>
      </c>
      <c r="B908" t="s">
        <v>2497</v>
      </c>
    </row>
    <row r="909" spans="1:2" x14ac:dyDescent="0.25">
      <c r="A909" s="13" t="s">
        <v>780</v>
      </c>
      <c r="B909" t="s">
        <v>2497</v>
      </c>
    </row>
    <row r="910" spans="1:2" x14ac:dyDescent="0.25">
      <c r="A910" s="13" t="s">
        <v>781</v>
      </c>
      <c r="B910" t="s">
        <v>2497</v>
      </c>
    </row>
    <row r="911" spans="1:2" x14ac:dyDescent="0.25">
      <c r="A911" s="13" t="s">
        <v>782</v>
      </c>
      <c r="B911" t="s">
        <v>2497</v>
      </c>
    </row>
    <row r="912" spans="1:2" x14ac:dyDescent="0.25">
      <c r="A912" s="13" t="s">
        <v>783</v>
      </c>
      <c r="B912" t="s">
        <v>2497</v>
      </c>
    </row>
    <row r="913" spans="1:2" x14ac:dyDescent="0.25">
      <c r="A913" s="13" t="s">
        <v>784</v>
      </c>
      <c r="B913" t="s">
        <v>2497</v>
      </c>
    </row>
    <row r="914" spans="1:2" x14ac:dyDescent="0.25">
      <c r="A914" s="13" t="s">
        <v>785</v>
      </c>
      <c r="B914" t="s">
        <v>2497</v>
      </c>
    </row>
    <row r="915" spans="1:2" x14ac:dyDescent="0.25">
      <c r="A915" s="13" t="s">
        <v>786</v>
      </c>
      <c r="B915" t="s">
        <v>2497</v>
      </c>
    </row>
    <row r="916" spans="1:2" x14ac:dyDescent="0.25">
      <c r="A916" s="13" t="s">
        <v>787</v>
      </c>
      <c r="B916" t="s">
        <v>2497</v>
      </c>
    </row>
    <row r="917" spans="1:2" x14ac:dyDescent="0.25">
      <c r="A917" s="13" t="s">
        <v>788</v>
      </c>
      <c r="B917" t="s">
        <v>2497</v>
      </c>
    </row>
    <row r="918" spans="1:2" x14ac:dyDescent="0.25">
      <c r="A918" s="13" t="s">
        <v>789</v>
      </c>
      <c r="B918" t="s">
        <v>2497</v>
      </c>
    </row>
    <row r="919" spans="1:2" x14ac:dyDescent="0.25">
      <c r="A919" s="13" t="s">
        <v>790</v>
      </c>
      <c r="B919" t="s">
        <v>2497</v>
      </c>
    </row>
    <row r="920" spans="1:2" x14ac:dyDescent="0.25">
      <c r="A920" s="13" t="s">
        <v>791</v>
      </c>
      <c r="B920" t="s">
        <v>2497</v>
      </c>
    </row>
    <row r="921" spans="1:2" x14ac:dyDescent="0.25">
      <c r="A921" s="13" t="s">
        <v>792</v>
      </c>
      <c r="B921" t="s">
        <v>2497</v>
      </c>
    </row>
    <row r="922" spans="1:2" x14ac:dyDescent="0.25">
      <c r="A922" s="13" t="s">
        <v>793</v>
      </c>
      <c r="B922" t="s">
        <v>2497</v>
      </c>
    </row>
    <row r="923" spans="1:2" x14ac:dyDescent="0.25">
      <c r="A923" s="13" t="s">
        <v>794</v>
      </c>
      <c r="B923" t="s">
        <v>2497</v>
      </c>
    </row>
    <row r="924" spans="1:2" x14ac:dyDescent="0.25">
      <c r="A924" s="13" t="s">
        <v>795</v>
      </c>
      <c r="B924" t="s">
        <v>2497</v>
      </c>
    </row>
    <row r="925" spans="1:2" x14ac:dyDescent="0.25">
      <c r="A925" s="13" t="s">
        <v>796</v>
      </c>
      <c r="B925" t="s">
        <v>2497</v>
      </c>
    </row>
    <row r="926" spans="1:2" x14ac:dyDescent="0.25">
      <c r="A926" s="13" t="s">
        <v>797</v>
      </c>
      <c r="B926" t="s">
        <v>2497</v>
      </c>
    </row>
    <row r="927" spans="1:2" x14ac:dyDescent="0.25">
      <c r="A927" s="13" t="s">
        <v>798</v>
      </c>
      <c r="B927" t="s">
        <v>2497</v>
      </c>
    </row>
    <row r="928" spans="1:2" x14ac:dyDescent="0.25">
      <c r="A928" s="13" t="s">
        <v>799</v>
      </c>
      <c r="B928" t="s">
        <v>2497</v>
      </c>
    </row>
    <row r="929" spans="1:2" x14ac:dyDescent="0.25">
      <c r="A929" s="13" t="s">
        <v>800</v>
      </c>
      <c r="B929" t="s">
        <v>2497</v>
      </c>
    </row>
    <row r="930" spans="1:2" x14ac:dyDescent="0.25">
      <c r="A930" s="13" t="s">
        <v>801</v>
      </c>
      <c r="B930" t="s">
        <v>2497</v>
      </c>
    </row>
    <row r="931" spans="1:2" x14ac:dyDescent="0.25">
      <c r="A931" s="13" t="s">
        <v>802</v>
      </c>
      <c r="B931" t="s">
        <v>2497</v>
      </c>
    </row>
    <row r="932" spans="1:2" x14ac:dyDescent="0.25">
      <c r="A932" s="13" t="s">
        <v>803</v>
      </c>
      <c r="B932" t="s">
        <v>2497</v>
      </c>
    </row>
    <row r="933" spans="1:2" x14ac:dyDescent="0.25">
      <c r="A933" s="13" t="s">
        <v>804</v>
      </c>
      <c r="B933" t="s">
        <v>2497</v>
      </c>
    </row>
    <row r="934" spans="1:2" x14ac:dyDescent="0.25">
      <c r="A934" s="13" t="s">
        <v>805</v>
      </c>
      <c r="B934" t="s">
        <v>2497</v>
      </c>
    </row>
    <row r="935" spans="1:2" x14ac:dyDescent="0.25">
      <c r="A935" s="13" t="s">
        <v>807</v>
      </c>
      <c r="B935" t="s">
        <v>2497</v>
      </c>
    </row>
    <row r="936" spans="1:2" x14ac:dyDescent="0.25">
      <c r="A936" s="13" t="s">
        <v>808</v>
      </c>
      <c r="B936" t="s">
        <v>2497</v>
      </c>
    </row>
    <row r="937" spans="1:2" x14ac:dyDescent="0.25">
      <c r="A937" s="13" t="s">
        <v>809</v>
      </c>
      <c r="B937" t="s">
        <v>2497</v>
      </c>
    </row>
    <row r="938" spans="1:2" x14ac:dyDescent="0.25">
      <c r="A938" s="13" t="s">
        <v>810</v>
      </c>
      <c r="B938" t="s">
        <v>2497</v>
      </c>
    </row>
    <row r="939" spans="1:2" x14ac:dyDescent="0.25">
      <c r="A939" s="13" t="s">
        <v>812</v>
      </c>
      <c r="B939" t="s">
        <v>2455</v>
      </c>
    </row>
    <row r="940" spans="1:2" x14ac:dyDescent="0.25">
      <c r="A940" s="13" t="s">
        <v>814</v>
      </c>
      <c r="B940" t="s">
        <v>2455</v>
      </c>
    </row>
    <row r="941" spans="1:2" x14ac:dyDescent="0.25">
      <c r="A941" s="13" t="s">
        <v>815</v>
      </c>
      <c r="B941" t="s">
        <v>2455</v>
      </c>
    </row>
    <row r="942" spans="1:2" x14ac:dyDescent="0.25">
      <c r="A942" s="13" t="s">
        <v>816</v>
      </c>
      <c r="B942" t="s">
        <v>2455</v>
      </c>
    </row>
    <row r="943" spans="1:2" x14ac:dyDescent="0.25">
      <c r="A943" s="13" t="s">
        <v>817</v>
      </c>
      <c r="B943" t="s">
        <v>2455</v>
      </c>
    </row>
    <row r="944" spans="1:2" x14ac:dyDescent="0.25">
      <c r="A944" s="13" t="s">
        <v>818</v>
      </c>
      <c r="B944" t="s">
        <v>2455</v>
      </c>
    </row>
    <row r="945" spans="1:2" x14ac:dyDescent="0.25">
      <c r="A945" s="13" t="s">
        <v>819</v>
      </c>
      <c r="B945" t="s">
        <v>2498</v>
      </c>
    </row>
    <row r="946" spans="1:2" x14ac:dyDescent="0.25">
      <c r="A946" s="13" t="s">
        <v>821</v>
      </c>
      <c r="B946" t="s">
        <v>2499</v>
      </c>
    </row>
    <row r="947" spans="1:2" x14ac:dyDescent="0.25">
      <c r="A947" s="13" t="s">
        <v>823</v>
      </c>
      <c r="B947" t="s">
        <v>2499</v>
      </c>
    </row>
    <row r="948" spans="1:2" x14ac:dyDescent="0.25">
      <c r="A948" s="13" t="s">
        <v>825</v>
      </c>
      <c r="B948" t="s">
        <v>2499</v>
      </c>
    </row>
    <row r="949" spans="1:2" x14ac:dyDescent="0.25">
      <c r="A949" s="13" t="s">
        <v>826</v>
      </c>
      <c r="B949" t="s">
        <v>2500</v>
      </c>
    </row>
    <row r="950" spans="1:2" x14ac:dyDescent="0.25">
      <c r="A950" s="13" t="s">
        <v>828</v>
      </c>
      <c r="B950" t="s">
        <v>2500</v>
      </c>
    </row>
    <row r="951" spans="1:2" x14ac:dyDescent="0.25">
      <c r="A951" s="13" t="s">
        <v>829</v>
      </c>
      <c r="B951" t="s">
        <v>2500</v>
      </c>
    </row>
    <row r="952" spans="1:2" x14ac:dyDescent="0.25">
      <c r="A952" s="13" t="s">
        <v>830</v>
      </c>
      <c r="B952" t="s">
        <v>2500</v>
      </c>
    </row>
    <row r="953" spans="1:2" x14ac:dyDescent="0.25">
      <c r="A953" s="13" t="s">
        <v>831</v>
      </c>
      <c r="B953" t="s">
        <v>2500</v>
      </c>
    </row>
    <row r="954" spans="1:2" x14ac:dyDescent="0.25">
      <c r="A954" s="13" t="s">
        <v>832</v>
      </c>
      <c r="B954" t="s">
        <v>2500</v>
      </c>
    </row>
    <row r="955" spans="1:2" x14ac:dyDescent="0.25">
      <c r="A955" s="13" t="s">
        <v>833</v>
      </c>
      <c r="B955" t="s">
        <v>2500</v>
      </c>
    </row>
    <row r="956" spans="1:2" x14ac:dyDescent="0.25">
      <c r="A956" s="13" t="s">
        <v>834</v>
      </c>
      <c r="B956" t="s">
        <v>2500</v>
      </c>
    </row>
    <row r="957" spans="1:2" x14ac:dyDescent="0.25">
      <c r="A957" s="13" t="s">
        <v>835</v>
      </c>
      <c r="B957" t="s">
        <v>2500</v>
      </c>
    </row>
    <row r="958" spans="1:2" x14ac:dyDescent="0.25">
      <c r="A958" s="13" t="s">
        <v>836</v>
      </c>
      <c r="B958" t="s">
        <v>2500</v>
      </c>
    </row>
    <row r="959" spans="1:2" x14ac:dyDescent="0.25">
      <c r="A959" s="13" t="s">
        <v>838</v>
      </c>
      <c r="B959" t="s">
        <v>2500</v>
      </c>
    </row>
    <row r="960" spans="1:2" x14ac:dyDescent="0.25">
      <c r="A960" s="13" t="s">
        <v>839</v>
      </c>
      <c r="B960" t="s">
        <v>2500</v>
      </c>
    </row>
    <row r="961" spans="1:2" x14ac:dyDescent="0.25">
      <c r="A961" s="13" t="s">
        <v>840</v>
      </c>
      <c r="B961" t="s">
        <v>2500</v>
      </c>
    </row>
    <row r="962" spans="1:2" x14ac:dyDescent="0.25">
      <c r="A962" s="13" t="s">
        <v>841</v>
      </c>
      <c r="B962" t="s">
        <v>2500</v>
      </c>
    </row>
    <row r="963" spans="1:2" x14ac:dyDescent="0.25">
      <c r="A963" s="13" t="s">
        <v>842</v>
      </c>
      <c r="B963" t="s">
        <v>2500</v>
      </c>
    </row>
    <row r="964" spans="1:2" x14ac:dyDescent="0.25">
      <c r="A964" s="13" t="s">
        <v>843</v>
      </c>
      <c r="B964" t="s">
        <v>2500</v>
      </c>
    </row>
    <row r="965" spans="1:2" x14ac:dyDescent="0.25">
      <c r="A965" s="13" t="s">
        <v>844</v>
      </c>
      <c r="B965" t="s">
        <v>2500</v>
      </c>
    </row>
    <row r="966" spans="1:2" x14ac:dyDescent="0.25">
      <c r="A966" s="13" t="s">
        <v>845</v>
      </c>
      <c r="B966" t="s">
        <v>2500</v>
      </c>
    </row>
    <row r="967" spans="1:2" x14ac:dyDescent="0.25">
      <c r="A967" s="13" t="s">
        <v>846</v>
      </c>
      <c r="B967" t="s">
        <v>2500</v>
      </c>
    </row>
    <row r="968" spans="1:2" x14ac:dyDescent="0.25">
      <c r="A968" s="13" t="s">
        <v>847</v>
      </c>
      <c r="B968" t="s">
        <v>2500</v>
      </c>
    </row>
    <row r="969" spans="1:2" x14ac:dyDescent="0.25">
      <c r="A969" s="13" t="s">
        <v>848</v>
      </c>
      <c r="B969" t="s">
        <v>2500</v>
      </c>
    </row>
    <row r="970" spans="1:2" x14ac:dyDescent="0.25">
      <c r="A970" s="13" t="s">
        <v>849</v>
      </c>
      <c r="B970" t="s">
        <v>2500</v>
      </c>
    </row>
    <row r="971" spans="1:2" x14ac:dyDescent="0.25">
      <c r="A971" s="13" t="s">
        <v>850</v>
      </c>
      <c r="B971" t="s">
        <v>2500</v>
      </c>
    </row>
    <row r="972" spans="1:2" x14ac:dyDescent="0.25">
      <c r="A972" s="13" t="s">
        <v>851</v>
      </c>
      <c r="B972" t="s">
        <v>2500</v>
      </c>
    </row>
    <row r="973" spans="1:2" x14ac:dyDescent="0.25">
      <c r="A973" s="13" t="s">
        <v>852</v>
      </c>
      <c r="B973" t="s">
        <v>2500</v>
      </c>
    </row>
    <row r="974" spans="1:2" x14ac:dyDescent="0.25">
      <c r="A974" s="13" t="s">
        <v>853</v>
      </c>
      <c r="B974" t="s">
        <v>2500</v>
      </c>
    </row>
    <row r="975" spans="1:2" x14ac:dyDescent="0.25">
      <c r="A975" s="13" t="s">
        <v>854</v>
      </c>
      <c r="B975" t="s">
        <v>2500</v>
      </c>
    </row>
    <row r="976" spans="1:2" x14ac:dyDescent="0.25">
      <c r="A976" s="13" t="s">
        <v>855</v>
      </c>
      <c r="B976" t="s">
        <v>2500</v>
      </c>
    </row>
    <row r="977" spans="1:2" x14ac:dyDescent="0.25">
      <c r="A977" s="13" t="s">
        <v>856</v>
      </c>
      <c r="B977" t="s">
        <v>2500</v>
      </c>
    </row>
    <row r="978" spans="1:2" x14ac:dyDescent="0.25">
      <c r="A978" s="13" t="s">
        <v>857</v>
      </c>
      <c r="B978" t="s">
        <v>2500</v>
      </c>
    </row>
    <row r="979" spans="1:2" x14ac:dyDescent="0.25">
      <c r="A979" s="13" t="s">
        <v>858</v>
      </c>
      <c r="B979" t="s">
        <v>2478</v>
      </c>
    </row>
    <row r="980" spans="1:2" x14ac:dyDescent="0.25">
      <c r="A980" s="13" t="s">
        <v>860</v>
      </c>
      <c r="B980" t="s">
        <v>2478</v>
      </c>
    </row>
    <row r="981" spans="1:2" x14ac:dyDescent="0.25">
      <c r="A981" s="13" t="s">
        <v>861</v>
      </c>
      <c r="B981" t="s">
        <v>2478</v>
      </c>
    </row>
    <row r="982" spans="1:2" x14ac:dyDescent="0.25">
      <c r="A982" s="13" t="s">
        <v>862</v>
      </c>
      <c r="B982" t="s">
        <v>2478</v>
      </c>
    </row>
    <row r="983" spans="1:2" x14ac:dyDescent="0.25">
      <c r="A983" s="13" t="s">
        <v>863</v>
      </c>
      <c r="B983" t="s">
        <v>2478</v>
      </c>
    </row>
    <row r="984" spans="1:2" x14ac:dyDescent="0.25">
      <c r="A984" s="13" t="s">
        <v>864</v>
      </c>
      <c r="B984" t="s">
        <v>2501</v>
      </c>
    </row>
    <row r="985" spans="1:2" x14ac:dyDescent="0.25">
      <c r="A985" s="13" t="s">
        <v>866</v>
      </c>
      <c r="B985" t="s">
        <v>2501</v>
      </c>
    </row>
    <row r="986" spans="1:2" x14ac:dyDescent="0.25">
      <c r="A986" s="13" t="s">
        <v>867</v>
      </c>
      <c r="B986" t="s">
        <v>2501</v>
      </c>
    </row>
    <row r="987" spans="1:2" x14ac:dyDescent="0.25">
      <c r="A987" s="13" t="s">
        <v>868</v>
      </c>
      <c r="B987" t="s">
        <v>2501</v>
      </c>
    </row>
    <row r="988" spans="1:2" x14ac:dyDescent="0.25">
      <c r="A988" s="13" t="s">
        <v>869</v>
      </c>
      <c r="B988" t="s">
        <v>2501</v>
      </c>
    </row>
    <row r="989" spans="1:2" x14ac:dyDescent="0.25">
      <c r="A989" s="13" t="s">
        <v>870</v>
      </c>
      <c r="B989" t="s">
        <v>2501</v>
      </c>
    </row>
    <row r="990" spans="1:2" x14ac:dyDescent="0.25">
      <c r="A990" s="13" t="s">
        <v>871</v>
      </c>
      <c r="B990" t="s">
        <v>2501</v>
      </c>
    </row>
    <row r="991" spans="1:2" x14ac:dyDescent="0.25">
      <c r="A991" s="13" t="s">
        <v>872</v>
      </c>
      <c r="B991" t="s">
        <v>2501</v>
      </c>
    </row>
    <row r="992" spans="1:2" x14ac:dyDescent="0.25">
      <c r="A992" s="13" t="s">
        <v>873</v>
      </c>
      <c r="B992" t="s">
        <v>2501</v>
      </c>
    </row>
    <row r="993" spans="1:2" x14ac:dyDescent="0.25">
      <c r="A993" s="13" t="s">
        <v>874</v>
      </c>
      <c r="B993" t="s">
        <v>2502</v>
      </c>
    </row>
    <row r="994" spans="1:2" x14ac:dyDescent="0.25">
      <c r="A994" s="13" t="s">
        <v>876</v>
      </c>
      <c r="B994" t="s">
        <v>2502</v>
      </c>
    </row>
    <row r="995" spans="1:2" x14ac:dyDescent="0.25">
      <c r="A995" s="13" t="s">
        <v>877</v>
      </c>
      <c r="B995" t="s">
        <v>2502</v>
      </c>
    </row>
    <row r="996" spans="1:2" x14ac:dyDescent="0.25">
      <c r="A996" s="13" t="s">
        <v>878</v>
      </c>
      <c r="B996" t="s">
        <v>2502</v>
      </c>
    </row>
    <row r="997" spans="1:2" x14ac:dyDescent="0.25">
      <c r="A997" s="13" t="s">
        <v>879</v>
      </c>
      <c r="B997" t="s">
        <v>2502</v>
      </c>
    </row>
    <row r="998" spans="1:2" x14ac:dyDescent="0.25">
      <c r="A998" s="13" t="s">
        <v>880</v>
      </c>
      <c r="B998" t="s">
        <v>2502</v>
      </c>
    </row>
    <row r="999" spans="1:2" x14ac:dyDescent="0.25">
      <c r="A999" s="13" t="s">
        <v>881</v>
      </c>
      <c r="B999" t="s">
        <v>2502</v>
      </c>
    </row>
    <row r="1000" spans="1:2" x14ac:dyDescent="0.25">
      <c r="A1000" s="13" t="s">
        <v>882</v>
      </c>
      <c r="B1000" t="s">
        <v>2502</v>
      </c>
    </row>
    <row r="1001" spans="1:2" x14ac:dyDescent="0.25">
      <c r="A1001" s="13" t="s">
        <v>883</v>
      </c>
      <c r="B1001" t="s">
        <v>2502</v>
      </c>
    </row>
    <row r="1002" spans="1:2" x14ac:dyDescent="0.25">
      <c r="A1002" s="13" t="s">
        <v>884</v>
      </c>
      <c r="B1002" t="s">
        <v>2502</v>
      </c>
    </row>
    <row r="1003" spans="1:2" x14ac:dyDescent="0.25">
      <c r="A1003" s="13" t="s">
        <v>885</v>
      </c>
      <c r="B1003" t="s">
        <v>2502</v>
      </c>
    </row>
    <row r="1004" spans="1:2" x14ac:dyDescent="0.25">
      <c r="A1004" s="13" t="s">
        <v>887</v>
      </c>
      <c r="B1004" t="s">
        <v>2502</v>
      </c>
    </row>
    <row r="1005" spans="1:2" x14ac:dyDescent="0.25">
      <c r="A1005" s="13" t="s">
        <v>888</v>
      </c>
      <c r="B1005" t="s">
        <v>2502</v>
      </c>
    </row>
    <row r="1006" spans="1:2" x14ac:dyDescent="0.25">
      <c r="A1006" s="13" t="s">
        <v>889</v>
      </c>
      <c r="B1006" t="s">
        <v>2502</v>
      </c>
    </row>
    <row r="1007" spans="1:2" x14ac:dyDescent="0.25">
      <c r="A1007" s="13" t="s">
        <v>890</v>
      </c>
      <c r="B1007" t="s">
        <v>2480</v>
      </c>
    </row>
    <row r="1008" spans="1:2" x14ac:dyDescent="0.25">
      <c r="A1008" s="13" t="s">
        <v>892</v>
      </c>
      <c r="B1008" t="s">
        <v>2480</v>
      </c>
    </row>
    <row r="1009" spans="1:2" x14ac:dyDescent="0.25">
      <c r="A1009" s="13" t="s">
        <v>2321</v>
      </c>
      <c r="B1009" t="s">
        <v>2480</v>
      </c>
    </row>
    <row r="1010" spans="1:2" x14ac:dyDescent="0.25">
      <c r="A1010" s="13" t="s">
        <v>893</v>
      </c>
      <c r="B1010" t="s">
        <v>2480</v>
      </c>
    </row>
    <row r="1011" spans="1:2" x14ac:dyDescent="0.25">
      <c r="A1011" s="13" t="s">
        <v>894</v>
      </c>
      <c r="B1011" t="s">
        <v>2480</v>
      </c>
    </row>
    <row r="1012" spans="1:2" x14ac:dyDescent="0.25">
      <c r="A1012" s="13" t="s">
        <v>895</v>
      </c>
      <c r="B1012" t="s">
        <v>2480</v>
      </c>
    </row>
    <row r="1013" spans="1:2" x14ac:dyDescent="0.25">
      <c r="A1013" s="13" t="s">
        <v>896</v>
      </c>
      <c r="B1013" t="s">
        <v>2480</v>
      </c>
    </row>
    <row r="1014" spans="1:2" x14ac:dyDescent="0.25">
      <c r="A1014" s="13" t="s">
        <v>897</v>
      </c>
      <c r="B1014" t="s">
        <v>2480</v>
      </c>
    </row>
    <row r="1015" spans="1:2" x14ac:dyDescent="0.25">
      <c r="A1015" s="13" t="s">
        <v>898</v>
      </c>
      <c r="B1015" t="s">
        <v>2480</v>
      </c>
    </row>
    <row r="1016" spans="1:2" x14ac:dyDescent="0.25">
      <c r="A1016" s="13" t="s">
        <v>899</v>
      </c>
      <c r="B1016" t="s">
        <v>2480</v>
      </c>
    </row>
    <row r="1017" spans="1:2" x14ac:dyDescent="0.25">
      <c r="A1017" s="13" t="s">
        <v>900</v>
      </c>
      <c r="B1017" t="s">
        <v>2480</v>
      </c>
    </row>
    <row r="1018" spans="1:2" x14ac:dyDescent="0.25">
      <c r="A1018" s="13" t="s">
        <v>901</v>
      </c>
      <c r="B1018" t="s">
        <v>2480</v>
      </c>
    </row>
    <row r="1019" spans="1:2" x14ac:dyDescent="0.25">
      <c r="A1019" s="13" t="s">
        <v>902</v>
      </c>
      <c r="B1019" t="s">
        <v>2480</v>
      </c>
    </row>
    <row r="1020" spans="1:2" x14ac:dyDescent="0.25">
      <c r="A1020" s="13" t="s">
        <v>903</v>
      </c>
      <c r="B1020" t="s">
        <v>2480</v>
      </c>
    </row>
    <row r="1021" spans="1:2" x14ac:dyDescent="0.25">
      <c r="A1021" s="13" t="s">
        <v>904</v>
      </c>
      <c r="B1021" t="s">
        <v>2480</v>
      </c>
    </row>
    <row r="1022" spans="1:2" x14ac:dyDescent="0.25">
      <c r="A1022" s="13" t="s">
        <v>905</v>
      </c>
      <c r="B1022" t="s">
        <v>2480</v>
      </c>
    </row>
    <row r="1023" spans="1:2" x14ac:dyDescent="0.25">
      <c r="A1023" s="13" t="s">
        <v>906</v>
      </c>
      <c r="B1023" t="s">
        <v>2480</v>
      </c>
    </row>
    <row r="1024" spans="1:2" x14ac:dyDescent="0.25">
      <c r="A1024" s="13" t="s">
        <v>907</v>
      </c>
      <c r="B1024" t="s">
        <v>2480</v>
      </c>
    </row>
    <row r="1025" spans="1:2" x14ac:dyDescent="0.25">
      <c r="A1025" s="13" t="s">
        <v>908</v>
      </c>
      <c r="B1025" t="s">
        <v>2480</v>
      </c>
    </row>
    <row r="1026" spans="1:2" x14ac:dyDescent="0.25">
      <c r="A1026" s="13" t="s">
        <v>909</v>
      </c>
      <c r="B1026" t="s">
        <v>2480</v>
      </c>
    </row>
    <row r="1027" spans="1:2" x14ac:dyDescent="0.25">
      <c r="A1027" s="13" t="s">
        <v>910</v>
      </c>
      <c r="B1027" t="s">
        <v>2480</v>
      </c>
    </row>
    <row r="1028" spans="1:2" x14ac:dyDescent="0.25">
      <c r="A1028" s="13" t="s">
        <v>911</v>
      </c>
      <c r="B1028" t="s">
        <v>2480</v>
      </c>
    </row>
    <row r="1029" spans="1:2" x14ac:dyDescent="0.25">
      <c r="A1029" s="13" t="s">
        <v>912</v>
      </c>
      <c r="B1029" t="s">
        <v>2480</v>
      </c>
    </row>
    <row r="1030" spans="1:2" x14ac:dyDescent="0.25">
      <c r="A1030" s="13" t="s">
        <v>913</v>
      </c>
      <c r="B1030" t="s">
        <v>2480</v>
      </c>
    </row>
    <row r="1031" spans="1:2" x14ac:dyDescent="0.25">
      <c r="A1031" s="13" t="s">
        <v>914</v>
      </c>
      <c r="B1031" t="s">
        <v>2480</v>
      </c>
    </row>
    <row r="1032" spans="1:2" x14ac:dyDescent="0.25">
      <c r="A1032" s="13" t="s">
        <v>915</v>
      </c>
      <c r="B1032" t="s">
        <v>2480</v>
      </c>
    </row>
    <row r="1033" spans="1:2" x14ac:dyDescent="0.25">
      <c r="A1033" s="13" t="s">
        <v>916</v>
      </c>
      <c r="B1033" t="s">
        <v>2480</v>
      </c>
    </row>
    <row r="1034" spans="1:2" x14ac:dyDescent="0.25">
      <c r="A1034" s="13" t="s">
        <v>917</v>
      </c>
      <c r="B1034" t="s">
        <v>2480</v>
      </c>
    </row>
    <row r="1035" spans="1:2" x14ac:dyDescent="0.25">
      <c r="A1035" s="13" t="s">
        <v>918</v>
      </c>
      <c r="B1035" t="s">
        <v>2480</v>
      </c>
    </row>
    <row r="1036" spans="1:2" x14ac:dyDescent="0.25">
      <c r="A1036" s="13" t="s">
        <v>2322</v>
      </c>
      <c r="B1036" t="s">
        <v>2503</v>
      </c>
    </row>
    <row r="1037" spans="1:2" x14ac:dyDescent="0.25">
      <c r="A1037" s="13" t="s">
        <v>919</v>
      </c>
      <c r="B1037" t="s">
        <v>2503</v>
      </c>
    </row>
    <row r="1038" spans="1:2" x14ac:dyDescent="0.25">
      <c r="A1038" s="13" t="s">
        <v>921</v>
      </c>
      <c r="B1038" t="s">
        <v>2503</v>
      </c>
    </row>
    <row r="1039" spans="1:2" x14ac:dyDescent="0.25">
      <c r="A1039" s="13" t="s">
        <v>922</v>
      </c>
      <c r="B1039" t="s">
        <v>2503</v>
      </c>
    </row>
    <row r="1040" spans="1:2" x14ac:dyDescent="0.25">
      <c r="A1040" s="13" t="s">
        <v>923</v>
      </c>
      <c r="B1040" t="s">
        <v>2503</v>
      </c>
    </row>
    <row r="1041" spans="1:2" x14ac:dyDescent="0.25">
      <c r="A1041" s="13" t="s">
        <v>924</v>
      </c>
      <c r="B1041" t="s">
        <v>2503</v>
      </c>
    </row>
    <row r="1042" spans="1:2" x14ac:dyDescent="0.25">
      <c r="A1042" s="13" t="s">
        <v>925</v>
      </c>
      <c r="B1042" t="s">
        <v>2503</v>
      </c>
    </row>
    <row r="1043" spans="1:2" x14ac:dyDescent="0.25">
      <c r="A1043" s="13" t="s">
        <v>926</v>
      </c>
      <c r="B1043" t="s">
        <v>2503</v>
      </c>
    </row>
    <row r="1044" spans="1:2" x14ac:dyDescent="0.25">
      <c r="A1044" s="13" t="s">
        <v>927</v>
      </c>
      <c r="B1044" t="s">
        <v>2503</v>
      </c>
    </row>
    <row r="1045" spans="1:2" x14ac:dyDescent="0.25">
      <c r="A1045" s="13" t="s">
        <v>928</v>
      </c>
      <c r="B1045" t="s">
        <v>2503</v>
      </c>
    </row>
    <row r="1046" spans="1:2" x14ac:dyDescent="0.25">
      <c r="A1046" s="13" t="s">
        <v>929</v>
      </c>
      <c r="B1046" t="s">
        <v>2503</v>
      </c>
    </row>
    <row r="1047" spans="1:2" x14ac:dyDescent="0.25">
      <c r="A1047" s="13" t="s">
        <v>930</v>
      </c>
      <c r="B1047" t="s">
        <v>2503</v>
      </c>
    </row>
    <row r="1048" spans="1:2" x14ac:dyDescent="0.25">
      <c r="A1048" s="13" t="s">
        <v>931</v>
      </c>
      <c r="B1048" t="s">
        <v>2503</v>
      </c>
    </row>
    <row r="1049" spans="1:2" x14ac:dyDescent="0.25">
      <c r="A1049" s="13" t="s">
        <v>932</v>
      </c>
      <c r="B1049" t="s">
        <v>2503</v>
      </c>
    </row>
    <row r="1050" spans="1:2" x14ac:dyDescent="0.25">
      <c r="A1050" s="13" t="s">
        <v>933</v>
      </c>
      <c r="B1050" t="s">
        <v>2503</v>
      </c>
    </row>
    <row r="1051" spans="1:2" x14ac:dyDescent="0.25">
      <c r="A1051" s="13" t="s">
        <v>934</v>
      </c>
      <c r="B1051" t="s">
        <v>2503</v>
      </c>
    </row>
    <row r="1052" spans="1:2" x14ac:dyDescent="0.25">
      <c r="A1052" s="13" t="s">
        <v>935</v>
      </c>
      <c r="B1052" t="s">
        <v>2503</v>
      </c>
    </row>
    <row r="1053" spans="1:2" x14ac:dyDescent="0.25">
      <c r="A1053" s="13" t="s">
        <v>936</v>
      </c>
      <c r="B1053" t="s">
        <v>2503</v>
      </c>
    </row>
    <row r="1054" spans="1:2" x14ac:dyDescent="0.25">
      <c r="A1054" s="13" t="s">
        <v>937</v>
      </c>
      <c r="B1054" t="s">
        <v>2503</v>
      </c>
    </row>
    <row r="1055" spans="1:2" x14ac:dyDescent="0.25">
      <c r="A1055" s="13" t="s">
        <v>938</v>
      </c>
      <c r="B1055" t="s">
        <v>2503</v>
      </c>
    </row>
    <row r="1056" spans="1:2" x14ac:dyDescent="0.25">
      <c r="A1056" s="13" t="s">
        <v>939</v>
      </c>
      <c r="B1056" t="s">
        <v>2503</v>
      </c>
    </row>
    <row r="1057" spans="1:2" x14ac:dyDescent="0.25">
      <c r="A1057" s="13" t="s">
        <v>940</v>
      </c>
      <c r="B1057" t="s">
        <v>2503</v>
      </c>
    </row>
    <row r="1058" spans="1:2" x14ac:dyDescent="0.25">
      <c r="A1058" s="13" t="s">
        <v>941</v>
      </c>
      <c r="B1058" t="s">
        <v>2503</v>
      </c>
    </row>
    <row r="1059" spans="1:2" x14ac:dyDescent="0.25">
      <c r="A1059" s="13" t="s">
        <v>942</v>
      </c>
      <c r="B1059" t="s">
        <v>2503</v>
      </c>
    </row>
    <row r="1060" spans="1:2" x14ac:dyDescent="0.25">
      <c r="A1060" s="13" t="s">
        <v>943</v>
      </c>
      <c r="B1060" t="s">
        <v>2503</v>
      </c>
    </row>
    <row r="1061" spans="1:2" x14ac:dyDescent="0.25">
      <c r="A1061" s="13" t="s">
        <v>944</v>
      </c>
      <c r="B1061" t="s">
        <v>2503</v>
      </c>
    </row>
    <row r="1062" spans="1:2" x14ac:dyDescent="0.25">
      <c r="A1062" s="13" t="s">
        <v>945</v>
      </c>
      <c r="B1062" t="s">
        <v>2503</v>
      </c>
    </row>
    <row r="1063" spans="1:2" x14ac:dyDescent="0.25">
      <c r="A1063" s="13" t="s">
        <v>946</v>
      </c>
      <c r="B1063" t="s">
        <v>2503</v>
      </c>
    </row>
    <row r="1064" spans="1:2" x14ac:dyDescent="0.25">
      <c r="A1064" s="13" t="s">
        <v>948</v>
      </c>
      <c r="B1064" t="s">
        <v>2503</v>
      </c>
    </row>
    <row r="1065" spans="1:2" x14ac:dyDescent="0.25">
      <c r="A1065" s="13" t="s">
        <v>949</v>
      </c>
      <c r="B1065" t="s">
        <v>2503</v>
      </c>
    </row>
    <row r="1066" spans="1:2" x14ac:dyDescent="0.25">
      <c r="A1066" s="13" t="s">
        <v>950</v>
      </c>
      <c r="B1066" t="s">
        <v>2503</v>
      </c>
    </row>
    <row r="1067" spans="1:2" x14ac:dyDescent="0.25">
      <c r="A1067" s="13" t="s">
        <v>951</v>
      </c>
      <c r="B1067" t="s">
        <v>2503</v>
      </c>
    </row>
    <row r="1068" spans="1:2" x14ac:dyDescent="0.25">
      <c r="A1068" s="13" t="s">
        <v>952</v>
      </c>
      <c r="B1068" t="s">
        <v>2503</v>
      </c>
    </row>
    <row r="1069" spans="1:2" x14ac:dyDescent="0.25">
      <c r="A1069" s="13" t="s">
        <v>953</v>
      </c>
      <c r="B1069" t="s">
        <v>2503</v>
      </c>
    </row>
    <row r="1070" spans="1:2" x14ac:dyDescent="0.25">
      <c r="A1070" s="13" t="s">
        <v>954</v>
      </c>
      <c r="B1070" t="s">
        <v>2503</v>
      </c>
    </row>
    <row r="1071" spans="1:2" x14ac:dyDescent="0.25">
      <c r="A1071" s="13" t="s">
        <v>955</v>
      </c>
      <c r="B1071" t="s">
        <v>2504</v>
      </c>
    </row>
    <row r="1072" spans="1:2" x14ac:dyDescent="0.25">
      <c r="A1072" s="13" t="s">
        <v>957</v>
      </c>
      <c r="B1072" t="s">
        <v>2504</v>
      </c>
    </row>
    <row r="1073" spans="1:2" x14ac:dyDescent="0.25">
      <c r="A1073" s="13" t="s">
        <v>958</v>
      </c>
      <c r="B1073" t="s">
        <v>2504</v>
      </c>
    </row>
    <row r="1074" spans="1:2" x14ac:dyDescent="0.25">
      <c r="A1074" s="13" t="s">
        <v>959</v>
      </c>
      <c r="B1074" t="s">
        <v>2504</v>
      </c>
    </row>
    <row r="1075" spans="1:2" x14ac:dyDescent="0.25">
      <c r="A1075" s="13" t="s">
        <v>960</v>
      </c>
      <c r="B1075" t="s">
        <v>2504</v>
      </c>
    </row>
    <row r="1076" spans="1:2" x14ac:dyDescent="0.25">
      <c r="A1076" s="13" t="s">
        <v>961</v>
      </c>
      <c r="B1076" t="s">
        <v>2504</v>
      </c>
    </row>
    <row r="1077" spans="1:2" x14ac:dyDescent="0.25">
      <c r="A1077" s="13" t="s">
        <v>962</v>
      </c>
      <c r="B1077" t="s">
        <v>2504</v>
      </c>
    </row>
    <row r="1078" spans="1:2" x14ac:dyDescent="0.25">
      <c r="A1078" s="13" t="s">
        <v>963</v>
      </c>
      <c r="B1078" t="s">
        <v>2504</v>
      </c>
    </row>
    <row r="1079" spans="1:2" x14ac:dyDescent="0.25">
      <c r="A1079" s="13" t="s">
        <v>964</v>
      </c>
      <c r="B1079" t="s">
        <v>2504</v>
      </c>
    </row>
    <row r="1080" spans="1:2" x14ac:dyDescent="0.25">
      <c r="A1080" s="13" t="s">
        <v>965</v>
      </c>
      <c r="B1080" t="s">
        <v>2504</v>
      </c>
    </row>
    <row r="1081" spans="1:2" x14ac:dyDescent="0.25">
      <c r="A1081" s="13" t="s">
        <v>966</v>
      </c>
      <c r="B1081" t="s">
        <v>2504</v>
      </c>
    </row>
    <row r="1082" spans="1:2" x14ac:dyDescent="0.25">
      <c r="A1082" s="13" t="s">
        <v>967</v>
      </c>
      <c r="B1082" t="s">
        <v>2504</v>
      </c>
    </row>
    <row r="1083" spans="1:2" x14ac:dyDescent="0.25">
      <c r="A1083" s="13" t="s">
        <v>968</v>
      </c>
      <c r="B1083" t="s">
        <v>2505</v>
      </c>
    </row>
    <row r="1084" spans="1:2" x14ac:dyDescent="0.25">
      <c r="A1084" s="13" t="s">
        <v>970</v>
      </c>
      <c r="B1084" t="s">
        <v>2505</v>
      </c>
    </row>
    <row r="1085" spans="1:2" x14ac:dyDescent="0.25">
      <c r="A1085" s="13" t="s">
        <v>971</v>
      </c>
      <c r="B1085" t="s">
        <v>2505</v>
      </c>
    </row>
    <row r="1086" spans="1:2" x14ac:dyDescent="0.25">
      <c r="A1086" s="13" t="s">
        <v>972</v>
      </c>
      <c r="B1086" t="s">
        <v>2505</v>
      </c>
    </row>
    <row r="1087" spans="1:2" x14ac:dyDescent="0.25">
      <c r="A1087" s="13" t="s">
        <v>973</v>
      </c>
      <c r="B1087" t="s">
        <v>2505</v>
      </c>
    </row>
    <row r="1088" spans="1:2" x14ac:dyDescent="0.25">
      <c r="A1088" s="13" t="s">
        <v>974</v>
      </c>
      <c r="B1088" t="s">
        <v>2505</v>
      </c>
    </row>
    <row r="1089" spans="1:2" x14ac:dyDescent="0.25">
      <c r="A1089" s="13" t="s">
        <v>975</v>
      </c>
      <c r="B1089" t="s">
        <v>2505</v>
      </c>
    </row>
    <row r="1090" spans="1:2" x14ac:dyDescent="0.25">
      <c r="A1090" s="13" t="s">
        <v>976</v>
      </c>
      <c r="B1090" t="s">
        <v>2505</v>
      </c>
    </row>
    <row r="1091" spans="1:2" x14ac:dyDescent="0.25">
      <c r="A1091" s="13" t="s">
        <v>977</v>
      </c>
      <c r="B1091" t="s">
        <v>2505</v>
      </c>
    </row>
    <row r="1092" spans="1:2" x14ac:dyDescent="0.25">
      <c r="A1092" s="13" t="s">
        <v>978</v>
      </c>
      <c r="B1092" t="s">
        <v>2505</v>
      </c>
    </row>
    <row r="1093" spans="1:2" x14ac:dyDescent="0.25">
      <c r="A1093" s="13" t="s">
        <v>979</v>
      </c>
      <c r="B1093" t="s">
        <v>2505</v>
      </c>
    </row>
    <row r="1094" spans="1:2" x14ac:dyDescent="0.25">
      <c r="A1094" s="13" t="s">
        <v>980</v>
      </c>
      <c r="B1094" t="s">
        <v>2505</v>
      </c>
    </row>
    <row r="1095" spans="1:2" x14ac:dyDescent="0.25">
      <c r="A1095" s="13" t="s">
        <v>981</v>
      </c>
      <c r="B1095" t="s">
        <v>2505</v>
      </c>
    </row>
    <row r="1096" spans="1:2" x14ac:dyDescent="0.25">
      <c r="A1096" s="13" t="s">
        <v>982</v>
      </c>
      <c r="B1096" t="s">
        <v>2505</v>
      </c>
    </row>
    <row r="1097" spans="1:2" x14ac:dyDescent="0.25">
      <c r="A1097" s="13" t="s">
        <v>983</v>
      </c>
      <c r="B1097" t="s">
        <v>2505</v>
      </c>
    </row>
    <row r="1098" spans="1:2" x14ac:dyDescent="0.25">
      <c r="A1098" s="13" t="s">
        <v>984</v>
      </c>
      <c r="B1098" t="s">
        <v>2505</v>
      </c>
    </row>
    <row r="1099" spans="1:2" x14ac:dyDescent="0.25">
      <c r="A1099" s="13" t="s">
        <v>985</v>
      </c>
      <c r="B1099" t="s">
        <v>2505</v>
      </c>
    </row>
    <row r="1100" spans="1:2" x14ac:dyDescent="0.25">
      <c r="A1100" s="13" t="s">
        <v>986</v>
      </c>
      <c r="B1100" t="s">
        <v>2505</v>
      </c>
    </row>
    <row r="1101" spans="1:2" x14ac:dyDescent="0.25">
      <c r="A1101" s="13" t="s">
        <v>987</v>
      </c>
      <c r="B1101" t="s">
        <v>2505</v>
      </c>
    </row>
    <row r="1102" spans="1:2" x14ac:dyDescent="0.25">
      <c r="A1102" s="13" t="s">
        <v>988</v>
      </c>
      <c r="B1102" t="s">
        <v>2505</v>
      </c>
    </row>
    <row r="1103" spans="1:2" x14ac:dyDescent="0.25">
      <c r="A1103" s="13" t="s">
        <v>989</v>
      </c>
      <c r="B1103" t="s">
        <v>2505</v>
      </c>
    </row>
    <row r="1104" spans="1:2" x14ac:dyDescent="0.25">
      <c r="A1104" s="13" t="s">
        <v>990</v>
      </c>
      <c r="B1104" t="s">
        <v>2505</v>
      </c>
    </row>
    <row r="1105" spans="1:2" x14ac:dyDescent="0.25">
      <c r="A1105" s="13" t="s">
        <v>991</v>
      </c>
      <c r="B1105" t="s">
        <v>2505</v>
      </c>
    </row>
    <row r="1106" spans="1:2" x14ac:dyDescent="0.25">
      <c r="A1106" s="13" t="s">
        <v>992</v>
      </c>
      <c r="B1106" t="s">
        <v>2505</v>
      </c>
    </row>
    <row r="1107" spans="1:2" x14ac:dyDescent="0.25">
      <c r="A1107" s="13" t="s">
        <v>2326</v>
      </c>
      <c r="B1107" t="s">
        <v>2505</v>
      </c>
    </row>
    <row r="1108" spans="1:2" x14ac:dyDescent="0.25">
      <c r="A1108" s="13" t="s">
        <v>993</v>
      </c>
      <c r="B1108" t="s">
        <v>2505</v>
      </c>
    </row>
    <row r="1109" spans="1:2" x14ac:dyDescent="0.25">
      <c r="A1109" s="13" t="s">
        <v>995</v>
      </c>
      <c r="B1109" t="s">
        <v>2505</v>
      </c>
    </row>
    <row r="1110" spans="1:2" x14ac:dyDescent="0.25">
      <c r="A1110" s="13" t="s">
        <v>996</v>
      </c>
      <c r="B1110" t="s">
        <v>2505</v>
      </c>
    </row>
    <row r="1111" spans="1:2" x14ac:dyDescent="0.25">
      <c r="A1111" s="13" t="s">
        <v>997</v>
      </c>
      <c r="B1111" t="s">
        <v>2505</v>
      </c>
    </row>
    <row r="1112" spans="1:2" x14ac:dyDescent="0.25">
      <c r="A1112" s="13" t="s">
        <v>998</v>
      </c>
      <c r="B1112" t="s">
        <v>2505</v>
      </c>
    </row>
    <row r="1113" spans="1:2" x14ac:dyDescent="0.25">
      <c r="A1113" s="13" t="s">
        <v>999</v>
      </c>
      <c r="B1113" t="s">
        <v>2505</v>
      </c>
    </row>
    <row r="1114" spans="1:2" x14ac:dyDescent="0.25">
      <c r="A1114" s="13" t="s">
        <v>1000</v>
      </c>
      <c r="B1114" t="s">
        <v>2505</v>
      </c>
    </row>
    <row r="1115" spans="1:2" x14ac:dyDescent="0.25">
      <c r="A1115" s="13" t="s">
        <v>1001</v>
      </c>
      <c r="B1115" t="s">
        <v>2505</v>
      </c>
    </row>
    <row r="1116" spans="1:2" x14ac:dyDescent="0.25">
      <c r="A1116" s="13" t="s">
        <v>1002</v>
      </c>
      <c r="B1116" t="s">
        <v>2505</v>
      </c>
    </row>
    <row r="1117" spans="1:2" x14ac:dyDescent="0.25">
      <c r="A1117" s="13" t="s">
        <v>1003</v>
      </c>
      <c r="B1117" t="s">
        <v>2505</v>
      </c>
    </row>
    <row r="1118" spans="1:2" x14ac:dyDescent="0.25">
      <c r="A1118" s="13" t="s">
        <v>1004</v>
      </c>
      <c r="B1118" t="s">
        <v>2505</v>
      </c>
    </row>
    <row r="1119" spans="1:2" x14ac:dyDescent="0.25">
      <c r="A1119" s="13" t="s">
        <v>1005</v>
      </c>
      <c r="B1119" t="s">
        <v>2505</v>
      </c>
    </row>
    <row r="1120" spans="1:2" x14ac:dyDescent="0.25">
      <c r="A1120" s="13" t="s">
        <v>1006</v>
      </c>
      <c r="B1120" t="s">
        <v>2505</v>
      </c>
    </row>
    <row r="1121" spans="1:2" x14ac:dyDescent="0.25">
      <c r="A1121" s="13" t="s">
        <v>1007</v>
      </c>
      <c r="B1121" t="s">
        <v>2505</v>
      </c>
    </row>
    <row r="1122" spans="1:2" x14ac:dyDescent="0.25">
      <c r="A1122" s="13" t="s">
        <v>1009</v>
      </c>
      <c r="B1122" t="s">
        <v>2505</v>
      </c>
    </row>
    <row r="1123" spans="1:2" x14ac:dyDescent="0.25">
      <c r="A1123" s="13" t="s">
        <v>1010</v>
      </c>
      <c r="B1123" t="s">
        <v>2505</v>
      </c>
    </row>
    <row r="1124" spans="1:2" x14ac:dyDescent="0.25">
      <c r="A1124" s="13" t="s">
        <v>1011</v>
      </c>
      <c r="B1124" t="s">
        <v>2505</v>
      </c>
    </row>
    <row r="1125" spans="1:2" x14ac:dyDescent="0.25">
      <c r="A1125" s="13" t="s">
        <v>1013</v>
      </c>
      <c r="B1125" t="s">
        <v>2505</v>
      </c>
    </row>
    <row r="1126" spans="1:2" x14ac:dyDescent="0.25">
      <c r="A1126" s="13" t="s">
        <v>1014</v>
      </c>
      <c r="B1126" t="s">
        <v>2504</v>
      </c>
    </row>
    <row r="1127" spans="1:2" x14ac:dyDescent="0.25">
      <c r="A1127" s="13" t="s">
        <v>1016</v>
      </c>
      <c r="B1127" t="s">
        <v>2504</v>
      </c>
    </row>
    <row r="1128" spans="1:2" x14ac:dyDescent="0.25">
      <c r="A1128" s="13" t="s">
        <v>1017</v>
      </c>
      <c r="B1128" t="s">
        <v>2504</v>
      </c>
    </row>
    <row r="1129" spans="1:2" x14ac:dyDescent="0.25">
      <c r="A1129" s="13" t="s">
        <v>1018</v>
      </c>
      <c r="B1129" t="s">
        <v>2504</v>
      </c>
    </row>
    <row r="1130" spans="1:2" x14ac:dyDescent="0.25">
      <c r="A1130" s="13" t="s">
        <v>1019</v>
      </c>
      <c r="B1130" t="s">
        <v>2504</v>
      </c>
    </row>
    <row r="1131" spans="1:2" x14ac:dyDescent="0.25">
      <c r="A1131" s="13" t="s">
        <v>1020</v>
      </c>
      <c r="B1131" t="s">
        <v>2504</v>
      </c>
    </row>
    <row r="1132" spans="1:2" x14ac:dyDescent="0.25">
      <c r="A1132" s="13" t="s">
        <v>1021</v>
      </c>
      <c r="B1132" t="s">
        <v>2504</v>
      </c>
    </row>
    <row r="1133" spans="1:2" x14ac:dyDescent="0.25">
      <c r="A1133" s="13" t="s">
        <v>1022</v>
      </c>
      <c r="B1133" t="s">
        <v>2504</v>
      </c>
    </row>
    <row r="1134" spans="1:2" x14ac:dyDescent="0.25">
      <c r="A1134" s="13" t="s">
        <v>1023</v>
      </c>
      <c r="B1134" t="s">
        <v>2499</v>
      </c>
    </row>
    <row r="1135" spans="1:2" x14ac:dyDescent="0.25">
      <c r="A1135" s="13" t="s">
        <v>1025</v>
      </c>
      <c r="B1135" t="s">
        <v>2499</v>
      </c>
    </row>
    <row r="1136" spans="1:2" x14ac:dyDescent="0.25">
      <c r="A1136" s="13" t="s">
        <v>1026</v>
      </c>
      <c r="B1136" t="s">
        <v>2499</v>
      </c>
    </row>
    <row r="1137" spans="1:2" x14ac:dyDescent="0.25">
      <c r="A1137" s="13" t="s">
        <v>1027</v>
      </c>
      <c r="B1137" t="s">
        <v>2499</v>
      </c>
    </row>
    <row r="1138" spans="1:2" x14ac:dyDescent="0.25">
      <c r="A1138" s="13" t="s">
        <v>1028</v>
      </c>
      <c r="B1138" t="s">
        <v>2499</v>
      </c>
    </row>
    <row r="1139" spans="1:2" x14ac:dyDescent="0.25">
      <c r="A1139" s="13" t="s">
        <v>1029</v>
      </c>
      <c r="B1139" t="s">
        <v>2499</v>
      </c>
    </row>
    <row r="1140" spans="1:2" x14ac:dyDescent="0.25">
      <c r="A1140" s="13" t="s">
        <v>1030</v>
      </c>
      <c r="B1140" t="s">
        <v>2499</v>
      </c>
    </row>
    <row r="1141" spans="1:2" x14ac:dyDescent="0.25">
      <c r="A1141" s="13" t="s">
        <v>1031</v>
      </c>
      <c r="B1141" t="s">
        <v>2499</v>
      </c>
    </row>
    <row r="1142" spans="1:2" x14ac:dyDescent="0.25">
      <c r="A1142" s="13" t="s">
        <v>2327</v>
      </c>
      <c r="B1142" t="s">
        <v>2499</v>
      </c>
    </row>
    <row r="1143" spans="1:2" x14ac:dyDescent="0.25">
      <c r="A1143" s="13" t="s">
        <v>1032</v>
      </c>
      <c r="B1143" t="s">
        <v>2502</v>
      </c>
    </row>
    <row r="1144" spans="1:2" x14ac:dyDescent="0.25">
      <c r="A1144" s="13" t="s">
        <v>1034</v>
      </c>
      <c r="B1144" t="s">
        <v>2502</v>
      </c>
    </row>
    <row r="1145" spans="1:2" x14ac:dyDescent="0.25">
      <c r="A1145" s="13" t="s">
        <v>2328</v>
      </c>
      <c r="B1145" t="s">
        <v>2503</v>
      </c>
    </row>
    <row r="1146" spans="1:2" x14ac:dyDescent="0.25">
      <c r="A1146" s="13" t="s">
        <v>1036</v>
      </c>
      <c r="B1146" t="s">
        <v>2503</v>
      </c>
    </row>
    <row r="1147" spans="1:2" x14ac:dyDescent="0.25">
      <c r="A1147" s="13" t="s">
        <v>1038</v>
      </c>
      <c r="B1147" t="s">
        <v>2506</v>
      </c>
    </row>
    <row r="1148" spans="1:2" x14ac:dyDescent="0.25">
      <c r="A1148" s="13" t="s">
        <v>1040</v>
      </c>
      <c r="B1148" t="s">
        <v>2506</v>
      </c>
    </row>
    <row r="1149" spans="1:2" x14ac:dyDescent="0.25">
      <c r="A1149" s="13" t="s">
        <v>1041</v>
      </c>
      <c r="B1149" t="s">
        <v>2506</v>
      </c>
    </row>
    <row r="1150" spans="1:2" x14ac:dyDescent="0.25">
      <c r="A1150" s="13" t="s">
        <v>1042</v>
      </c>
      <c r="B1150" t="s">
        <v>2506</v>
      </c>
    </row>
    <row r="1151" spans="1:2" x14ac:dyDescent="0.25">
      <c r="A1151" s="13" t="s">
        <v>1043</v>
      </c>
      <c r="B1151" t="s">
        <v>2506</v>
      </c>
    </row>
    <row r="1152" spans="1:2" x14ac:dyDescent="0.25">
      <c r="A1152" s="13" t="s">
        <v>1044</v>
      </c>
      <c r="B1152" t="s">
        <v>2506</v>
      </c>
    </row>
    <row r="1153" spans="1:2" x14ac:dyDescent="0.25">
      <c r="A1153" s="13" t="s">
        <v>1045</v>
      </c>
      <c r="B1153" t="s">
        <v>2506</v>
      </c>
    </row>
    <row r="1154" spans="1:2" x14ac:dyDescent="0.25">
      <c r="A1154" s="13" t="s">
        <v>1046</v>
      </c>
      <c r="B1154" t="s">
        <v>2506</v>
      </c>
    </row>
    <row r="1155" spans="1:2" x14ac:dyDescent="0.25">
      <c r="A1155" s="13" t="s">
        <v>1047</v>
      </c>
      <c r="B1155" t="s">
        <v>2506</v>
      </c>
    </row>
    <row r="1156" spans="1:2" x14ac:dyDescent="0.25">
      <c r="A1156" s="13" t="s">
        <v>1048</v>
      </c>
      <c r="B1156" t="s">
        <v>2506</v>
      </c>
    </row>
    <row r="1157" spans="1:2" x14ac:dyDescent="0.25">
      <c r="A1157" s="13" t="s">
        <v>1049</v>
      </c>
      <c r="B1157" t="s">
        <v>2506</v>
      </c>
    </row>
    <row r="1158" spans="1:2" x14ac:dyDescent="0.25">
      <c r="A1158" s="13" t="s">
        <v>1050</v>
      </c>
      <c r="B1158" t="s">
        <v>2506</v>
      </c>
    </row>
    <row r="1159" spans="1:2" x14ac:dyDescent="0.25">
      <c r="A1159" s="13" t="s">
        <v>1051</v>
      </c>
      <c r="B1159" t="s">
        <v>2506</v>
      </c>
    </row>
    <row r="1160" spans="1:2" x14ac:dyDescent="0.25">
      <c r="A1160" s="13" t="s">
        <v>1053</v>
      </c>
      <c r="B1160" t="s">
        <v>2506</v>
      </c>
    </row>
    <row r="1161" spans="1:2" x14ac:dyDescent="0.25">
      <c r="A1161" s="13" t="s">
        <v>1054</v>
      </c>
      <c r="B1161" t="s">
        <v>2506</v>
      </c>
    </row>
    <row r="1162" spans="1:2" x14ac:dyDescent="0.25">
      <c r="A1162" s="13" t="s">
        <v>1055</v>
      </c>
      <c r="B1162" t="s">
        <v>2506</v>
      </c>
    </row>
    <row r="1163" spans="1:2" x14ac:dyDescent="0.25">
      <c r="A1163" s="13" t="s">
        <v>1056</v>
      </c>
      <c r="B1163" t="s">
        <v>2506</v>
      </c>
    </row>
    <row r="1164" spans="1:2" x14ac:dyDescent="0.25">
      <c r="A1164" s="13" t="s">
        <v>1057</v>
      </c>
      <c r="B1164" t="s">
        <v>2506</v>
      </c>
    </row>
    <row r="1165" spans="1:2" x14ac:dyDescent="0.25">
      <c r="A1165" s="13" t="s">
        <v>1058</v>
      </c>
      <c r="B1165" t="s">
        <v>2506</v>
      </c>
    </row>
    <row r="1166" spans="1:2" x14ac:dyDescent="0.25">
      <c r="A1166" s="13" t="s">
        <v>1059</v>
      </c>
      <c r="B1166" t="s">
        <v>2506</v>
      </c>
    </row>
    <row r="1167" spans="1:2" x14ac:dyDescent="0.25">
      <c r="A1167" s="13" t="s">
        <v>1060</v>
      </c>
      <c r="B1167" t="s">
        <v>2506</v>
      </c>
    </row>
    <row r="1168" spans="1:2" x14ac:dyDescent="0.25">
      <c r="A1168" s="13" t="s">
        <v>1061</v>
      </c>
      <c r="B1168" t="s">
        <v>2506</v>
      </c>
    </row>
    <row r="1169" spans="1:2" ht="45" x14ac:dyDescent="0.25">
      <c r="A1169" s="13" t="s">
        <v>2330</v>
      </c>
      <c r="B1169" s="12" t="s">
        <v>2518</v>
      </c>
    </row>
    <row r="1170" spans="1:2" x14ac:dyDescent="0.25">
      <c r="A1170" s="13" t="s">
        <v>2335</v>
      </c>
      <c r="B1170" t="s">
        <v>2507</v>
      </c>
    </row>
    <row r="1171" spans="1:2" x14ac:dyDescent="0.25">
      <c r="A1171" s="13" t="s">
        <v>2338</v>
      </c>
      <c r="B1171" t="s">
        <v>2507</v>
      </c>
    </row>
    <row r="1172" spans="1:2" x14ac:dyDescent="0.25">
      <c r="A1172" s="13" t="s">
        <v>2339</v>
      </c>
      <c r="B1172" t="s">
        <v>2507</v>
      </c>
    </row>
    <row r="1173" spans="1:2" x14ac:dyDescent="0.25">
      <c r="A1173" s="13" t="s">
        <v>2340</v>
      </c>
      <c r="B1173" t="s">
        <v>2507</v>
      </c>
    </row>
    <row r="1174" spans="1:2" x14ac:dyDescent="0.25">
      <c r="A1174" s="13" t="s">
        <v>2341</v>
      </c>
      <c r="B1174" t="s">
        <v>2507</v>
      </c>
    </row>
    <row r="1175" spans="1:2" x14ac:dyDescent="0.25">
      <c r="A1175" s="13" t="s">
        <v>2342</v>
      </c>
      <c r="B1175" t="s">
        <v>2507</v>
      </c>
    </row>
    <row r="1176" spans="1:2" x14ac:dyDescent="0.25">
      <c r="A1176" s="13" t="s">
        <v>2343</v>
      </c>
      <c r="B1176" t="s">
        <v>2507</v>
      </c>
    </row>
    <row r="1177" spans="1:2" x14ac:dyDescent="0.25">
      <c r="A1177" s="13" t="s">
        <v>2344</v>
      </c>
      <c r="B1177" t="s">
        <v>2507</v>
      </c>
    </row>
    <row r="1178" spans="1:2" x14ac:dyDescent="0.25">
      <c r="A1178" s="13" t="s">
        <v>2345</v>
      </c>
      <c r="B1178" t="s">
        <v>2507</v>
      </c>
    </row>
    <row r="1179" spans="1:2" x14ac:dyDescent="0.25">
      <c r="A1179" s="13" t="s">
        <v>2346</v>
      </c>
      <c r="B1179" t="s">
        <v>2507</v>
      </c>
    </row>
    <row r="1180" spans="1:2" x14ac:dyDescent="0.25">
      <c r="A1180" s="13" t="s">
        <v>2347</v>
      </c>
      <c r="B1180" t="s">
        <v>2507</v>
      </c>
    </row>
    <row r="1181" spans="1:2" x14ac:dyDescent="0.25">
      <c r="A1181" s="13" t="s">
        <v>2348</v>
      </c>
      <c r="B1181" t="s">
        <v>2507</v>
      </c>
    </row>
    <row r="1182" spans="1:2" x14ac:dyDescent="0.25">
      <c r="A1182" s="13" t="s">
        <v>2349</v>
      </c>
      <c r="B1182" t="s">
        <v>2507</v>
      </c>
    </row>
    <row r="1183" spans="1:2" x14ac:dyDescent="0.25">
      <c r="A1183" s="13" t="s">
        <v>2350</v>
      </c>
      <c r="B1183" t="s">
        <v>2507</v>
      </c>
    </row>
    <row r="1184" spans="1:2" x14ac:dyDescent="0.25">
      <c r="A1184" s="13" t="s">
        <v>2351</v>
      </c>
      <c r="B1184" t="s">
        <v>2507</v>
      </c>
    </row>
    <row r="1185" spans="1:2" x14ac:dyDescent="0.25">
      <c r="A1185" s="13" t="s">
        <v>2352</v>
      </c>
      <c r="B1185" t="s">
        <v>2507</v>
      </c>
    </row>
    <row r="1186" spans="1:2" x14ac:dyDescent="0.25">
      <c r="A1186" s="13" t="s">
        <v>2353</v>
      </c>
      <c r="B1186" t="s">
        <v>2507</v>
      </c>
    </row>
    <row r="1187" spans="1:2" x14ac:dyDescent="0.25">
      <c r="A1187" s="13" t="s">
        <v>2354</v>
      </c>
      <c r="B1187" t="s">
        <v>2507</v>
      </c>
    </row>
    <row r="1188" spans="1:2" x14ac:dyDescent="0.25">
      <c r="A1188" s="13" t="s">
        <v>2355</v>
      </c>
      <c r="B1188" t="s">
        <v>2507</v>
      </c>
    </row>
    <row r="1189" spans="1:2" x14ac:dyDescent="0.25">
      <c r="A1189" s="13" t="s">
        <v>2356</v>
      </c>
      <c r="B1189" t="s">
        <v>2507</v>
      </c>
    </row>
    <row r="1190" spans="1:2" x14ac:dyDescent="0.25">
      <c r="A1190" s="13" t="s">
        <v>2357</v>
      </c>
      <c r="B1190" t="s">
        <v>2507</v>
      </c>
    </row>
    <row r="1191" spans="1:2" x14ac:dyDescent="0.25">
      <c r="A1191" s="13" t="s">
        <v>2358</v>
      </c>
      <c r="B1191" t="s">
        <v>2507</v>
      </c>
    </row>
    <row r="1192" spans="1:2" x14ac:dyDescent="0.25">
      <c r="A1192" s="13" t="s">
        <v>2359</v>
      </c>
      <c r="B1192" t="s">
        <v>2507</v>
      </c>
    </row>
    <row r="1193" spans="1:2" x14ac:dyDescent="0.25">
      <c r="A1193" s="13" t="s">
        <v>2360</v>
      </c>
      <c r="B1193" t="s">
        <v>2507</v>
      </c>
    </row>
    <row r="1194" spans="1:2" x14ac:dyDescent="0.25">
      <c r="A1194" s="13" t="s">
        <v>2361</v>
      </c>
      <c r="B1194" t="s">
        <v>2507</v>
      </c>
    </row>
    <row r="1195" spans="1:2" x14ac:dyDescent="0.25">
      <c r="A1195" s="13" t="s">
        <v>2362</v>
      </c>
      <c r="B1195" t="s">
        <v>2507</v>
      </c>
    </row>
    <row r="1196" spans="1:2" x14ac:dyDescent="0.25">
      <c r="A1196" s="13" t="s">
        <v>2363</v>
      </c>
      <c r="B1196" t="s">
        <v>2507</v>
      </c>
    </row>
    <row r="1197" spans="1:2" x14ac:dyDescent="0.25">
      <c r="A1197" s="13" t="s">
        <v>2364</v>
      </c>
      <c r="B1197" t="s">
        <v>2507</v>
      </c>
    </row>
    <row r="1198" spans="1:2" x14ac:dyDescent="0.25">
      <c r="A1198" s="13" t="s">
        <v>2365</v>
      </c>
      <c r="B1198" t="s">
        <v>2507</v>
      </c>
    </row>
    <row r="1199" spans="1:2" x14ac:dyDescent="0.25">
      <c r="A1199" s="13" t="s">
        <v>2366</v>
      </c>
      <c r="B1199" t="s">
        <v>2508</v>
      </c>
    </row>
    <row r="1200" spans="1:2" x14ac:dyDescent="0.25">
      <c r="A1200" s="13" t="s">
        <v>2369</v>
      </c>
      <c r="B1200" t="s">
        <v>2508</v>
      </c>
    </row>
    <row r="1201" spans="1:2" x14ac:dyDescent="0.25">
      <c r="A1201" s="13" t="s">
        <v>2370</v>
      </c>
      <c r="B1201" t="s">
        <v>2508</v>
      </c>
    </row>
    <row r="1202" spans="1:2" x14ac:dyDescent="0.25">
      <c r="A1202" s="13" t="s">
        <v>2371</v>
      </c>
      <c r="B1202" t="s">
        <v>2508</v>
      </c>
    </row>
    <row r="1203" spans="1:2" x14ac:dyDescent="0.25">
      <c r="A1203" s="13" t="s">
        <v>2372</v>
      </c>
      <c r="B1203" t="s">
        <v>2508</v>
      </c>
    </row>
    <row r="1204" spans="1:2" x14ac:dyDescent="0.25">
      <c r="A1204" s="13" t="s">
        <v>2373</v>
      </c>
      <c r="B1204" t="s">
        <v>2508</v>
      </c>
    </row>
    <row r="1205" spans="1:2" x14ac:dyDescent="0.25">
      <c r="A1205" s="13" t="s">
        <v>2374</v>
      </c>
      <c r="B1205" t="s">
        <v>2508</v>
      </c>
    </row>
    <row r="1206" spans="1:2" x14ac:dyDescent="0.25">
      <c r="A1206" s="13" t="s">
        <v>2375</v>
      </c>
      <c r="B1206" t="s">
        <v>2508</v>
      </c>
    </row>
    <row r="1207" spans="1:2" x14ac:dyDescent="0.25">
      <c r="A1207" s="13" t="s">
        <v>2376</v>
      </c>
      <c r="B1207" t="s">
        <v>2508</v>
      </c>
    </row>
    <row r="1208" spans="1:2" x14ac:dyDescent="0.25">
      <c r="A1208" s="13" t="s">
        <v>2377</v>
      </c>
      <c r="B1208" t="s">
        <v>2508</v>
      </c>
    </row>
    <row r="1209" spans="1:2" x14ac:dyDescent="0.25">
      <c r="A1209" s="13" t="s">
        <v>2378</v>
      </c>
      <c r="B1209" t="s">
        <v>2508</v>
      </c>
    </row>
    <row r="1210" spans="1:2" x14ac:dyDescent="0.25">
      <c r="A1210" s="13" t="s">
        <v>2379</v>
      </c>
      <c r="B1210" t="s">
        <v>2508</v>
      </c>
    </row>
    <row r="1211" spans="1:2" x14ac:dyDescent="0.25">
      <c r="A1211" s="13" t="s">
        <v>2380</v>
      </c>
      <c r="B1211" t="s">
        <v>2508</v>
      </c>
    </row>
    <row r="1212" spans="1:2" x14ac:dyDescent="0.25">
      <c r="A1212" s="13" t="s">
        <v>2381</v>
      </c>
      <c r="B1212" t="s">
        <v>2508</v>
      </c>
    </row>
    <row r="1213" spans="1:2" x14ac:dyDescent="0.25">
      <c r="A1213" s="13" t="s">
        <v>2382</v>
      </c>
      <c r="B1213" t="s">
        <v>2508</v>
      </c>
    </row>
    <row r="1214" spans="1:2" x14ac:dyDescent="0.25">
      <c r="A1214" s="13" t="s">
        <v>2383</v>
      </c>
      <c r="B1214" t="s">
        <v>2508</v>
      </c>
    </row>
    <row r="1215" spans="1:2" x14ac:dyDescent="0.25">
      <c r="A1215" s="13" t="s">
        <v>2384</v>
      </c>
      <c r="B1215" t="s">
        <v>2508</v>
      </c>
    </row>
    <row r="1216" spans="1:2" x14ac:dyDescent="0.25">
      <c r="A1216" s="13" t="s">
        <v>2385</v>
      </c>
      <c r="B1216" t="s">
        <v>2508</v>
      </c>
    </row>
    <row r="1217" spans="1:2" x14ac:dyDescent="0.25">
      <c r="A1217" s="13" t="s">
        <v>2386</v>
      </c>
      <c r="B1217" t="s">
        <v>2508</v>
      </c>
    </row>
    <row r="1218" spans="1:2" x14ac:dyDescent="0.25">
      <c r="A1218" s="13" t="s">
        <v>2387</v>
      </c>
      <c r="B1218" t="s">
        <v>2508</v>
      </c>
    </row>
    <row r="1219" spans="1:2" x14ac:dyDescent="0.25">
      <c r="A1219" s="13" t="s">
        <v>2388</v>
      </c>
      <c r="B1219" t="s">
        <v>2508</v>
      </c>
    </row>
    <row r="1220" spans="1:2" x14ac:dyDescent="0.25">
      <c r="A1220" s="13" t="s">
        <v>2389</v>
      </c>
      <c r="B1220" t="s">
        <v>2508</v>
      </c>
    </row>
    <row r="1221" spans="1:2" x14ac:dyDescent="0.25">
      <c r="A1221" s="13" t="s">
        <v>2390</v>
      </c>
      <c r="B1221" t="s">
        <v>2508</v>
      </c>
    </row>
    <row r="1222" spans="1:2" x14ac:dyDescent="0.25">
      <c r="A1222" s="13" t="s">
        <v>2391</v>
      </c>
      <c r="B1222" t="s">
        <v>2508</v>
      </c>
    </row>
    <row r="1223" spans="1:2" x14ac:dyDescent="0.25">
      <c r="A1223" s="13" t="s">
        <v>2392</v>
      </c>
      <c r="B1223" t="s">
        <v>2508</v>
      </c>
    </row>
    <row r="1224" spans="1:2" x14ac:dyDescent="0.25">
      <c r="A1224" s="13" t="s">
        <v>2393</v>
      </c>
      <c r="B1224" t="s">
        <v>2508</v>
      </c>
    </row>
    <row r="1225" spans="1:2" x14ac:dyDescent="0.25">
      <c r="A1225" s="13" t="s">
        <v>2394</v>
      </c>
      <c r="B1225" t="s">
        <v>2508</v>
      </c>
    </row>
    <row r="1226" spans="1:2" x14ac:dyDescent="0.25">
      <c r="A1226" s="13" t="s">
        <v>2395</v>
      </c>
      <c r="B1226" t="s">
        <v>2508</v>
      </c>
    </row>
    <row r="1227" spans="1:2" x14ac:dyDescent="0.25">
      <c r="A1227" s="13" t="s">
        <v>2396</v>
      </c>
      <c r="B1227" t="s">
        <v>2508</v>
      </c>
    </row>
    <row r="1228" spans="1:2" x14ac:dyDescent="0.25">
      <c r="A1228" s="13" t="s">
        <v>1062</v>
      </c>
      <c r="B1228" t="s">
        <v>2508</v>
      </c>
    </row>
    <row r="1229" spans="1:2" x14ac:dyDescent="0.25">
      <c r="A1229" s="13" t="s">
        <v>2397</v>
      </c>
      <c r="B1229" t="s">
        <v>2509</v>
      </c>
    </row>
    <row r="1230" spans="1:2" x14ac:dyDescent="0.25">
      <c r="A1230" s="13" t="s">
        <v>2400</v>
      </c>
      <c r="B1230" t="s">
        <v>2509</v>
      </c>
    </row>
    <row r="1231" spans="1:2" x14ac:dyDescent="0.25">
      <c r="A1231" s="13" t="s">
        <v>2401</v>
      </c>
      <c r="B1231" t="s">
        <v>2509</v>
      </c>
    </row>
    <row r="1232" spans="1:2" x14ac:dyDescent="0.25">
      <c r="A1232" s="13" t="s">
        <v>2402</v>
      </c>
      <c r="B1232" t="s">
        <v>2509</v>
      </c>
    </row>
    <row r="1233" spans="1:2" x14ac:dyDescent="0.25">
      <c r="A1233" s="13" t="s">
        <v>2403</v>
      </c>
      <c r="B1233" t="s">
        <v>2509</v>
      </c>
    </row>
    <row r="1234" spans="1:2" x14ac:dyDescent="0.25">
      <c r="A1234" s="13" t="s">
        <v>2404</v>
      </c>
      <c r="B1234" t="s">
        <v>2509</v>
      </c>
    </row>
    <row r="1235" spans="1:2" x14ac:dyDescent="0.25">
      <c r="A1235" s="13" t="s">
        <v>2405</v>
      </c>
      <c r="B1235" t="s">
        <v>2509</v>
      </c>
    </row>
    <row r="1236" spans="1:2" x14ac:dyDescent="0.25">
      <c r="A1236" s="13" t="s">
        <v>2406</v>
      </c>
      <c r="B1236" t="s">
        <v>2509</v>
      </c>
    </row>
    <row r="1237" spans="1:2" x14ac:dyDescent="0.25">
      <c r="A1237" s="13" t="s">
        <v>2407</v>
      </c>
      <c r="B1237" t="s">
        <v>2509</v>
      </c>
    </row>
    <row r="1238" spans="1:2" x14ac:dyDescent="0.25">
      <c r="A1238" s="13" t="s">
        <v>2408</v>
      </c>
      <c r="B1238" t="s">
        <v>2509</v>
      </c>
    </row>
    <row r="1239" spans="1:2" x14ac:dyDescent="0.25">
      <c r="A1239" s="13" t="s">
        <v>2409</v>
      </c>
      <c r="B1239" t="s">
        <v>2509</v>
      </c>
    </row>
    <row r="1240" spans="1:2" x14ac:dyDescent="0.25">
      <c r="A1240" s="13" t="s">
        <v>2410</v>
      </c>
      <c r="B1240" t="s">
        <v>2509</v>
      </c>
    </row>
    <row r="1241" spans="1:2" x14ac:dyDescent="0.25">
      <c r="A1241" s="13" t="s">
        <v>2411</v>
      </c>
      <c r="B1241" t="s">
        <v>2509</v>
      </c>
    </row>
    <row r="1242" spans="1:2" x14ac:dyDescent="0.25">
      <c r="A1242" s="13" t="s">
        <v>2412</v>
      </c>
      <c r="B1242" t="s">
        <v>2509</v>
      </c>
    </row>
    <row r="1243" spans="1:2" x14ac:dyDescent="0.25">
      <c r="A1243" s="13" t="s">
        <v>2413</v>
      </c>
      <c r="B1243" t="s">
        <v>2509</v>
      </c>
    </row>
    <row r="1244" spans="1:2" x14ac:dyDescent="0.25">
      <c r="A1244" s="13" t="s">
        <v>2414</v>
      </c>
      <c r="B1244" t="s">
        <v>2509</v>
      </c>
    </row>
    <row r="1245" spans="1:2" x14ac:dyDescent="0.25">
      <c r="A1245" s="13" t="s">
        <v>2415</v>
      </c>
      <c r="B1245" t="s">
        <v>2509</v>
      </c>
    </row>
    <row r="1246" spans="1:2" x14ac:dyDescent="0.25">
      <c r="A1246" s="13" t="s">
        <v>2416</v>
      </c>
      <c r="B1246" t="s">
        <v>2509</v>
      </c>
    </row>
    <row r="1247" spans="1:2" x14ac:dyDescent="0.25">
      <c r="A1247" s="13" t="s">
        <v>2417</v>
      </c>
      <c r="B1247" t="s">
        <v>2509</v>
      </c>
    </row>
    <row r="1248" spans="1:2" x14ac:dyDescent="0.25">
      <c r="A1248" s="13" t="s">
        <v>2418</v>
      </c>
      <c r="B1248" t="s">
        <v>2509</v>
      </c>
    </row>
    <row r="1249" spans="1:2" x14ac:dyDescent="0.25">
      <c r="A1249" s="13" t="s">
        <v>2419</v>
      </c>
      <c r="B1249" t="s">
        <v>2509</v>
      </c>
    </row>
    <row r="1250" spans="1:2" x14ac:dyDescent="0.25">
      <c r="A1250" s="13" t="s">
        <v>2420</v>
      </c>
      <c r="B1250" t="s">
        <v>2509</v>
      </c>
    </row>
    <row r="1251" spans="1:2" x14ac:dyDescent="0.25">
      <c r="A1251" s="13" t="s">
        <v>2421</v>
      </c>
      <c r="B1251" t="s">
        <v>2509</v>
      </c>
    </row>
    <row r="1252" spans="1:2" x14ac:dyDescent="0.25">
      <c r="A1252" s="13" t="s">
        <v>2422</v>
      </c>
      <c r="B1252" t="s">
        <v>2509</v>
      </c>
    </row>
    <row r="1253" spans="1:2" x14ac:dyDescent="0.25">
      <c r="A1253" s="13" t="s">
        <v>2423</v>
      </c>
      <c r="B1253" t="s">
        <v>2509</v>
      </c>
    </row>
    <row r="1254" spans="1:2" x14ac:dyDescent="0.25">
      <c r="A1254" s="13" t="s">
        <v>2424</v>
      </c>
      <c r="B1254" t="s">
        <v>2509</v>
      </c>
    </row>
    <row r="1255" spans="1:2" x14ac:dyDescent="0.25">
      <c r="A1255" s="13" t="s">
        <v>2425</v>
      </c>
      <c r="B1255" t="s">
        <v>2509</v>
      </c>
    </row>
    <row r="1256" spans="1:2" x14ac:dyDescent="0.25">
      <c r="A1256" s="13" t="s">
        <v>2426</v>
      </c>
      <c r="B1256" t="s">
        <v>2509</v>
      </c>
    </row>
    <row r="1257" spans="1:2" x14ac:dyDescent="0.25">
      <c r="A1257" s="13" t="s">
        <v>2427</v>
      </c>
      <c r="B1257" t="s">
        <v>2509</v>
      </c>
    </row>
    <row r="1258" spans="1:2" x14ac:dyDescent="0.25">
      <c r="A1258" s="13" t="s">
        <v>1064</v>
      </c>
      <c r="B1258" t="s">
        <v>2510</v>
      </c>
    </row>
    <row r="1259" spans="1:2" x14ac:dyDescent="0.25">
      <c r="A1259" s="13" t="s">
        <v>1066</v>
      </c>
      <c r="B1259" t="s">
        <v>2510</v>
      </c>
    </row>
    <row r="1260" spans="1:2" x14ac:dyDescent="0.25">
      <c r="A1260" s="13" t="s">
        <v>1067</v>
      </c>
      <c r="B1260" t="s">
        <v>2510</v>
      </c>
    </row>
    <row r="1261" spans="1:2" x14ac:dyDescent="0.25">
      <c r="A1261" s="13" t="s">
        <v>1068</v>
      </c>
      <c r="B1261" t="s">
        <v>2510</v>
      </c>
    </row>
    <row r="1262" spans="1:2" x14ac:dyDescent="0.25">
      <c r="A1262" s="13" t="s">
        <v>1069</v>
      </c>
      <c r="B1262" t="s">
        <v>2510</v>
      </c>
    </row>
    <row r="1263" spans="1:2" x14ac:dyDescent="0.25">
      <c r="A1263" s="13" t="s">
        <v>1070</v>
      </c>
      <c r="B1263" t="s">
        <v>2510</v>
      </c>
    </row>
    <row r="1264" spans="1:2" x14ac:dyDescent="0.25">
      <c r="A1264" s="13" t="s">
        <v>1071</v>
      </c>
      <c r="B1264" t="s">
        <v>2510</v>
      </c>
    </row>
    <row r="1265" spans="1:2" x14ac:dyDescent="0.25">
      <c r="A1265" s="13" t="s">
        <v>1072</v>
      </c>
      <c r="B1265" t="s">
        <v>2510</v>
      </c>
    </row>
    <row r="1266" spans="1:2" x14ac:dyDescent="0.25">
      <c r="A1266" s="13" t="s">
        <v>1073</v>
      </c>
      <c r="B1266" t="s">
        <v>2510</v>
      </c>
    </row>
    <row r="1267" spans="1:2" x14ac:dyDescent="0.25">
      <c r="A1267" s="13" t="s">
        <v>1074</v>
      </c>
      <c r="B1267" t="s">
        <v>2510</v>
      </c>
    </row>
    <row r="1268" spans="1:2" x14ac:dyDescent="0.25">
      <c r="A1268" s="13" t="s">
        <v>1075</v>
      </c>
      <c r="B1268" t="s">
        <v>2510</v>
      </c>
    </row>
    <row r="1269" spans="1:2" x14ac:dyDescent="0.25">
      <c r="A1269" s="13" t="s">
        <v>1076</v>
      </c>
      <c r="B1269" t="s">
        <v>2510</v>
      </c>
    </row>
    <row r="1270" spans="1:2" x14ac:dyDescent="0.25">
      <c r="A1270" s="13" t="s">
        <v>1077</v>
      </c>
      <c r="B1270" t="s">
        <v>2510</v>
      </c>
    </row>
    <row r="1271" spans="1:2" x14ac:dyDescent="0.25">
      <c r="A1271" s="13" t="s">
        <v>1078</v>
      </c>
      <c r="B1271" t="s">
        <v>2510</v>
      </c>
    </row>
    <row r="1272" spans="1:2" x14ac:dyDescent="0.25">
      <c r="A1272" s="13" t="s">
        <v>1079</v>
      </c>
      <c r="B1272" t="s">
        <v>2510</v>
      </c>
    </row>
    <row r="1273" spans="1:2" x14ac:dyDescent="0.25">
      <c r="A1273" s="13" t="s">
        <v>1080</v>
      </c>
      <c r="B1273" t="s">
        <v>2510</v>
      </c>
    </row>
    <row r="1274" spans="1:2" x14ac:dyDescent="0.25">
      <c r="A1274" s="13" t="s">
        <v>1081</v>
      </c>
      <c r="B1274" t="s">
        <v>2510</v>
      </c>
    </row>
    <row r="1275" spans="1:2" x14ac:dyDescent="0.25">
      <c r="A1275" s="13" t="s">
        <v>1082</v>
      </c>
      <c r="B1275" t="s">
        <v>2510</v>
      </c>
    </row>
    <row r="1276" spans="1:2" x14ac:dyDescent="0.25">
      <c r="A1276" s="13" t="s">
        <v>1083</v>
      </c>
      <c r="B1276" t="s">
        <v>2510</v>
      </c>
    </row>
    <row r="1277" spans="1:2" x14ac:dyDescent="0.25">
      <c r="A1277" s="13" t="s">
        <v>1084</v>
      </c>
      <c r="B1277" t="s">
        <v>2510</v>
      </c>
    </row>
    <row r="1278" spans="1:2" x14ac:dyDescent="0.25">
      <c r="A1278" s="13" t="s">
        <v>1085</v>
      </c>
      <c r="B1278" t="s">
        <v>2510</v>
      </c>
    </row>
    <row r="1279" spans="1:2" x14ac:dyDescent="0.25">
      <c r="A1279" s="13" t="s">
        <v>1086</v>
      </c>
      <c r="B1279" t="s">
        <v>2510</v>
      </c>
    </row>
    <row r="1280" spans="1:2" x14ac:dyDescent="0.25">
      <c r="A1280" s="13" t="s">
        <v>1087</v>
      </c>
      <c r="B1280" t="s">
        <v>2510</v>
      </c>
    </row>
    <row r="1281" spans="1:2" x14ac:dyDescent="0.25">
      <c r="A1281" s="13" t="s">
        <v>1088</v>
      </c>
      <c r="B1281" t="s">
        <v>2510</v>
      </c>
    </row>
    <row r="1282" spans="1:2" x14ac:dyDescent="0.25">
      <c r="A1282" s="13" t="s">
        <v>1090</v>
      </c>
      <c r="B1282" t="s">
        <v>2510</v>
      </c>
    </row>
    <row r="1283" spans="1:2" x14ac:dyDescent="0.25">
      <c r="A1283" s="13" t="s">
        <v>1091</v>
      </c>
      <c r="B1283" t="s">
        <v>2510</v>
      </c>
    </row>
    <row r="1284" spans="1:2" x14ac:dyDescent="0.25">
      <c r="A1284" s="13" t="s">
        <v>1092</v>
      </c>
      <c r="B1284" t="s">
        <v>2510</v>
      </c>
    </row>
    <row r="1285" spans="1:2" x14ac:dyDescent="0.25">
      <c r="A1285" s="13" t="s">
        <v>1093</v>
      </c>
      <c r="B1285" t="s">
        <v>2510</v>
      </c>
    </row>
    <row r="1286" spans="1:2" x14ac:dyDescent="0.25">
      <c r="A1286" s="13" t="s">
        <v>1094</v>
      </c>
      <c r="B1286" t="s">
        <v>2510</v>
      </c>
    </row>
    <row r="1287" spans="1:2" x14ac:dyDescent="0.25">
      <c r="A1287" s="13" t="s">
        <v>1095</v>
      </c>
      <c r="B1287" t="s">
        <v>2510</v>
      </c>
    </row>
    <row r="1288" spans="1:2" x14ac:dyDescent="0.25">
      <c r="A1288" s="13" t="s">
        <v>1096</v>
      </c>
      <c r="B1288" t="s">
        <v>2510</v>
      </c>
    </row>
    <row r="1289" spans="1:2" x14ac:dyDescent="0.25">
      <c r="A1289" s="13" t="s">
        <v>1097</v>
      </c>
      <c r="B1289" t="s">
        <v>2510</v>
      </c>
    </row>
    <row r="1290" spans="1:2" x14ac:dyDescent="0.25">
      <c r="A1290" s="13" t="s">
        <v>1098</v>
      </c>
      <c r="B1290" t="s">
        <v>2510</v>
      </c>
    </row>
    <row r="1291" spans="1:2" x14ac:dyDescent="0.25">
      <c r="A1291" s="13" t="s">
        <v>1099</v>
      </c>
      <c r="B1291" t="s">
        <v>2510</v>
      </c>
    </row>
    <row r="1292" spans="1:2" x14ac:dyDescent="0.25">
      <c r="A1292" s="13" t="s">
        <v>1100</v>
      </c>
      <c r="B1292" t="s">
        <v>2510</v>
      </c>
    </row>
    <row r="1293" spans="1:2" x14ac:dyDescent="0.25">
      <c r="A1293" s="13" t="s">
        <v>1101</v>
      </c>
      <c r="B1293" t="s">
        <v>2510</v>
      </c>
    </row>
    <row r="1294" spans="1:2" x14ac:dyDescent="0.25">
      <c r="A1294" s="13" t="s">
        <v>1102</v>
      </c>
      <c r="B1294" t="s">
        <v>2510</v>
      </c>
    </row>
    <row r="1295" spans="1:2" x14ac:dyDescent="0.25">
      <c r="A1295" s="13" t="s">
        <v>1103</v>
      </c>
      <c r="B1295" t="s">
        <v>2510</v>
      </c>
    </row>
    <row r="1296" spans="1:2" x14ac:dyDescent="0.25">
      <c r="A1296" s="13" t="s">
        <v>1104</v>
      </c>
      <c r="B1296" t="s">
        <v>2510</v>
      </c>
    </row>
    <row r="1297" spans="1:2" x14ac:dyDescent="0.25">
      <c r="A1297" s="13" t="s">
        <v>1105</v>
      </c>
      <c r="B1297" t="s">
        <v>2510</v>
      </c>
    </row>
    <row r="1298" spans="1:2" x14ac:dyDescent="0.25">
      <c r="A1298" s="13" t="s">
        <v>1106</v>
      </c>
      <c r="B1298" t="s">
        <v>2510</v>
      </c>
    </row>
    <row r="1299" spans="1:2" x14ac:dyDescent="0.25">
      <c r="A1299" s="13" t="s">
        <v>1107</v>
      </c>
      <c r="B1299" t="s">
        <v>2510</v>
      </c>
    </row>
    <row r="1300" spans="1:2" x14ac:dyDescent="0.25">
      <c r="A1300" s="13" t="s">
        <v>1108</v>
      </c>
      <c r="B1300" t="s">
        <v>2510</v>
      </c>
    </row>
    <row r="1301" spans="1:2" x14ac:dyDescent="0.25">
      <c r="A1301" s="13" t="s">
        <v>1109</v>
      </c>
      <c r="B1301" t="s">
        <v>2510</v>
      </c>
    </row>
    <row r="1302" spans="1:2" x14ac:dyDescent="0.25">
      <c r="A1302" s="13" t="s">
        <v>1110</v>
      </c>
      <c r="B1302" t="s">
        <v>2510</v>
      </c>
    </row>
    <row r="1303" spans="1:2" x14ac:dyDescent="0.25">
      <c r="A1303" s="13" t="s">
        <v>1111</v>
      </c>
      <c r="B1303" t="s">
        <v>2510</v>
      </c>
    </row>
    <row r="1304" spans="1:2" x14ac:dyDescent="0.25">
      <c r="A1304" s="13" t="s">
        <v>1112</v>
      </c>
      <c r="B1304" t="s">
        <v>2510</v>
      </c>
    </row>
    <row r="1305" spans="1:2" x14ac:dyDescent="0.25">
      <c r="A1305" s="13" t="s">
        <v>1113</v>
      </c>
      <c r="B1305" t="s">
        <v>2510</v>
      </c>
    </row>
    <row r="1306" spans="1:2" x14ac:dyDescent="0.25">
      <c r="A1306" s="13" t="s">
        <v>1114</v>
      </c>
      <c r="B1306" t="s">
        <v>2510</v>
      </c>
    </row>
    <row r="1307" spans="1:2" x14ac:dyDescent="0.25">
      <c r="A1307" s="13" t="s">
        <v>1115</v>
      </c>
      <c r="B1307" t="s">
        <v>2510</v>
      </c>
    </row>
    <row r="1308" spans="1:2" x14ac:dyDescent="0.25">
      <c r="A1308" s="13" t="s">
        <v>1116</v>
      </c>
      <c r="B1308" t="s">
        <v>2510</v>
      </c>
    </row>
    <row r="1309" spans="1:2" x14ac:dyDescent="0.25">
      <c r="A1309" s="13" t="s">
        <v>1117</v>
      </c>
      <c r="B1309" t="s">
        <v>2510</v>
      </c>
    </row>
    <row r="1310" spans="1:2" x14ac:dyDescent="0.25">
      <c r="A1310" s="13" t="s">
        <v>1118</v>
      </c>
      <c r="B1310" t="s">
        <v>2510</v>
      </c>
    </row>
    <row r="1311" spans="1:2" x14ac:dyDescent="0.25">
      <c r="A1311" s="13" t="s">
        <v>1119</v>
      </c>
      <c r="B1311" t="s">
        <v>2510</v>
      </c>
    </row>
    <row r="1312" spans="1:2" x14ac:dyDescent="0.25">
      <c r="A1312" s="13" t="s">
        <v>1120</v>
      </c>
      <c r="B1312" t="s">
        <v>2510</v>
      </c>
    </row>
    <row r="1313" spans="1:2" x14ac:dyDescent="0.25">
      <c r="A1313" s="13" t="s">
        <v>1121</v>
      </c>
      <c r="B1313" t="s">
        <v>2510</v>
      </c>
    </row>
    <row r="1314" spans="1:2" x14ac:dyDescent="0.25">
      <c r="A1314" s="13" t="s">
        <v>1122</v>
      </c>
      <c r="B1314" t="s">
        <v>2510</v>
      </c>
    </row>
    <row r="1315" spans="1:2" x14ac:dyDescent="0.25">
      <c r="A1315" s="13" t="s">
        <v>1123</v>
      </c>
      <c r="B1315" t="s">
        <v>2510</v>
      </c>
    </row>
    <row r="1316" spans="1:2" x14ac:dyDescent="0.25">
      <c r="A1316" s="13" t="s">
        <v>1124</v>
      </c>
      <c r="B1316" t="s">
        <v>2510</v>
      </c>
    </row>
    <row r="1317" spans="1:2" x14ac:dyDescent="0.25">
      <c r="A1317" s="13" t="s">
        <v>1125</v>
      </c>
      <c r="B1317" t="s">
        <v>2510</v>
      </c>
    </row>
    <row r="1318" spans="1:2" x14ac:dyDescent="0.25">
      <c r="A1318" s="13" t="s">
        <v>1126</v>
      </c>
      <c r="B1318" t="s">
        <v>2510</v>
      </c>
    </row>
    <row r="1319" spans="1:2" x14ac:dyDescent="0.25">
      <c r="A1319" s="13" t="s">
        <v>1127</v>
      </c>
      <c r="B1319" t="s">
        <v>2510</v>
      </c>
    </row>
    <row r="1320" spans="1:2" x14ac:dyDescent="0.25">
      <c r="A1320" s="13" t="s">
        <v>1128</v>
      </c>
      <c r="B1320" t="s">
        <v>2510</v>
      </c>
    </row>
    <row r="1321" spans="1:2" x14ac:dyDescent="0.25">
      <c r="A1321" s="13" t="s">
        <v>1130</v>
      </c>
      <c r="B1321" t="s">
        <v>2510</v>
      </c>
    </row>
    <row r="1322" spans="1:2" x14ac:dyDescent="0.25">
      <c r="A1322" s="13" t="s">
        <v>1132</v>
      </c>
      <c r="B1322" t="s">
        <v>2510</v>
      </c>
    </row>
    <row r="1323" spans="1:2" x14ac:dyDescent="0.25">
      <c r="A1323" s="13" t="s">
        <v>1133</v>
      </c>
      <c r="B1323" t="s">
        <v>2510</v>
      </c>
    </row>
    <row r="1324" spans="1:2" x14ac:dyDescent="0.25">
      <c r="A1324" s="13" t="s">
        <v>1134</v>
      </c>
      <c r="B1324" t="s">
        <v>2510</v>
      </c>
    </row>
    <row r="1325" spans="1:2" x14ac:dyDescent="0.25">
      <c r="A1325" s="13" t="s">
        <v>1135</v>
      </c>
      <c r="B1325" t="s">
        <v>2510</v>
      </c>
    </row>
    <row r="1326" spans="1:2" x14ac:dyDescent="0.25">
      <c r="A1326" s="13" t="s">
        <v>1136</v>
      </c>
      <c r="B1326" t="s">
        <v>2511</v>
      </c>
    </row>
    <row r="1327" spans="1:2" x14ac:dyDescent="0.25">
      <c r="A1327" s="13" t="s">
        <v>1138</v>
      </c>
      <c r="B1327" t="s">
        <v>2511</v>
      </c>
    </row>
    <row r="1328" spans="1:2" x14ac:dyDescent="0.25">
      <c r="A1328" s="13" t="s">
        <v>1139</v>
      </c>
      <c r="B1328" t="s">
        <v>2511</v>
      </c>
    </row>
    <row r="1329" spans="1:2" x14ac:dyDescent="0.25">
      <c r="A1329" s="13" t="s">
        <v>1140</v>
      </c>
      <c r="B1329" t="s">
        <v>2511</v>
      </c>
    </row>
    <row r="1330" spans="1:2" x14ac:dyDescent="0.25">
      <c r="A1330" s="13" t="s">
        <v>1141</v>
      </c>
      <c r="B1330" t="s">
        <v>2511</v>
      </c>
    </row>
    <row r="1331" spans="1:2" x14ac:dyDescent="0.25">
      <c r="A1331" s="13" t="s">
        <v>1142</v>
      </c>
      <c r="B1331" t="s">
        <v>2511</v>
      </c>
    </row>
    <row r="1332" spans="1:2" x14ac:dyDescent="0.25">
      <c r="A1332" s="13" t="s">
        <v>1143</v>
      </c>
      <c r="B1332" t="s">
        <v>2511</v>
      </c>
    </row>
    <row r="1333" spans="1:2" x14ac:dyDescent="0.25">
      <c r="A1333" s="13" t="s">
        <v>1144</v>
      </c>
      <c r="B1333" t="s">
        <v>2511</v>
      </c>
    </row>
    <row r="1334" spans="1:2" x14ac:dyDescent="0.25">
      <c r="A1334" s="13" t="s">
        <v>1145</v>
      </c>
      <c r="B1334" t="s">
        <v>2511</v>
      </c>
    </row>
    <row r="1335" spans="1:2" x14ac:dyDescent="0.25">
      <c r="A1335" s="13" t="s">
        <v>1146</v>
      </c>
      <c r="B1335" t="s">
        <v>2511</v>
      </c>
    </row>
    <row r="1336" spans="1:2" x14ac:dyDescent="0.25">
      <c r="A1336" s="13" t="s">
        <v>1147</v>
      </c>
      <c r="B1336" t="s">
        <v>2511</v>
      </c>
    </row>
    <row r="1337" spans="1:2" x14ac:dyDescent="0.25">
      <c r="A1337" s="13" t="s">
        <v>1148</v>
      </c>
      <c r="B1337" t="s">
        <v>2511</v>
      </c>
    </row>
    <row r="1338" spans="1:2" x14ac:dyDescent="0.25">
      <c r="A1338" s="13" t="s">
        <v>1149</v>
      </c>
      <c r="B1338" t="s">
        <v>2511</v>
      </c>
    </row>
    <row r="1339" spans="1:2" x14ac:dyDescent="0.25">
      <c r="A1339" s="13" t="s">
        <v>1150</v>
      </c>
      <c r="B1339" t="s">
        <v>2511</v>
      </c>
    </row>
    <row r="1340" spans="1:2" x14ac:dyDescent="0.25">
      <c r="A1340" s="13" t="s">
        <v>1151</v>
      </c>
      <c r="B1340" t="s">
        <v>2511</v>
      </c>
    </row>
    <row r="1341" spans="1:2" x14ac:dyDescent="0.25">
      <c r="A1341" s="13" t="s">
        <v>1152</v>
      </c>
      <c r="B1341" t="s">
        <v>2511</v>
      </c>
    </row>
    <row r="1342" spans="1:2" x14ac:dyDescent="0.25">
      <c r="A1342" s="13" t="s">
        <v>1153</v>
      </c>
      <c r="B1342" t="s">
        <v>2511</v>
      </c>
    </row>
    <row r="1343" spans="1:2" x14ac:dyDescent="0.25">
      <c r="A1343" s="13" t="s">
        <v>1154</v>
      </c>
      <c r="B1343" t="s">
        <v>2511</v>
      </c>
    </row>
    <row r="1344" spans="1:2" x14ac:dyDescent="0.25">
      <c r="A1344" s="13" t="s">
        <v>1155</v>
      </c>
      <c r="B1344" t="s">
        <v>2511</v>
      </c>
    </row>
    <row r="1345" spans="1:2" x14ac:dyDescent="0.25">
      <c r="A1345" s="13" t="s">
        <v>1156</v>
      </c>
      <c r="B1345" t="s">
        <v>2511</v>
      </c>
    </row>
    <row r="1346" spans="1:2" x14ac:dyDescent="0.25">
      <c r="A1346" s="13" t="s">
        <v>1157</v>
      </c>
      <c r="B1346" t="s">
        <v>2511</v>
      </c>
    </row>
    <row r="1347" spans="1:2" x14ac:dyDescent="0.25">
      <c r="A1347" s="13" t="s">
        <v>1158</v>
      </c>
      <c r="B1347" t="s">
        <v>2511</v>
      </c>
    </row>
    <row r="1348" spans="1:2" x14ac:dyDescent="0.25">
      <c r="A1348" s="13" t="s">
        <v>1159</v>
      </c>
      <c r="B1348" t="s">
        <v>2511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254BA-505B-45C2-AD90-9DC5F67A75A1}">
  <sheetPr codeName="Sheet1"/>
  <dimension ref="A1:E1378"/>
  <sheetViews>
    <sheetView topLeftCell="A1350" workbookViewId="0">
      <selection activeCell="A1378" sqref="A1378:F1378"/>
    </sheetView>
  </sheetViews>
  <sheetFormatPr defaultRowHeight="15" x14ac:dyDescent="0.25"/>
  <cols>
    <col min="1" max="1" width="25.42578125" bestFit="1" customWidth="1"/>
    <col min="2" max="2" width="22.42578125" bestFit="1" customWidth="1"/>
    <col min="3" max="3" width="80.28515625" bestFit="1" customWidth="1"/>
    <col min="4" max="4" width="10.5703125" style="10" bestFit="1" customWidth="1"/>
    <col min="5" max="5" width="82.5703125" bestFit="1" customWidth="1"/>
  </cols>
  <sheetData>
    <row r="1" spans="1:5" x14ac:dyDescent="0.25">
      <c r="A1" t="s">
        <v>1987</v>
      </c>
      <c r="B1" t="s">
        <v>1988</v>
      </c>
      <c r="C1" t="s">
        <v>1989</v>
      </c>
      <c r="D1" s="10" t="s">
        <v>2430</v>
      </c>
      <c r="E1" t="s">
        <v>2443</v>
      </c>
    </row>
    <row r="2" spans="1:5" x14ac:dyDescent="0.25">
      <c r="A2" s="9" t="s">
        <v>1</v>
      </c>
      <c r="B2" s="9" t="s">
        <v>1990</v>
      </c>
      <c r="C2" s="9" t="s">
        <v>1397</v>
      </c>
      <c r="D2" s="11">
        <f t="shared" ref="D2:D65" si="0">COUNTIF(A:A, A2)</f>
        <v>1</v>
      </c>
      <c r="E2" s="9" t="str">
        <f t="shared" ref="E2:E65" si="1" xml:space="preserve"> CONCATENATE(B2," : ", C2)</f>
        <v>1011 : ERGA OMNES</v>
      </c>
    </row>
    <row r="3" spans="1:5" x14ac:dyDescent="0.25">
      <c r="A3" s="9" t="s">
        <v>6</v>
      </c>
      <c r="B3" s="9" t="s">
        <v>1990</v>
      </c>
      <c r="C3" s="9" t="s">
        <v>1397</v>
      </c>
      <c r="D3" s="11">
        <f t="shared" si="0"/>
        <v>1</v>
      </c>
      <c r="E3" s="9" t="str">
        <f t="shared" si="1"/>
        <v>1011 : ERGA OMNES</v>
      </c>
    </row>
    <row r="4" spans="1:5" x14ac:dyDescent="0.25">
      <c r="A4" s="9" t="s">
        <v>8</v>
      </c>
      <c r="B4" s="9" t="s">
        <v>1990</v>
      </c>
      <c r="C4" s="9" t="s">
        <v>1397</v>
      </c>
      <c r="D4" s="11">
        <f t="shared" si="0"/>
        <v>1</v>
      </c>
      <c r="E4" s="9" t="str">
        <f t="shared" si="1"/>
        <v>1011 : ERGA OMNES</v>
      </c>
    </row>
    <row r="5" spans="1:5" x14ac:dyDescent="0.25">
      <c r="A5" s="9" t="s">
        <v>9</v>
      </c>
      <c r="B5" s="9" t="s">
        <v>1990</v>
      </c>
      <c r="C5" s="9" t="s">
        <v>1397</v>
      </c>
      <c r="D5" s="11">
        <f t="shared" si="0"/>
        <v>1</v>
      </c>
      <c r="E5" s="9" t="str">
        <f t="shared" si="1"/>
        <v>1011 : ERGA OMNES</v>
      </c>
    </row>
    <row r="6" spans="1:5" x14ac:dyDescent="0.25">
      <c r="A6" s="9" t="s">
        <v>12</v>
      </c>
      <c r="B6" s="9" t="s">
        <v>1990</v>
      </c>
      <c r="C6" s="9" t="s">
        <v>1397</v>
      </c>
      <c r="D6" s="11">
        <f t="shared" si="0"/>
        <v>1</v>
      </c>
      <c r="E6" s="9" t="str">
        <f t="shared" si="1"/>
        <v>1011 : ERGA OMNES</v>
      </c>
    </row>
    <row r="7" spans="1:5" x14ac:dyDescent="0.25">
      <c r="A7" s="9" t="s">
        <v>13</v>
      </c>
      <c r="B7" s="9" t="s">
        <v>1990</v>
      </c>
      <c r="C7" s="9" t="s">
        <v>1397</v>
      </c>
      <c r="D7" s="11">
        <f t="shared" si="0"/>
        <v>1</v>
      </c>
      <c r="E7" s="9" t="str">
        <f t="shared" si="1"/>
        <v>1011 : ERGA OMNES</v>
      </c>
    </row>
    <row r="8" spans="1:5" x14ac:dyDescent="0.25">
      <c r="A8" s="9" t="s">
        <v>14</v>
      </c>
      <c r="B8" s="9" t="s">
        <v>1990</v>
      </c>
      <c r="C8" s="9" t="s">
        <v>1397</v>
      </c>
      <c r="D8" s="11">
        <f t="shared" si="0"/>
        <v>1</v>
      </c>
      <c r="E8" s="9" t="str">
        <f t="shared" si="1"/>
        <v>1011 : ERGA OMNES</v>
      </c>
    </row>
    <row r="9" spans="1:5" x14ac:dyDescent="0.25">
      <c r="A9" s="9" t="s">
        <v>15</v>
      </c>
      <c r="B9" s="9" t="s">
        <v>1990</v>
      </c>
      <c r="C9" s="9" t="s">
        <v>1397</v>
      </c>
      <c r="D9" s="11">
        <f t="shared" si="0"/>
        <v>1</v>
      </c>
      <c r="E9" s="9" t="str">
        <f t="shared" si="1"/>
        <v>1011 : ERGA OMNES</v>
      </c>
    </row>
    <row r="10" spans="1:5" x14ac:dyDescent="0.25">
      <c r="A10" s="9" t="s">
        <v>17</v>
      </c>
      <c r="B10" s="9" t="s">
        <v>1990</v>
      </c>
      <c r="C10" s="9" t="s">
        <v>1397</v>
      </c>
      <c r="D10" s="11">
        <f t="shared" si="0"/>
        <v>1</v>
      </c>
      <c r="E10" s="9" t="str">
        <f t="shared" si="1"/>
        <v>1011 : ERGA OMNES</v>
      </c>
    </row>
    <row r="11" spans="1:5" x14ac:dyDescent="0.25">
      <c r="A11" s="9" t="s">
        <v>18</v>
      </c>
      <c r="B11" s="9" t="s">
        <v>1990</v>
      </c>
      <c r="C11" s="9" t="s">
        <v>1397</v>
      </c>
      <c r="D11" s="11">
        <f t="shared" si="0"/>
        <v>1</v>
      </c>
      <c r="E11" s="9" t="str">
        <f t="shared" si="1"/>
        <v>1011 : ERGA OMNES</v>
      </c>
    </row>
    <row r="12" spans="1:5" x14ac:dyDescent="0.25">
      <c r="A12" s="9" t="s">
        <v>19</v>
      </c>
      <c r="B12" s="9" t="s">
        <v>1990</v>
      </c>
      <c r="C12" s="9" t="s">
        <v>1397</v>
      </c>
      <c r="D12" s="11">
        <f t="shared" si="0"/>
        <v>1</v>
      </c>
      <c r="E12" s="9" t="str">
        <f t="shared" si="1"/>
        <v>1011 : ERGA OMNES</v>
      </c>
    </row>
    <row r="13" spans="1:5" x14ac:dyDescent="0.25">
      <c r="A13" s="9" t="s">
        <v>20</v>
      </c>
      <c r="B13" s="9" t="s">
        <v>1990</v>
      </c>
      <c r="C13" s="9" t="s">
        <v>1397</v>
      </c>
      <c r="D13" s="11">
        <f t="shared" si="0"/>
        <v>1</v>
      </c>
      <c r="E13" s="9" t="str">
        <f t="shared" si="1"/>
        <v>1011 : ERGA OMNES</v>
      </c>
    </row>
    <row r="14" spans="1:5" x14ac:dyDescent="0.25">
      <c r="A14" s="9" t="s">
        <v>21</v>
      </c>
      <c r="B14" s="9" t="s">
        <v>1990</v>
      </c>
      <c r="C14" s="9" t="s">
        <v>1397</v>
      </c>
      <c r="D14" s="11">
        <f t="shared" si="0"/>
        <v>1</v>
      </c>
      <c r="E14" s="9" t="str">
        <f t="shared" si="1"/>
        <v>1011 : ERGA OMNES</v>
      </c>
    </row>
    <row r="15" spans="1:5" x14ac:dyDescent="0.25">
      <c r="A15" s="9" t="s">
        <v>22</v>
      </c>
      <c r="B15" s="9" t="s">
        <v>1990</v>
      </c>
      <c r="C15" s="9" t="s">
        <v>1397</v>
      </c>
      <c r="D15" s="11">
        <f t="shared" si="0"/>
        <v>1</v>
      </c>
      <c r="E15" s="9" t="str">
        <f t="shared" si="1"/>
        <v>1011 : ERGA OMNES</v>
      </c>
    </row>
    <row r="16" spans="1:5" x14ac:dyDescent="0.25">
      <c r="A16" s="9" t="s">
        <v>23</v>
      </c>
      <c r="B16" s="9" t="s">
        <v>1991</v>
      </c>
      <c r="C16" s="9" t="s">
        <v>1420</v>
      </c>
      <c r="D16" s="11">
        <f t="shared" si="0"/>
        <v>1</v>
      </c>
      <c r="E16" s="9" t="str">
        <f t="shared" si="1"/>
        <v>1008 : All third countries</v>
      </c>
    </row>
    <row r="17" spans="1:5" x14ac:dyDescent="0.25">
      <c r="A17" s="9" t="s">
        <v>25</v>
      </c>
      <c r="B17" s="9" t="s">
        <v>1990</v>
      </c>
      <c r="C17" s="9" t="s">
        <v>1397</v>
      </c>
      <c r="D17" s="11">
        <f t="shared" si="0"/>
        <v>1</v>
      </c>
      <c r="E17" s="9" t="str">
        <f t="shared" si="1"/>
        <v>1011 : ERGA OMNES</v>
      </c>
    </row>
    <row r="18" spans="1:5" x14ac:dyDescent="0.25">
      <c r="A18" s="9" t="s">
        <v>26</v>
      </c>
      <c r="B18" s="9" t="s">
        <v>1990</v>
      </c>
      <c r="C18" s="9" t="s">
        <v>1397</v>
      </c>
      <c r="D18" s="11">
        <f t="shared" si="0"/>
        <v>1</v>
      </c>
      <c r="E18" s="9" t="str">
        <f t="shared" si="1"/>
        <v>1011 : ERGA OMNES</v>
      </c>
    </row>
    <row r="19" spans="1:5" x14ac:dyDescent="0.25">
      <c r="A19" s="9" t="s">
        <v>27</v>
      </c>
      <c r="B19" s="9" t="s">
        <v>1990</v>
      </c>
      <c r="C19" s="9" t="s">
        <v>1397</v>
      </c>
      <c r="D19" s="11">
        <f t="shared" si="0"/>
        <v>1</v>
      </c>
      <c r="E19" s="9" t="str">
        <f t="shared" si="1"/>
        <v>1011 : ERGA OMNES</v>
      </c>
    </row>
    <row r="20" spans="1:5" x14ac:dyDescent="0.25">
      <c r="A20" s="9" t="s">
        <v>28</v>
      </c>
      <c r="B20" s="9" t="s">
        <v>1990</v>
      </c>
      <c r="C20" s="9" t="s">
        <v>1397</v>
      </c>
      <c r="D20" s="11">
        <f t="shared" si="0"/>
        <v>1</v>
      </c>
      <c r="E20" s="9" t="str">
        <f t="shared" si="1"/>
        <v>1011 : ERGA OMNES</v>
      </c>
    </row>
    <row r="21" spans="1:5" x14ac:dyDescent="0.25">
      <c r="A21" s="9" t="s">
        <v>29</v>
      </c>
      <c r="B21" s="9" t="s">
        <v>1990</v>
      </c>
      <c r="C21" s="9" t="s">
        <v>1397</v>
      </c>
      <c r="D21" s="11">
        <f t="shared" si="0"/>
        <v>1</v>
      </c>
      <c r="E21" s="9" t="str">
        <f t="shared" si="1"/>
        <v>1011 : ERGA OMNES</v>
      </c>
    </row>
    <row r="22" spans="1:5" x14ac:dyDescent="0.25">
      <c r="A22" s="9" t="s">
        <v>30</v>
      </c>
      <c r="B22" s="9" t="s">
        <v>1990</v>
      </c>
      <c r="C22" s="9" t="s">
        <v>1397</v>
      </c>
      <c r="D22" s="11">
        <f t="shared" si="0"/>
        <v>1</v>
      </c>
      <c r="E22" s="9" t="str">
        <f t="shared" si="1"/>
        <v>1011 : ERGA OMNES</v>
      </c>
    </row>
    <row r="23" spans="1:5" x14ac:dyDescent="0.25">
      <c r="A23" s="9" t="s">
        <v>31</v>
      </c>
      <c r="B23" s="9" t="s">
        <v>1990</v>
      </c>
      <c r="C23" s="9" t="s">
        <v>1397</v>
      </c>
      <c r="D23" s="11">
        <f t="shared" si="0"/>
        <v>1</v>
      </c>
      <c r="E23" s="9" t="str">
        <f t="shared" si="1"/>
        <v>1011 : ERGA OMNES</v>
      </c>
    </row>
    <row r="24" spans="1:5" x14ac:dyDescent="0.25">
      <c r="A24" s="9" t="s">
        <v>33</v>
      </c>
      <c r="B24" s="9" t="s">
        <v>1990</v>
      </c>
      <c r="C24" s="9" t="s">
        <v>1397</v>
      </c>
      <c r="D24" s="11">
        <f t="shared" si="0"/>
        <v>1</v>
      </c>
      <c r="E24" s="9" t="str">
        <f t="shared" si="1"/>
        <v>1011 : ERGA OMNES</v>
      </c>
    </row>
    <row r="25" spans="1:5" x14ac:dyDescent="0.25">
      <c r="A25" s="9" t="s">
        <v>34</v>
      </c>
      <c r="B25" s="9" t="s">
        <v>1990</v>
      </c>
      <c r="C25" s="9" t="s">
        <v>1397</v>
      </c>
      <c r="D25" s="11">
        <f t="shared" si="0"/>
        <v>1</v>
      </c>
      <c r="E25" s="9" t="str">
        <f t="shared" si="1"/>
        <v>1011 : ERGA OMNES</v>
      </c>
    </row>
    <row r="26" spans="1:5" x14ac:dyDescent="0.25">
      <c r="A26" s="9" t="s">
        <v>35</v>
      </c>
      <c r="B26" s="9" t="s">
        <v>1990</v>
      </c>
      <c r="C26" s="9" t="s">
        <v>1397</v>
      </c>
      <c r="D26" s="11">
        <f t="shared" si="0"/>
        <v>1</v>
      </c>
      <c r="E26" s="9" t="str">
        <f t="shared" si="1"/>
        <v>1011 : ERGA OMNES</v>
      </c>
    </row>
    <row r="27" spans="1:5" x14ac:dyDescent="0.25">
      <c r="A27" s="9" t="s">
        <v>36</v>
      </c>
      <c r="B27" s="9" t="s">
        <v>1990</v>
      </c>
      <c r="C27" s="9" t="s">
        <v>1397</v>
      </c>
      <c r="D27" s="11">
        <f t="shared" si="0"/>
        <v>1</v>
      </c>
      <c r="E27" s="9" t="str">
        <f t="shared" si="1"/>
        <v>1011 : ERGA OMNES</v>
      </c>
    </row>
    <row r="28" spans="1:5" x14ac:dyDescent="0.25">
      <c r="A28" s="9" t="s">
        <v>37</v>
      </c>
      <c r="B28" s="9" t="s">
        <v>1990</v>
      </c>
      <c r="C28" s="9" t="s">
        <v>1397</v>
      </c>
      <c r="D28" s="11">
        <f t="shared" si="0"/>
        <v>1</v>
      </c>
      <c r="E28" s="9" t="str">
        <f t="shared" si="1"/>
        <v>1011 : ERGA OMNES</v>
      </c>
    </row>
    <row r="29" spans="1:5" x14ac:dyDescent="0.25">
      <c r="A29" s="9" t="s">
        <v>38</v>
      </c>
      <c r="B29" s="9" t="s">
        <v>1990</v>
      </c>
      <c r="C29" s="9" t="s">
        <v>1397</v>
      </c>
      <c r="D29" s="11">
        <f t="shared" si="0"/>
        <v>1</v>
      </c>
      <c r="E29" s="9" t="str">
        <f t="shared" si="1"/>
        <v>1011 : ERGA OMNES</v>
      </c>
    </row>
    <row r="30" spans="1:5" x14ac:dyDescent="0.25">
      <c r="A30" s="9" t="s">
        <v>39</v>
      </c>
      <c r="B30" s="9" t="s">
        <v>1990</v>
      </c>
      <c r="C30" s="9" t="s">
        <v>1397</v>
      </c>
      <c r="D30" s="11">
        <f t="shared" si="0"/>
        <v>1</v>
      </c>
      <c r="E30" s="9" t="str">
        <f t="shared" si="1"/>
        <v>1011 : ERGA OMNES</v>
      </c>
    </row>
    <row r="31" spans="1:5" x14ac:dyDescent="0.25">
      <c r="A31" s="9" t="s">
        <v>40</v>
      </c>
      <c r="B31" s="9" t="s">
        <v>1990</v>
      </c>
      <c r="C31" s="9" t="s">
        <v>1397</v>
      </c>
      <c r="D31" s="11">
        <f t="shared" si="0"/>
        <v>1</v>
      </c>
      <c r="E31" s="9" t="str">
        <f t="shared" si="1"/>
        <v>1011 : ERGA OMNES</v>
      </c>
    </row>
    <row r="32" spans="1:5" x14ac:dyDescent="0.25">
      <c r="A32" s="9" t="s">
        <v>41</v>
      </c>
      <c r="B32" s="9" t="s">
        <v>1990</v>
      </c>
      <c r="C32" s="9" t="s">
        <v>1397</v>
      </c>
      <c r="D32" s="11">
        <f t="shared" si="0"/>
        <v>1</v>
      </c>
      <c r="E32" s="9" t="str">
        <f t="shared" si="1"/>
        <v>1011 : ERGA OMNES</v>
      </c>
    </row>
    <row r="33" spans="1:5" x14ac:dyDescent="0.25">
      <c r="A33" s="9" t="s">
        <v>43</v>
      </c>
      <c r="B33" s="9" t="s">
        <v>1990</v>
      </c>
      <c r="C33" s="9" t="s">
        <v>1397</v>
      </c>
      <c r="D33" s="11">
        <f t="shared" si="0"/>
        <v>1</v>
      </c>
      <c r="E33" s="9" t="str">
        <f t="shared" si="1"/>
        <v>1011 : ERGA OMNES</v>
      </c>
    </row>
    <row r="34" spans="1:5" x14ac:dyDescent="0.25">
      <c r="A34" s="9" t="s">
        <v>44</v>
      </c>
      <c r="B34" s="9" t="s">
        <v>1990</v>
      </c>
      <c r="C34" s="9" t="s">
        <v>1397</v>
      </c>
      <c r="D34" s="11">
        <f t="shared" si="0"/>
        <v>1</v>
      </c>
      <c r="E34" s="9" t="str">
        <f t="shared" si="1"/>
        <v>1011 : ERGA OMNES</v>
      </c>
    </row>
    <row r="35" spans="1:5" x14ac:dyDescent="0.25">
      <c r="A35" s="9" t="s">
        <v>45</v>
      </c>
      <c r="B35" s="9" t="s">
        <v>1990</v>
      </c>
      <c r="C35" s="9" t="s">
        <v>1397</v>
      </c>
      <c r="D35" s="11">
        <f t="shared" si="0"/>
        <v>1</v>
      </c>
      <c r="E35" s="9" t="str">
        <f t="shared" si="1"/>
        <v>1011 : ERGA OMNES</v>
      </c>
    </row>
    <row r="36" spans="1:5" x14ac:dyDescent="0.25">
      <c r="A36" s="9" t="s">
        <v>47</v>
      </c>
      <c r="B36" s="9" t="s">
        <v>1991</v>
      </c>
      <c r="C36" s="9" t="s">
        <v>1420</v>
      </c>
      <c r="D36" s="11">
        <f t="shared" si="0"/>
        <v>1</v>
      </c>
      <c r="E36" s="9" t="str">
        <f t="shared" si="1"/>
        <v>1008 : All third countries</v>
      </c>
    </row>
    <row r="37" spans="1:5" x14ac:dyDescent="0.25">
      <c r="A37" s="9" t="s">
        <v>49</v>
      </c>
      <c r="B37" s="9" t="s">
        <v>1991</v>
      </c>
      <c r="C37" s="9" t="s">
        <v>1420</v>
      </c>
      <c r="D37" s="11">
        <f t="shared" si="0"/>
        <v>1</v>
      </c>
      <c r="E37" s="9" t="str">
        <f t="shared" si="1"/>
        <v>1008 : All third countries</v>
      </c>
    </row>
    <row r="38" spans="1:5" x14ac:dyDescent="0.25">
      <c r="A38" s="9" t="s">
        <v>51</v>
      </c>
      <c r="B38" s="9" t="s">
        <v>1991</v>
      </c>
      <c r="C38" s="9" t="s">
        <v>1420</v>
      </c>
      <c r="D38" s="11">
        <f t="shared" si="0"/>
        <v>1</v>
      </c>
      <c r="E38" s="9" t="str">
        <f t="shared" si="1"/>
        <v>1008 : All third countries</v>
      </c>
    </row>
    <row r="39" spans="1:5" x14ac:dyDescent="0.25">
      <c r="A39" s="9" t="s">
        <v>53</v>
      </c>
      <c r="B39" s="9" t="s">
        <v>1991</v>
      </c>
      <c r="C39" s="9" t="s">
        <v>1420</v>
      </c>
      <c r="D39" s="11">
        <f t="shared" si="0"/>
        <v>1</v>
      </c>
      <c r="E39" s="9" t="str">
        <f t="shared" si="1"/>
        <v>1008 : All third countries</v>
      </c>
    </row>
    <row r="40" spans="1:5" x14ac:dyDescent="0.25">
      <c r="A40" s="9" t="s">
        <v>54</v>
      </c>
      <c r="B40" s="9" t="s">
        <v>1991</v>
      </c>
      <c r="C40" s="9" t="s">
        <v>1420</v>
      </c>
      <c r="D40" s="11">
        <f t="shared" si="0"/>
        <v>1</v>
      </c>
      <c r="E40" s="9" t="str">
        <f t="shared" si="1"/>
        <v>1008 : All third countries</v>
      </c>
    </row>
    <row r="41" spans="1:5" x14ac:dyDescent="0.25">
      <c r="A41" s="9" t="s">
        <v>55</v>
      </c>
      <c r="B41" s="9" t="s">
        <v>1991</v>
      </c>
      <c r="C41" s="9" t="s">
        <v>1420</v>
      </c>
      <c r="D41" s="11">
        <f t="shared" si="0"/>
        <v>1</v>
      </c>
      <c r="E41" s="9" t="str">
        <f t="shared" si="1"/>
        <v>1008 : All third countries</v>
      </c>
    </row>
    <row r="42" spans="1:5" x14ac:dyDescent="0.25">
      <c r="A42" s="9" t="s">
        <v>56</v>
      </c>
      <c r="B42" s="9" t="s">
        <v>1991</v>
      </c>
      <c r="C42" s="9" t="s">
        <v>1420</v>
      </c>
      <c r="D42" s="11">
        <f t="shared" si="0"/>
        <v>1</v>
      </c>
      <c r="E42" s="9" t="str">
        <f t="shared" si="1"/>
        <v>1008 : All third countries</v>
      </c>
    </row>
    <row r="43" spans="1:5" x14ac:dyDescent="0.25">
      <c r="A43" s="9" t="s">
        <v>58</v>
      </c>
      <c r="B43" s="9" t="s">
        <v>1990</v>
      </c>
      <c r="C43" s="9" t="s">
        <v>1397</v>
      </c>
      <c r="D43" s="11">
        <f t="shared" si="0"/>
        <v>1</v>
      </c>
      <c r="E43" s="9" t="str">
        <f t="shared" si="1"/>
        <v>1011 : ERGA OMNES</v>
      </c>
    </row>
    <row r="44" spans="1:5" x14ac:dyDescent="0.25">
      <c r="A44" s="9" t="s">
        <v>60</v>
      </c>
      <c r="B44" s="9" t="s">
        <v>1990</v>
      </c>
      <c r="C44" s="9" t="s">
        <v>1397</v>
      </c>
      <c r="D44" s="11">
        <f t="shared" si="0"/>
        <v>1</v>
      </c>
      <c r="E44" s="9" t="str">
        <f t="shared" si="1"/>
        <v>1011 : ERGA OMNES</v>
      </c>
    </row>
    <row r="45" spans="1:5" x14ac:dyDescent="0.25">
      <c r="A45" s="9" t="s">
        <v>62</v>
      </c>
      <c r="B45" s="9" t="s">
        <v>1990</v>
      </c>
      <c r="C45" s="9" t="s">
        <v>1397</v>
      </c>
      <c r="D45" s="11">
        <f t="shared" si="0"/>
        <v>1</v>
      </c>
      <c r="E45" s="9" t="str">
        <f t="shared" si="1"/>
        <v>1011 : ERGA OMNES</v>
      </c>
    </row>
    <row r="46" spans="1:5" x14ac:dyDescent="0.25">
      <c r="A46" s="9" t="s">
        <v>63</v>
      </c>
      <c r="B46" s="9" t="s">
        <v>1990</v>
      </c>
      <c r="C46" s="9" t="s">
        <v>1397</v>
      </c>
      <c r="D46" s="11">
        <f t="shared" si="0"/>
        <v>1</v>
      </c>
      <c r="E46" s="9" t="str">
        <f t="shared" si="1"/>
        <v>1011 : ERGA OMNES</v>
      </c>
    </row>
    <row r="47" spans="1:5" x14ac:dyDescent="0.25">
      <c r="A47" s="9" t="s">
        <v>64</v>
      </c>
      <c r="B47" s="9" t="s">
        <v>1990</v>
      </c>
      <c r="C47" s="9" t="s">
        <v>1397</v>
      </c>
      <c r="D47" s="11">
        <f t="shared" si="0"/>
        <v>1</v>
      </c>
      <c r="E47" s="9" t="str">
        <f t="shared" si="1"/>
        <v>1011 : ERGA OMNES</v>
      </c>
    </row>
    <row r="48" spans="1:5" x14ac:dyDescent="0.25">
      <c r="A48" s="9" t="s">
        <v>65</v>
      </c>
      <c r="B48" s="9" t="s">
        <v>1990</v>
      </c>
      <c r="C48" s="9" t="s">
        <v>1397</v>
      </c>
      <c r="D48" s="11">
        <f t="shared" si="0"/>
        <v>1</v>
      </c>
      <c r="E48" s="9" t="str">
        <f t="shared" si="1"/>
        <v>1011 : ERGA OMNES</v>
      </c>
    </row>
    <row r="49" spans="1:5" x14ac:dyDescent="0.25">
      <c r="A49" s="9" t="s">
        <v>66</v>
      </c>
      <c r="B49" s="9" t="s">
        <v>1991</v>
      </c>
      <c r="C49" s="9" t="s">
        <v>1420</v>
      </c>
      <c r="D49" s="11">
        <f t="shared" si="0"/>
        <v>1</v>
      </c>
      <c r="E49" s="9" t="str">
        <f t="shared" si="1"/>
        <v>1008 : All third countries</v>
      </c>
    </row>
    <row r="50" spans="1:5" x14ac:dyDescent="0.25">
      <c r="A50" s="9" t="s">
        <v>68</v>
      </c>
      <c r="B50" s="9" t="s">
        <v>1992</v>
      </c>
      <c r="C50" s="9" t="s">
        <v>1465</v>
      </c>
      <c r="D50" s="11">
        <f t="shared" si="0"/>
        <v>1</v>
      </c>
      <c r="E50" s="9" t="str">
        <f t="shared" si="1"/>
        <v>US : United States of America</v>
      </c>
    </row>
    <row r="51" spans="1:5" x14ac:dyDescent="0.25">
      <c r="A51" s="9" t="s">
        <v>70</v>
      </c>
      <c r="B51" s="9" t="s">
        <v>1990</v>
      </c>
      <c r="C51" s="9" t="s">
        <v>1397</v>
      </c>
      <c r="D51" s="11">
        <f t="shared" si="0"/>
        <v>1</v>
      </c>
      <c r="E51" s="9" t="str">
        <f t="shared" si="1"/>
        <v>1011 : ERGA OMNES</v>
      </c>
    </row>
    <row r="52" spans="1:5" x14ac:dyDescent="0.25">
      <c r="A52" s="9" t="s">
        <v>71</v>
      </c>
      <c r="B52" s="9" t="s">
        <v>1990</v>
      </c>
      <c r="C52" s="9" t="s">
        <v>1397</v>
      </c>
      <c r="D52" s="11">
        <f t="shared" si="0"/>
        <v>1</v>
      </c>
      <c r="E52" s="9" t="str">
        <f t="shared" si="1"/>
        <v>1011 : ERGA OMNES</v>
      </c>
    </row>
    <row r="53" spans="1:5" x14ac:dyDescent="0.25">
      <c r="A53" s="9" t="s">
        <v>72</v>
      </c>
      <c r="B53" s="9" t="s">
        <v>1990</v>
      </c>
      <c r="C53" s="9" t="s">
        <v>1397</v>
      </c>
      <c r="D53" s="11">
        <f t="shared" si="0"/>
        <v>1</v>
      </c>
      <c r="E53" s="9" t="str">
        <f t="shared" si="1"/>
        <v>1011 : ERGA OMNES</v>
      </c>
    </row>
    <row r="54" spans="1:5" x14ac:dyDescent="0.25">
      <c r="A54" s="9" t="s">
        <v>73</v>
      </c>
      <c r="B54" s="9" t="s">
        <v>1990</v>
      </c>
      <c r="C54" s="9" t="s">
        <v>1397</v>
      </c>
      <c r="D54" s="11">
        <f t="shared" si="0"/>
        <v>1</v>
      </c>
      <c r="E54" s="9" t="str">
        <f t="shared" si="1"/>
        <v>1011 : ERGA OMNES</v>
      </c>
    </row>
    <row r="55" spans="1:5" x14ac:dyDescent="0.25">
      <c r="A55" s="9" t="s">
        <v>74</v>
      </c>
      <c r="B55" s="9" t="s">
        <v>1990</v>
      </c>
      <c r="C55" s="9" t="s">
        <v>1397</v>
      </c>
      <c r="D55" s="11">
        <f t="shared" si="0"/>
        <v>1</v>
      </c>
      <c r="E55" s="9" t="str">
        <f t="shared" si="1"/>
        <v>1011 : ERGA OMNES</v>
      </c>
    </row>
    <row r="56" spans="1:5" x14ac:dyDescent="0.25">
      <c r="A56" s="9" t="s">
        <v>77</v>
      </c>
      <c r="B56" s="9" t="s">
        <v>1992</v>
      </c>
      <c r="C56" s="9" t="s">
        <v>1465</v>
      </c>
      <c r="D56" s="11">
        <f t="shared" si="0"/>
        <v>1</v>
      </c>
      <c r="E56" s="9" t="str">
        <f t="shared" si="1"/>
        <v>US : United States of America</v>
      </c>
    </row>
    <row r="57" spans="1:5" x14ac:dyDescent="0.25">
      <c r="A57" s="9" t="s">
        <v>79</v>
      </c>
      <c r="B57" s="9" t="s">
        <v>1990</v>
      </c>
      <c r="C57" s="9" t="s">
        <v>1397</v>
      </c>
      <c r="D57" s="11">
        <f t="shared" si="0"/>
        <v>1</v>
      </c>
      <c r="E57" s="9" t="str">
        <f t="shared" si="1"/>
        <v>1011 : ERGA OMNES</v>
      </c>
    </row>
    <row r="58" spans="1:5" x14ac:dyDescent="0.25">
      <c r="A58" s="9" t="s">
        <v>80</v>
      </c>
      <c r="B58" s="9" t="s">
        <v>1990</v>
      </c>
      <c r="C58" s="9" t="s">
        <v>1397</v>
      </c>
      <c r="D58" s="11">
        <f t="shared" si="0"/>
        <v>1</v>
      </c>
      <c r="E58" s="9" t="str">
        <f t="shared" si="1"/>
        <v>1011 : ERGA OMNES</v>
      </c>
    </row>
    <row r="59" spans="1:5" x14ac:dyDescent="0.25">
      <c r="A59" s="9" t="s">
        <v>82</v>
      </c>
      <c r="B59" s="9" t="s">
        <v>1993</v>
      </c>
      <c r="C59" s="9" t="s">
        <v>1994</v>
      </c>
      <c r="D59" s="11">
        <f t="shared" si="0"/>
        <v>1</v>
      </c>
      <c r="E59" s="9" t="str">
        <f t="shared" si="1"/>
        <v>2300 : Silk or cotton handloom products</v>
      </c>
    </row>
    <row r="60" spans="1:5" x14ac:dyDescent="0.25">
      <c r="A60" s="9" t="s">
        <v>85</v>
      </c>
      <c r="B60" s="9" t="s">
        <v>1993</v>
      </c>
      <c r="C60" s="9" t="s">
        <v>1994</v>
      </c>
      <c r="D60" s="11">
        <f t="shared" si="0"/>
        <v>1</v>
      </c>
      <c r="E60" s="9" t="str">
        <f t="shared" si="1"/>
        <v>2300 : Silk or cotton handloom products</v>
      </c>
    </row>
    <row r="61" spans="1:5" x14ac:dyDescent="0.25">
      <c r="A61" s="9" t="s">
        <v>87</v>
      </c>
      <c r="B61" s="9" t="s">
        <v>1995</v>
      </c>
      <c r="C61" s="9" t="s">
        <v>1996</v>
      </c>
      <c r="D61" s="11">
        <f t="shared" si="0"/>
        <v>1</v>
      </c>
      <c r="E61" s="9" t="str">
        <f t="shared" si="1"/>
        <v>2301 : Certain handicraft products (Handicrafts)</v>
      </c>
    </row>
    <row r="62" spans="1:5" x14ac:dyDescent="0.25">
      <c r="A62" s="9" t="s">
        <v>88</v>
      </c>
      <c r="B62" s="9" t="s">
        <v>1995</v>
      </c>
      <c r="C62" s="9" t="s">
        <v>1996</v>
      </c>
      <c r="D62" s="11">
        <f t="shared" si="0"/>
        <v>1</v>
      </c>
      <c r="E62" s="9" t="str">
        <f t="shared" si="1"/>
        <v>2301 : Certain handicraft products (Handicrafts)</v>
      </c>
    </row>
    <row r="63" spans="1:5" x14ac:dyDescent="0.25">
      <c r="A63" s="9" t="s">
        <v>89</v>
      </c>
      <c r="B63" s="9" t="s">
        <v>1990</v>
      </c>
      <c r="C63" s="9" t="s">
        <v>1397</v>
      </c>
      <c r="D63" s="11">
        <f t="shared" si="0"/>
        <v>1</v>
      </c>
      <c r="E63" s="9" t="str">
        <f t="shared" si="1"/>
        <v>1011 : ERGA OMNES</v>
      </c>
    </row>
    <row r="64" spans="1:5" x14ac:dyDescent="0.25">
      <c r="A64" s="9" t="s">
        <v>91</v>
      </c>
      <c r="B64" s="9" t="s">
        <v>1990</v>
      </c>
      <c r="C64" s="9" t="s">
        <v>1397</v>
      </c>
      <c r="D64" s="11">
        <f t="shared" si="0"/>
        <v>1</v>
      </c>
      <c r="E64" s="9" t="str">
        <f t="shared" si="1"/>
        <v>1011 : ERGA OMNES</v>
      </c>
    </row>
    <row r="65" spans="1:5" x14ac:dyDescent="0.25">
      <c r="A65" s="9" t="s">
        <v>92</v>
      </c>
      <c r="B65" s="9" t="s">
        <v>1990</v>
      </c>
      <c r="C65" s="9" t="s">
        <v>1397</v>
      </c>
      <c r="D65" s="11">
        <f t="shared" si="0"/>
        <v>1</v>
      </c>
      <c r="E65" s="9" t="str">
        <f t="shared" si="1"/>
        <v>1011 : ERGA OMNES</v>
      </c>
    </row>
    <row r="66" spans="1:5" x14ac:dyDescent="0.25">
      <c r="A66" s="9" t="s">
        <v>93</v>
      </c>
      <c r="B66" s="9" t="s">
        <v>1990</v>
      </c>
      <c r="C66" s="9" t="s">
        <v>1397</v>
      </c>
      <c r="D66" s="11">
        <f t="shared" ref="D66:D129" si="2">COUNTIF(A:A, A66)</f>
        <v>1</v>
      </c>
      <c r="E66" s="9" t="str">
        <f t="shared" ref="E66:E129" si="3" xml:space="preserve"> CONCATENATE(B66," : ", C66)</f>
        <v>1011 : ERGA OMNES</v>
      </c>
    </row>
    <row r="67" spans="1:5" x14ac:dyDescent="0.25">
      <c r="A67" s="9" t="s">
        <v>96</v>
      </c>
      <c r="B67" s="9" t="s">
        <v>1990</v>
      </c>
      <c r="C67" s="9" t="s">
        <v>1397</v>
      </c>
      <c r="D67" s="11">
        <f t="shared" si="2"/>
        <v>1</v>
      </c>
      <c r="E67" s="9" t="str">
        <f t="shared" si="3"/>
        <v>1011 : ERGA OMNES</v>
      </c>
    </row>
    <row r="68" spans="1:5" x14ac:dyDescent="0.25">
      <c r="A68" s="9" t="s">
        <v>98</v>
      </c>
      <c r="B68" s="9" t="s">
        <v>1990</v>
      </c>
      <c r="C68" s="9" t="s">
        <v>1397</v>
      </c>
      <c r="D68" s="11">
        <f t="shared" si="2"/>
        <v>1</v>
      </c>
      <c r="E68" s="9" t="str">
        <f t="shared" si="3"/>
        <v>1011 : ERGA OMNES</v>
      </c>
    </row>
    <row r="69" spans="1:5" x14ac:dyDescent="0.25">
      <c r="A69" s="9" t="s">
        <v>100</v>
      </c>
      <c r="B69" s="9" t="s">
        <v>1990</v>
      </c>
      <c r="C69" s="9" t="s">
        <v>1397</v>
      </c>
      <c r="D69" s="11">
        <f t="shared" si="2"/>
        <v>1</v>
      </c>
      <c r="E69" s="9" t="str">
        <f t="shared" si="3"/>
        <v>1011 : ERGA OMNES</v>
      </c>
    </row>
    <row r="70" spans="1:5" x14ac:dyDescent="0.25">
      <c r="A70" s="9" t="s">
        <v>102</v>
      </c>
      <c r="B70" s="9" t="s">
        <v>1990</v>
      </c>
      <c r="C70" s="9" t="s">
        <v>1397</v>
      </c>
      <c r="D70" s="11">
        <f t="shared" si="2"/>
        <v>1</v>
      </c>
      <c r="E70" s="9" t="str">
        <f t="shared" si="3"/>
        <v>1011 : ERGA OMNES</v>
      </c>
    </row>
    <row r="71" spans="1:5" x14ac:dyDescent="0.25">
      <c r="A71" s="9" t="s">
        <v>104</v>
      </c>
      <c r="B71" s="9" t="s">
        <v>1990</v>
      </c>
      <c r="C71" s="9" t="s">
        <v>1397</v>
      </c>
      <c r="D71" s="11">
        <f t="shared" si="2"/>
        <v>1</v>
      </c>
      <c r="E71" s="9" t="str">
        <f t="shared" si="3"/>
        <v>1011 : ERGA OMNES</v>
      </c>
    </row>
    <row r="72" spans="1:5" x14ac:dyDescent="0.25">
      <c r="A72" s="9" t="s">
        <v>105</v>
      </c>
      <c r="B72" s="9" t="s">
        <v>1990</v>
      </c>
      <c r="C72" s="9" t="s">
        <v>1397</v>
      </c>
      <c r="D72" s="11">
        <f t="shared" si="2"/>
        <v>1</v>
      </c>
      <c r="E72" s="9" t="str">
        <f t="shared" si="3"/>
        <v>1011 : ERGA OMNES</v>
      </c>
    </row>
    <row r="73" spans="1:5" x14ac:dyDescent="0.25">
      <c r="A73" s="9" t="s">
        <v>106</v>
      </c>
      <c r="B73" s="9" t="s">
        <v>1990</v>
      </c>
      <c r="C73" s="9" t="s">
        <v>1397</v>
      </c>
      <c r="D73" s="11">
        <f t="shared" si="2"/>
        <v>1</v>
      </c>
      <c r="E73" s="9" t="str">
        <f t="shared" si="3"/>
        <v>1011 : ERGA OMNES</v>
      </c>
    </row>
    <row r="74" spans="1:5" x14ac:dyDescent="0.25">
      <c r="A74" s="9" t="s">
        <v>107</v>
      </c>
      <c r="B74" s="9" t="s">
        <v>1990</v>
      </c>
      <c r="C74" s="9" t="s">
        <v>1397</v>
      </c>
      <c r="D74" s="11">
        <f t="shared" si="2"/>
        <v>1</v>
      </c>
      <c r="E74" s="9" t="str">
        <f t="shared" si="3"/>
        <v>1011 : ERGA OMNES</v>
      </c>
    </row>
    <row r="75" spans="1:5" x14ac:dyDescent="0.25">
      <c r="A75" s="9" t="s">
        <v>109</v>
      </c>
      <c r="B75" s="9" t="s">
        <v>1997</v>
      </c>
      <c r="C75" s="9" t="s">
        <v>1489</v>
      </c>
      <c r="D75" s="11">
        <f t="shared" si="2"/>
        <v>1</v>
      </c>
      <c r="E75" s="9" t="str">
        <f t="shared" si="3"/>
        <v>CN : China</v>
      </c>
    </row>
    <row r="76" spans="1:5" x14ac:dyDescent="0.25">
      <c r="A76" s="9" t="s">
        <v>111</v>
      </c>
      <c r="B76" s="9" t="s">
        <v>1998</v>
      </c>
      <c r="C76" s="9" t="s">
        <v>1491</v>
      </c>
      <c r="D76" s="11">
        <f t="shared" si="2"/>
        <v>1</v>
      </c>
      <c r="E76" s="9" t="str">
        <f t="shared" si="3"/>
        <v>TH : Thailand</v>
      </c>
    </row>
    <row r="77" spans="1:5" x14ac:dyDescent="0.25">
      <c r="A77" s="9" t="s">
        <v>112</v>
      </c>
      <c r="B77" s="9" t="s">
        <v>1999</v>
      </c>
      <c r="C77" s="9" t="s">
        <v>1494</v>
      </c>
      <c r="D77" s="11">
        <f t="shared" si="2"/>
        <v>1</v>
      </c>
      <c r="E77" s="9" t="str">
        <f t="shared" si="3"/>
        <v>ID : Indonesia</v>
      </c>
    </row>
    <row r="78" spans="1:5" x14ac:dyDescent="0.25">
      <c r="A78" s="9" t="s">
        <v>113</v>
      </c>
      <c r="B78" s="9" t="s">
        <v>1997</v>
      </c>
      <c r="C78" s="9" t="s">
        <v>1489</v>
      </c>
      <c r="D78" s="11">
        <f t="shared" si="2"/>
        <v>1</v>
      </c>
      <c r="E78" s="9" t="str">
        <f t="shared" si="3"/>
        <v>CN : China</v>
      </c>
    </row>
    <row r="79" spans="1:5" x14ac:dyDescent="0.25">
      <c r="A79" s="9" t="s">
        <v>114</v>
      </c>
      <c r="B79" s="9" t="s">
        <v>2000</v>
      </c>
      <c r="C79" s="9" t="s">
        <v>1495</v>
      </c>
      <c r="D79" s="11">
        <f t="shared" si="2"/>
        <v>1</v>
      </c>
      <c r="E79" s="9" t="str">
        <f t="shared" si="3"/>
        <v>2500 : Member countries of WTO</v>
      </c>
    </row>
    <row r="80" spans="1:5" x14ac:dyDescent="0.25">
      <c r="A80" s="9" t="s">
        <v>115</v>
      </c>
      <c r="B80" s="9" t="s">
        <v>2001</v>
      </c>
      <c r="C80" s="9" t="s">
        <v>1496</v>
      </c>
      <c r="D80" s="11">
        <f t="shared" si="2"/>
        <v>1</v>
      </c>
      <c r="E80" s="9" t="str">
        <f t="shared" si="3"/>
        <v>2501 : Countries not members of the WTO</v>
      </c>
    </row>
    <row r="81" spans="1:5" x14ac:dyDescent="0.25">
      <c r="A81" s="9" t="s">
        <v>116</v>
      </c>
      <c r="B81" s="9" t="s">
        <v>2001</v>
      </c>
      <c r="C81" s="9" t="s">
        <v>1496</v>
      </c>
      <c r="D81" s="11">
        <f t="shared" si="2"/>
        <v>1</v>
      </c>
      <c r="E81" s="9" t="str">
        <f t="shared" si="3"/>
        <v>2501 : Countries not members of the WTO</v>
      </c>
    </row>
    <row r="82" spans="1:5" x14ac:dyDescent="0.25">
      <c r="A82" s="9" t="s">
        <v>117</v>
      </c>
      <c r="B82" s="9" t="s">
        <v>1991</v>
      </c>
      <c r="C82" s="9" t="s">
        <v>1420</v>
      </c>
      <c r="D82" s="11">
        <f t="shared" si="2"/>
        <v>1</v>
      </c>
      <c r="E82" s="9" t="str">
        <f t="shared" si="3"/>
        <v>1008 : All third countries</v>
      </c>
    </row>
    <row r="83" spans="1:5" x14ac:dyDescent="0.25">
      <c r="A83" s="9" t="s">
        <v>118</v>
      </c>
      <c r="B83" s="9" t="s">
        <v>1991</v>
      </c>
      <c r="C83" s="9" t="s">
        <v>1420</v>
      </c>
      <c r="D83" s="11">
        <f t="shared" si="2"/>
        <v>1</v>
      </c>
      <c r="E83" s="9" t="str">
        <f t="shared" si="3"/>
        <v>1008 : All third countries</v>
      </c>
    </row>
    <row r="84" spans="1:5" x14ac:dyDescent="0.25">
      <c r="A84" s="9" t="s">
        <v>119</v>
      </c>
      <c r="B84" s="9" t="s">
        <v>2002</v>
      </c>
      <c r="C84" s="9" t="s">
        <v>1498</v>
      </c>
      <c r="D84" s="11">
        <f t="shared" si="2"/>
        <v>1</v>
      </c>
      <c r="E84" s="9" t="str">
        <f t="shared" si="3"/>
        <v>TR : Turkey</v>
      </c>
    </row>
    <row r="85" spans="1:5" x14ac:dyDescent="0.25">
      <c r="A85" s="9" t="s">
        <v>121</v>
      </c>
      <c r="B85" s="9" t="s">
        <v>2002</v>
      </c>
      <c r="C85" s="9" t="s">
        <v>1498</v>
      </c>
      <c r="D85" s="11">
        <f t="shared" si="2"/>
        <v>1</v>
      </c>
      <c r="E85" s="9" t="str">
        <f t="shared" si="3"/>
        <v>TR : Turkey</v>
      </c>
    </row>
    <row r="86" spans="1:5" x14ac:dyDescent="0.25">
      <c r="A86" s="9" t="s">
        <v>123</v>
      </c>
      <c r="B86" s="9" t="s">
        <v>2002</v>
      </c>
      <c r="C86" s="9" t="s">
        <v>1498</v>
      </c>
      <c r="D86" s="11">
        <f t="shared" si="2"/>
        <v>1</v>
      </c>
      <c r="E86" s="9" t="str">
        <f t="shared" si="3"/>
        <v>TR : Turkey</v>
      </c>
    </row>
    <row r="87" spans="1:5" x14ac:dyDescent="0.25">
      <c r="A87" s="9" t="s">
        <v>124</v>
      </c>
      <c r="B87" s="9" t="s">
        <v>2002</v>
      </c>
      <c r="C87" s="9" t="s">
        <v>1498</v>
      </c>
      <c r="D87" s="11">
        <f t="shared" si="2"/>
        <v>1</v>
      </c>
      <c r="E87" s="9" t="str">
        <f t="shared" si="3"/>
        <v>TR : Turkey</v>
      </c>
    </row>
    <row r="88" spans="1:5" x14ac:dyDescent="0.25">
      <c r="A88" s="9" t="s">
        <v>125</v>
      </c>
      <c r="B88" s="9" t="s">
        <v>2002</v>
      </c>
      <c r="C88" s="9" t="s">
        <v>1498</v>
      </c>
      <c r="D88" s="11">
        <f t="shared" si="2"/>
        <v>1</v>
      </c>
      <c r="E88" s="9" t="str">
        <f t="shared" si="3"/>
        <v>TR : Turkey</v>
      </c>
    </row>
    <row r="89" spans="1:5" x14ac:dyDescent="0.25">
      <c r="A89" s="9" t="s">
        <v>126</v>
      </c>
      <c r="B89" s="9" t="s">
        <v>2002</v>
      </c>
      <c r="C89" s="9" t="s">
        <v>1498</v>
      </c>
      <c r="D89" s="11">
        <f t="shared" si="2"/>
        <v>1</v>
      </c>
      <c r="E89" s="9" t="str">
        <f t="shared" si="3"/>
        <v>TR : Turkey</v>
      </c>
    </row>
    <row r="90" spans="1:5" x14ac:dyDescent="0.25">
      <c r="A90" s="9" t="s">
        <v>127</v>
      </c>
      <c r="B90" s="9" t="s">
        <v>2002</v>
      </c>
      <c r="C90" s="9" t="s">
        <v>1498</v>
      </c>
      <c r="D90" s="11">
        <f t="shared" si="2"/>
        <v>1</v>
      </c>
      <c r="E90" s="9" t="str">
        <f t="shared" si="3"/>
        <v>TR : Turkey</v>
      </c>
    </row>
    <row r="91" spans="1:5" x14ac:dyDescent="0.25">
      <c r="A91" s="9" t="s">
        <v>128</v>
      </c>
      <c r="B91" s="9" t="s">
        <v>2002</v>
      </c>
      <c r="C91" s="9" t="s">
        <v>1498</v>
      </c>
      <c r="D91" s="11">
        <f t="shared" si="2"/>
        <v>1</v>
      </c>
      <c r="E91" s="9" t="str">
        <f t="shared" si="3"/>
        <v>TR : Turkey</v>
      </c>
    </row>
    <row r="92" spans="1:5" x14ac:dyDescent="0.25">
      <c r="A92" s="9" t="s">
        <v>129</v>
      </c>
      <c r="B92" s="9" t="s">
        <v>2002</v>
      </c>
      <c r="C92" s="9" t="s">
        <v>1498</v>
      </c>
      <c r="D92" s="11">
        <f t="shared" si="2"/>
        <v>1</v>
      </c>
      <c r="E92" s="9" t="str">
        <f t="shared" si="3"/>
        <v>TR : Turkey</v>
      </c>
    </row>
    <row r="93" spans="1:5" x14ac:dyDescent="0.25">
      <c r="A93" s="9" t="s">
        <v>130</v>
      </c>
      <c r="B93" s="9" t="s">
        <v>2002</v>
      </c>
      <c r="C93" s="9" t="s">
        <v>1498</v>
      </c>
      <c r="D93" s="11">
        <f t="shared" si="2"/>
        <v>1</v>
      </c>
      <c r="E93" s="9" t="str">
        <f t="shared" si="3"/>
        <v>TR : Turkey</v>
      </c>
    </row>
    <row r="94" spans="1:5" x14ac:dyDescent="0.25">
      <c r="A94" s="9" t="s">
        <v>131</v>
      </c>
      <c r="B94" s="9" t="s">
        <v>2002</v>
      </c>
      <c r="C94" s="9" t="s">
        <v>1498</v>
      </c>
      <c r="D94" s="11">
        <f t="shared" si="2"/>
        <v>1</v>
      </c>
      <c r="E94" s="9" t="str">
        <f t="shared" si="3"/>
        <v>TR : Turkey</v>
      </c>
    </row>
    <row r="95" spans="1:5" x14ac:dyDescent="0.25">
      <c r="A95" s="9" t="s">
        <v>132</v>
      </c>
      <c r="B95" s="9" t="s">
        <v>2002</v>
      </c>
      <c r="C95" s="9" t="s">
        <v>1498</v>
      </c>
      <c r="D95" s="11">
        <f t="shared" si="2"/>
        <v>1</v>
      </c>
      <c r="E95" s="9" t="str">
        <f t="shared" si="3"/>
        <v>TR : Turkey</v>
      </c>
    </row>
    <row r="96" spans="1:5" x14ac:dyDescent="0.25">
      <c r="A96" s="9" t="s">
        <v>133</v>
      </c>
      <c r="B96" s="9" t="s">
        <v>2002</v>
      </c>
      <c r="C96" s="9" t="s">
        <v>1498</v>
      </c>
      <c r="D96" s="11">
        <f t="shared" si="2"/>
        <v>1</v>
      </c>
      <c r="E96" s="9" t="str">
        <f t="shared" si="3"/>
        <v>TR : Turkey</v>
      </c>
    </row>
    <row r="97" spans="1:5" x14ac:dyDescent="0.25">
      <c r="A97" s="9" t="s">
        <v>134</v>
      </c>
      <c r="B97" s="9" t="s">
        <v>2002</v>
      </c>
      <c r="C97" s="9" t="s">
        <v>1498</v>
      </c>
      <c r="D97" s="11">
        <f t="shared" si="2"/>
        <v>1</v>
      </c>
      <c r="E97" s="9" t="str">
        <f t="shared" si="3"/>
        <v>TR : Turkey</v>
      </c>
    </row>
    <row r="98" spans="1:5" x14ac:dyDescent="0.25">
      <c r="A98" s="9" t="s">
        <v>136</v>
      </c>
      <c r="B98" s="9" t="s">
        <v>2002</v>
      </c>
      <c r="C98" s="9" t="s">
        <v>1498</v>
      </c>
      <c r="D98" s="11">
        <f t="shared" si="2"/>
        <v>1</v>
      </c>
      <c r="E98" s="9" t="str">
        <f t="shared" si="3"/>
        <v>TR : Turkey</v>
      </c>
    </row>
    <row r="99" spans="1:5" x14ac:dyDescent="0.25">
      <c r="A99" s="9" t="s">
        <v>138</v>
      </c>
      <c r="B99" s="9" t="s">
        <v>2002</v>
      </c>
      <c r="C99" s="9" t="s">
        <v>1498</v>
      </c>
      <c r="D99" s="11">
        <f t="shared" si="2"/>
        <v>1</v>
      </c>
      <c r="E99" s="9" t="str">
        <f t="shared" si="3"/>
        <v>TR : Turkey</v>
      </c>
    </row>
    <row r="100" spans="1:5" x14ac:dyDescent="0.25">
      <c r="A100" s="9" t="s">
        <v>139</v>
      </c>
      <c r="B100" s="9" t="s">
        <v>2002</v>
      </c>
      <c r="C100" s="9" t="s">
        <v>1498</v>
      </c>
      <c r="D100" s="11">
        <f t="shared" si="2"/>
        <v>1</v>
      </c>
      <c r="E100" s="9" t="str">
        <f t="shared" si="3"/>
        <v>TR : Turkey</v>
      </c>
    </row>
    <row r="101" spans="1:5" x14ac:dyDescent="0.25">
      <c r="A101" s="9" t="s">
        <v>140</v>
      </c>
      <c r="B101" s="9" t="s">
        <v>2002</v>
      </c>
      <c r="C101" s="9" t="s">
        <v>1498</v>
      </c>
      <c r="D101" s="11">
        <f t="shared" si="2"/>
        <v>1</v>
      </c>
      <c r="E101" s="9" t="str">
        <f t="shared" si="3"/>
        <v>TR : Turkey</v>
      </c>
    </row>
    <row r="102" spans="1:5" x14ac:dyDescent="0.25">
      <c r="A102" s="9" t="s">
        <v>141</v>
      </c>
      <c r="B102" s="9" t="s">
        <v>2002</v>
      </c>
      <c r="C102" s="9" t="s">
        <v>1498</v>
      </c>
      <c r="D102" s="11">
        <f t="shared" si="2"/>
        <v>1</v>
      </c>
      <c r="E102" s="9" t="str">
        <f t="shared" si="3"/>
        <v>TR : Turkey</v>
      </c>
    </row>
    <row r="103" spans="1:5" x14ac:dyDescent="0.25">
      <c r="A103" s="9" t="s">
        <v>142</v>
      </c>
      <c r="B103" s="9" t="s">
        <v>2002</v>
      </c>
      <c r="C103" s="9" t="s">
        <v>1498</v>
      </c>
      <c r="D103" s="11">
        <f t="shared" si="2"/>
        <v>1</v>
      </c>
      <c r="E103" s="9" t="str">
        <f t="shared" si="3"/>
        <v>TR : Turkey</v>
      </c>
    </row>
    <row r="104" spans="1:5" x14ac:dyDescent="0.25">
      <c r="A104" s="9" t="s">
        <v>143</v>
      </c>
      <c r="B104" s="9" t="s">
        <v>2002</v>
      </c>
      <c r="C104" s="9" t="s">
        <v>1498</v>
      </c>
      <c r="D104" s="11">
        <f t="shared" si="2"/>
        <v>1</v>
      </c>
      <c r="E104" s="9" t="str">
        <f t="shared" si="3"/>
        <v>TR : Turkey</v>
      </c>
    </row>
    <row r="105" spans="1:5" x14ac:dyDescent="0.25">
      <c r="A105" s="9" t="s">
        <v>144</v>
      </c>
      <c r="B105" s="9" t="s">
        <v>2002</v>
      </c>
      <c r="C105" s="9" t="s">
        <v>1498</v>
      </c>
      <c r="D105" s="11">
        <f t="shared" si="2"/>
        <v>1</v>
      </c>
      <c r="E105" s="9" t="str">
        <f t="shared" si="3"/>
        <v>TR : Turkey</v>
      </c>
    </row>
    <row r="106" spans="1:5" x14ac:dyDescent="0.25">
      <c r="A106" s="9" t="s">
        <v>145</v>
      </c>
      <c r="B106" s="9" t="s">
        <v>2002</v>
      </c>
      <c r="C106" s="9" t="s">
        <v>1498</v>
      </c>
      <c r="D106" s="11">
        <f t="shared" si="2"/>
        <v>1</v>
      </c>
      <c r="E106" s="9" t="str">
        <f t="shared" si="3"/>
        <v>TR : Turkey</v>
      </c>
    </row>
    <row r="107" spans="1:5" x14ac:dyDescent="0.25">
      <c r="A107" s="9" t="s">
        <v>146</v>
      </c>
      <c r="B107" s="9" t="s">
        <v>2002</v>
      </c>
      <c r="C107" s="9" t="s">
        <v>1498</v>
      </c>
      <c r="D107" s="11">
        <f t="shared" si="2"/>
        <v>1</v>
      </c>
      <c r="E107" s="9" t="str">
        <f t="shared" si="3"/>
        <v>TR : Turkey</v>
      </c>
    </row>
    <row r="108" spans="1:5" x14ac:dyDescent="0.25">
      <c r="A108" s="9" t="s">
        <v>147</v>
      </c>
      <c r="B108" s="9" t="s">
        <v>2002</v>
      </c>
      <c r="C108" s="9" t="s">
        <v>1498</v>
      </c>
      <c r="D108" s="11">
        <f t="shared" si="2"/>
        <v>1</v>
      </c>
      <c r="E108" s="9" t="str">
        <f t="shared" si="3"/>
        <v>TR : Turkey</v>
      </c>
    </row>
    <row r="109" spans="1:5" x14ac:dyDescent="0.25">
      <c r="A109" s="9" t="s">
        <v>148</v>
      </c>
      <c r="B109" s="9" t="s">
        <v>2002</v>
      </c>
      <c r="C109" s="9" t="s">
        <v>1498</v>
      </c>
      <c r="D109" s="11">
        <f t="shared" si="2"/>
        <v>1</v>
      </c>
      <c r="E109" s="9" t="str">
        <f t="shared" si="3"/>
        <v>TR : Turkey</v>
      </c>
    </row>
    <row r="110" spans="1:5" x14ac:dyDescent="0.25">
      <c r="A110" s="9" t="s">
        <v>149</v>
      </c>
      <c r="B110" s="9" t="s">
        <v>2002</v>
      </c>
      <c r="C110" s="9" t="s">
        <v>1498</v>
      </c>
      <c r="D110" s="11">
        <f t="shared" si="2"/>
        <v>1</v>
      </c>
      <c r="E110" s="9" t="str">
        <f t="shared" si="3"/>
        <v>TR : Turkey</v>
      </c>
    </row>
    <row r="111" spans="1:5" x14ac:dyDescent="0.25">
      <c r="A111" s="9" t="s">
        <v>150</v>
      </c>
      <c r="B111" s="9" t="s">
        <v>2002</v>
      </c>
      <c r="C111" s="9" t="s">
        <v>1498</v>
      </c>
      <c r="D111" s="11">
        <f t="shared" si="2"/>
        <v>1</v>
      </c>
      <c r="E111" s="9" t="str">
        <f t="shared" si="3"/>
        <v>TR : Turkey</v>
      </c>
    </row>
    <row r="112" spans="1:5" x14ac:dyDescent="0.25">
      <c r="A112" s="9" t="s">
        <v>151</v>
      </c>
      <c r="B112" s="9" t="s">
        <v>2002</v>
      </c>
      <c r="C112" s="9" t="s">
        <v>1498</v>
      </c>
      <c r="D112" s="11">
        <f t="shared" si="2"/>
        <v>1</v>
      </c>
      <c r="E112" s="9" t="str">
        <f t="shared" si="3"/>
        <v>TR : Turkey</v>
      </c>
    </row>
    <row r="113" spans="1:5" x14ac:dyDescent="0.25">
      <c r="A113" s="9" t="s">
        <v>153</v>
      </c>
      <c r="B113" s="9" t="s">
        <v>2002</v>
      </c>
      <c r="C113" s="9" t="s">
        <v>1498</v>
      </c>
      <c r="D113" s="11">
        <f t="shared" si="2"/>
        <v>1</v>
      </c>
      <c r="E113" s="9" t="str">
        <f t="shared" si="3"/>
        <v>TR : Turkey</v>
      </c>
    </row>
    <row r="114" spans="1:5" x14ac:dyDescent="0.25">
      <c r="A114" s="9" t="s">
        <v>2003</v>
      </c>
      <c r="B114" s="9" t="s">
        <v>2004</v>
      </c>
      <c r="C114" s="9" t="s">
        <v>1913</v>
      </c>
      <c r="D114" s="11">
        <f t="shared" si="2"/>
        <v>1</v>
      </c>
      <c r="E114" s="9" t="str">
        <f t="shared" si="3"/>
        <v>MD : Moldova, Republic of</v>
      </c>
    </row>
    <row r="115" spans="1:5" x14ac:dyDescent="0.25">
      <c r="A115" s="9" t="s">
        <v>2005</v>
      </c>
      <c r="B115" s="9" t="s">
        <v>2004</v>
      </c>
      <c r="C115" s="9" t="s">
        <v>1913</v>
      </c>
      <c r="D115" s="11">
        <f t="shared" si="2"/>
        <v>1</v>
      </c>
      <c r="E115" s="9" t="str">
        <f t="shared" si="3"/>
        <v>MD : Moldova, Republic of</v>
      </c>
    </row>
    <row r="116" spans="1:5" x14ac:dyDescent="0.25">
      <c r="A116" s="9" t="s">
        <v>2006</v>
      </c>
      <c r="B116" s="9" t="s">
        <v>2004</v>
      </c>
      <c r="C116" s="9" t="s">
        <v>1913</v>
      </c>
      <c r="D116" s="11">
        <f t="shared" si="2"/>
        <v>1</v>
      </c>
      <c r="E116" s="9" t="str">
        <f t="shared" si="3"/>
        <v>MD : Moldova, Republic of</v>
      </c>
    </row>
    <row r="117" spans="1:5" x14ac:dyDescent="0.25">
      <c r="A117" s="9" t="s">
        <v>155</v>
      </c>
      <c r="B117" s="9" t="s">
        <v>2007</v>
      </c>
      <c r="C117" s="9" t="s">
        <v>1534</v>
      </c>
      <c r="D117" s="11">
        <f t="shared" si="2"/>
        <v>1</v>
      </c>
      <c r="E117" s="9" t="str">
        <f t="shared" si="3"/>
        <v>FO : Faroe Islands</v>
      </c>
    </row>
    <row r="118" spans="1:5" x14ac:dyDescent="0.25">
      <c r="A118" s="9" t="s">
        <v>157</v>
      </c>
      <c r="B118" s="9" t="s">
        <v>2007</v>
      </c>
      <c r="C118" s="9" t="s">
        <v>1534</v>
      </c>
      <c r="D118" s="11">
        <f t="shared" si="2"/>
        <v>1</v>
      </c>
      <c r="E118" s="9" t="str">
        <f t="shared" si="3"/>
        <v>FO : Faroe Islands</v>
      </c>
    </row>
    <row r="119" spans="1:5" x14ac:dyDescent="0.25">
      <c r="A119" s="9" t="s">
        <v>159</v>
      </c>
      <c r="B119" s="9" t="s">
        <v>2007</v>
      </c>
      <c r="C119" s="9" t="s">
        <v>1534</v>
      </c>
      <c r="D119" s="11">
        <f t="shared" si="2"/>
        <v>1</v>
      </c>
      <c r="E119" s="9" t="str">
        <f t="shared" si="3"/>
        <v>FO : Faroe Islands</v>
      </c>
    </row>
    <row r="120" spans="1:5" x14ac:dyDescent="0.25">
      <c r="A120" s="9" t="s">
        <v>160</v>
      </c>
      <c r="B120" s="9" t="s">
        <v>2007</v>
      </c>
      <c r="C120" s="9" t="s">
        <v>1534</v>
      </c>
      <c r="D120" s="11">
        <f t="shared" si="2"/>
        <v>1</v>
      </c>
      <c r="E120" s="9" t="str">
        <f t="shared" si="3"/>
        <v>FO : Faroe Islands</v>
      </c>
    </row>
    <row r="121" spans="1:5" x14ac:dyDescent="0.25">
      <c r="A121" s="9" t="s">
        <v>161</v>
      </c>
      <c r="B121" s="9" t="s">
        <v>2007</v>
      </c>
      <c r="C121" s="9" t="s">
        <v>1534</v>
      </c>
      <c r="D121" s="11">
        <f t="shared" si="2"/>
        <v>1</v>
      </c>
      <c r="E121" s="9" t="str">
        <f t="shared" si="3"/>
        <v>FO : Faroe Islands</v>
      </c>
    </row>
    <row r="122" spans="1:5" x14ac:dyDescent="0.25">
      <c r="A122" s="9" t="s">
        <v>162</v>
      </c>
      <c r="B122" s="9" t="s">
        <v>2007</v>
      </c>
      <c r="C122" s="9" t="s">
        <v>1534</v>
      </c>
      <c r="D122" s="11">
        <f t="shared" si="2"/>
        <v>1</v>
      </c>
      <c r="E122" s="9" t="str">
        <f t="shared" si="3"/>
        <v>FO : Faroe Islands</v>
      </c>
    </row>
    <row r="123" spans="1:5" x14ac:dyDescent="0.25">
      <c r="A123" s="9" t="s">
        <v>164</v>
      </c>
      <c r="B123" s="9" t="s">
        <v>2007</v>
      </c>
      <c r="C123" s="9" t="s">
        <v>1534</v>
      </c>
      <c r="D123" s="11">
        <f t="shared" si="2"/>
        <v>1</v>
      </c>
      <c r="E123" s="9" t="str">
        <f t="shared" si="3"/>
        <v>FO : Faroe Islands</v>
      </c>
    </row>
    <row r="124" spans="1:5" x14ac:dyDescent="0.25">
      <c r="A124" s="9" t="s">
        <v>165</v>
      </c>
      <c r="B124" s="9" t="s">
        <v>2007</v>
      </c>
      <c r="C124" s="9" t="s">
        <v>1534</v>
      </c>
      <c r="D124" s="11">
        <f t="shared" si="2"/>
        <v>1</v>
      </c>
      <c r="E124" s="9" t="str">
        <f t="shared" si="3"/>
        <v>FO : Faroe Islands</v>
      </c>
    </row>
    <row r="125" spans="1:5" x14ac:dyDescent="0.25">
      <c r="A125" s="9" t="s">
        <v>167</v>
      </c>
      <c r="B125" s="9" t="s">
        <v>2007</v>
      </c>
      <c r="C125" s="9" t="s">
        <v>1534</v>
      </c>
      <c r="D125" s="11">
        <f t="shared" si="2"/>
        <v>1</v>
      </c>
      <c r="E125" s="9" t="str">
        <f t="shared" si="3"/>
        <v>FO : Faroe Islands</v>
      </c>
    </row>
    <row r="126" spans="1:5" x14ac:dyDescent="0.25">
      <c r="A126" s="9" t="s">
        <v>168</v>
      </c>
      <c r="B126" s="9" t="s">
        <v>2008</v>
      </c>
      <c r="C126" s="9" t="s">
        <v>1543</v>
      </c>
      <c r="D126" s="11">
        <f t="shared" si="2"/>
        <v>1</v>
      </c>
      <c r="E126" s="9" t="str">
        <f t="shared" si="3"/>
        <v>GL : Greenland</v>
      </c>
    </row>
    <row r="127" spans="1:5" x14ac:dyDescent="0.25">
      <c r="A127" s="9" t="s">
        <v>170</v>
      </c>
      <c r="B127" s="9" t="s">
        <v>1990</v>
      </c>
      <c r="C127" s="9" t="s">
        <v>1397</v>
      </c>
      <c r="D127" s="11">
        <f t="shared" si="2"/>
        <v>1</v>
      </c>
      <c r="E127" s="9" t="str">
        <f t="shared" si="3"/>
        <v>1011 : ERGA OMNES</v>
      </c>
    </row>
    <row r="128" spans="1:5" x14ac:dyDescent="0.25">
      <c r="A128" s="9" t="s">
        <v>172</v>
      </c>
      <c r="B128" s="9" t="s">
        <v>2008</v>
      </c>
      <c r="C128" s="9" t="s">
        <v>1543</v>
      </c>
      <c r="D128" s="11">
        <f t="shared" si="2"/>
        <v>1</v>
      </c>
      <c r="E128" s="9" t="str">
        <f t="shared" si="3"/>
        <v>GL : Greenland</v>
      </c>
    </row>
    <row r="129" spans="1:5" x14ac:dyDescent="0.25">
      <c r="A129" s="9" t="s">
        <v>173</v>
      </c>
      <c r="B129" s="9" t="s">
        <v>2009</v>
      </c>
      <c r="C129" s="9" t="s">
        <v>1547</v>
      </c>
      <c r="D129" s="11">
        <f t="shared" si="2"/>
        <v>1</v>
      </c>
      <c r="E129" s="9" t="str">
        <f t="shared" si="3"/>
        <v>IS : Iceland</v>
      </c>
    </row>
    <row r="130" spans="1:5" x14ac:dyDescent="0.25">
      <c r="A130" s="9" t="s">
        <v>175</v>
      </c>
      <c r="B130" s="9" t="s">
        <v>2010</v>
      </c>
      <c r="C130" s="9" t="s">
        <v>1550</v>
      </c>
      <c r="D130" s="11">
        <f t="shared" ref="D130:D193" si="4">COUNTIF(A:A, A130)</f>
        <v>1</v>
      </c>
      <c r="E130" s="9" t="str">
        <f t="shared" ref="E130:E193" si="5" xml:space="preserve"> CONCATENATE(B130," : ", C130)</f>
        <v>NO : Norway</v>
      </c>
    </row>
    <row r="131" spans="1:5" x14ac:dyDescent="0.25">
      <c r="A131" s="9" t="s">
        <v>177</v>
      </c>
      <c r="B131" s="9" t="s">
        <v>2010</v>
      </c>
      <c r="C131" s="9" t="s">
        <v>1550</v>
      </c>
      <c r="D131" s="11">
        <f t="shared" si="4"/>
        <v>1</v>
      </c>
      <c r="E131" s="9" t="str">
        <f t="shared" si="5"/>
        <v>NO : Norway</v>
      </c>
    </row>
    <row r="132" spans="1:5" x14ac:dyDescent="0.25">
      <c r="A132" s="9" t="s">
        <v>179</v>
      </c>
      <c r="B132" s="9" t="s">
        <v>2010</v>
      </c>
      <c r="C132" s="9" t="s">
        <v>1550</v>
      </c>
      <c r="D132" s="11">
        <f t="shared" si="4"/>
        <v>1</v>
      </c>
      <c r="E132" s="9" t="str">
        <f t="shared" si="5"/>
        <v>NO : Norway</v>
      </c>
    </row>
    <row r="133" spans="1:5" x14ac:dyDescent="0.25">
      <c r="A133" s="9" t="s">
        <v>180</v>
      </c>
      <c r="B133" s="9" t="s">
        <v>1998</v>
      </c>
      <c r="C133" s="9" t="s">
        <v>1491</v>
      </c>
      <c r="D133" s="11">
        <f t="shared" si="4"/>
        <v>1</v>
      </c>
      <c r="E133" s="9" t="str">
        <f t="shared" si="5"/>
        <v>TH : Thailand</v>
      </c>
    </row>
    <row r="134" spans="1:5" x14ac:dyDescent="0.25">
      <c r="A134" s="9" t="s">
        <v>182</v>
      </c>
      <c r="B134" s="9" t="s">
        <v>1990</v>
      </c>
      <c r="C134" s="9" t="s">
        <v>1397</v>
      </c>
      <c r="D134" s="11">
        <f t="shared" si="4"/>
        <v>1</v>
      </c>
      <c r="E134" s="9" t="str">
        <f t="shared" si="5"/>
        <v>1011 : ERGA OMNES</v>
      </c>
    </row>
    <row r="135" spans="1:5" x14ac:dyDescent="0.25">
      <c r="A135" s="9" t="s">
        <v>183</v>
      </c>
      <c r="B135" s="9" t="s">
        <v>1998</v>
      </c>
      <c r="C135" s="9" t="s">
        <v>1491</v>
      </c>
      <c r="D135" s="11">
        <f t="shared" si="4"/>
        <v>1</v>
      </c>
      <c r="E135" s="9" t="str">
        <f t="shared" si="5"/>
        <v>TH : Thailand</v>
      </c>
    </row>
    <row r="136" spans="1:5" x14ac:dyDescent="0.25">
      <c r="A136" s="9" t="s">
        <v>184</v>
      </c>
      <c r="B136" s="9" t="s">
        <v>1990</v>
      </c>
      <c r="C136" s="9" t="s">
        <v>1397</v>
      </c>
      <c r="D136" s="11">
        <f t="shared" si="4"/>
        <v>1</v>
      </c>
      <c r="E136" s="9" t="str">
        <f t="shared" si="5"/>
        <v>1011 : ERGA OMNES</v>
      </c>
    </row>
    <row r="137" spans="1:5" x14ac:dyDescent="0.25">
      <c r="A137" s="9" t="s">
        <v>185</v>
      </c>
      <c r="B137" s="9" t="s">
        <v>1998</v>
      </c>
      <c r="C137" s="9" t="s">
        <v>1491</v>
      </c>
      <c r="D137" s="11">
        <f t="shared" si="4"/>
        <v>1</v>
      </c>
      <c r="E137" s="9" t="str">
        <f t="shared" si="5"/>
        <v>TH : Thailand</v>
      </c>
    </row>
    <row r="138" spans="1:5" x14ac:dyDescent="0.25">
      <c r="A138" s="9" t="s">
        <v>187</v>
      </c>
      <c r="B138" s="9" t="s">
        <v>2010</v>
      </c>
      <c r="C138" s="9" t="s">
        <v>1550</v>
      </c>
      <c r="D138" s="11">
        <f t="shared" si="4"/>
        <v>1</v>
      </c>
      <c r="E138" s="9" t="str">
        <f t="shared" si="5"/>
        <v>NO : Norway</v>
      </c>
    </row>
    <row r="139" spans="1:5" x14ac:dyDescent="0.25">
      <c r="A139" s="9" t="s">
        <v>189</v>
      </c>
      <c r="B139" s="9" t="s">
        <v>2010</v>
      </c>
      <c r="C139" s="9" t="s">
        <v>1550</v>
      </c>
      <c r="D139" s="11">
        <f t="shared" si="4"/>
        <v>1</v>
      </c>
      <c r="E139" s="9" t="str">
        <f t="shared" si="5"/>
        <v>NO : Norway</v>
      </c>
    </row>
    <row r="140" spans="1:5" x14ac:dyDescent="0.25">
      <c r="A140" s="9" t="s">
        <v>190</v>
      </c>
      <c r="B140" s="9" t="s">
        <v>2010</v>
      </c>
      <c r="C140" s="9" t="s">
        <v>1550</v>
      </c>
      <c r="D140" s="11">
        <f t="shared" si="4"/>
        <v>1</v>
      </c>
      <c r="E140" s="9" t="str">
        <f t="shared" si="5"/>
        <v>NO : Norway</v>
      </c>
    </row>
    <row r="141" spans="1:5" x14ac:dyDescent="0.25">
      <c r="A141" s="9" t="s">
        <v>192</v>
      </c>
      <c r="B141" s="9" t="s">
        <v>2010</v>
      </c>
      <c r="C141" s="9" t="s">
        <v>1550</v>
      </c>
      <c r="D141" s="11">
        <f t="shared" si="4"/>
        <v>1</v>
      </c>
      <c r="E141" s="9" t="str">
        <f t="shared" si="5"/>
        <v>NO : Norway</v>
      </c>
    </row>
    <row r="142" spans="1:5" x14ac:dyDescent="0.25">
      <c r="A142" s="9" t="s">
        <v>193</v>
      </c>
      <c r="B142" s="9" t="s">
        <v>2010</v>
      </c>
      <c r="C142" s="9" t="s">
        <v>1550</v>
      </c>
      <c r="D142" s="11">
        <f t="shared" si="4"/>
        <v>1</v>
      </c>
      <c r="E142" s="9" t="str">
        <f t="shared" si="5"/>
        <v>NO : Norway</v>
      </c>
    </row>
    <row r="143" spans="1:5" x14ac:dyDescent="0.25">
      <c r="A143" s="9" t="s">
        <v>194</v>
      </c>
      <c r="B143" s="9" t="s">
        <v>2010</v>
      </c>
      <c r="C143" s="9" t="s">
        <v>1550</v>
      </c>
      <c r="D143" s="11">
        <f t="shared" si="4"/>
        <v>1</v>
      </c>
      <c r="E143" s="9" t="str">
        <f t="shared" si="5"/>
        <v>NO : Norway</v>
      </c>
    </row>
    <row r="144" spans="1:5" x14ac:dyDescent="0.25">
      <c r="A144" s="9" t="s">
        <v>195</v>
      </c>
      <c r="B144" s="9" t="s">
        <v>2010</v>
      </c>
      <c r="C144" s="9" t="s">
        <v>1550</v>
      </c>
      <c r="D144" s="11">
        <f t="shared" si="4"/>
        <v>1</v>
      </c>
      <c r="E144" s="9" t="str">
        <f t="shared" si="5"/>
        <v>NO : Norway</v>
      </c>
    </row>
    <row r="145" spans="1:5" x14ac:dyDescent="0.25">
      <c r="A145" s="9" t="s">
        <v>196</v>
      </c>
      <c r="B145" s="9" t="s">
        <v>2010</v>
      </c>
      <c r="C145" s="9" t="s">
        <v>1550</v>
      </c>
      <c r="D145" s="11">
        <f t="shared" si="4"/>
        <v>1</v>
      </c>
      <c r="E145" s="9" t="str">
        <f t="shared" si="5"/>
        <v>NO : Norway</v>
      </c>
    </row>
    <row r="146" spans="1:5" x14ac:dyDescent="0.25">
      <c r="A146" s="9" t="s">
        <v>197</v>
      </c>
      <c r="B146" s="9" t="s">
        <v>2010</v>
      </c>
      <c r="C146" s="9" t="s">
        <v>1550</v>
      </c>
      <c r="D146" s="11">
        <f t="shared" si="4"/>
        <v>1</v>
      </c>
      <c r="E146" s="9" t="str">
        <f t="shared" si="5"/>
        <v>NO : Norway</v>
      </c>
    </row>
    <row r="147" spans="1:5" x14ac:dyDescent="0.25">
      <c r="A147" s="9" t="s">
        <v>198</v>
      </c>
      <c r="B147" s="9" t="s">
        <v>2010</v>
      </c>
      <c r="C147" s="9" t="s">
        <v>1550</v>
      </c>
      <c r="D147" s="11">
        <f t="shared" si="4"/>
        <v>1</v>
      </c>
      <c r="E147" s="9" t="str">
        <f t="shared" si="5"/>
        <v>NO : Norway</v>
      </c>
    </row>
    <row r="148" spans="1:5" x14ac:dyDescent="0.25">
      <c r="A148" s="9" t="s">
        <v>199</v>
      </c>
      <c r="B148" s="9" t="s">
        <v>2010</v>
      </c>
      <c r="C148" s="9" t="s">
        <v>1550</v>
      </c>
      <c r="D148" s="11">
        <f t="shared" si="4"/>
        <v>1</v>
      </c>
      <c r="E148" s="9" t="str">
        <f t="shared" si="5"/>
        <v>NO : Norway</v>
      </c>
    </row>
    <row r="149" spans="1:5" x14ac:dyDescent="0.25">
      <c r="A149" s="9" t="s">
        <v>200</v>
      </c>
      <c r="B149" s="9" t="s">
        <v>2010</v>
      </c>
      <c r="C149" s="9" t="s">
        <v>1550</v>
      </c>
      <c r="D149" s="11">
        <f t="shared" si="4"/>
        <v>1</v>
      </c>
      <c r="E149" s="9" t="str">
        <f t="shared" si="5"/>
        <v>NO : Norway</v>
      </c>
    </row>
    <row r="150" spans="1:5" x14ac:dyDescent="0.25">
      <c r="A150" s="9" t="s">
        <v>201</v>
      </c>
      <c r="B150" s="9" t="s">
        <v>2010</v>
      </c>
      <c r="C150" s="9" t="s">
        <v>1550</v>
      </c>
      <c r="D150" s="11">
        <f t="shared" si="4"/>
        <v>1</v>
      </c>
      <c r="E150" s="9" t="str">
        <f t="shared" si="5"/>
        <v>NO : Norway</v>
      </c>
    </row>
    <row r="151" spans="1:5" x14ac:dyDescent="0.25">
      <c r="A151" s="9" t="s">
        <v>202</v>
      </c>
      <c r="B151" s="9" t="s">
        <v>2010</v>
      </c>
      <c r="C151" s="9" t="s">
        <v>1550</v>
      </c>
      <c r="D151" s="11">
        <f t="shared" si="4"/>
        <v>1</v>
      </c>
      <c r="E151" s="9" t="str">
        <f t="shared" si="5"/>
        <v>NO : Norway</v>
      </c>
    </row>
    <row r="152" spans="1:5" x14ac:dyDescent="0.25">
      <c r="A152" s="9" t="s">
        <v>203</v>
      </c>
      <c r="B152" s="9" t="s">
        <v>2010</v>
      </c>
      <c r="C152" s="9" t="s">
        <v>1550</v>
      </c>
      <c r="D152" s="11">
        <f t="shared" si="4"/>
        <v>1</v>
      </c>
      <c r="E152" s="9" t="str">
        <f t="shared" si="5"/>
        <v>NO : Norway</v>
      </c>
    </row>
    <row r="153" spans="1:5" x14ac:dyDescent="0.25">
      <c r="A153" s="9" t="s">
        <v>204</v>
      </c>
      <c r="B153" s="9" t="s">
        <v>2010</v>
      </c>
      <c r="C153" s="9" t="s">
        <v>1550</v>
      </c>
      <c r="D153" s="11">
        <f t="shared" si="4"/>
        <v>1</v>
      </c>
      <c r="E153" s="9" t="str">
        <f t="shared" si="5"/>
        <v>NO : Norway</v>
      </c>
    </row>
    <row r="154" spans="1:5" x14ac:dyDescent="0.25">
      <c r="A154" s="9" t="s">
        <v>205</v>
      </c>
      <c r="B154" s="9" t="s">
        <v>2010</v>
      </c>
      <c r="C154" s="9" t="s">
        <v>1550</v>
      </c>
      <c r="D154" s="11">
        <f t="shared" si="4"/>
        <v>1</v>
      </c>
      <c r="E154" s="9" t="str">
        <f t="shared" si="5"/>
        <v>NO : Norway</v>
      </c>
    </row>
    <row r="155" spans="1:5" x14ac:dyDescent="0.25">
      <c r="A155" s="9" t="s">
        <v>207</v>
      </c>
      <c r="B155" s="9" t="s">
        <v>2010</v>
      </c>
      <c r="C155" s="9" t="s">
        <v>1550</v>
      </c>
      <c r="D155" s="11">
        <f t="shared" si="4"/>
        <v>1</v>
      </c>
      <c r="E155" s="9" t="str">
        <f t="shared" si="5"/>
        <v>NO : Norway</v>
      </c>
    </row>
    <row r="156" spans="1:5" x14ac:dyDescent="0.25">
      <c r="A156" s="9" t="s">
        <v>208</v>
      </c>
      <c r="B156" s="9" t="s">
        <v>2010</v>
      </c>
      <c r="C156" s="9" t="s">
        <v>1550</v>
      </c>
      <c r="D156" s="11">
        <f t="shared" si="4"/>
        <v>1</v>
      </c>
      <c r="E156" s="9" t="str">
        <f t="shared" si="5"/>
        <v>NO : Norway</v>
      </c>
    </row>
    <row r="157" spans="1:5" x14ac:dyDescent="0.25">
      <c r="A157" s="9" t="s">
        <v>209</v>
      </c>
      <c r="B157" s="9" t="s">
        <v>2010</v>
      </c>
      <c r="C157" s="9" t="s">
        <v>1550</v>
      </c>
      <c r="D157" s="11">
        <f t="shared" si="4"/>
        <v>1</v>
      </c>
      <c r="E157" s="9" t="str">
        <f t="shared" si="5"/>
        <v>NO : Norway</v>
      </c>
    </row>
    <row r="158" spans="1:5" x14ac:dyDescent="0.25">
      <c r="A158" s="9" t="s">
        <v>210</v>
      </c>
      <c r="B158" s="9" t="s">
        <v>2010</v>
      </c>
      <c r="C158" s="9" t="s">
        <v>1550</v>
      </c>
      <c r="D158" s="11">
        <f t="shared" si="4"/>
        <v>1</v>
      </c>
      <c r="E158" s="9" t="str">
        <f t="shared" si="5"/>
        <v>NO : Norway</v>
      </c>
    </row>
    <row r="159" spans="1:5" x14ac:dyDescent="0.25">
      <c r="A159" s="9" t="s">
        <v>211</v>
      </c>
      <c r="B159" s="9" t="s">
        <v>2010</v>
      </c>
      <c r="C159" s="9" t="s">
        <v>1550</v>
      </c>
      <c r="D159" s="11">
        <f t="shared" si="4"/>
        <v>1</v>
      </c>
      <c r="E159" s="9" t="str">
        <f t="shared" si="5"/>
        <v>NO : Norway</v>
      </c>
    </row>
    <row r="160" spans="1:5" x14ac:dyDescent="0.25">
      <c r="A160" s="9" t="s">
        <v>212</v>
      </c>
      <c r="B160" s="9" t="s">
        <v>2010</v>
      </c>
      <c r="C160" s="9" t="s">
        <v>1550</v>
      </c>
      <c r="D160" s="11">
        <f t="shared" si="4"/>
        <v>1</v>
      </c>
      <c r="E160" s="9" t="str">
        <f t="shared" si="5"/>
        <v>NO : Norway</v>
      </c>
    </row>
    <row r="161" spans="1:5" x14ac:dyDescent="0.25">
      <c r="A161" s="9" t="s">
        <v>213</v>
      </c>
      <c r="B161" s="9" t="s">
        <v>2010</v>
      </c>
      <c r="C161" s="9" t="s">
        <v>1550</v>
      </c>
      <c r="D161" s="11">
        <f t="shared" si="4"/>
        <v>1</v>
      </c>
      <c r="E161" s="9" t="str">
        <f t="shared" si="5"/>
        <v>NO : Norway</v>
      </c>
    </row>
    <row r="162" spans="1:5" x14ac:dyDescent="0.25">
      <c r="A162" s="9" t="s">
        <v>214</v>
      </c>
      <c r="B162" s="9" t="s">
        <v>2010</v>
      </c>
      <c r="C162" s="9" t="s">
        <v>1550</v>
      </c>
      <c r="D162" s="11">
        <f t="shared" si="4"/>
        <v>1</v>
      </c>
      <c r="E162" s="9" t="str">
        <f t="shared" si="5"/>
        <v>NO : Norway</v>
      </c>
    </row>
    <row r="163" spans="1:5" x14ac:dyDescent="0.25">
      <c r="A163" s="9" t="s">
        <v>215</v>
      </c>
      <c r="B163" s="9" t="s">
        <v>2010</v>
      </c>
      <c r="C163" s="9" t="s">
        <v>1550</v>
      </c>
      <c r="D163" s="11">
        <f t="shared" si="4"/>
        <v>1</v>
      </c>
      <c r="E163" s="9" t="str">
        <f t="shared" si="5"/>
        <v>NO : Norway</v>
      </c>
    </row>
    <row r="164" spans="1:5" x14ac:dyDescent="0.25">
      <c r="A164" s="9" t="s">
        <v>216</v>
      </c>
      <c r="B164" s="9" t="s">
        <v>2010</v>
      </c>
      <c r="C164" s="9" t="s">
        <v>1550</v>
      </c>
      <c r="D164" s="11">
        <f t="shared" si="4"/>
        <v>1</v>
      </c>
      <c r="E164" s="9" t="str">
        <f t="shared" si="5"/>
        <v>NO : Norway</v>
      </c>
    </row>
    <row r="165" spans="1:5" x14ac:dyDescent="0.25">
      <c r="A165" s="9" t="s">
        <v>217</v>
      </c>
      <c r="B165" s="9" t="s">
        <v>2010</v>
      </c>
      <c r="C165" s="9" t="s">
        <v>1550</v>
      </c>
      <c r="D165" s="11">
        <f t="shared" si="4"/>
        <v>1</v>
      </c>
      <c r="E165" s="9" t="str">
        <f t="shared" si="5"/>
        <v>NO : Norway</v>
      </c>
    </row>
    <row r="166" spans="1:5" x14ac:dyDescent="0.25">
      <c r="A166" s="9" t="s">
        <v>218</v>
      </c>
      <c r="B166" s="9" t="s">
        <v>2010</v>
      </c>
      <c r="C166" s="9" t="s">
        <v>1550</v>
      </c>
      <c r="D166" s="11">
        <f t="shared" si="4"/>
        <v>1</v>
      </c>
      <c r="E166" s="9" t="str">
        <f t="shared" si="5"/>
        <v>NO : Norway</v>
      </c>
    </row>
    <row r="167" spans="1:5" x14ac:dyDescent="0.25">
      <c r="A167" s="9" t="s">
        <v>219</v>
      </c>
      <c r="B167" s="9" t="s">
        <v>2010</v>
      </c>
      <c r="C167" s="9" t="s">
        <v>1550</v>
      </c>
      <c r="D167" s="11">
        <f t="shared" si="4"/>
        <v>1</v>
      </c>
      <c r="E167" s="9" t="str">
        <f t="shared" si="5"/>
        <v>NO : Norway</v>
      </c>
    </row>
    <row r="168" spans="1:5" x14ac:dyDescent="0.25">
      <c r="A168" s="9" t="s">
        <v>220</v>
      </c>
      <c r="B168" s="9" t="s">
        <v>2010</v>
      </c>
      <c r="C168" s="9" t="s">
        <v>1550</v>
      </c>
      <c r="D168" s="11">
        <f t="shared" si="4"/>
        <v>1</v>
      </c>
      <c r="E168" s="9" t="str">
        <f t="shared" si="5"/>
        <v>NO : Norway</v>
      </c>
    </row>
    <row r="169" spans="1:5" x14ac:dyDescent="0.25">
      <c r="A169" s="9" t="s">
        <v>221</v>
      </c>
      <c r="B169" s="9" t="s">
        <v>2010</v>
      </c>
      <c r="C169" s="9" t="s">
        <v>1550</v>
      </c>
      <c r="D169" s="11">
        <f t="shared" si="4"/>
        <v>1</v>
      </c>
      <c r="E169" s="9" t="str">
        <f t="shared" si="5"/>
        <v>NO : Norway</v>
      </c>
    </row>
    <row r="170" spans="1:5" x14ac:dyDescent="0.25">
      <c r="A170" s="9" t="s">
        <v>222</v>
      </c>
      <c r="B170" s="9" t="s">
        <v>2010</v>
      </c>
      <c r="C170" s="9" t="s">
        <v>1550</v>
      </c>
      <c r="D170" s="11">
        <f t="shared" si="4"/>
        <v>1</v>
      </c>
      <c r="E170" s="9" t="str">
        <f t="shared" si="5"/>
        <v>NO : Norway</v>
      </c>
    </row>
    <row r="171" spans="1:5" x14ac:dyDescent="0.25">
      <c r="A171" s="9" t="s">
        <v>223</v>
      </c>
      <c r="B171" s="9" t="s">
        <v>2010</v>
      </c>
      <c r="C171" s="9" t="s">
        <v>1550</v>
      </c>
      <c r="D171" s="11">
        <f t="shared" si="4"/>
        <v>1</v>
      </c>
      <c r="E171" s="9" t="str">
        <f t="shared" si="5"/>
        <v>NO : Norway</v>
      </c>
    </row>
    <row r="172" spans="1:5" x14ac:dyDescent="0.25">
      <c r="A172" s="9" t="s">
        <v>224</v>
      </c>
      <c r="B172" s="9" t="s">
        <v>2010</v>
      </c>
      <c r="C172" s="9" t="s">
        <v>1550</v>
      </c>
      <c r="D172" s="11">
        <f t="shared" si="4"/>
        <v>1</v>
      </c>
      <c r="E172" s="9" t="str">
        <f t="shared" si="5"/>
        <v>NO : Norway</v>
      </c>
    </row>
    <row r="173" spans="1:5" x14ac:dyDescent="0.25">
      <c r="A173" s="9" t="s">
        <v>225</v>
      </c>
      <c r="B173" s="9" t="s">
        <v>2010</v>
      </c>
      <c r="C173" s="9" t="s">
        <v>1550</v>
      </c>
      <c r="D173" s="11">
        <f t="shared" si="4"/>
        <v>1</v>
      </c>
      <c r="E173" s="9" t="str">
        <f t="shared" si="5"/>
        <v>NO : Norway</v>
      </c>
    </row>
    <row r="174" spans="1:5" x14ac:dyDescent="0.25">
      <c r="A174" s="9" t="s">
        <v>226</v>
      </c>
      <c r="B174" s="9" t="s">
        <v>2010</v>
      </c>
      <c r="C174" s="9" t="s">
        <v>1550</v>
      </c>
      <c r="D174" s="11">
        <f t="shared" si="4"/>
        <v>1</v>
      </c>
      <c r="E174" s="9" t="str">
        <f t="shared" si="5"/>
        <v>NO : Norway</v>
      </c>
    </row>
    <row r="175" spans="1:5" x14ac:dyDescent="0.25">
      <c r="A175" s="9" t="s">
        <v>227</v>
      </c>
      <c r="B175" s="9" t="s">
        <v>2010</v>
      </c>
      <c r="C175" s="9" t="s">
        <v>1550</v>
      </c>
      <c r="D175" s="11">
        <f t="shared" si="4"/>
        <v>1</v>
      </c>
      <c r="E175" s="9" t="str">
        <f t="shared" si="5"/>
        <v>NO : Norway</v>
      </c>
    </row>
    <row r="176" spans="1:5" x14ac:dyDescent="0.25">
      <c r="A176" s="9" t="s">
        <v>2011</v>
      </c>
      <c r="B176" s="9" t="s">
        <v>2010</v>
      </c>
      <c r="C176" s="9" t="s">
        <v>1550</v>
      </c>
      <c r="D176" s="11">
        <f t="shared" si="4"/>
        <v>1</v>
      </c>
      <c r="E176" s="9" t="str">
        <f t="shared" si="5"/>
        <v>NO : Norway</v>
      </c>
    </row>
    <row r="177" spans="1:5" x14ac:dyDescent="0.25">
      <c r="A177" s="9" t="s">
        <v>228</v>
      </c>
      <c r="B177" s="9" t="s">
        <v>2010</v>
      </c>
      <c r="C177" s="9" t="s">
        <v>1550</v>
      </c>
      <c r="D177" s="11">
        <f t="shared" si="4"/>
        <v>1</v>
      </c>
      <c r="E177" s="9" t="str">
        <f t="shared" si="5"/>
        <v>NO : Norway</v>
      </c>
    </row>
    <row r="178" spans="1:5" x14ac:dyDescent="0.25">
      <c r="A178" s="9" t="s">
        <v>229</v>
      </c>
      <c r="B178" s="9" t="s">
        <v>2010</v>
      </c>
      <c r="C178" s="9" t="s">
        <v>1550</v>
      </c>
      <c r="D178" s="11">
        <f t="shared" si="4"/>
        <v>1</v>
      </c>
      <c r="E178" s="9" t="str">
        <f t="shared" si="5"/>
        <v>NO : Norway</v>
      </c>
    </row>
    <row r="179" spans="1:5" x14ac:dyDescent="0.25">
      <c r="A179" s="9" t="s">
        <v>230</v>
      </c>
      <c r="B179" s="9" t="s">
        <v>2010</v>
      </c>
      <c r="C179" s="9" t="s">
        <v>1550</v>
      </c>
      <c r="D179" s="11">
        <f t="shared" si="4"/>
        <v>1</v>
      </c>
      <c r="E179" s="9" t="str">
        <f t="shared" si="5"/>
        <v>NO : Norway</v>
      </c>
    </row>
    <row r="180" spans="1:5" x14ac:dyDescent="0.25">
      <c r="A180" s="9" t="s">
        <v>232</v>
      </c>
      <c r="B180" s="9" t="s">
        <v>2010</v>
      </c>
      <c r="C180" s="9" t="s">
        <v>1550</v>
      </c>
      <c r="D180" s="11">
        <f t="shared" si="4"/>
        <v>1</v>
      </c>
      <c r="E180" s="9" t="str">
        <f t="shared" si="5"/>
        <v>NO : Norway</v>
      </c>
    </row>
    <row r="181" spans="1:5" x14ac:dyDescent="0.25">
      <c r="A181" s="9" t="s">
        <v>233</v>
      </c>
      <c r="B181" s="9" t="s">
        <v>2010</v>
      </c>
      <c r="C181" s="9" t="s">
        <v>1550</v>
      </c>
      <c r="D181" s="11">
        <f t="shared" si="4"/>
        <v>1</v>
      </c>
      <c r="E181" s="9" t="str">
        <f t="shared" si="5"/>
        <v>NO : Norway</v>
      </c>
    </row>
    <row r="182" spans="1:5" x14ac:dyDescent="0.25">
      <c r="A182" s="9" t="s">
        <v>2012</v>
      </c>
      <c r="B182" s="9" t="s">
        <v>2010</v>
      </c>
      <c r="C182" s="9" t="s">
        <v>1550</v>
      </c>
      <c r="D182" s="11">
        <f t="shared" si="4"/>
        <v>1</v>
      </c>
      <c r="E182" s="9" t="str">
        <f t="shared" si="5"/>
        <v>NO : Norway</v>
      </c>
    </row>
    <row r="183" spans="1:5" x14ac:dyDescent="0.25">
      <c r="A183" s="9" t="s">
        <v>2013</v>
      </c>
      <c r="B183" s="9" t="s">
        <v>2010</v>
      </c>
      <c r="C183" s="9" t="s">
        <v>1550</v>
      </c>
      <c r="D183" s="11">
        <f t="shared" si="4"/>
        <v>1</v>
      </c>
      <c r="E183" s="9" t="str">
        <f t="shared" si="5"/>
        <v>NO : Norway</v>
      </c>
    </row>
    <row r="184" spans="1:5" x14ac:dyDescent="0.25">
      <c r="A184" s="9" t="s">
        <v>234</v>
      </c>
      <c r="B184" s="9" t="s">
        <v>2010</v>
      </c>
      <c r="C184" s="9" t="s">
        <v>1550</v>
      </c>
      <c r="D184" s="11">
        <f t="shared" si="4"/>
        <v>1</v>
      </c>
      <c r="E184" s="9" t="str">
        <f t="shared" si="5"/>
        <v>NO : Norway</v>
      </c>
    </row>
    <row r="185" spans="1:5" x14ac:dyDescent="0.25">
      <c r="A185" s="9" t="s">
        <v>235</v>
      </c>
      <c r="B185" s="9" t="s">
        <v>2010</v>
      </c>
      <c r="C185" s="9" t="s">
        <v>1550</v>
      </c>
      <c r="D185" s="11">
        <f t="shared" si="4"/>
        <v>1</v>
      </c>
      <c r="E185" s="9" t="str">
        <f t="shared" si="5"/>
        <v>NO : Norway</v>
      </c>
    </row>
    <row r="186" spans="1:5" x14ac:dyDescent="0.25">
      <c r="A186" s="9" t="s">
        <v>2014</v>
      </c>
      <c r="B186" s="9" t="s">
        <v>2010</v>
      </c>
      <c r="C186" s="9" t="s">
        <v>1550</v>
      </c>
      <c r="D186" s="11">
        <f t="shared" si="4"/>
        <v>1</v>
      </c>
      <c r="E186" s="9" t="str">
        <f t="shared" si="5"/>
        <v>NO : Norway</v>
      </c>
    </row>
    <row r="187" spans="1:5" x14ac:dyDescent="0.25">
      <c r="A187" s="9" t="s">
        <v>237</v>
      </c>
      <c r="B187" s="9" t="s">
        <v>2010</v>
      </c>
      <c r="C187" s="9" t="s">
        <v>1550</v>
      </c>
      <c r="D187" s="11">
        <f t="shared" si="4"/>
        <v>1</v>
      </c>
      <c r="E187" s="9" t="str">
        <f t="shared" si="5"/>
        <v>NO : Norway</v>
      </c>
    </row>
    <row r="188" spans="1:5" x14ac:dyDescent="0.25">
      <c r="A188" s="9" t="s">
        <v>238</v>
      </c>
      <c r="B188" s="9" t="s">
        <v>2010</v>
      </c>
      <c r="C188" s="9" t="s">
        <v>1550</v>
      </c>
      <c r="D188" s="11">
        <f t="shared" si="4"/>
        <v>1</v>
      </c>
      <c r="E188" s="9" t="str">
        <f t="shared" si="5"/>
        <v>NO : Norway</v>
      </c>
    </row>
    <row r="189" spans="1:5" x14ac:dyDescent="0.25">
      <c r="A189" s="9" t="s">
        <v>239</v>
      </c>
      <c r="B189" s="9" t="s">
        <v>2010</v>
      </c>
      <c r="C189" s="9" t="s">
        <v>1550</v>
      </c>
      <c r="D189" s="11">
        <f t="shared" si="4"/>
        <v>1</v>
      </c>
      <c r="E189" s="9" t="str">
        <f t="shared" si="5"/>
        <v>NO : Norway</v>
      </c>
    </row>
    <row r="190" spans="1:5" x14ac:dyDescent="0.25">
      <c r="A190" s="9" t="s">
        <v>240</v>
      </c>
      <c r="B190" s="9" t="s">
        <v>2010</v>
      </c>
      <c r="C190" s="9" t="s">
        <v>1550</v>
      </c>
      <c r="D190" s="11">
        <f t="shared" si="4"/>
        <v>1</v>
      </c>
      <c r="E190" s="9" t="str">
        <f t="shared" si="5"/>
        <v>NO : Norway</v>
      </c>
    </row>
    <row r="191" spans="1:5" x14ac:dyDescent="0.25">
      <c r="A191" s="9" t="s">
        <v>242</v>
      </c>
      <c r="B191" s="9" t="s">
        <v>2010</v>
      </c>
      <c r="C191" s="9" t="s">
        <v>1550</v>
      </c>
      <c r="D191" s="11">
        <f t="shared" si="4"/>
        <v>1</v>
      </c>
      <c r="E191" s="9" t="str">
        <f t="shared" si="5"/>
        <v>NO : Norway</v>
      </c>
    </row>
    <row r="192" spans="1:5" x14ac:dyDescent="0.25">
      <c r="A192" s="9" t="s">
        <v>244</v>
      </c>
      <c r="B192" s="9" t="s">
        <v>2010</v>
      </c>
      <c r="C192" s="9" t="s">
        <v>1550</v>
      </c>
      <c r="D192" s="11">
        <f t="shared" si="4"/>
        <v>1</v>
      </c>
      <c r="E192" s="9" t="str">
        <f t="shared" si="5"/>
        <v>NO : Norway</v>
      </c>
    </row>
    <row r="193" spans="1:5" x14ac:dyDescent="0.25">
      <c r="A193" s="9" t="s">
        <v>246</v>
      </c>
      <c r="B193" s="9" t="s">
        <v>2010</v>
      </c>
      <c r="C193" s="9" t="s">
        <v>1550</v>
      </c>
      <c r="D193" s="11">
        <f t="shared" si="4"/>
        <v>1</v>
      </c>
      <c r="E193" s="9" t="str">
        <f t="shared" si="5"/>
        <v>NO : Norway</v>
      </c>
    </row>
    <row r="194" spans="1:5" x14ac:dyDescent="0.25">
      <c r="A194" s="9" t="s">
        <v>247</v>
      </c>
      <c r="B194" s="9" t="s">
        <v>2010</v>
      </c>
      <c r="C194" s="9" t="s">
        <v>1550</v>
      </c>
      <c r="D194" s="11">
        <f t="shared" ref="D194:D257" si="6">COUNTIF(A:A, A194)</f>
        <v>1</v>
      </c>
      <c r="E194" s="9" t="str">
        <f t="shared" ref="E194:E257" si="7" xml:space="preserve"> CONCATENATE(B194," : ", C194)</f>
        <v>NO : Norway</v>
      </c>
    </row>
    <row r="195" spans="1:5" x14ac:dyDescent="0.25">
      <c r="A195" s="9" t="s">
        <v>2015</v>
      </c>
      <c r="B195" s="9" t="s">
        <v>2010</v>
      </c>
      <c r="C195" s="9" t="s">
        <v>1550</v>
      </c>
      <c r="D195" s="11">
        <f t="shared" si="6"/>
        <v>1</v>
      </c>
      <c r="E195" s="9" t="str">
        <f t="shared" si="7"/>
        <v>NO : Norway</v>
      </c>
    </row>
    <row r="196" spans="1:5" x14ac:dyDescent="0.25">
      <c r="A196" s="9" t="s">
        <v>248</v>
      </c>
      <c r="B196" s="9" t="s">
        <v>2010</v>
      </c>
      <c r="C196" s="9" t="s">
        <v>1550</v>
      </c>
      <c r="D196" s="11">
        <f t="shared" si="6"/>
        <v>1</v>
      </c>
      <c r="E196" s="9" t="str">
        <f t="shared" si="7"/>
        <v>NO : Norway</v>
      </c>
    </row>
    <row r="197" spans="1:5" x14ac:dyDescent="0.25">
      <c r="A197" s="9" t="s">
        <v>2016</v>
      </c>
      <c r="B197" s="9" t="s">
        <v>2010</v>
      </c>
      <c r="C197" s="9" t="s">
        <v>1550</v>
      </c>
      <c r="D197" s="11">
        <f t="shared" si="6"/>
        <v>1</v>
      </c>
      <c r="E197" s="9" t="str">
        <f t="shared" si="7"/>
        <v>NO : Norway</v>
      </c>
    </row>
    <row r="198" spans="1:5" x14ac:dyDescent="0.25">
      <c r="A198" s="9" t="s">
        <v>249</v>
      </c>
      <c r="B198" s="9" t="s">
        <v>2010</v>
      </c>
      <c r="C198" s="9" t="s">
        <v>1550</v>
      </c>
      <c r="D198" s="11">
        <f t="shared" si="6"/>
        <v>1</v>
      </c>
      <c r="E198" s="9" t="str">
        <f t="shared" si="7"/>
        <v>NO : Norway</v>
      </c>
    </row>
    <row r="199" spans="1:5" x14ac:dyDescent="0.25">
      <c r="A199" s="9" t="s">
        <v>251</v>
      </c>
      <c r="B199" s="9" t="s">
        <v>2010</v>
      </c>
      <c r="C199" s="9" t="s">
        <v>1550</v>
      </c>
      <c r="D199" s="11">
        <f t="shared" si="6"/>
        <v>1</v>
      </c>
      <c r="E199" s="9" t="str">
        <f t="shared" si="7"/>
        <v>NO : Norway</v>
      </c>
    </row>
    <row r="200" spans="1:5" x14ac:dyDescent="0.25">
      <c r="A200" s="9" t="s">
        <v>252</v>
      </c>
      <c r="B200" s="9" t="s">
        <v>2010</v>
      </c>
      <c r="C200" s="9" t="s">
        <v>1550</v>
      </c>
      <c r="D200" s="11">
        <f t="shared" si="6"/>
        <v>1</v>
      </c>
      <c r="E200" s="9" t="str">
        <f t="shared" si="7"/>
        <v>NO : Norway</v>
      </c>
    </row>
    <row r="201" spans="1:5" x14ac:dyDescent="0.25">
      <c r="A201" s="9" t="s">
        <v>253</v>
      </c>
      <c r="B201" s="9" t="s">
        <v>2010</v>
      </c>
      <c r="C201" s="9" t="s">
        <v>1550</v>
      </c>
      <c r="D201" s="11">
        <f t="shared" si="6"/>
        <v>1</v>
      </c>
      <c r="E201" s="9" t="str">
        <f t="shared" si="7"/>
        <v>NO : Norway</v>
      </c>
    </row>
    <row r="202" spans="1:5" x14ac:dyDescent="0.25">
      <c r="A202" s="9" t="s">
        <v>254</v>
      </c>
      <c r="B202" s="9" t="s">
        <v>2010</v>
      </c>
      <c r="C202" s="9" t="s">
        <v>1550</v>
      </c>
      <c r="D202" s="11">
        <f t="shared" si="6"/>
        <v>1</v>
      </c>
      <c r="E202" s="9" t="str">
        <f t="shared" si="7"/>
        <v>NO : Norway</v>
      </c>
    </row>
    <row r="203" spans="1:5" x14ac:dyDescent="0.25">
      <c r="A203" s="9" t="s">
        <v>2017</v>
      </c>
      <c r="B203" s="9" t="s">
        <v>2010</v>
      </c>
      <c r="C203" s="9" t="s">
        <v>1550</v>
      </c>
      <c r="D203" s="11">
        <f t="shared" si="6"/>
        <v>1</v>
      </c>
      <c r="E203" s="9" t="str">
        <f t="shared" si="7"/>
        <v>NO : Norway</v>
      </c>
    </row>
    <row r="204" spans="1:5" x14ac:dyDescent="0.25">
      <c r="A204" s="9" t="s">
        <v>255</v>
      </c>
      <c r="B204" s="9" t="s">
        <v>2010</v>
      </c>
      <c r="C204" s="9" t="s">
        <v>1550</v>
      </c>
      <c r="D204" s="11">
        <f t="shared" si="6"/>
        <v>1</v>
      </c>
      <c r="E204" s="9" t="str">
        <f t="shared" si="7"/>
        <v>NO : Norway</v>
      </c>
    </row>
    <row r="205" spans="1:5" x14ac:dyDescent="0.25">
      <c r="A205" s="9" t="s">
        <v>256</v>
      </c>
      <c r="B205" s="9" t="s">
        <v>2010</v>
      </c>
      <c r="C205" s="9" t="s">
        <v>1550</v>
      </c>
      <c r="D205" s="11">
        <f t="shared" si="6"/>
        <v>1</v>
      </c>
      <c r="E205" s="9" t="str">
        <f t="shared" si="7"/>
        <v>NO : Norway</v>
      </c>
    </row>
    <row r="206" spans="1:5" x14ac:dyDescent="0.25">
      <c r="A206" s="9" t="s">
        <v>257</v>
      </c>
      <c r="B206" s="9" t="s">
        <v>2009</v>
      </c>
      <c r="C206" s="9" t="s">
        <v>1547</v>
      </c>
      <c r="D206" s="11">
        <f t="shared" si="6"/>
        <v>1</v>
      </c>
      <c r="E206" s="9" t="str">
        <f t="shared" si="7"/>
        <v>IS : Iceland</v>
      </c>
    </row>
    <row r="207" spans="1:5" x14ac:dyDescent="0.25">
      <c r="A207" s="9" t="s">
        <v>2018</v>
      </c>
      <c r="B207" s="9" t="s">
        <v>2009</v>
      </c>
      <c r="C207" s="9" t="s">
        <v>1547</v>
      </c>
      <c r="D207" s="11">
        <f t="shared" si="6"/>
        <v>1</v>
      </c>
      <c r="E207" s="9" t="str">
        <f t="shared" si="7"/>
        <v>IS : Iceland</v>
      </c>
    </row>
    <row r="208" spans="1:5" x14ac:dyDescent="0.25">
      <c r="A208" s="9" t="s">
        <v>259</v>
      </c>
      <c r="B208" s="9" t="s">
        <v>2009</v>
      </c>
      <c r="C208" s="9" t="s">
        <v>1547</v>
      </c>
      <c r="D208" s="11">
        <f t="shared" si="6"/>
        <v>1</v>
      </c>
      <c r="E208" s="9" t="str">
        <f t="shared" si="7"/>
        <v>IS : Iceland</v>
      </c>
    </row>
    <row r="209" spans="1:5" x14ac:dyDescent="0.25">
      <c r="A209" s="9" t="s">
        <v>260</v>
      </c>
      <c r="B209" s="9" t="s">
        <v>2009</v>
      </c>
      <c r="C209" s="9" t="s">
        <v>1547</v>
      </c>
      <c r="D209" s="11">
        <f t="shared" si="6"/>
        <v>1</v>
      </c>
      <c r="E209" s="9" t="str">
        <f t="shared" si="7"/>
        <v>IS : Iceland</v>
      </c>
    </row>
    <row r="210" spans="1:5" x14ac:dyDescent="0.25">
      <c r="A210" s="9" t="s">
        <v>261</v>
      </c>
      <c r="B210" s="9" t="s">
        <v>2009</v>
      </c>
      <c r="C210" s="9" t="s">
        <v>1547</v>
      </c>
      <c r="D210" s="11">
        <f t="shared" si="6"/>
        <v>1</v>
      </c>
      <c r="E210" s="9" t="str">
        <f t="shared" si="7"/>
        <v>IS : Iceland</v>
      </c>
    </row>
    <row r="211" spans="1:5" x14ac:dyDescent="0.25">
      <c r="A211" s="9" t="s">
        <v>262</v>
      </c>
      <c r="B211" s="9" t="s">
        <v>2009</v>
      </c>
      <c r="C211" s="9" t="s">
        <v>1547</v>
      </c>
      <c r="D211" s="11">
        <f t="shared" si="6"/>
        <v>1</v>
      </c>
      <c r="E211" s="9" t="str">
        <f t="shared" si="7"/>
        <v>IS : Iceland</v>
      </c>
    </row>
    <row r="212" spans="1:5" x14ac:dyDescent="0.25">
      <c r="A212" s="9" t="s">
        <v>263</v>
      </c>
      <c r="B212" s="9" t="s">
        <v>2009</v>
      </c>
      <c r="C212" s="9" t="s">
        <v>1547</v>
      </c>
      <c r="D212" s="11">
        <f t="shared" si="6"/>
        <v>1</v>
      </c>
      <c r="E212" s="9" t="str">
        <f t="shared" si="7"/>
        <v>IS : Iceland</v>
      </c>
    </row>
    <row r="213" spans="1:5" x14ac:dyDescent="0.25">
      <c r="A213" s="9" t="s">
        <v>264</v>
      </c>
      <c r="B213" s="9" t="s">
        <v>2009</v>
      </c>
      <c r="C213" s="9" t="s">
        <v>1547</v>
      </c>
      <c r="D213" s="11">
        <f t="shared" si="6"/>
        <v>1</v>
      </c>
      <c r="E213" s="9" t="str">
        <f t="shared" si="7"/>
        <v>IS : Iceland</v>
      </c>
    </row>
    <row r="214" spans="1:5" x14ac:dyDescent="0.25">
      <c r="A214" s="9" t="s">
        <v>265</v>
      </c>
      <c r="B214" s="9" t="s">
        <v>2009</v>
      </c>
      <c r="C214" s="9" t="s">
        <v>1547</v>
      </c>
      <c r="D214" s="11">
        <f t="shared" si="6"/>
        <v>1</v>
      </c>
      <c r="E214" s="9" t="str">
        <f t="shared" si="7"/>
        <v>IS : Iceland</v>
      </c>
    </row>
    <row r="215" spans="1:5" x14ac:dyDescent="0.25">
      <c r="A215" s="9" t="s">
        <v>266</v>
      </c>
      <c r="B215" s="9" t="s">
        <v>2009</v>
      </c>
      <c r="C215" s="9" t="s">
        <v>1547</v>
      </c>
      <c r="D215" s="11">
        <f t="shared" si="6"/>
        <v>1</v>
      </c>
      <c r="E215" s="9" t="str">
        <f t="shared" si="7"/>
        <v>IS : Iceland</v>
      </c>
    </row>
    <row r="216" spans="1:5" x14ac:dyDescent="0.25">
      <c r="A216" s="9" t="s">
        <v>268</v>
      </c>
      <c r="B216" s="9" t="s">
        <v>2009</v>
      </c>
      <c r="C216" s="9" t="s">
        <v>1547</v>
      </c>
      <c r="D216" s="11">
        <f t="shared" si="6"/>
        <v>1</v>
      </c>
      <c r="E216" s="9" t="str">
        <f t="shared" si="7"/>
        <v>IS : Iceland</v>
      </c>
    </row>
    <row r="217" spans="1:5" x14ac:dyDescent="0.25">
      <c r="A217" s="9" t="s">
        <v>270</v>
      </c>
      <c r="B217" s="9" t="s">
        <v>2009</v>
      </c>
      <c r="C217" s="9" t="s">
        <v>1547</v>
      </c>
      <c r="D217" s="11">
        <f t="shared" si="6"/>
        <v>1</v>
      </c>
      <c r="E217" s="9" t="str">
        <f t="shared" si="7"/>
        <v>IS : Iceland</v>
      </c>
    </row>
    <row r="218" spans="1:5" x14ac:dyDescent="0.25">
      <c r="A218" s="9" t="s">
        <v>271</v>
      </c>
      <c r="B218" s="9" t="s">
        <v>2009</v>
      </c>
      <c r="C218" s="9" t="s">
        <v>1547</v>
      </c>
      <c r="D218" s="11">
        <f t="shared" si="6"/>
        <v>1</v>
      </c>
      <c r="E218" s="9" t="str">
        <f t="shared" si="7"/>
        <v>IS : Iceland</v>
      </c>
    </row>
    <row r="219" spans="1:5" x14ac:dyDescent="0.25">
      <c r="A219" s="9" t="s">
        <v>272</v>
      </c>
      <c r="B219" s="9" t="s">
        <v>2009</v>
      </c>
      <c r="C219" s="9" t="s">
        <v>1547</v>
      </c>
      <c r="D219" s="11">
        <f t="shared" si="6"/>
        <v>1</v>
      </c>
      <c r="E219" s="9" t="str">
        <f t="shared" si="7"/>
        <v>IS : Iceland</v>
      </c>
    </row>
    <row r="220" spans="1:5" x14ac:dyDescent="0.25">
      <c r="A220" s="9" t="s">
        <v>2019</v>
      </c>
      <c r="B220" s="9" t="s">
        <v>2009</v>
      </c>
      <c r="C220" s="9" t="s">
        <v>1547</v>
      </c>
      <c r="D220" s="11">
        <f t="shared" si="6"/>
        <v>1</v>
      </c>
      <c r="E220" s="9" t="str">
        <f t="shared" si="7"/>
        <v>IS : Iceland</v>
      </c>
    </row>
    <row r="221" spans="1:5" x14ac:dyDescent="0.25">
      <c r="A221" s="9" t="s">
        <v>2020</v>
      </c>
      <c r="B221" s="9" t="s">
        <v>2009</v>
      </c>
      <c r="C221" s="9" t="s">
        <v>1547</v>
      </c>
      <c r="D221" s="11">
        <f t="shared" si="6"/>
        <v>1</v>
      </c>
      <c r="E221" s="9" t="str">
        <f t="shared" si="7"/>
        <v>IS : Iceland</v>
      </c>
    </row>
    <row r="222" spans="1:5" x14ac:dyDescent="0.25">
      <c r="A222" s="9" t="s">
        <v>273</v>
      </c>
      <c r="B222" s="9" t="s">
        <v>2010</v>
      </c>
      <c r="C222" s="9" t="s">
        <v>1550</v>
      </c>
      <c r="D222" s="11">
        <f t="shared" si="6"/>
        <v>1</v>
      </c>
      <c r="E222" s="9" t="str">
        <f t="shared" si="7"/>
        <v>NO : Norway</v>
      </c>
    </row>
    <row r="223" spans="1:5" x14ac:dyDescent="0.25">
      <c r="A223" s="9" t="s">
        <v>274</v>
      </c>
      <c r="B223" s="9" t="s">
        <v>2010</v>
      </c>
      <c r="C223" s="9" t="s">
        <v>1550</v>
      </c>
      <c r="D223" s="11">
        <f t="shared" si="6"/>
        <v>1</v>
      </c>
      <c r="E223" s="9" t="str">
        <f t="shared" si="7"/>
        <v>NO : Norway</v>
      </c>
    </row>
    <row r="224" spans="1:5" x14ac:dyDescent="0.25">
      <c r="A224" s="9" t="s">
        <v>275</v>
      </c>
      <c r="B224" s="9" t="s">
        <v>2010</v>
      </c>
      <c r="C224" s="9" t="s">
        <v>1550</v>
      </c>
      <c r="D224" s="11">
        <f t="shared" si="6"/>
        <v>1</v>
      </c>
      <c r="E224" s="9" t="str">
        <f t="shared" si="7"/>
        <v>NO : Norway</v>
      </c>
    </row>
    <row r="225" spans="1:5" x14ac:dyDescent="0.25">
      <c r="A225" s="9" t="s">
        <v>276</v>
      </c>
      <c r="B225" s="9" t="s">
        <v>2010</v>
      </c>
      <c r="C225" s="9" t="s">
        <v>1550</v>
      </c>
      <c r="D225" s="11">
        <f t="shared" si="6"/>
        <v>1</v>
      </c>
      <c r="E225" s="9" t="str">
        <f t="shared" si="7"/>
        <v>NO : Norway</v>
      </c>
    </row>
    <row r="226" spans="1:5" x14ac:dyDescent="0.25">
      <c r="A226" s="9" t="s">
        <v>277</v>
      </c>
      <c r="B226" s="9" t="s">
        <v>2010</v>
      </c>
      <c r="C226" s="9" t="s">
        <v>1550</v>
      </c>
      <c r="D226" s="11">
        <f t="shared" si="6"/>
        <v>1</v>
      </c>
      <c r="E226" s="9" t="str">
        <f t="shared" si="7"/>
        <v>NO : Norway</v>
      </c>
    </row>
    <row r="227" spans="1:5" x14ac:dyDescent="0.25">
      <c r="A227" s="9" t="s">
        <v>278</v>
      </c>
      <c r="B227" s="9" t="s">
        <v>2010</v>
      </c>
      <c r="C227" s="9" t="s">
        <v>1550</v>
      </c>
      <c r="D227" s="11">
        <f t="shared" si="6"/>
        <v>1</v>
      </c>
      <c r="E227" s="9" t="str">
        <f t="shared" si="7"/>
        <v>NO : Norway</v>
      </c>
    </row>
    <row r="228" spans="1:5" x14ac:dyDescent="0.25">
      <c r="A228" s="9" t="s">
        <v>279</v>
      </c>
      <c r="B228" s="9" t="s">
        <v>2009</v>
      </c>
      <c r="C228" s="9" t="s">
        <v>1547</v>
      </c>
      <c r="D228" s="11">
        <f t="shared" si="6"/>
        <v>1</v>
      </c>
      <c r="E228" s="9" t="str">
        <f t="shared" si="7"/>
        <v>IS : Iceland</v>
      </c>
    </row>
    <row r="229" spans="1:5" x14ac:dyDescent="0.25">
      <c r="A229" s="9" t="s">
        <v>281</v>
      </c>
      <c r="B229" s="9" t="s">
        <v>2009</v>
      </c>
      <c r="C229" s="9" t="s">
        <v>1547</v>
      </c>
      <c r="D229" s="11">
        <f t="shared" si="6"/>
        <v>1</v>
      </c>
      <c r="E229" s="9" t="str">
        <f t="shared" si="7"/>
        <v>IS : Iceland</v>
      </c>
    </row>
    <row r="230" spans="1:5" x14ac:dyDescent="0.25">
      <c r="A230" s="9" t="s">
        <v>283</v>
      </c>
      <c r="B230" s="9" t="s">
        <v>2009</v>
      </c>
      <c r="C230" s="9" t="s">
        <v>1547</v>
      </c>
      <c r="D230" s="11">
        <f t="shared" si="6"/>
        <v>1</v>
      </c>
      <c r="E230" s="9" t="str">
        <f t="shared" si="7"/>
        <v>IS : Iceland</v>
      </c>
    </row>
    <row r="231" spans="1:5" x14ac:dyDescent="0.25">
      <c r="A231" s="9" t="s">
        <v>284</v>
      </c>
      <c r="B231" s="9" t="s">
        <v>2009</v>
      </c>
      <c r="C231" s="9" t="s">
        <v>1547</v>
      </c>
      <c r="D231" s="11">
        <f t="shared" si="6"/>
        <v>1</v>
      </c>
      <c r="E231" s="9" t="str">
        <f t="shared" si="7"/>
        <v>IS : Iceland</v>
      </c>
    </row>
    <row r="232" spans="1:5" x14ac:dyDescent="0.25">
      <c r="A232" s="9" t="s">
        <v>2021</v>
      </c>
      <c r="B232" s="9" t="s">
        <v>2010</v>
      </c>
      <c r="C232" s="9" t="s">
        <v>1550</v>
      </c>
      <c r="D232" s="11">
        <f t="shared" si="6"/>
        <v>1</v>
      </c>
      <c r="E232" s="9" t="str">
        <f t="shared" si="7"/>
        <v>NO : Norway</v>
      </c>
    </row>
    <row r="233" spans="1:5" x14ac:dyDescent="0.25">
      <c r="A233" s="9" t="s">
        <v>2022</v>
      </c>
      <c r="B233" s="9" t="s">
        <v>2010</v>
      </c>
      <c r="C233" s="9" t="s">
        <v>1550</v>
      </c>
      <c r="D233" s="11">
        <f t="shared" si="6"/>
        <v>1</v>
      </c>
      <c r="E233" s="9" t="str">
        <f t="shared" si="7"/>
        <v>NO : Norway</v>
      </c>
    </row>
    <row r="234" spans="1:5" x14ac:dyDescent="0.25">
      <c r="A234" s="9" t="s">
        <v>2023</v>
      </c>
      <c r="B234" s="9" t="s">
        <v>2010</v>
      </c>
      <c r="C234" s="9" t="s">
        <v>1550</v>
      </c>
      <c r="D234" s="11">
        <f t="shared" si="6"/>
        <v>1</v>
      </c>
      <c r="E234" s="9" t="str">
        <f t="shared" si="7"/>
        <v>NO : Norway</v>
      </c>
    </row>
    <row r="235" spans="1:5" x14ac:dyDescent="0.25">
      <c r="A235" s="9" t="s">
        <v>2024</v>
      </c>
      <c r="B235" s="9" t="s">
        <v>2010</v>
      </c>
      <c r="C235" s="9" t="s">
        <v>1550</v>
      </c>
      <c r="D235" s="11">
        <f t="shared" si="6"/>
        <v>1</v>
      </c>
      <c r="E235" s="9" t="str">
        <f t="shared" si="7"/>
        <v>NO : Norway</v>
      </c>
    </row>
    <row r="236" spans="1:5" x14ac:dyDescent="0.25">
      <c r="A236" s="9" t="s">
        <v>2025</v>
      </c>
      <c r="B236" s="9" t="s">
        <v>2010</v>
      </c>
      <c r="C236" s="9" t="s">
        <v>1550</v>
      </c>
      <c r="D236" s="11">
        <f t="shared" si="6"/>
        <v>1</v>
      </c>
      <c r="E236" s="9" t="str">
        <f t="shared" si="7"/>
        <v>NO : Norway</v>
      </c>
    </row>
    <row r="237" spans="1:5" x14ac:dyDescent="0.25">
      <c r="A237" s="9" t="s">
        <v>2026</v>
      </c>
      <c r="B237" s="9" t="s">
        <v>2010</v>
      </c>
      <c r="C237" s="9" t="s">
        <v>1550</v>
      </c>
      <c r="D237" s="11">
        <f t="shared" si="6"/>
        <v>1</v>
      </c>
      <c r="E237" s="9" t="str">
        <f t="shared" si="7"/>
        <v>NO : Norway</v>
      </c>
    </row>
    <row r="238" spans="1:5" x14ac:dyDescent="0.25">
      <c r="A238" s="9" t="s">
        <v>2027</v>
      </c>
      <c r="B238" s="9" t="s">
        <v>2010</v>
      </c>
      <c r="C238" s="9" t="s">
        <v>1550</v>
      </c>
      <c r="D238" s="11">
        <f t="shared" si="6"/>
        <v>1</v>
      </c>
      <c r="E238" s="9" t="str">
        <f t="shared" si="7"/>
        <v>NO : Norway</v>
      </c>
    </row>
    <row r="239" spans="1:5" x14ac:dyDescent="0.25">
      <c r="A239" s="9" t="s">
        <v>2028</v>
      </c>
      <c r="B239" s="9" t="s">
        <v>2010</v>
      </c>
      <c r="C239" s="9" t="s">
        <v>1550</v>
      </c>
      <c r="D239" s="11">
        <f t="shared" si="6"/>
        <v>1</v>
      </c>
      <c r="E239" s="9" t="str">
        <f t="shared" si="7"/>
        <v>NO : Norway</v>
      </c>
    </row>
    <row r="240" spans="1:5" x14ac:dyDescent="0.25">
      <c r="A240" s="9" t="s">
        <v>286</v>
      </c>
      <c r="B240" s="9" t="s">
        <v>2029</v>
      </c>
      <c r="C240" s="9" t="s">
        <v>1643</v>
      </c>
      <c r="D240" s="11">
        <f t="shared" si="6"/>
        <v>1</v>
      </c>
      <c r="E240" s="9" t="str">
        <f t="shared" si="7"/>
        <v>CH : Switzerland</v>
      </c>
    </row>
    <row r="241" spans="1:5" x14ac:dyDescent="0.25">
      <c r="A241" s="9" t="s">
        <v>288</v>
      </c>
      <c r="B241" s="9" t="s">
        <v>2029</v>
      </c>
      <c r="C241" s="9" t="s">
        <v>1643</v>
      </c>
      <c r="D241" s="11">
        <f t="shared" si="6"/>
        <v>1</v>
      </c>
      <c r="E241" s="9" t="str">
        <f t="shared" si="7"/>
        <v>CH : Switzerland</v>
      </c>
    </row>
    <row r="242" spans="1:5" x14ac:dyDescent="0.25">
      <c r="A242" s="9" t="s">
        <v>289</v>
      </c>
      <c r="B242" s="9" t="s">
        <v>2029</v>
      </c>
      <c r="C242" s="9" t="s">
        <v>1643</v>
      </c>
      <c r="D242" s="11">
        <f t="shared" si="6"/>
        <v>1</v>
      </c>
      <c r="E242" s="9" t="str">
        <f t="shared" si="7"/>
        <v>CH : Switzerland</v>
      </c>
    </row>
    <row r="243" spans="1:5" x14ac:dyDescent="0.25">
      <c r="A243" s="9" t="s">
        <v>290</v>
      </c>
      <c r="B243" s="9" t="s">
        <v>2029</v>
      </c>
      <c r="C243" s="9" t="s">
        <v>1643</v>
      </c>
      <c r="D243" s="11">
        <f t="shared" si="6"/>
        <v>1</v>
      </c>
      <c r="E243" s="9" t="str">
        <f t="shared" si="7"/>
        <v>CH : Switzerland</v>
      </c>
    </row>
    <row r="244" spans="1:5" x14ac:dyDescent="0.25">
      <c r="A244" s="9" t="s">
        <v>291</v>
      </c>
      <c r="B244" s="9" t="s">
        <v>2029</v>
      </c>
      <c r="C244" s="9" t="s">
        <v>1643</v>
      </c>
      <c r="D244" s="11">
        <f t="shared" si="6"/>
        <v>1</v>
      </c>
      <c r="E244" s="9" t="str">
        <f t="shared" si="7"/>
        <v>CH : Switzerland</v>
      </c>
    </row>
    <row r="245" spans="1:5" x14ac:dyDescent="0.25">
      <c r="A245" s="9" t="s">
        <v>292</v>
      </c>
      <c r="B245" s="9" t="s">
        <v>2029</v>
      </c>
      <c r="C245" s="9" t="s">
        <v>1643</v>
      </c>
      <c r="D245" s="11">
        <f t="shared" si="6"/>
        <v>1</v>
      </c>
      <c r="E245" s="9" t="str">
        <f t="shared" si="7"/>
        <v>CH : Switzerland</v>
      </c>
    </row>
    <row r="246" spans="1:5" x14ac:dyDescent="0.25">
      <c r="A246" s="9" t="s">
        <v>293</v>
      </c>
      <c r="B246" s="9" t="s">
        <v>2029</v>
      </c>
      <c r="C246" s="9" t="s">
        <v>1643</v>
      </c>
      <c r="D246" s="11">
        <f t="shared" si="6"/>
        <v>1</v>
      </c>
      <c r="E246" s="9" t="str">
        <f t="shared" si="7"/>
        <v>CH : Switzerland</v>
      </c>
    </row>
    <row r="247" spans="1:5" x14ac:dyDescent="0.25">
      <c r="A247" s="9" t="s">
        <v>294</v>
      </c>
      <c r="B247" s="9" t="s">
        <v>2029</v>
      </c>
      <c r="C247" s="9" t="s">
        <v>1643</v>
      </c>
      <c r="D247" s="11">
        <f t="shared" si="6"/>
        <v>1</v>
      </c>
      <c r="E247" s="9" t="str">
        <f t="shared" si="7"/>
        <v>CH : Switzerland</v>
      </c>
    </row>
    <row r="248" spans="1:5" x14ac:dyDescent="0.25">
      <c r="A248" s="9" t="s">
        <v>295</v>
      </c>
      <c r="B248" s="9" t="s">
        <v>2029</v>
      </c>
      <c r="C248" s="9" t="s">
        <v>1643</v>
      </c>
      <c r="D248" s="11">
        <f t="shared" si="6"/>
        <v>1</v>
      </c>
      <c r="E248" s="9" t="str">
        <f t="shared" si="7"/>
        <v>CH : Switzerland</v>
      </c>
    </row>
    <row r="249" spans="1:5" x14ac:dyDescent="0.25">
      <c r="A249" s="9" t="s">
        <v>296</v>
      </c>
      <c r="B249" s="9" t="s">
        <v>2029</v>
      </c>
      <c r="C249" s="9" t="s">
        <v>1643</v>
      </c>
      <c r="D249" s="11">
        <f t="shared" si="6"/>
        <v>1</v>
      </c>
      <c r="E249" s="9" t="str">
        <f t="shared" si="7"/>
        <v>CH : Switzerland</v>
      </c>
    </row>
    <row r="250" spans="1:5" x14ac:dyDescent="0.25">
      <c r="A250" s="9" t="s">
        <v>297</v>
      </c>
      <c r="B250" s="9" t="s">
        <v>2029</v>
      </c>
      <c r="C250" s="9" t="s">
        <v>1643</v>
      </c>
      <c r="D250" s="11">
        <f t="shared" si="6"/>
        <v>1</v>
      </c>
      <c r="E250" s="9" t="str">
        <f t="shared" si="7"/>
        <v>CH : Switzerland</v>
      </c>
    </row>
    <row r="251" spans="1:5" x14ac:dyDescent="0.25">
      <c r="A251" s="9" t="s">
        <v>298</v>
      </c>
      <c r="B251" s="9" t="s">
        <v>2029</v>
      </c>
      <c r="C251" s="9" t="s">
        <v>1643</v>
      </c>
      <c r="D251" s="11">
        <f t="shared" si="6"/>
        <v>1</v>
      </c>
      <c r="E251" s="9" t="str">
        <f t="shared" si="7"/>
        <v>CH : Switzerland</v>
      </c>
    </row>
    <row r="252" spans="1:5" x14ac:dyDescent="0.25">
      <c r="A252" s="9" t="s">
        <v>299</v>
      </c>
      <c r="B252" s="9" t="s">
        <v>2029</v>
      </c>
      <c r="C252" s="9" t="s">
        <v>1643</v>
      </c>
      <c r="D252" s="11">
        <f t="shared" si="6"/>
        <v>1</v>
      </c>
      <c r="E252" s="9" t="str">
        <f t="shared" si="7"/>
        <v>CH : Switzerland</v>
      </c>
    </row>
    <row r="253" spans="1:5" x14ac:dyDescent="0.25">
      <c r="A253" s="9" t="s">
        <v>300</v>
      </c>
      <c r="B253" s="9" t="s">
        <v>2029</v>
      </c>
      <c r="C253" s="9" t="s">
        <v>1643</v>
      </c>
      <c r="D253" s="11">
        <f t="shared" si="6"/>
        <v>1</v>
      </c>
      <c r="E253" s="9" t="str">
        <f t="shared" si="7"/>
        <v>CH : Switzerland</v>
      </c>
    </row>
    <row r="254" spans="1:5" x14ac:dyDescent="0.25">
      <c r="A254" s="9" t="s">
        <v>301</v>
      </c>
      <c r="B254" s="9" t="s">
        <v>2029</v>
      </c>
      <c r="C254" s="9" t="s">
        <v>1643</v>
      </c>
      <c r="D254" s="11">
        <f t="shared" si="6"/>
        <v>1</v>
      </c>
      <c r="E254" s="9" t="str">
        <f t="shared" si="7"/>
        <v>CH : Switzerland</v>
      </c>
    </row>
    <row r="255" spans="1:5" x14ac:dyDescent="0.25">
      <c r="A255" s="9" t="s">
        <v>302</v>
      </c>
      <c r="B255" s="9" t="s">
        <v>2029</v>
      </c>
      <c r="C255" s="9" t="s">
        <v>1643</v>
      </c>
      <c r="D255" s="11">
        <f t="shared" si="6"/>
        <v>1</v>
      </c>
      <c r="E255" s="9" t="str">
        <f t="shared" si="7"/>
        <v>CH : Switzerland</v>
      </c>
    </row>
    <row r="256" spans="1:5" x14ac:dyDescent="0.25">
      <c r="A256" s="9" t="s">
        <v>303</v>
      </c>
      <c r="B256" s="9" t="s">
        <v>2029</v>
      </c>
      <c r="C256" s="9" t="s">
        <v>1643</v>
      </c>
      <c r="D256" s="11">
        <f t="shared" si="6"/>
        <v>1</v>
      </c>
      <c r="E256" s="9" t="str">
        <f t="shared" si="7"/>
        <v>CH : Switzerland</v>
      </c>
    </row>
    <row r="257" spans="1:5" x14ac:dyDescent="0.25">
      <c r="A257" s="9" t="s">
        <v>304</v>
      </c>
      <c r="B257" s="9" t="s">
        <v>2029</v>
      </c>
      <c r="C257" s="9" t="s">
        <v>1643</v>
      </c>
      <c r="D257" s="11">
        <f t="shared" si="6"/>
        <v>1</v>
      </c>
      <c r="E257" s="9" t="str">
        <f t="shared" si="7"/>
        <v>CH : Switzerland</v>
      </c>
    </row>
    <row r="258" spans="1:5" x14ac:dyDescent="0.25">
      <c r="A258" s="9" t="s">
        <v>305</v>
      </c>
      <c r="B258" s="9" t="s">
        <v>2029</v>
      </c>
      <c r="C258" s="9" t="s">
        <v>1643</v>
      </c>
      <c r="D258" s="11">
        <f t="shared" ref="D258:D321" si="8">COUNTIF(A:A, A258)</f>
        <v>1</v>
      </c>
      <c r="E258" s="9" t="str">
        <f t="shared" ref="E258:E321" si="9" xml:space="preserve"> CONCATENATE(B258," : ", C258)</f>
        <v>CH : Switzerland</v>
      </c>
    </row>
    <row r="259" spans="1:5" x14ac:dyDescent="0.25">
      <c r="A259" s="9" t="s">
        <v>306</v>
      </c>
      <c r="B259" s="9" t="s">
        <v>2029</v>
      </c>
      <c r="C259" s="9" t="s">
        <v>1643</v>
      </c>
      <c r="D259" s="11">
        <f t="shared" si="8"/>
        <v>1</v>
      </c>
      <c r="E259" s="9" t="str">
        <f t="shared" si="9"/>
        <v>CH : Switzerland</v>
      </c>
    </row>
    <row r="260" spans="1:5" x14ac:dyDescent="0.25">
      <c r="A260" s="9" t="s">
        <v>307</v>
      </c>
      <c r="B260" s="9" t="s">
        <v>2029</v>
      </c>
      <c r="C260" s="9" t="s">
        <v>1643</v>
      </c>
      <c r="D260" s="11">
        <f t="shared" si="8"/>
        <v>1</v>
      </c>
      <c r="E260" s="9" t="str">
        <f t="shared" si="9"/>
        <v>CH : Switzerland</v>
      </c>
    </row>
    <row r="261" spans="1:5" x14ac:dyDescent="0.25">
      <c r="A261" s="9" t="s">
        <v>308</v>
      </c>
      <c r="B261" s="9" t="s">
        <v>2029</v>
      </c>
      <c r="C261" s="9" t="s">
        <v>1643</v>
      </c>
      <c r="D261" s="11">
        <f t="shared" si="8"/>
        <v>1</v>
      </c>
      <c r="E261" s="9" t="str">
        <f t="shared" si="9"/>
        <v>CH : Switzerland</v>
      </c>
    </row>
    <row r="262" spans="1:5" x14ac:dyDescent="0.25">
      <c r="A262" s="9" t="s">
        <v>309</v>
      </c>
      <c r="B262" s="9" t="s">
        <v>2029</v>
      </c>
      <c r="C262" s="9" t="s">
        <v>1643</v>
      </c>
      <c r="D262" s="11">
        <f t="shared" si="8"/>
        <v>1</v>
      </c>
      <c r="E262" s="9" t="str">
        <f t="shared" si="9"/>
        <v>CH : Switzerland</v>
      </c>
    </row>
    <row r="263" spans="1:5" x14ac:dyDescent="0.25">
      <c r="A263" s="9" t="s">
        <v>310</v>
      </c>
      <c r="B263" s="9" t="s">
        <v>2029</v>
      </c>
      <c r="C263" s="9" t="s">
        <v>1643</v>
      </c>
      <c r="D263" s="11">
        <f t="shared" si="8"/>
        <v>1</v>
      </c>
      <c r="E263" s="9" t="str">
        <f t="shared" si="9"/>
        <v>CH : Switzerland</v>
      </c>
    </row>
    <row r="264" spans="1:5" x14ac:dyDescent="0.25">
      <c r="A264" s="9" t="s">
        <v>311</v>
      </c>
      <c r="B264" s="9" t="s">
        <v>2029</v>
      </c>
      <c r="C264" s="9" t="s">
        <v>1643</v>
      </c>
      <c r="D264" s="11">
        <f t="shared" si="8"/>
        <v>1</v>
      </c>
      <c r="E264" s="9" t="str">
        <f t="shared" si="9"/>
        <v>CH : Switzerland</v>
      </c>
    </row>
    <row r="265" spans="1:5" x14ac:dyDescent="0.25">
      <c r="A265" s="9" t="s">
        <v>312</v>
      </c>
      <c r="B265" s="9" t="s">
        <v>2029</v>
      </c>
      <c r="C265" s="9" t="s">
        <v>1643</v>
      </c>
      <c r="D265" s="11">
        <f t="shared" si="8"/>
        <v>1</v>
      </c>
      <c r="E265" s="9" t="str">
        <f t="shared" si="9"/>
        <v>CH : Switzerland</v>
      </c>
    </row>
    <row r="266" spans="1:5" x14ac:dyDescent="0.25">
      <c r="A266" s="9" t="s">
        <v>313</v>
      </c>
      <c r="B266" s="9" t="s">
        <v>2029</v>
      </c>
      <c r="C266" s="9" t="s">
        <v>1643</v>
      </c>
      <c r="D266" s="11">
        <f t="shared" si="8"/>
        <v>1</v>
      </c>
      <c r="E266" s="9" t="str">
        <f t="shared" si="9"/>
        <v>CH : Switzerland</v>
      </c>
    </row>
    <row r="267" spans="1:5" x14ac:dyDescent="0.25">
      <c r="A267" s="9" t="s">
        <v>314</v>
      </c>
      <c r="B267" s="9" t="s">
        <v>2029</v>
      </c>
      <c r="C267" s="9" t="s">
        <v>1643</v>
      </c>
      <c r="D267" s="11">
        <f t="shared" si="8"/>
        <v>1</v>
      </c>
      <c r="E267" s="9" t="str">
        <f t="shared" si="9"/>
        <v>CH : Switzerland</v>
      </c>
    </row>
    <row r="268" spans="1:5" x14ac:dyDescent="0.25">
      <c r="A268" s="9" t="s">
        <v>315</v>
      </c>
      <c r="B268" s="9" t="s">
        <v>2029</v>
      </c>
      <c r="C268" s="9" t="s">
        <v>1643</v>
      </c>
      <c r="D268" s="11">
        <f t="shared" si="8"/>
        <v>1</v>
      </c>
      <c r="E268" s="9" t="str">
        <f t="shared" si="9"/>
        <v>CH : Switzerland</v>
      </c>
    </row>
    <row r="269" spans="1:5" x14ac:dyDescent="0.25">
      <c r="A269" s="9" t="s">
        <v>316</v>
      </c>
      <c r="B269" s="9" t="s">
        <v>2030</v>
      </c>
      <c r="C269" s="9" t="s">
        <v>1663</v>
      </c>
      <c r="D269" s="11">
        <f t="shared" si="8"/>
        <v>1</v>
      </c>
      <c r="E269" s="9" t="str">
        <f t="shared" si="9"/>
        <v>DZ : Algeria</v>
      </c>
    </row>
    <row r="270" spans="1:5" x14ac:dyDescent="0.25">
      <c r="A270" s="9" t="s">
        <v>318</v>
      </c>
      <c r="B270" s="9" t="s">
        <v>2030</v>
      </c>
      <c r="C270" s="9" t="s">
        <v>1663</v>
      </c>
      <c r="D270" s="11">
        <f t="shared" si="8"/>
        <v>1</v>
      </c>
      <c r="E270" s="9" t="str">
        <f t="shared" si="9"/>
        <v>DZ : Algeria</v>
      </c>
    </row>
    <row r="271" spans="1:5" x14ac:dyDescent="0.25">
      <c r="A271" s="9" t="s">
        <v>319</v>
      </c>
      <c r="B271" s="9" t="s">
        <v>2030</v>
      </c>
      <c r="C271" s="9" t="s">
        <v>1663</v>
      </c>
      <c r="D271" s="11">
        <f t="shared" si="8"/>
        <v>1</v>
      </c>
      <c r="E271" s="9" t="str">
        <f t="shared" si="9"/>
        <v>DZ : Algeria</v>
      </c>
    </row>
    <row r="272" spans="1:5" x14ac:dyDescent="0.25">
      <c r="A272" s="9" t="s">
        <v>320</v>
      </c>
      <c r="B272" s="9" t="s">
        <v>2030</v>
      </c>
      <c r="C272" s="9" t="s">
        <v>1663</v>
      </c>
      <c r="D272" s="11">
        <f t="shared" si="8"/>
        <v>1</v>
      </c>
      <c r="E272" s="9" t="str">
        <f t="shared" si="9"/>
        <v>DZ : Algeria</v>
      </c>
    </row>
    <row r="273" spans="1:5" x14ac:dyDescent="0.25">
      <c r="A273" s="9" t="s">
        <v>321</v>
      </c>
      <c r="B273" s="9" t="s">
        <v>2030</v>
      </c>
      <c r="C273" s="9" t="s">
        <v>1663</v>
      </c>
      <c r="D273" s="11">
        <f t="shared" si="8"/>
        <v>1</v>
      </c>
      <c r="E273" s="9" t="str">
        <f t="shared" si="9"/>
        <v>DZ : Algeria</v>
      </c>
    </row>
    <row r="274" spans="1:5" x14ac:dyDescent="0.25">
      <c r="A274" s="9" t="s">
        <v>322</v>
      </c>
      <c r="B274" s="9" t="s">
        <v>2030</v>
      </c>
      <c r="C274" s="9" t="s">
        <v>1663</v>
      </c>
      <c r="D274" s="11">
        <f t="shared" si="8"/>
        <v>1</v>
      </c>
      <c r="E274" s="9" t="str">
        <f t="shared" si="9"/>
        <v>DZ : Algeria</v>
      </c>
    </row>
    <row r="275" spans="1:5" x14ac:dyDescent="0.25">
      <c r="A275" s="9" t="s">
        <v>323</v>
      </c>
      <c r="B275" s="9" t="s">
        <v>2030</v>
      </c>
      <c r="C275" s="9" t="s">
        <v>1663</v>
      </c>
      <c r="D275" s="11">
        <f t="shared" si="8"/>
        <v>1</v>
      </c>
      <c r="E275" s="9" t="str">
        <f t="shared" si="9"/>
        <v>DZ : Algeria</v>
      </c>
    </row>
    <row r="276" spans="1:5" x14ac:dyDescent="0.25">
      <c r="A276" s="9" t="s">
        <v>324</v>
      </c>
      <c r="B276" s="9" t="s">
        <v>2030</v>
      </c>
      <c r="C276" s="9" t="s">
        <v>1663</v>
      </c>
      <c r="D276" s="11">
        <f t="shared" si="8"/>
        <v>1</v>
      </c>
      <c r="E276" s="9" t="str">
        <f t="shared" si="9"/>
        <v>DZ : Algeria</v>
      </c>
    </row>
    <row r="277" spans="1:5" x14ac:dyDescent="0.25">
      <c r="A277" s="9" t="s">
        <v>325</v>
      </c>
      <c r="B277" s="9" t="s">
        <v>2030</v>
      </c>
      <c r="C277" s="9" t="s">
        <v>1663</v>
      </c>
      <c r="D277" s="11">
        <f t="shared" si="8"/>
        <v>1</v>
      </c>
      <c r="E277" s="9" t="str">
        <f t="shared" si="9"/>
        <v>DZ : Algeria</v>
      </c>
    </row>
    <row r="278" spans="1:5" x14ac:dyDescent="0.25">
      <c r="A278" s="9" t="s">
        <v>326</v>
      </c>
      <c r="B278" s="9" t="s">
        <v>2030</v>
      </c>
      <c r="C278" s="9" t="s">
        <v>1663</v>
      </c>
      <c r="D278" s="11">
        <f t="shared" si="8"/>
        <v>1</v>
      </c>
      <c r="E278" s="9" t="str">
        <f t="shared" si="9"/>
        <v>DZ : Algeria</v>
      </c>
    </row>
    <row r="279" spans="1:5" x14ac:dyDescent="0.25">
      <c r="A279" s="9" t="s">
        <v>327</v>
      </c>
      <c r="B279" s="9" t="s">
        <v>2030</v>
      </c>
      <c r="C279" s="9" t="s">
        <v>1663</v>
      </c>
      <c r="D279" s="11">
        <f t="shared" si="8"/>
        <v>1</v>
      </c>
      <c r="E279" s="9" t="str">
        <f t="shared" si="9"/>
        <v>DZ : Algeria</v>
      </c>
    </row>
    <row r="280" spans="1:5" x14ac:dyDescent="0.25">
      <c r="A280" s="9" t="s">
        <v>328</v>
      </c>
      <c r="B280" s="9" t="s">
        <v>2030</v>
      </c>
      <c r="C280" s="9" t="s">
        <v>1663</v>
      </c>
      <c r="D280" s="11">
        <f t="shared" si="8"/>
        <v>1</v>
      </c>
      <c r="E280" s="9" t="str">
        <f t="shared" si="9"/>
        <v>DZ : Algeria</v>
      </c>
    </row>
    <row r="281" spans="1:5" x14ac:dyDescent="0.25">
      <c r="A281" s="9" t="s">
        <v>329</v>
      </c>
      <c r="B281" s="9" t="s">
        <v>2030</v>
      </c>
      <c r="C281" s="9" t="s">
        <v>1663</v>
      </c>
      <c r="D281" s="11">
        <f t="shared" si="8"/>
        <v>1</v>
      </c>
      <c r="E281" s="9" t="str">
        <f t="shared" si="9"/>
        <v>DZ : Algeria</v>
      </c>
    </row>
    <row r="282" spans="1:5" x14ac:dyDescent="0.25">
      <c r="A282" s="9" t="s">
        <v>330</v>
      </c>
      <c r="B282" s="9" t="s">
        <v>2030</v>
      </c>
      <c r="C282" s="9" t="s">
        <v>1663</v>
      </c>
      <c r="D282" s="11">
        <f t="shared" si="8"/>
        <v>1</v>
      </c>
      <c r="E282" s="9" t="str">
        <f t="shared" si="9"/>
        <v>DZ : Algeria</v>
      </c>
    </row>
    <row r="283" spans="1:5" x14ac:dyDescent="0.25">
      <c r="A283" s="9" t="s">
        <v>331</v>
      </c>
      <c r="B283" s="9" t="s">
        <v>2030</v>
      </c>
      <c r="C283" s="9" t="s">
        <v>1663</v>
      </c>
      <c r="D283" s="11">
        <f t="shared" si="8"/>
        <v>1</v>
      </c>
      <c r="E283" s="9" t="str">
        <f t="shared" si="9"/>
        <v>DZ : Algeria</v>
      </c>
    </row>
    <row r="284" spans="1:5" x14ac:dyDescent="0.25">
      <c r="A284" s="9" t="s">
        <v>333</v>
      </c>
      <c r="B284" s="9" t="s">
        <v>2030</v>
      </c>
      <c r="C284" s="9" t="s">
        <v>1663</v>
      </c>
      <c r="D284" s="11">
        <f t="shared" si="8"/>
        <v>1</v>
      </c>
      <c r="E284" s="9" t="str">
        <f t="shared" si="9"/>
        <v>DZ : Algeria</v>
      </c>
    </row>
    <row r="285" spans="1:5" x14ac:dyDescent="0.25">
      <c r="A285" s="9" t="s">
        <v>334</v>
      </c>
      <c r="B285" s="9" t="s">
        <v>2030</v>
      </c>
      <c r="C285" s="9" t="s">
        <v>1663</v>
      </c>
      <c r="D285" s="11">
        <f t="shared" si="8"/>
        <v>1</v>
      </c>
      <c r="E285" s="9" t="str">
        <f t="shared" si="9"/>
        <v>DZ : Algeria</v>
      </c>
    </row>
    <row r="286" spans="1:5" x14ac:dyDescent="0.25">
      <c r="A286" s="9" t="s">
        <v>335</v>
      </c>
      <c r="B286" s="9" t="s">
        <v>2031</v>
      </c>
      <c r="C286" s="9" t="s">
        <v>1682</v>
      </c>
      <c r="D286" s="11">
        <f t="shared" si="8"/>
        <v>1</v>
      </c>
      <c r="E286" s="9" t="str">
        <f t="shared" si="9"/>
        <v>MA : Morocco</v>
      </c>
    </row>
    <row r="287" spans="1:5" x14ac:dyDescent="0.25">
      <c r="A287" s="9" t="s">
        <v>337</v>
      </c>
      <c r="B287" s="9" t="s">
        <v>2031</v>
      </c>
      <c r="C287" s="9" t="s">
        <v>1682</v>
      </c>
      <c r="D287" s="11">
        <f t="shared" si="8"/>
        <v>1</v>
      </c>
      <c r="E287" s="9" t="str">
        <f t="shared" si="9"/>
        <v>MA : Morocco</v>
      </c>
    </row>
    <row r="288" spans="1:5" x14ac:dyDescent="0.25">
      <c r="A288" s="9" t="s">
        <v>2032</v>
      </c>
      <c r="B288" s="9" t="s">
        <v>2031</v>
      </c>
      <c r="C288" s="9" t="s">
        <v>1682</v>
      </c>
      <c r="D288" s="11">
        <f t="shared" si="8"/>
        <v>1</v>
      </c>
      <c r="E288" s="9" t="str">
        <f t="shared" si="9"/>
        <v>MA : Morocco</v>
      </c>
    </row>
    <row r="289" spans="1:5" x14ac:dyDescent="0.25">
      <c r="A289" s="9" t="s">
        <v>338</v>
      </c>
      <c r="B289" s="9" t="s">
        <v>2031</v>
      </c>
      <c r="C289" s="9" t="s">
        <v>1682</v>
      </c>
      <c r="D289" s="11">
        <f t="shared" si="8"/>
        <v>1</v>
      </c>
      <c r="E289" s="9" t="str">
        <f t="shared" si="9"/>
        <v>MA : Morocco</v>
      </c>
    </row>
    <row r="290" spans="1:5" x14ac:dyDescent="0.25">
      <c r="A290" s="9" t="s">
        <v>339</v>
      </c>
      <c r="B290" s="9" t="s">
        <v>2031</v>
      </c>
      <c r="C290" s="9" t="s">
        <v>1682</v>
      </c>
      <c r="D290" s="11">
        <f t="shared" si="8"/>
        <v>1</v>
      </c>
      <c r="E290" s="9" t="str">
        <f t="shared" si="9"/>
        <v>MA : Morocco</v>
      </c>
    </row>
    <row r="291" spans="1:5" x14ac:dyDescent="0.25">
      <c r="A291" s="9" t="s">
        <v>2033</v>
      </c>
      <c r="B291" s="9" t="s">
        <v>2031</v>
      </c>
      <c r="C291" s="9" t="s">
        <v>1682</v>
      </c>
      <c r="D291" s="11">
        <f t="shared" si="8"/>
        <v>1</v>
      </c>
      <c r="E291" s="9" t="str">
        <f t="shared" si="9"/>
        <v>MA : Morocco</v>
      </c>
    </row>
    <row r="292" spans="1:5" x14ac:dyDescent="0.25">
      <c r="A292" s="9" t="s">
        <v>2034</v>
      </c>
      <c r="B292" s="9" t="s">
        <v>2031</v>
      </c>
      <c r="C292" s="9" t="s">
        <v>1682</v>
      </c>
      <c r="D292" s="11">
        <f t="shared" si="8"/>
        <v>1</v>
      </c>
      <c r="E292" s="9" t="str">
        <f t="shared" si="9"/>
        <v>MA : Morocco</v>
      </c>
    </row>
    <row r="293" spans="1:5" x14ac:dyDescent="0.25">
      <c r="A293" s="9" t="s">
        <v>2035</v>
      </c>
      <c r="B293" s="9" t="s">
        <v>2031</v>
      </c>
      <c r="C293" s="9" t="s">
        <v>1682</v>
      </c>
      <c r="D293" s="11">
        <f t="shared" si="8"/>
        <v>1</v>
      </c>
      <c r="E293" s="9" t="str">
        <f t="shared" si="9"/>
        <v>MA : Morocco</v>
      </c>
    </row>
    <row r="294" spans="1:5" x14ac:dyDescent="0.25">
      <c r="A294" s="9" t="s">
        <v>2036</v>
      </c>
      <c r="B294" s="9" t="s">
        <v>2031</v>
      </c>
      <c r="C294" s="9" t="s">
        <v>1682</v>
      </c>
      <c r="D294" s="11">
        <f t="shared" si="8"/>
        <v>1</v>
      </c>
      <c r="E294" s="9" t="str">
        <f t="shared" si="9"/>
        <v>MA : Morocco</v>
      </c>
    </row>
    <row r="295" spans="1:5" x14ac:dyDescent="0.25">
      <c r="A295" s="9" t="s">
        <v>2037</v>
      </c>
      <c r="B295" s="9" t="s">
        <v>2031</v>
      </c>
      <c r="C295" s="9" t="s">
        <v>1682</v>
      </c>
      <c r="D295" s="11">
        <f t="shared" si="8"/>
        <v>1</v>
      </c>
      <c r="E295" s="9" t="str">
        <f t="shared" si="9"/>
        <v>MA : Morocco</v>
      </c>
    </row>
    <row r="296" spans="1:5" x14ac:dyDescent="0.25">
      <c r="A296" s="9" t="s">
        <v>2038</v>
      </c>
      <c r="B296" s="9" t="s">
        <v>2031</v>
      </c>
      <c r="C296" s="9" t="s">
        <v>1682</v>
      </c>
      <c r="D296" s="11">
        <f t="shared" si="8"/>
        <v>1</v>
      </c>
      <c r="E296" s="9" t="str">
        <f t="shared" si="9"/>
        <v>MA : Morocco</v>
      </c>
    </row>
    <row r="297" spans="1:5" x14ac:dyDescent="0.25">
      <c r="A297" s="9" t="s">
        <v>2039</v>
      </c>
      <c r="B297" s="9" t="s">
        <v>2031</v>
      </c>
      <c r="C297" s="9" t="s">
        <v>1682</v>
      </c>
      <c r="D297" s="11">
        <f t="shared" si="8"/>
        <v>1</v>
      </c>
      <c r="E297" s="9" t="str">
        <f t="shared" si="9"/>
        <v>MA : Morocco</v>
      </c>
    </row>
    <row r="298" spans="1:5" x14ac:dyDescent="0.25">
      <c r="A298" s="9" t="s">
        <v>2040</v>
      </c>
      <c r="B298" s="9" t="s">
        <v>2031</v>
      </c>
      <c r="C298" s="9" t="s">
        <v>1682</v>
      </c>
      <c r="D298" s="11">
        <f t="shared" si="8"/>
        <v>1</v>
      </c>
      <c r="E298" s="9" t="str">
        <f t="shared" si="9"/>
        <v>MA : Morocco</v>
      </c>
    </row>
    <row r="299" spans="1:5" x14ac:dyDescent="0.25">
      <c r="A299" s="9" t="s">
        <v>340</v>
      </c>
      <c r="B299" s="9" t="s">
        <v>2031</v>
      </c>
      <c r="C299" s="9" t="s">
        <v>1682</v>
      </c>
      <c r="D299" s="11">
        <f t="shared" si="8"/>
        <v>1</v>
      </c>
      <c r="E299" s="9" t="str">
        <f t="shared" si="9"/>
        <v>MA : Morocco</v>
      </c>
    </row>
    <row r="300" spans="1:5" x14ac:dyDescent="0.25">
      <c r="A300" s="9" t="s">
        <v>2041</v>
      </c>
      <c r="B300" s="9" t="s">
        <v>2031</v>
      </c>
      <c r="C300" s="9" t="s">
        <v>1682</v>
      </c>
      <c r="D300" s="11">
        <f t="shared" si="8"/>
        <v>1</v>
      </c>
      <c r="E300" s="9" t="str">
        <f t="shared" si="9"/>
        <v>MA : Morocco</v>
      </c>
    </row>
    <row r="301" spans="1:5" x14ac:dyDescent="0.25">
      <c r="A301" s="9" t="s">
        <v>2042</v>
      </c>
      <c r="B301" s="9" t="s">
        <v>2031</v>
      </c>
      <c r="C301" s="9" t="s">
        <v>1682</v>
      </c>
      <c r="D301" s="11">
        <f t="shared" si="8"/>
        <v>1</v>
      </c>
      <c r="E301" s="9" t="str">
        <f t="shared" si="9"/>
        <v>MA : Morocco</v>
      </c>
    </row>
    <row r="302" spans="1:5" x14ac:dyDescent="0.25">
      <c r="A302" s="9" t="s">
        <v>2043</v>
      </c>
      <c r="B302" s="9" t="s">
        <v>2031</v>
      </c>
      <c r="C302" s="9" t="s">
        <v>1682</v>
      </c>
      <c r="D302" s="11">
        <f t="shared" si="8"/>
        <v>1</v>
      </c>
      <c r="E302" s="9" t="str">
        <f t="shared" si="9"/>
        <v>MA : Morocco</v>
      </c>
    </row>
    <row r="303" spans="1:5" x14ac:dyDescent="0.25">
      <c r="A303" s="9" t="s">
        <v>2044</v>
      </c>
      <c r="B303" s="9" t="s">
        <v>2031</v>
      </c>
      <c r="C303" s="9" t="s">
        <v>1682</v>
      </c>
      <c r="D303" s="11">
        <f t="shared" si="8"/>
        <v>1</v>
      </c>
      <c r="E303" s="9" t="str">
        <f t="shared" si="9"/>
        <v>MA : Morocco</v>
      </c>
    </row>
    <row r="304" spans="1:5" x14ac:dyDescent="0.25">
      <c r="A304" s="9" t="s">
        <v>2045</v>
      </c>
      <c r="B304" s="9" t="s">
        <v>2031</v>
      </c>
      <c r="C304" s="9" t="s">
        <v>1682</v>
      </c>
      <c r="D304" s="11">
        <f t="shared" si="8"/>
        <v>1</v>
      </c>
      <c r="E304" s="9" t="str">
        <f t="shared" si="9"/>
        <v>MA : Morocco</v>
      </c>
    </row>
    <row r="305" spans="1:5" x14ac:dyDescent="0.25">
      <c r="A305" s="9" t="s">
        <v>2046</v>
      </c>
      <c r="B305" s="9" t="s">
        <v>2031</v>
      </c>
      <c r="C305" s="9" t="s">
        <v>1682</v>
      </c>
      <c r="D305" s="11">
        <f t="shared" si="8"/>
        <v>1</v>
      </c>
      <c r="E305" s="9" t="str">
        <f t="shared" si="9"/>
        <v>MA : Morocco</v>
      </c>
    </row>
    <row r="306" spans="1:5" x14ac:dyDescent="0.25">
      <c r="A306" s="9" t="s">
        <v>2047</v>
      </c>
      <c r="B306" s="9" t="s">
        <v>2031</v>
      </c>
      <c r="C306" s="9" t="s">
        <v>1682</v>
      </c>
      <c r="D306" s="11">
        <f t="shared" si="8"/>
        <v>1</v>
      </c>
      <c r="E306" s="9" t="str">
        <f t="shared" si="9"/>
        <v>MA : Morocco</v>
      </c>
    </row>
    <row r="307" spans="1:5" x14ac:dyDescent="0.25">
      <c r="A307" s="9" t="s">
        <v>2048</v>
      </c>
      <c r="B307" s="9" t="s">
        <v>2031</v>
      </c>
      <c r="C307" s="9" t="s">
        <v>1682</v>
      </c>
      <c r="D307" s="11">
        <f t="shared" si="8"/>
        <v>1</v>
      </c>
      <c r="E307" s="9" t="str">
        <f t="shared" si="9"/>
        <v>MA : Morocco</v>
      </c>
    </row>
    <row r="308" spans="1:5" x14ac:dyDescent="0.25">
      <c r="A308" s="9" t="s">
        <v>2049</v>
      </c>
      <c r="B308" s="9" t="s">
        <v>2031</v>
      </c>
      <c r="C308" s="9" t="s">
        <v>1682</v>
      </c>
      <c r="D308" s="11">
        <f t="shared" si="8"/>
        <v>1</v>
      </c>
      <c r="E308" s="9" t="str">
        <f t="shared" si="9"/>
        <v>MA : Morocco</v>
      </c>
    </row>
    <row r="309" spans="1:5" x14ac:dyDescent="0.25">
      <c r="A309" s="9" t="s">
        <v>2050</v>
      </c>
      <c r="B309" s="9" t="s">
        <v>2031</v>
      </c>
      <c r="C309" s="9" t="s">
        <v>1682</v>
      </c>
      <c r="D309" s="11">
        <f t="shared" si="8"/>
        <v>1</v>
      </c>
      <c r="E309" s="9" t="str">
        <f t="shared" si="9"/>
        <v>MA : Morocco</v>
      </c>
    </row>
    <row r="310" spans="1:5" x14ac:dyDescent="0.25">
      <c r="A310" s="9" t="s">
        <v>341</v>
      </c>
      <c r="B310" s="9" t="s">
        <v>2031</v>
      </c>
      <c r="C310" s="9" t="s">
        <v>1682</v>
      </c>
      <c r="D310" s="11">
        <f t="shared" si="8"/>
        <v>1</v>
      </c>
      <c r="E310" s="9" t="str">
        <f t="shared" si="9"/>
        <v>MA : Morocco</v>
      </c>
    </row>
    <row r="311" spans="1:5" x14ac:dyDescent="0.25">
      <c r="A311" s="9" t="s">
        <v>2051</v>
      </c>
      <c r="B311" s="9" t="s">
        <v>2031</v>
      </c>
      <c r="C311" s="9" t="s">
        <v>1682</v>
      </c>
      <c r="D311" s="11">
        <f t="shared" si="8"/>
        <v>1</v>
      </c>
      <c r="E311" s="9" t="str">
        <f t="shared" si="9"/>
        <v>MA : Morocco</v>
      </c>
    </row>
    <row r="312" spans="1:5" x14ac:dyDescent="0.25">
      <c r="A312" s="9" t="s">
        <v>2052</v>
      </c>
      <c r="B312" s="9" t="s">
        <v>2031</v>
      </c>
      <c r="C312" s="9" t="s">
        <v>1682</v>
      </c>
      <c r="D312" s="11">
        <f t="shared" si="8"/>
        <v>1</v>
      </c>
      <c r="E312" s="9" t="str">
        <f t="shared" si="9"/>
        <v>MA : Morocco</v>
      </c>
    </row>
    <row r="313" spans="1:5" x14ac:dyDescent="0.25">
      <c r="A313" s="9" t="s">
        <v>2053</v>
      </c>
      <c r="B313" s="9" t="s">
        <v>2031</v>
      </c>
      <c r="C313" s="9" t="s">
        <v>1682</v>
      </c>
      <c r="D313" s="11">
        <f t="shared" si="8"/>
        <v>1</v>
      </c>
      <c r="E313" s="9" t="str">
        <f t="shared" si="9"/>
        <v>MA : Morocco</v>
      </c>
    </row>
    <row r="314" spans="1:5" x14ac:dyDescent="0.25">
      <c r="A314" s="9" t="s">
        <v>342</v>
      </c>
      <c r="B314" s="9" t="s">
        <v>2031</v>
      </c>
      <c r="C314" s="9" t="s">
        <v>1682</v>
      </c>
      <c r="D314" s="11">
        <f t="shared" si="8"/>
        <v>1</v>
      </c>
      <c r="E314" s="9" t="str">
        <f t="shared" si="9"/>
        <v>MA : Morocco</v>
      </c>
    </row>
    <row r="315" spans="1:5" x14ac:dyDescent="0.25">
      <c r="A315" s="9" t="s">
        <v>2054</v>
      </c>
      <c r="B315" s="9" t="s">
        <v>2031</v>
      </c>
      <c r="C315" s="9" t="s">
        <v>1682</v>
      </c>
      <c r="D315" s="11">
        <f t="shared" si="8"/>
        <v>1</v>
      </c>
      <c r="E315" s="9" t="str">
        <f t="shared" si="9"/>
        <v>MA : Morocco</v>
      </c>
    </row>
    <row r="316" spans="1:5" x14ac:dyDescent="0.25">
      <c r="A316" s="9" t="s">
        <v>2055</v>
      </c>
      <c r="B316" s="9" t="s">
        <v>2031</v>
      </c>
      <c r="C316" s="9" t="s">
        <v>1682</v>
      </c>
      <c r="D316" s="11">
        <f t="shared" si="8"/>
        <v>1</v>
      </c>
      <c r="E316" s="9" t="str">
        <f t="shared" si="9"/>
        <v>MA : Morocco</v>
      </c>
    </row>
    <row r="317" spans="1:5" x14ac:dyDescent="0.25">
      <c r="A317" s="9" t="s">
        <v>2056</v>
      </c>
      <c r="B317" s="9" t="s">
        <v>2031</v>
      </c>
      <c r="C317" s="9" t="s">
        <v>1682</v>
      </c>
      <c r="D317" s="11">
        <f t="shared" si="8"/>
        <v>1</v>
      </c>
      <c r="E317" s="9" t="str">
        <f t="shared" si="9"/>
        <v>MA : Morocco</v>
      </c>
    </row>
    <row r="318" spans="1:5" x14ac:dyDescent="0.25">
      <c r="A318" s="9" t="s">
        <v>2057</v>
      </c>
      <c r="B318" s="9" t="s">
        <v>2031</v>
      </c>
      <c r="C318" s="9" t="s">
        <v>1682</v>
      </c>
      <c r="D318" s="11">
        <f t="shared" si="8"/>
        <v>1</v>
      </c>
      <c r="E318" s="9" t="str">
        <f t="shared" si="9"/>
        <v>MA : Morocco</v>
      </c>
    </row>
    <row r="319" spans="1:5" x14ac:dyDescent="0.25">
      <c r="A319" s="9" t="s">
        <v>2058</v>
      </c>
      <c r="B319" s="9" t="s">
        <v>2031</v>
      </c>
      <c r="C319" s="9" t="s">
        <v>1682</v>
      </c>
      <c r="D319" s="11">
        <f t="shared" si="8"/>
        <v>1</v>
      </c>
      <c r="E319" s="9" t="str">
        <f t="shared" si="9"/>
        <v>MA : Morocco</v>
      </c>
    </row>
    <row r="320" spans="1:5" x14ac:dyDescent="0.25">
      <c r="A320" s="9" t="s">
        <v>2059</v>
      </c>
      <c r="B320" s="9" t="s">
        <v>2031</v>
      </c>
      <c r="C320" s="9" t="s">
        <v>1682</v>
      </c>
      <c r="D320" s="11">
        <f t="shared" si="8"/>
        <v>1</v>
      </c>
      <c r="E320" s="9" t="str">
        <f t="shared" si="9"/>
        <v>MA : Morocco</v>
      </c>
    </row>
    <row r="321" spans="1:5" x14ac:dyDescent="0.25">
      <c r="A321" s="9" t="s">
        <v>2060</v>
      </c>
      <c r="B321" s="9" t="s">
        <v>2031</v>
      </c>
      <c r="C321" s="9" t="s">
        <v>1682</v>
      </c>
      <c r="D321" s="11">
        <f t="shared" si="8"/>
        <v>1</v>
      </c>
      <c r="E321" s="9" t="str">
        <f t="shared" si="9"/>
        <v>MA : Morocco</v>
      </c>
    </row>
    <row r="322" spans="1:5" x14ac:dyDescent="0.25">
      <c r="A322" s="9" t="s">
        <v>2061</v>
      </c>
      <c r="B322" s="9" t="s">
        <v>2031</v>
      </c>
      <c r="C322" s="9" t="s">
        <v>1682</v>
      </c>
      <c r="D322" s="11">
        <f t="shared" ref="D322:D385" si="10">COUNTIF(A:A, A322)</f>
        <v>1</v>
      </c>
      <c r="E322" s="9" t="str">
        <f t="shared" ref="E322:E385" si="11" xml:space="preserve"> CONCATENATE(B322," : ", C322)</f>
        <v>MA : Morocco</v>
      </c>
    </row>
    <row r="323" spans="1:5" x14ac:dyDescent="0.25">
      <c r="A323" s="9" t="s">
        <v>2062</v>
      </c>
      <c r="B323" s="9" t="s">
        <v>2031</v>
      </c>
      <c r="C323" s="9" t="s">
        <v>1682</v>
      </c>
      <c r="D323" s="11">
        <f t="shared" si="10"/>
        <v>1</v>
      </c>
      <c r="E323" s="9" t="str">
        <f t="shared" si="11"/>
        <v>MA : Morocco</v>
      </c>
    </row>
    <row r="324" spans="1:5" x14ac:dyDescent="0.25">
      <c r="A324" s="9" t="s">
        <v>2063</v>
      </c>
      <c r="B324" s="9" t="s">
        <v>2031</v>
      </c>
      <c r="C324" s="9" t="s">
        <v>1682</v>
      </c>
      <c r="D324" s="11">
        <f t="shared" si="10"/>
        <v>1</v>
      </c>
      <c r="E324" s="9" t="str">
        <f t="shared" si="11"/>
        <v>MA : Morocco</v>
      </c>
    </row>
    <row r="325" spans="1:5" x14ac:dyDescent="0.25">
      <c r="A325" s="9" t="s">
        <v>2064</v>
      </c>
      <c r="B325" s="9" t="s">
        <v>2031</v>
      </c>
      <c r="C325" s="9" t="s">
        <v>1682</v>
      </c>
      <c r="D325" s="11">
        <f t="shared" si="10"/>
        <v>1</v>
      </c>
      <c r="E325" s="9" t="str">
        <f t="shared" si="11"/>
        <v>MA : Morocco</v>
      </c>
    </row>
    <row r="326" spans="1:5" x14ac:dyDescent="0.25">
      <c r="A326" s="9" t="s">
        <v>343</v>
      </c>
      <c r="B326" s="9" t="s">
        <v>2065</v>
      </c>
      <c r="C326" s="9" t="s">
        <v>1689</v>
      </c>
      <c r="D326" s="11">
        <f t="shared" si="10"/>
        <v>1</v>
      </c>
      <c r="E326" s="9" t="str">
        <f t="shared" si="11"/>
        <v>JO : Jordan</v>
      </c>
    </row>
    <row r="327" spans="1:5" x14ac:dyDescent="0.25">
      <c r="A327" s="9" t="s">
        <v>345</v>
      </c>
      <c r="B327" s="9" t="s">
        <v>2065</v>
      </c>
      <c r="C327" s="9" t="s">
        <v>1689</v>
      </c>
      <c r="D327" s="11">
        <f t="shared" si="10"/>
        <v>1</v>
      </c>
      <c r="E327" s="9" t="str">
        <f t="shared" si="11"/>
        <v>JO : Jordan</v>
      </c>
    </row>
    <row r="328" spans="1:5" x14ac:dyDescent="0.25">
      <c r="A328" s="9" t="s">
        <v>346</v>
      </c>
      <c r="B328" s="9" t="s">
        <v>2066</v>
      </c>
      <c r="C328" s="9" t="s">
        <v>1692</v>
      </c>
      <c r="D328" s="11">
        <f t="shared" si="10"/>
        <v>1</v>
      </c>
      <c r="E328" s="9" t="str">
        <f t="shared" si="11"/>
        <v>LB : Lebanon</v>
      </c>
    </row>
    <row r="329" spans="1:5" x14ac:dyDescent="0.25">
      <c r="A329" s="9" t="s">
        <v>348</v>
      </c>
      <c r="B329" s="9" t="s">
        <v>2066</v>
      </c>
      <c r="C329" s="9" t="s">
        <v>1692</v>
      </c>
      <c r="D329" s="11">
        <f t="shared" si="10"/>
        <v>1</v>
      </c>
      <c r="E329" s="9" t="str">
        <f t="shared" si="11"/>
        <v>LB : Lebanon</v>
      </c>
    </row>
    <row r="330" spans="1:5" x14ac:dyDescent="0.25">
      <c r="A330" s="9" t="s">
        <v>349</v>
      </c>
      <c r="B330" s="9" t="s">
        <v>2066</v>
      </c>
      <c r="C330" s="9" t="s">
        <v>1692</v>
      </c>
      <c r="D330" s="11">
        <f t="shared" si="10"/>
        <v>1</v>
      </c>
      <c r="E330" s="9" t="str">
        <f t="shared" si="11"/>
        <v>LB : Lebanon</v>
      </c>
    </row>
    <row r="331" spans="1:5" x14ac:dyDescent="0.25">
      <c r="A331" s="9" t="s">
        <v>350</v>
      </c>
      <c r="B331" s="9" t="s">
        <v>2066</v>
      </c>
      <c r="C331" s="9" t="s">
        <v>1692</v>
      </c>
      <c r="D331" s="11">
        <f t="shared" si="10"/>
        <v>1</v>
      </c>
      <c r="E331" s="9" t="str">
        <f t="shared" si="11"/>
        <v>LB : Lebanon</v>
      </c>
    </row>
    <row r="332" spans="1:5" x14ac:dyDescent="0.25">
      <c r="A332" s="9" t="s">
        <v>351</v>
      </c>
      <c r="B332" s="9" t="s">
        <v>2066</v>
      </c>
      <c r="C332" s="9" t="s">
        <v>1692</v>
      </c>
      <c r="D332" s="11">
        <f t="shared" si="10"/>
        <v>1</v>
      </c>
      <c r="E332" s="9" t="str">
        <f t="shared" si="11"/>
        <v>LB : Lebanon</v>
      </c>
    </row>
    <row r="333" spans="1:5" x14ac:dyDescent="0.25">
      <c r="A333" s="9" t="s">
        <v>352</v>
      </c>
      <c r="B333" s="9" t="s">
        <v>2066</v>
      </c>
      <c r="C333" s="9" t="s">
        <v>1692</v>
      </c>
      <c r="D333" s="11">
        <f t="shared" si="10"/>
        <v>1</v>
      </c>
      <c r="E333" s="9" t="str">
        <f t="shared" si="11"/>
        <v>LB : Lebanon</v>
      </c>
    </row>
    <row r="334" spans="1:5" x14ac:dyDescent="0.25">
      <c r="A334" s="9" t="s">
        <v>353</v>
      </c>
      <c r="B334" s="9" t="s">
        <v>2066</v>
      </c>
      <c r="C334" s="9" t="s">
        <v>1692</v>
      </c>
      <c r="D334" s="11">
        <f t="shared" si="10"/>
        <v>1</v>
      </c>
      <c r="E334" s="9" t="str">
        <f t="shared" si="11"/>
        <v>LB : Lebanon</v>
      </c>
    </row>
    <row r="335" spans="1:5" x14ac:dyDescent="0.25">
      <c r="A335" s="9" t="s">
        <v>354</v>
      </c>
      <c r="B335" s="9" t="s">
        <v>2066</v>
      </c>
      <c r="C335" s="9" t="s">
        <v>1692</v>
      </c>
      <c r="D335" s="11">
        <f t="shared" si="10"/>
        <v>1</v>
      </c>
      <c r="E335" s="9" t="str">
        <f t="shared" si="11"/>
        <v>LB : Lebanon</v>
      </c>
    </row>
    <row r="336" spans="1:5" x14ac:dyDescent="0.25">
      <c r="A336" s="9" t="s">
        <v>355</v>
      </c>
      <c r="B336" s="9" t="s">
        <v>2066</v>
      </c>
      <c r="C336" s="9" t="s">
        <v>1692</v>
      </c>
      <c r="D336" s="11">
        <f t="shared" si="10"/>
        <v>1</v>
      </c>
      <c r="E336" s="9" t="str">
        <f t="shared" si="11"/>
        <v>LB : Lebanon</v>
      </c>
    </row>
    <row r="337" spans="1:5" x14ac:dyDescent="0.25">
      <c r="A337" s="9" t="s">
        <v>356</v>
      </c>
      <c r="B337" s="9" t="s">
        <v>2066</v>
      </c>
      <c r="C337" s="9" t="s">
        <v>1692</v>
      </c>
      <c r="D337" s="11">
        <f t="shared" si="10"/>
        <v>1</v>
      </c>
      <c r="E337" s="9" t="str">
        <f t="shared" si="11"/>
        <v>LB : Lebanon</v>
      </c>
    </row>
    <row r="338" spans="1:5" x14ac:dyDescent="0.25">
      <c r="A338" s="9" t="s">
        <v>357</v>
      </c>
      <c r="B338" s="9" t="s">
        <v>2066</v>
      </c>
      <c r="C338" s="9" t="s">
        <v>1692</v>
      </c>
      <c r="D338" s="11">
        <f t="shared" si="10"/>
        <v>1</v>
      </c>
      <c r="E338" s="9" t="str">
        <f t="shared" si="11"/>
        <v>LB : Lebanon</v>
      </c>
    </row>
    <row r="339" spans="1:5" x14ac:dyDescent="0.25">
      <c r="A339" s="9" t="s">
        <v>358</v>
      </c>
      <c r="B339" s="9" t="s">
        <v>2066</v>
      </c>
      <c r="C339" s="9" t="s">
        <v>1692</v>
      </c>
      <c r="D339" s="11">
        <f t="shared" si="10"/>
        <v>1</v>
      </c>
      <c r="E339" s="9" t="str">
        <f t="shared" si="11"/>
        <v>LB : Lebanon</v>
      </c>
    </row>
    <row r="340" spans="1:5" x14ac:dyDescent="0.25">
      <c r="A340" s="9" t="s">
        <v>359</v>
      </c>
      <c r="B340" s="9" t="s">
        <v>2066</v>
      </c>
      <c r="C340" s="9" t="s">
        <v>1692</v>
      </c>
      <c r="D340" s="11">
        <f t="shared" si="10"/>
        <v>1</v>
      </c>
      <c r="E340" s="9" t="str">
        <f t="shared" si="11"/>
        <v>LB : Lebanon</v>
      </c>
    </row>
    <row r="341" spans="1:5" x14ac:dyDescent="0.25">
      <c r="A341" s="9" t="s">
        <v>360</v>
      </c>
      <c r="B341" s="9" t="s">
        <v>2066</v>
      </c>
      <c r="C341" s="9" t="s">
        <v>1692</v>
      </c>
      <c r="D341" s="11">
        <f t="shared" si="10"/>
        <v>1</v>
      </c>
      <c r="E341" s="9" t="str">
        <f t="shared" si="11"/>
        <v>LB : Lebanon</v>
      </c>
    </row>
    <row r="342" spans="1:5" x14ac:dyDescent="0.25">
      <c r="A342" s="9" t="s">
        <v>361</v>
      </c>
      <c r="B342" s="9" t="s">
        <v>2066</v>
      </c>
      <c r="C342" s="9" t="s">
        <v>1692</v>
      </c>
      <c r="D342" s="11">
        <f t="shared" si="10"/>
        <v>1</v>
      </c>
      <c r="E342" s="9" t="str">
        <f t="shared" si="11"/>
        <v>LB : Lebanon</v>
      </c>
    </row>
    <row r="343" spans="1:5" x14ac:dyDescent="0.25">
      <c r="A343" s="9" t="s">
        <v>362</v>
      </c>
      <c r="B343" s="9" t="s">
        <v>2066</v>
      </c>
      <c r="C343" s="9" t="s">
        <v>1692</v>
      </c>
      <c r="D343" s="11">
        <f t="shared" si="10"/>
        <v>1</v>
      </c>
      <c r="E343" s="9" t="str">
        <f t="shared" si="11"/>
        <v>LB : Lebanon</v>
      </c>
    </row>
    <row r="344" spans="1:5" x14ac:dyDescent="0.25">
      <c r="A344" s="9" t="s">
        <v>363</v>
      </c>
      <c r="B344" s="9" t="s">
        <v>2066</v>
      </c>
      <c r="C344" s="9" t="s">
        <v>1692</v>
      </c>
      <c r="D344" s="11">
        <f t="shared" si="10"/>
        <v>1</v>
      </c>
      <c r="E344" s="9" t="str">
        <f t="shared" si="11"/>
        <v>LB : Lebanon</v>
      </c>
    </row>
    <row r="345" spans="1:5" x14ac:dyDescent="0.25">
      <c r="A345" s="9" t="s">
        <v>2067</v>
      </c>
      <c r="B345" s="9" t="s">
        <v>2031</v>
      </c>
      <c r="C345" s="9" t="s">
        <v>1682</v>
      </c>
      <c r="D345" s="11">
        <f t="shared" si="10"/>
        <v>1</v>
      </c>
      <c r="E345" s="9" t="str">
        <f t="shared" si="11"/>
        <v>MA : Morocco</v>
      </c>
    </row>
    <row r="346" spans="1:5" x14ac:dyDescent="0.25">
      <c r="A346" s="9" t="s">
        <v>364</v>
      </c>
      <c r="B346" s="9" t="s">
        <v>2031</v>
      </c>
      <c r="C346" s="9" t="s">
        <v>1682</v>
      </c>
      <c r="D346" s="11">
        <f t="shared" si="10"/>
        <v>1</v>
      </c>
      <c r="E346" s="9" t="str">
        <f t="shared" si="11"/>
        <v>MA : Morocco</v>
      </c>
    </row>
    <row r="347" spans="1:5" x14ac:dyDescent="0.25">
      <c r="A347" s="9" t="s">
        <v>365</v>
      </c>
      <c r="B347" s="9" t="s">
        <v>2068</v>
      </c>
      <c r="C347" s="9" t="s">
        <v>1708</v>
      </c>
      <c r="D347" s="11">
        <f t="shared" si="10"/>
        <v>1</v>
      </c>
      <c r="E347" s="9" t="str">
        <f t="shared" si="11"/>
        <v>TN : Tunisia</v>
      </c>
    </row>
    <row r="348" spans="1:5" x14ac:dyDescent="0.25">
      <c r="A348" s="9" t="s">
        <v>367</v>
      </c>
      <c r="B348" s="9" t="s">
        <v>2068</v>
      </c>
      <c r="C348" s="9" t="s">
        <v>1708</v>
      </c>
      <c r="D348" s="11">
        <f t="shared" si="10"/>
        <v>1</v>
      </c>
      <c r="E348" s="9" t="str">
        <f t="shared" si="11"/>
        <v>TN : Tunisia</v>
      </c>
    </row>
    <row r="349" spans="1:5" x14ac:dyDescent="0.25">
      <c r="A349" s="9" t="s">
        <v>368</v>
      </c>
      <c r="B349" s="9" t="s">
        <v>2068</v>
      </c>
      <c r="C349" s="9" t="s">
        <v>1708</v>
      </c>
      <c r="D349" s="11">
        <f t="shared" si="10"/>
        <v>1</v>
      </c>
      <c r="E349" s="9" t="str">
        <f t="shared" si="11"/>
        <v>TN : Tunisia</v>
      </c>
    </row>
    <row r="350" spans="1:5" x14ac:dyDescent="0.25">
      <c r="A350" s="9" t="s">
        <v>369</v>
      </c>
      <c r="B350" s="9" t="s">
        <v>2068</v>
      </c>
      <c r="C350" s="9" t="s">
        <v>1708</v>
      </c>
      <c r="D350" s="11">
        <f t="shared" si="10"/>
        <v>1</v>
      </c>
      <c r="E350" s="9" t="str">
        <f t="shared" si="11"/>
        <v>TN : Tunisia</v>
      </c>
    </row>
    <row r="351" spans="1:5" x14ac:dyDescent="0.25">
      <c r="A351" s="9" t="s">
        <v>370</v>
      </c>
      <c r="B351" s="9" t="s">
        <v>2068</v>
      </c>
      <c r="C351" s="9" t="s">
        <v>1708</v>
      </c>
      <c r="D351" s="11">
        <f t="shared" si="10"/>
        <v>1</v>
      </c>
      <c r="E351" s="9" t="str">
        <f t="shared" si="11"/>
        <v>TN : Tunisia</v>
      </c>
    </row>
    <row r="352" spans="1:5" x14ac:dyDescent="0.25">
      <c r="A352" s="9" t="s">
        <v>371</v>
      </c>
      <c r="B352" s="9" t="s">
        <v>2068</v>
      </c>
      <c r="C352" s="9" t="s">
        <v>1708</v>
      </c>
      <c r="D352" s="11">
        <f t="shared" si="10"/>
        <v>1</v>
      </c>
      <c r="E352" s="9" t="str">
        <f t="shared" si="11"/>
        <v>TN : Tunisia</v>
      </c>
    </row>
    <row r="353" spans="1:5" x14ac:dyDescent="0.25">
      <c r="A353" s="9" t="s">
        <v>372</v>
      </c>
      <c r="B353" s="9" t="s">
        <v>2068</v>
      </c>
      <c r="C353" s="9" t="s">
        <v>1708</v>
      </c>
      <c r="D353" s="11">
        <f t="shared" si="10"/>
        <v>1</v>
      </c>
      <c r="E353" s="9" t="str">
        <f t="shared" si="11"/>
        <v>TN : Tunisia</v>
      </c>
    </row>
    <row r="354" spans="1:5" x14ac:dyDescent="0.25">
      <c r="A354" s="9" t="s">
        <v>373</v>
      </c>
      <c r="B354" s="9" t="s">
        <v>2068</v>
      </c>
      <c r="C354" s="9" t="s">
        <v>1708</v>
      </c>
      <c r="D354" s="11">
        <f t="shared" si="10"/>
        <v>1</v>
      </c>
      <c r="E354" s="9" t="str">
        <f t="shared" si="11"/>
        <v>TN : Tunisia</v>
      </c>
    </row>
    <row r="355" spans="1:5" x14ac:dyDescent="0.25">
      <c r="A355" s="9" t="s">
        <v>374</v>
      </c>
      <c r="B355" s="9" t="s">
        <v>2068</v>
      </c>
      <c r="C355" s="9" t="s">
        <v>1708</v>
      </c>
      <c r="D355" s="11">
        <f t="shared" si="10"/>
        <v>1</v>
      </c>
      <c r="E355" s="9" t="str">
        <f t="shared" si="11"/>
        <v>TN : Tunisia</v>
      </c>
    </row>
    <row r="356" spans="1:5" x14ac:dyDescent="0.25">
      <c r="A356" s="9" t="s">
        <v>375</v>
      </c>
      <c r="B356" s="9" t="s">
        <v>2068</v>
      </c>
      <c r="C356" s="9" t="s">
        <v>1708</v>
      </c>
      <c r="D356" s="11">
        <f t="shared" si="10"/>
        <v>1</v>
      </c>
      <c r="E356" s="9" t="str">
        <f t="shared" si="11"/>
        <v>TN : Tunisia</v>
      </c>
    </row>
    <row r="357" spans="1:5" x14ac:dyDescent="0.25">
      <c r="A357" s="9" t="s">
        <v>376</v>
      </c>
      <c r="B357" s="9" t="s">
        <v>2068</v>
      </c>
      <c r="C357" s="9" t="s">
        <v>1708</v>
      </c>
      <c r="D357" s="11">
        <f t="shared" si="10"/>
        <v>1</v>
      </c>
      <c r="E357" s="9" t="str">
        <f t="shared" si="11"/>
        <v>TN : Tunisia</v>
      </c>
    </row>
    <row r="358" spans="1:5" x14ac:dyDescent="0.25">
      <c r="A358" s="9" t="s">
        <v>377</v>
      </c>
      <c r="B358" s="9" t="s">
        <v>2068</v>
      </c>
      <c r="C358" s="9" t="s">
        <v>1708</v>
      </c>
      <c r="D358" s="11">
        <f t="shared" si="10"/>
        <v>1</v>
      </c>
      <c r="E358" s="9" t="str">
        <f t="shared" si="11"/>
        <v>TN : Tunisia</v>
      </c>
    </row>
    <row r="359" spans="1:5" x14ac:dyDescent="0.25">
      <c r="A359" s="9" t="s">
        <v>378</v>
      </c>
      <c r="B359" s="9" t="s">
        <v>2069</v>
      </c>
      <c r="C359" s="9" t="s">
        <v>1717</v>
      </c>
      <c r="D359" s="11">
        <f t="shared" si="10"/>
        <v>1</v>
      </c>
      <c r="E359" s="9" t="str">
        <f t="shared" si="11"/>
        <v>IL : Israel</v>
      </c>
    </row>
    <row r="360" spans="1:5" x14ac:dyDescent="0.25">
      <c r="A360" s="9" t="s">
        <v>380</v>
      </c>
      <c r="B360" s="9" t="s">
        <v>2069</v>
      </c>
      <c r="C360" s="9" t="s">
        <v>1717</v>
      </c>
      <c r="D360" s="11">
        <f t="shared" si="10"/>
        <v>1</v>
      </c>
      <c r="E360" s="9" t="str">
        <f t="shared" si="11"/>
        <v>IL : Israel</v>
      </c>
    </row>
    <row r="361" spans="1:5" x14ac:dyDescent="0.25">
      <c r="A361" s="9" t="s">
        <v>381</v>
      </c>
      <c r="B361" s="9" t="s">
        <v>2069</v>
      </c>
      <c r="C361" s="9" t="s">
        <v>1717</v>
      </c>
      <c r="D361" s="11">
        <f t="shared" si="10"/>
        <v>1</v>
      </c>
      <c r="E361" s="9" t="str">
        <f t="shared" si="11"/>
        <v>IL : Israel</v>
      </c>
    </row>
    <row r="362" spans="1:5" x14ac:dyDescent="0.25">
      <c r="A362" s="9" t="s">
        <v>382</v>
      </c>
      <c r="B362" s="9" t="s">
        <v>2069</v>
      </c>
      <c r="C362" s="9" t="s">
        <v>1717</v>
      </c>
      <c r="D362" s="11">
        <f t="shared" si="10"/>
        <v>1</v>
      </c>
      <c r="E362" s="9" t="str">
        <f t="shared" si="11"/>
        <v>IL : Israel</v>
      </c>
    </row>
    <row r="363" spans="1:5" x14ac:dyDescent="0.25">
      <c r="A363" s="9" t="s">
        <v>383</v>
      </c>
      <c r="B363" s="9" t="s">
        <v>2069</v>
      </c>
      <c r="C363" s="9" t="s">
        <v>1717</v>
      </c>
      <c r="D363" s="11">
        <f t="shared" si="10"/>
        <v>1</v>
      </c>
      <c r="E363" s="9" t="str">
        <f t="shared" si="11"/>
        <v>IL : Israel</v>
      </c>
    </row>
    <row r="364" spans="1:5" x14ac:dyDescent="0.25">
      <c r="A364" s="9" t="s">
        <v>384</v>
      </c>
      <c r="B364" s="9" t="s">
        <v>2069</v>
      </c>
      <c r="C364" s="9" t="s">
        <v>1717</v>
      </c>
      <c r="D364" s="11">
        <f t="shared" si="10"/>
        <v>1</v>
      </c>
      <c r="E364" s="9" t="str">
        <f t="shared" si="11"/>
        <v>IL : Israel</v>
      </c>
    </row>
    <row r="365" spans="1:5" x14ac:dyDescent="0.25">
      <c r="A365" s="9" t="s">
        <v>2070</v>
      </c>
      <c r="B365" s="9" t="s">
        <v>2069</v>
      </c>
      <c r="C365" s="9" t="s">
        <v>1717</v>
      </c>
      <c r="D365" s="11">
        <f t="shared" si="10"/>
        <v>1</v>
      </c>
      <c r="E365" s="9" t="str">
        <f t="shared" si="11"/>
        <v>IL : Israel</v>
      </c>
    </row>
    <row r="366" spans="1:5" x14ac:dyDescent="0.25">
      <c r="A366" s="9" t="s">
        <v>385</v>
      </c>
      <c r="B366" s="9" t="s">
        <v>2069</v>
      </c>
      <c r="C366" s="9" t="s">
        <v>1717</v>
      </c>
      <c r="D366" s="11">
        <f t="shared" si="10"/>
        <v>1</v>
      </c>
      <c r="E366" s="9" t="str">
        <f t="shared" si="11"/>
        <v>IL : Israel</v>
      </c>
    </row>
    <row r="367" spans="1:5" x14ac:dyDescent="0.25">
      <c r="A367" s="9" t="s">
        <v>386</v>
      </c>
      <c r="B367" s="9" t="s">
        <v>2069</v>
      </c>
      <c r="C367" s="9" t="s">
        <v>1717</v>
      </c>
      <c r="D367" s="11">
        <f t="shared" si="10"/>
        <v>1</v>
      </c>
      <c r="E367" s="9" t="str">
        <f t="shared" si="11"/>
        <v>IL : Israel</v>
      </c>
    </row>
    <row r="368" spans="1:5" x14ac:dyDescent="0.25">
      <c r="A368" s="9" t="s">
        <v>387</v>
      </c>
      <c r="B368" s="9" t="s">
        <v>2069</v>
      </c>
      <c r="C368" s="9" t="s">
        <v>1717</v>
      </c>
      <c r="D368" s="11">
        <f t="shared" si="10"/>
        <v>1</v>
      </c>
      <c r="E368" s="9" t="str">
        <f t="shared" si="11"/>
        <v>IL : Israel</v>
      </c>
    </row>
    <row r="369" spans="1:5" x14ac:dyDescent="0.25">
      <c r="A369" s="9" t="s">
        <v>388</v>
      </c>
      <c r="B369" s="9" t="s">
        <v>2069</v>
      </c>
      <c r="C369" s="9" t="s">
        <v>1717</v>
      </c>
      <c r="D369" s="11">
        <f t="shared" si="10"/>
        <v>1</v>
      </c>
      <c r="E369" s="9" t="str">
        <f t="shared" si="11"/>
        <v>IL : Israel</v>
      </c>
    </row>
    <row r="370" spans="1:5" x14ac:dyDescent="0.25">
      <c r="A370" s="9" t="s">
        <v>389</v>
      </c>
      <c r="B370" s="9" t="s">
        <v>2069</v>
      </c>
      <c r="C370" s="9" t="s">
        <v>1717</v>
      </c>
      <c r="D370" s="11">
        <f t="shared" si="10"/>
        <v>1</v>
      </c>
      <c r="E370" s="9" t="str">
        <f t="shared" si="11"/>
        <v>IL : Israel</v>
      </c>
    </row>
    <row r="371" spans="1:5" x14ac:dyDescent="0.25">
      <c r="A371" s="9" t="s">
        <v>390</v>
      </c>
      <c r="B371" s="9" t="s">
        <v>2069</v>
      </c>
      <c r="C371" s="9" t="s">
        <v>1717</v>
      </c>
      <c r="D371" s="11">
        <f t="shared" si="10"/>
        <v>1</v>
      </c>
      <c r="E371" s="9" t="str">
        <f t="shared" si="11"/>
        <v>IL : Israel</v>
      </c>
    </row>
    <row r="372" spans="1:5" x14ac:dyDescent="0.25">
      <c r="A372" s="9" t="s">
        <v>391</v>
      </c>
      <c r="B372" s="9" t="s">
        <v>2069</v>
      </c>
      <c r="C372" s="9" t="s">
        <v>1717</v>
      </c>
      <c r="D372" s="11">
        <f t="shared" si="10"/>
        <v>1</v>
      </c>
      <c r="E372" s="9" t="str">
        <f t="shared" si="11"/>
        <v>IL : Israel</v>
      </c>
    </row>
    <row r="373" spans="1:5" x14ac:dyDescent="0.25">
      <c r="A373" s="9" t="s">
        <v>392</v>
      </c>
      <c r="B373" s="9" t="s">
        <v>2069</v>
      </c>
      <c r="C373" s="9" t="s">
        <v>1717</v>
      </c>
      <c r="D373" s="11">
        <f t="shared" si="10"/>
        <v>1</v>
      </c>
      <c r="E373" s="9" t="str">
        <f t="shared" si="11"/>
        <v>IL : Israel</v>
      </c>
    </row>
    <row r="374" spans="1:5" x14ac:dyDescent="0.25">
      <c r="A374" s="9" t="s">
        <v>393</v>
      </c>
      <c r="B374" s="9" t="s">
        <v>2069</v>
      </c>
      <c r="C374" s="9" t="s">
        <v>1717</v>
      </c>
      <c r="D374" s="11">
        <f t="shared" si="10"/>
        <v>1</v>
      </c>
      <c r="E374" s="9" t="str">
        <f t="shared" si="11"/>
        <v>IL : Israel</v>
      </c>
    </row>
    <row r="375" spans="1:5" x14ac:dyDescent="0.25">
      <c r="A375" s="9" t="s">
        <v>394</v>
      </c>
      <c r="B375" s="9" t="s">
        <v>2069</v>
      </c>
      <c r="C375" s="9" t="s">
        <v>1717</v>
      </c>
      <c r="D375" s="11">
        <f t="shared" si="10"/>
        <v>1</v>
      </c>
      <c r="E375" s="9" t="str">
        <f t="shared" si="11"/>
        <v>IL : Israel</v>
      </c>
    </row>
    <row r="376" spans="1:5" x14ac:dyDescent="0.25">
      <c r="A376" s="9" t="s">
        <v>395</v>
      </c>
      <c r="B376" s="9" t="s">
        <v>2069</v>
      </c>
      <c r="C376" s="9" t="s">
        <v>1717</v>
      </c>
      <c r="D376" s="11">
        <f t="shared" si="10"/>
        <v>1</v>
      </c>
      <c r="E376" s="9" t="str">
        <f t="shared" si="11"/>
        <v>IL : Israel</v>
      </c>
    </row>
    <row r="377" spans="1:5" x14ac:dyDescent="0.25">
      <c r="A377" s="9" t="s">
        <v>396</v>
      </c>
      <c r="B377" s="9" t="s">
        <v>2069</v>
      </c>
      <c r="C377" s="9" t="s">
        <v>1717</v>
      </c>
      <c r="D377" s="11">
        <f t="shared" si="10"/>
        <v>1</v>
      </c>
      <c r="E377" s="9" t="str">
        <f t="shared" si="11"/>
        <v>IL : Israel</v>
      </c>
    </row>
    <row r="378" spans="1:5" x14ac:dyDescent="0.25">
      <c r="A378" s="9" t="s">
        <v>397</v>
      </c>
      <c r="B378" s="9" t="s">
        <v>2069</v>
      </c>
      <c r="C378" s="9" t="s">
        <v>1717</v>
      </c>
      <c r="D378" s="11">
        <f t="shared" si="10"/>
        <v>1</v>
      </c>
      <c r="E378" s="9" t="str">
        <f t="shared" si="11"/>
        <v>IL : Israel</v>
      </c>
    </row>
    <row r="379" spans="1:5" x14ac:dyDescent="0.25">
      <c r="A379" s="9" t="s">
        <v>398</v>
      </c>
      <c r="B379" s="9" t="s">
        <v>2069</v>
      </c>
      <c r="C379" s="9" t="s">
        <v>1717</v>
      </c>
      <c r="D379" s="11">
        <f t="shared" si="10"/>
        <v>1</v>
      </c>
      <c r="E379" s="9" t="str">
        <f t="shared" si="11"/>
        <v>IL : Israel</v>
      </c>
    </row>
    <row r="380" spans="1:5" x14ac:dyDescent="0.25">
      <c r="A380" s="9" t="s">
        <v>399</v>
      </c>
      <c r="B380" s="9" t="s">
        <v>2069</v>
      </c>
      <c r="C380" s="9" t="s">
        <v>1717</v>
      </c>
      <c r="D380" s="11">
        <f t="shared" si="10"/>
        <v>1</v>
      </c>
      <c r="E380" s="9" t="str">
        <f t="shared" si="11"/>
        <v>IL : Israel</v>
      </c>
    </row>
    <row r="381" spans="1:5" x14ac:dyDescent="0.25">
      <c r="A381" s="9" t="s">
        <v>400</v>
      </c>
      <c r="B381" s="9" t="s">
        <v>2069</v>
      </c>
      <c r="C381" s="9" t="s">
        <v>1717</v>
      </c>
      <c r="D381" s="11">
        <f t="shared" si="10"/>
        <v>1</v>
      </c>
      <c r="E381" s="9" t="str">
        <f t="shared" si="11"/>
        <v>IL : Israel</v>
      </c>
    </row>
    <row r="382" spans="1:5" x14ac:dyDescent="0.25">
      <c r="A382" s="9" t="s">
        <v>401</v>
      </c>
      <c r="B382" s="9" t="s">
        <v>2069</v>
      </c>
      <c r="C382" s="9" t="s">
        <v>1717</v>
      </c>
      <c r="D382" s="11">
        <f t="shared" si="10"/>
        <v>1</v>
      </c>
      <c r="E382" s="9" t="str">
        <f t="shared" si="11"/>
        <v>IL : Israel</v>
      </c>
    </row>
    <row r="383" spans="1:5" x14ac:dyDescent="0.25">
      <c r="A383" s="9" t="s">
        <v>402</v>
      </c>
      <c r="B383" s="9" t="s">
        <v>2069</v>
      </c>
      <c r="C383" s="9" t="s">
        <v>1717</v>
      </c>
      <c r="D383" s="11">
        <f t="shared" si="10"/>
        <v>1</v>
      </c>
      <c r="E383" s="9" t="str">
        <f t="shared" si="11"/>
        <v>IL : Israel</v>
      </c>
    </row>
    <row r="384" spans="1:5" x14ac:dyDescent="0.25">
      <c r="A384" s="9" t="s">
        <v>403</v>
      </c>
      <c r="B384" s="9" t="s">
        <v>2069</v>
      </c>
      <c r="C384" s="9" t="s">
        <v>1717</v>
      </c>
      <c r="D384" s="11">
        <f t="shared" si="10"/>
        <v>1</v>
      </c>
      <c r="E384" s="9" t="str">
        <f t="shared" si="11"/>
        <v>IL : Israel</v>
      </c>
    </row>
    <row r="385" spans="1:5" x14ac:dyDescent="0.25">
      <c r="A385" s="9" t="s">
        <v>404</v>
      </c>
      <c r="B385" s="9" t="s">
        <v>2069</v>
      </c>
      <c r="C385" s="9" t="s">
        <v>1717</v>
      </c>
      <c r="D385" s="11">
        <f t="shared" si="10"/>
        <v>1</v>
      </c>
      <c r="E385" s="9" t="str">
        <f t="shared" si="11"/>
        <v>IL : Israel</v>
      </c>
    </row>
    <row r="386" spans="1:5" x14ac:dyDescent="0.25">
      <c r="A386" s="9" t="s">
        <v>2071</v>
      </c>
      <c r="B386" s="9" t="s">
        <v>2072</v>
      </c>
      <c r="C386" s="9" t="s">
        <v>2073</v>
      </c>
      <c r="D386" s="11">
        <f t="shared" ref="D386:D449" si="12">COUNTIF(A:A, A386)</f>
        <v>1</v>
      </c>
      <c r="E386" s="9" t="str">
        <f t="shared" ref="E386:E449" si="13" xml:space="preserve"> CONCATENATE(B386," : ", C386)</f>
        <v>PS : Occupied palestinian Territory</v>
      </c>
    </row>
    <row r="387" spans="1:5" x14ac:dyDescent="0.25">
      <c r="A387" s="9" t="s">
        <v>2074</v>
      </c>
      <c r="B387" s="9" t="s">
        <v>2072</v>
      </c>
      <c r="C387" s="9" t="s">
        <v>2073</v>
      </c>
      <c r="D387" s="11">
        <f t="shared" si="12"/>
        <v>1</v>
      </c>
      <c r="E387" s="9" t="str">
        <f t="shared" si="13"/>
        <v>PS : Occupied palestinian Territory</v>
      </c>
    </row>
    <row r="388" spans="1:5" x14ac:dyDescent="0.25">
      <c r="A388" s="9" t="s">
        <v>2075</v>
      </c>
      <c r="B388" s="9" t="s">
        <v>2072</v>
      </c>
      <c r="C388" s="9" t="s">
        <v>2073</v>
      </c>
      <c r="D388" s="11">
        <f t="shared" si="12"/>
        <v>1</v>
      </c>
      <c r="E388" s="9" t="str">
        <f t="shared" si="13"/>
        <v>PS : Occupied palestinian Territory</v>
      </c>
    </row>
    <row r="389" spans="1:5" x14ac:dyDescent="0.25">
      <c r="A389" s="9" t="s">
        <v>2076</v>
      </c>
      <c r="B389" s="9" t="s">
        <v>2072</v>
      </c>
      <c r="C389" s="9" t="s">
        <v>2073</v>
      </c>
      <c r="D389" s="11">
        <f t="shared" si="12"/>
        <v>1</v>
      </c>
      <c r="E389" s="9" t="str">
        <f t="shared" si="13"/>
        <v>PS : Occupied palestinian Territory</v>
      </c>
    </row>
    <row r="390" spans="1:5" x14ac:dyDescent="0.25">
      <c r="A390" s="9" t="s">
        <v>2077</v>
      </c>
      <c r="B390" s="9" t="s">
        <v>2072</v>
      </c>
      <c r="C390" s="9" t="s">
        <v>2073</v>
      </c>
      <c r="D390" s="11">
        <f t="shared" si="12"/>
        <v>1</v>
      </c>
      <c r="E390" s="9" t="str">
        <f t="shared" si="13"/>
        <v>PS : Occupied palestinian Territory</v>
      </c>
    </row>
    <row r="391" spans="1:5" x14ac:dyDescent="0.25">
      <c r="A391" s="9" t="s">
        <v>2078</v>
      </c>
      <c r="B391" s="9" t="s">
        <v>2072</v>
      </c>
      <c r="C391" s="9" t="s">
        <v>2073</v>
      </c>
      <c r="D391" s="11">
        <f t="shared" si="12"/>
        <v>1</v>
      </c>
      <c r="E391" s="9" t="str">
        <f t="shared" si="13"/>
        <v>PS : Occupied palestinian Territory</v>
      </c>
    </row>
    <row r="392" spans="1:5" x14ac:dyDescent="0.25">
      <c r="A392" s="9" t="s">
        <v>405</v>
      </c>
      <c r="B392" s="9" t="s">
        <v>2069</v>
      </c>
      <c r="C392" s="9" t="s">
        <v>1717</v>
      </c>
      <c r="D392" s="11">
        <f t="shared" si="12"/>
        <v>1</v>
      </c>
      <c r="E392" s="9" t="str">
        <f t="shared" si="13"/>
        <v>IL : Israel</v>
      </c>
    </row>
    <row r="393" spans="1:5" x14ac:dyDescent="0.25">
      <c r="A393" s="9" t="s">
        <v>406</v>
      </c>
      <c r="B393" s="9" t="s">
        <v>2069</v>
      </c>
      <c r="C393" s="9" t="s">
        <v>1717</v>
      </c>
      <c r="D393" s="11">
        <f t="shared" si="12"/>
        <v>1</v>
      </c>
      <c r="E393" s="9" t="str">
        <f t="shared" si="13"/>
        <v>IL : Israel</v>
      </c>
    </row>
    <row r="394" spans="1:5" x14ac:dyDescent="0.25">
      <c r="A394" s="9" t="s">
        <v>407</v>
      </c>
      <c r="B394" s="9" t="s">
        <v>2069</v>
      </c>
      <c r="C394" s="9" t="s">
        <v>1717</v>
      </c>
      <c r="D394" s="11">
        <f t="shared" si="12"/>
        <v>1</v>
      </c>
      <c r="E394" s="9" t="str">
        <f t="shared" si="13"/>
        <v>IL : Israel</v>
      </c>
    </row>
    <row r="395" spans="1:5" x14ac:dyDescent="0.25">
      <c r="A395" s="9" t="s">
        <v>408</v>
      </c>
      <c r="B395" s="9" t="s">
        <v>2079</v>
      </c>
      <c r="C395" s="9" t="s">
        <v>1746</v>
      </c>
      <c r="D395" s="11">
        <f t="shared" si="12"/>
        <v>1</v>
      </c>
      <c r="E395" s="9" t="str">
        <f t="shared" si="13"/>
        <v>AL : Albania</v>
      </c>
    </row>
    <row r="396" spans="1:5" x14ac:dyDescent="0.25">
      <c r="A396" s="9" t="s">
        <v>410</v>
      </c>
      <c r="B396" s="9" t="s">
        <v>2079</v>
      </c>
      <c r="C396" s="9" t="s">
        <v>1746</v>
      </c>
      <c r="D396" s="11">
        <f t="shared" si="12"/>
        <v>1</v>
      </c>
      <c r="E396" s="9" t="str">
        <f t="shared" si="13"/>
        <v>AL : Albania</v>
      </c>
    </row>
    <row r="397" spans="1:5" x14ac:dyDescent="0.25">
      <c r="A397" s="9" t="s">
        <v>411</v>
      </c>
      <c r="B397" s="9" t="s">
        <v>2079</v>
      </c>
      <c r="C397" s="9" t="s">
        <v>1746</v>
      </c>
      <c r="D397" s="11">
        <f t="shared" si="12"/>
        <v>1</v>
      </c>
      <c r="E397" s="9" t="str">
        <f t="shared" si="13"/>
        <v>AL : Albania</v>
      </c>
    </row>
    <row r="398" spans="1:5" x14ac:dyDescent="0.25">
      <c r="A398" s="9" t="s">
        <v>412</v>
      </c>
      <c r="B398" s="9" t="s">
        <v>2079</v>
      </c>
      <c r="C398" s="9" t="s">
        <v>1746</v>
      </c>
      <c r="D398" s="11">
        <f t="shared" si="12"/>
        <v>1</v>
      </c>
      <c r="E398" s="9" t="str">
        <f t="shared" si="13"/>
        <v>AL : Albania</v>
      </c>
    </row>
    <row r="399" spans="1:5" x14ac:dyDescent="0.25">
      <c r="A399" s="9" t="s">
        <v>413</v>
      </c>
      <c r="B399" s="9" t="s">
        <v>2079</v>
      </c>
      <c r="C399" s="9" t="s">
        <v>1746</v>
      </c>
      <c r="D399" s="11">
        <f t="shared" si="12"/>
        <v>1</v>
      </c>
      <c r="E399" s="9" t="str">
        <f t="shared" si="13"/>
        <v>AL : Albania</v>
      </c>
    </row>
    <row r="400" spans="1:5" x14ac:dyDescent="0.25">
      <c r="A400" s="9" t="s">
        <v>414</v>
      </c>
      <c r="B400" s="9" t="s">
        <v>2079</v>
      </c>
      <c r="C400" s="9" t="s">
        <v>1746</v>
      </c>
      <c r="D400" s="11">
        <f t="shared" si="12"/>
        <v>1</v>
      </c>
      <c r="E400" s="9" t="str">
        <f t="shared" si="13"/>
        <v>AL : Albania</v>
      </c>
    </row>
    <row r="401" spans="1:5" x14ac:dyDescent="0.25">
      <c r="A401" s="9" t="s">
        <v>415</v>
      </c>
      <c r="B401" s="9" t="s">
        <v>2080</v>
      </c>
      <c r="C401" s="9" t="s">
        <v>2081</v>
      </c>
      <c r="D401" s="11">
        <f t="shared" si="12"/>
        <v>1</v>
      </c>
      <c r="E401" s="9" t="str">
        <f t="shared" si="13"/>
        <v>XK : Kosovo (As defined by United Nations Security Council Resolution 1244 of 10 June 1999)</v>
      </c>
    </row>
    <row r="402" spans="1:5" x14ac:dyDescent="0.25">
      <c r="A402" s="9" t="s">
        <v>417</v>
      </c>
      <c r="B402" s="9" t="s">
        <v>2080</v>
      </c>
      <c r="C402" s="9" t="s">
        <v>2081</v>
      </c>
      <c r="D402" s="11">
        <f t="shared" si="12"/>
        <v>1</v>
      </c>
      <c r="E402" s="9" t="str">
        <f t="shared" si="13"/>
        <v>XK : Kosovo (As defined by United Nations Security Council Resolution 1244 of 10 June 1999)</v>
      </c>
    </row>
    <row r="403" spans="1:5" x14ac:dyDescent="0.25">
      <c r="A403" s="9" t="s">
        <v>418</v>
      </c>
      <c r="B403" s="9" t="s">
        <v>2079</v>
      </c>
      <c r="C403" s="9" t="s">
        <v>1746</v>
      </c>
      <c r="D403" s="11">
        <f t="shared" si="12"/>
        <v>1</v>
      </c>
      <c r="E403" s="9" t="str">
        <f t="shared" si="13"/>
        <v>AL : Albania</v>
      </c>
    </row>
    <row r="404" spans="1:5" x14ac:dyDescent="0.25">
      <c r="A404" s="9" t="s">
        <v>420</v>
      </c>
      <c r="B404" s="9" t="s">
        <v>2079</v>
      </c>
      <c r="C404" s="9" t="s">
        <v>1746</v>
      </c>
      <c r="D404" s="11">
        <f t="shared" si="12"/>
        <v>1</v>
      </c>
      <c r="E404" s="9" t="str">
        <f t="shared" si="13"/>
        <v>AL : Albania</v>
      </c>
    </row>
    <row r="405" spans="1:5" x14ac:dyDescent="0.25">
      <c r="A405" s="9" t="s">
        <v>421</v>
      </c>
      <c r="B405" s="9" t="s">
        <v>2082</v>
      </c>
      <c r="C405" s="9" t="s">
        <v>1758</v>
      </c>
      <c r="D405" s="11">
        <f t="shared" si="12"/>
        <v>1</v>
      </c>
      <c r="E405" s="9" t="str">
        <f t="shared" si="13"/>
        <v>ME : Montenegro</v>
      </c>
    </row>
    <row r="406" spans="1:5" x14ac:dyDescent="0.25">
      <c r="A406" s="9" t="s">
        <v>2083</v>
      </c>
      <c r="B406" s="9" t="s">
        <v>2079</v>
      </c>
      <c r="C406" s="9" t="s">
        <v>1746</v>
      </c>
      <c r="D406" s="11">
        <f t="shared" si="12"/>
        <v>6</v>
      </c>
      <c r="E406" s="9" t="str">
        <f t="shared" si="13"/>
        <v>AL : Albania</v>
      </c>
    </row>
    <row r="407" spans="1:5" x14ac:dyDescent="0.25">
      <c r="A407" s="9" t="s">
        <v>2083</v>
      </c>
      <c r="B407" s="9" t="s">
        <v>2087</v>
      </c>
      <c r="C407" s="9" t="s">
        <v>1767</v>
      </c>
      <c r="D407" s="11">
        <f t="shared" si="12"/>
        <v>6</v>
      </c>
      <c r="E407" s="9" t="str">
        <f t="shared" si="13"/>
        <v>BA : Bosnia and Herzegovina</v>
      </c>
    </row>
    <row r="408" spans="1:5" x14ac:dyDescent="0.25">
      <c r="A408" s="9" t="s">
        <v>2083</v>
      </c>
      <c r="B408" s="9" t="s">
        <v>2082</v>
      </c>
      <c r="C408" s="9" t="s">
        <v>1758</v>
      </c>
      <c r="D408" s="11">
        <f t="shared" si="12"/>
        <v>6</v>
      </c>
      <c r="E408" s="9" t="str">
        <f t="shared" si="13"/>
        <v>ME : Montenegro</v>
      </c>
    </row>
    <row r="409" spans="1:5" x14ac:dyDescent="0.25">
      <c r="A409" s="9" t="s">
        <v>2083</v>
      </c>
      <c r="B409" s="9" t="s">
        <v>2085</v>
      </c>
      <c r="C409" s="9" t="s">
        <v>2086</v>
      </c>
      <c r="D409" s="11">
        <f t="shared" si="12"/>
        <v>6</v>
      </c>
      <c r="E409" s="9" t="str">
        <f t="shared" si="13"/>
        <v>MK : Macedonia (Former Yugoslav Republic of)</v>
      </c>
    </row>
    <row r="410" spans="1:5" x14ac:dyDescent="0.25">
      <c r="A410" s="9" t="s">
        <v>2083</v>
      </c>
      <c r="B410" s="9" t="s">
        <v>2080</v>
      </c>
      <c r="C410" s="9" t="s">
        <v>2081</v>
      </c>
      <c r="D410" s="11">
        <f t="shared" si="12"/>
        <v>6</v>
      </c>
      <c r="E410" s="9" t="str">
        <f t="shared" si="13"/>
        <v>XK : Kosovo (As defined by United Nations Security Council Resolution 1244 of 10 June 1999)</v>
      </c>
    </row>
    <row r="411" spans="1:5" x14ac:dyDescent="0.25">
      <c r="A411" s="9" t="s">
        <v>2083</v>
      </c>
      <c r="B411" s="9" t="s">
        <v>2084</v>
      </c>
      <c r="C411" s="9" t="s">
        <v>1764</v>
      </c>
      <c r="D411" s="11">
        <f t="shared" si="12"/>
        <v>6</v>
      </c>
      <c r="E411" s="9" t="str">
        <f t="shared" si="13"/>
        <v>XS : Serbia</v>
      </c>
    </row>
    <row r="412" spans="1:5" x14ac:dyDescent="0.25">
      <c r="A412" s="9" t="s">
        <v>423</v>
      </c>
      <c r="B412" s="9" t="s">
        <v>2082</v>
      </c>
      <c r="C412" s="9" t="s">
        <v>1758</v>
      </c>
      <c r="D412" s="11">
        <f t="shared" si="12"/>
        <v>1</v>
      </c>
      <c r="E412" s="9" t="str">
        <f t="shared" si="13"/>
        <v>ME : Montenegro</v>
      </c>
    </row>
    <row r="413" spans="1:5" x14ac:dyDescent="0.25">
      <c r="A413" s="9" t="s">
        <v>425</v>
      </c>
      <c r="B413" s="9" t="s">
        <v>2082</v>
      </c>
      <c r="C413" s="9" t="s">
        <v>1758</v>
      </c>
      <c r="D413" s="11">
        <f t="shared" si="12"/>
        <v>1</v>
      </c>
      <c r="E413" s="9" t="str">
        <f t="shared" si="13"/>
        <v>ME : Montenegro</v>
      </c>
    </row>
    <row r="414" spans="1:5" x14ac:dyDescent="0.25">
      <c r="A414" s="9" t="s">
        <v>426</v>
      </c>
      <c r="B414" s="9" t="s">
        <v>2082</v>
      </c>
      <c r="C414" s="9" t="s">
        <v>1758</v>
      </c>
      <c r="D414" s="11">
        <f t="shared" si="12"/>
        <v>1</v>
      </c>
      <c r="E414" s="9" t="str">
        <f t="shared" si="13"/>
        <v>ME : Montenegro</v>
      </c>
    </row>
    <row r="415" spans="1:5" x14ac:dyDescent="0.25">
      <c r="A415" s="9" t="s">
        <v>427</v>
      </c>
      <c r="B415" s="9" t="s">
        <v>2082</v>
      </c>
      <c r="C415" s="9" t="s">
        <v>1758</v>
      </c>
      <c r="D415" s="11">
        <f t="shared" si="12"/>
        <v>1</v>
      </c>
      <c r="E415" s="9" t="str">
        <f t="shared" si="13"/>
        <v>ME : Montenegro</v>
      </c>
    </row>
    <row r="416" spans="1:5" x14ac:dyDescent="0.25">
      <c r="A416" s="9" t="s">
        <v>428</v>
      </c>
      <c r="B416" s="9" t="s">
        <v>2082</v>
      </c>
      <c r="C416" s="9" t="s">
        <v>1758</v>
      </c>
      <c r="D416" s="11">
        <f t="shared" si="12"/>
        <v>1</v>
      </c>
      <c r="E416" s="9" t="str">
        <f t="shared" si="13"/>
        <v>ME : Montenegro</v>
      </c>
    </row>
    <row r="417" spans="1:5" x14ac:dyDescent="0.25">
      <c r="A417" s="9" t="s">
        <v>429</v>
      </c>
      <c r="B417" s="9" t="s">
        <v>2082</v>
      </c>
      <c r="C417" s="9" t="s">
        <v>1758</v>
      </c>
      <c r="D417" s="11">
        <f t="shared" si="12"/>
        <v>1</v>
      </c>
      <c r="E417" s="9" t="str">
        <f t="shared" si="13"/>
        <v>ME : Montenegro</v>
      </c>
    </row>
    <row r="418" spans="1:5" x14ac:dyDescent="0.25">
      <c r="A418" s="9" t="s">
        <v>430</v>
      </c>
      <c r="B418" s="9" t="s">
        <v>2084</v>
      </c>
      <c r="C418" s="9" t="s">
        <v>1764</v>
      </c>
      <c r="D418" s="11">
        <f t="shared" si="12"/>
        <v>1</v>
      </c>
      <c r="E418" s="9" t="str">
        <f t="shared" si="13"/>
        <v>XS : Serbia</v>
      </c>
    </row>
    <row r="419" spans="1:5" x14ac:dyDescent="0.25">
      <c r="A419" s="9" t="s">
        <v>432</v>
      </c>
      <c r="B419" s="9" t="s">
        <v>2084</v>
      </c>
      <c r="C419" s="9" t="s">
        <v>1764</v>
      </c>
      <c r="D419" s="11">
        <f t="shared" si="12"/>
        <v>1</v>
      </c>
      <c r="E419" s="9" t="str">
        <f t="shared" si="13"/>
        <v>XS : Serbia</v>
      </c>
    </row>
    <row r="420" spans="1:5" x14ac:dyDescent="0.25">
      <c r="A420" s="9" t="s">
        <v>433</v>
      </c>
      <c r="B420" s="9" t="s">
        <v>2087</v>
      </c>
      <c r="C420" s="9" t="s">
        <v>1767</v>
      </c>
      <c r="D420" s="11">
        <f t="shared" si="12"/>
        <v>1</v>
      </c>
      <c r="E420" s="9" t="str">
        <f t="shared" si="13"/>
        <v>BA : Bosnia and Herzegovina</v>
      </c>
    </row>
    <row r="421" spans="1:5" x14ac:dyDescent="0.25">
      <c r="A421" s="9" t="s">
        <v>435</v>
      </c>
      <c r="B421" s="9" t="s">
        <v>2087</v>
      </c>
      <c r="C421" s="9" t="s">
        <v>1767</v>
      </c>
      <c r="D421" s="11">
        <f t="shared" si="12"/>
        <v>1</v>
      </c>
      <c r="E421" s="9" t="str">
        <f t="shared" si="13"/>
        <v>BA : Bosnia and Herzegovina</v>
      </c>
    </row>
    <row r="422" spans="1:5" x14ac:dyDescent="0.25">
      <c r="A422" s="9" t="s">
        <v>436</v>
      </c>
      <c r="B422" s="9" t="s">
        <v>2079</v>
      </c>
      <c r="C422" s="9" t="s">
        <v>1746</v>
      </c>
      <c r="D422" s="11">
        <f t="shared" si="12"/>
        <v>6</v>
      </c>
      <c r="E422" s="9" t="str">
        <f t="shared" si="13"/>
        <v>AL : Albania</v>
      </c>
    </row>
    <row r="423" spans="1:5" x14ac:dyDescent="0.25">
      <c r="A423" s="9" t="s">
        <v>436</v>
      </c>
      <c r="B423" s="9" t="s">
        <v>2087</v>
      </c>
      <c r="C423" s="9" t="s">
        <v>1767</v>
      </c>
      <c r="D423" s="11">
        <f t="shared" si="12"/>
        <v>6</v>
      </c>
      <c r="E423" s="9" t="str">
        <f t="shared" si="13"/>
        <v>BA : Bosnia and Herzegovina</v>
      </c>
    </row>
    <row r="424" spans="1:5" x14ac:dyDescent="0.25">
      <c r="A424" s="9" t="s">
        <v>436</v>
      </c>
      <c r="B424" s="9" t="s">
        <v>2082</v>
      </c>
      <c r="C424" s="9" t="s">
        <v>1758</v>
      </c>
      <c r="D424" s="11">
        <f t="shared" si="12"/>
        <v>6</v>
      </c>
      <c r="E424" s="9" t="str">
        <f t="shared" si="13"/>
        <v>ME : Montenegro</v>
      </c>
    </row>
    <row r="425" spans="1:5" x14ac:dyDescent="0.25">
      <c r="A425" s="9" t="s">
        <v>436</v>
      </c>
      <c r="B425" s="9" t="s">
        <v>2085</v>
      </c>
      <c r="C425" s="9" t="s">
        <v>2086</v>
      </c>
      <c r="D425" s="11">
        <f t="shared" si="12"/>
        <v>6</v>
      </c>
      <c r="E425" s="9" t="str">
        <f t="shared" si="13"/>
        <v>MK : Macedonia (Former Yugoslav Republic of)</v>
      </c>
    </row>
    <row r="426" spans="1:5" x14ac:dyDescent="0.25">
      <c r="A426" s="9" t="s">
        <v>436</v>
      </c>
      <c r="B426" s="9" t="s">
        <v>2080</v>
      </c>
      <c r="C426" s="9" t="s">
        <v>2081</v>
      </c>
      <c r="D426" s="11">
        <f t="shared" si="12"/>
        <v>6</v>
      </c>
      <c r="E426" s="9" t="str">
        <f t="shared" si="13"/>
        <v>XK : Kosovo (As defined by United Nations Security Council Resolution 1244 of 10 June 1999)</v>
      </c>
    </row>
    <row r="427" spans="1:5" x14ac:dyDescent="0.25">
      <c r="A427" s="9" t="s">
        <v>436</v>
      </c>
      <c r="B427" s="9" t="s">
        <v>2084</v>
      </c>
      <c r="C427" s="9" t="s">
        <v>1764</v>
      </c>
      <c r="D427" s="11">
        <f t="shared" si="12"/>
        <v>6</v>
      </c>
      <c r="E427" s="9" t="str">
        <f t="shared" si="13"/>
        <v>XS : Serbia</v>
      </c>
    </row>
    <row r="428" spans="1:5" x14ac:dyDescent="0.25">
      <c r="A428" s="9" t="s">
        <v>438</v>
      </c>
      <c r="B428" s="9" t="s">
        <v>2084</v>
      </c>
      <c r="C428" s="9" t="s">
        <v>1764</v>
      </c>
      <c r="D428" s="11">
        <f t="shared" si="12"/>
        <v>1</v>
      </c>
      <c r="E428" s="9" t="str">
        <f t="shared" si="13"/>
        <v>XS : Serbia</v>
      </c>
    </row>
    <row r="429" spans="1:5" x14ac:dyDescent="0.25">
      <c r="A429" s="9" t="s">
        <v>440</v>
      </c>
      <c r="B429" s="9" t="s">
        <v>2084</v>
      </c>
      <c r="C429" s="9" t="s">
        <v>1764</v>
      </c>
      <c r="D429" s="11">
        <f t="shared" si="12"/>
        <v>1</v>
      </c>
      <c r="E429" s="9" t="str">
        <f t="shared" si="13"/>
        <v>XS : Serbia</v>
      </c>
    </row>
    <row r="430" spans="1:5" x14ac:dyDescent="0.25">
      <c r="A430" s="9" t="s">
        <v>441</v>
      </c>
      <c r="B430" s="9" t="s">
        <v>2085</v>
      </c>
      <c r="C430" s="9" t="s">
        <v>2086</v>
      </c>
      <c r="D430" s="11">
        <f t="shared" si="12"/>
        <v>1</v>
      </c>
      <c r="E430" s="9" t="str">
        <f t="shared" si="13"/>
        <v>MK : Macedonia (Former Yugoslav Republic of)</v>
      </c>
    </row>
    <row r="431" spans="1:5" x14ac:dyDescent="0.25">
      <c r="A431" s="9" t="s">
        <v>443</v>
      </c>
      <c r="B431" s="9" t="s">
        <v>2085</v>
      </c>
      <c r="C431" s="9" t="s">
        <v>2086</v>
      </c>
      <c r="D431" s="11">
        <f t="shared" si="12"/>
        <v>1</v>
      </c>
      <c r="E431" s="9" t="str">
        <f t="shared" si="13"/>
        <v>MK : Macedonia (Former Yugoslav Republic of)</v>
      </c>
    </row>
    <row r="432" spans="1:5" x14ac:dyDescent="0.25">
      <c r="A432" s="9" t="s">
        <v>445</v>
      </c>
      <c r="B432" s="9" t="s">
        <v>2080</v>
      </c>
      <c r="C432" s="9" t="s">
        <v>2081</v>
      </c>
      <c r="D432" s="11">
        <f t="shared" si="12"/>
        <v>1</v>
      </c>
      <c r="E432" s="9" t="str">
        <f t="shared" si="13"/>
        <v>XK : Kosovo (As defined by United Nations Security Council Resolution 1244 of 10 June 1999)</v>
      </c>
    </row>
    <row r="433" spans="1:5" x14ac:dyDescent="0.25">
      <c r="A433" s="9" t="s">
        <v>2088</v>
      </c>
      <c r="B433" s="9" t="s">
        <v>2087</v>
      </c>
      <c r="C433" s="9" t="s">
        <v>1767</v>
      </c>
      <c r="D433" s="11">
        <f t="shared" si="12"/>
        <v>3</v>
      </c>
      <c r="E433" s="9" t="str">
        <f t="shared" si="13"/>
        <v>BA : Bosnia and Herzegovina</v>
      </c>
    </row>
    <row r="434" spans="1:5" x14ac:dyDescent="0.25">
      <c r="A434" s="9" t="s">
        <v>2088</v>
      </c>
      <c r="B434" s="9" t="s">
        <v>2080</v>
      </c>
      <c r="C434" s="9" t="s">
        <v>2081</v>
      </c>
      <c r="D434" s="11">
        <f t="shared" si="12"/>
        <v>3</v>
      </c>
      <c r="E434" s="9" t="str">
        <f t="shared" si="13"/>
        <v>XK : Kosovo (As defined by United Nations Security Council Resolution 1244 of 10 June 1999)</v>
      </c>
    </row>
    <row r="435" spans="1:5" x14ac:dyDescent="0.25">
      <c r="A435" s="9" t="s">
        <v>2088</v>
      </c>
      <c r="B435" s="9" t="s">
        <v>2084</v>
      </c>
      <c r="C435" s="9" t="s">
        <v>1764</v>
      </c>
      <c r="D435" s="11">
        <f t="shared" si="12"/>
        <v>3</v>
      </c>
      <c r="E435" s="9" t="str">
        <f t="shared" si="13"/>
        <v>XS : Serbia</v>
      </c>
    </row>
    <row r="436" spans="1:5" x14ac:dyDescent="0.25">
      <c r="A436" s="9" t="s">
        <v>447</v>
      </c>
      <c r="B436" s="9" t="s">
        <v>2080</v>
      </c>
      <c r="C436" s="9" t="s">
        <v>2081</v>
      </c>
      <c r="D436" s="11">
        <f t="shared" si="12"/>
        <v>1</v>
      </c>
      <c r="E436" s="9" t="str">
        <f t="shared" si="13"/>
        <v>XK : Kosovo (As defined by United Nations Security Council Resolution 1244 of 10 June 1999)</v>
      </c>
    </row>
    <row r="437" spans="1:5" x14ac:dyDescent="0.25">
      <c r="A437" s="9" t="s">
        <v>449</v>
      </c>
      <c r="B437" s="9" t="s">
        <v>2080</v>
      </c>
      <c r="C437" s="9" t="s">
        <v>2081</v>
      </c>
      <c r="D437" s="11">
        <f t="shared" si="12"/>
        <v>1</v>
      </c>
      <c r="E437" s="9" t="str">
        <f t="shared" si="13"/>
        <v>XK : Kosovo (As defined by United Nations Security Council Resolution 1244 of 10 June 1999)</v>
      </c>
    </row>
    <row r="438" spans="1:5" x14ac:dyDescent="0.25">
      <c r="A438" s="9" t="s">
        <v>450</v>
      </c>
      <c r="B438" s="9" t="s">
        <v>2080</v>
      </c>
      <c r="C438" s="9" t="s">
        <v>2081</v>
      </c>
      <c r="D438" s="11">
        <f t="shared" si="12"/>
        <v>1</v>
      </c>
      <c r="E438" s="9" t="str">
        <f t="shared" si="13"/>
        <v>XK : Kosovo (As defined by United Nations Security Council Resolution 1244 of 10 June 1999)</v>
      </c>
    </row>
    <row r="439" spans="1:5" x14ac:dyDescent="0.25">
      <c r="A439" s="9" t="s">
        <v>451</v>
      </c>
      <c r="B439" s="9" t="s">
        <v>2080</v>
      </c>
      <c r="C439" s="9" t="s">
        <v>2081</v>
      </c>
      <c r="D439" s="11">
        <f t="shared" si="12"/>
        <v>1</v>
      </c>
      <c r="E439" s="9" t="str">
        <f t="shared" si="13"/>
        <v>XK : Kosovo (As defined by United Nations Security Council Resolution 1244 of 10 June 1999)</v>
      </c>
    </row>
    <row r="440" spans="1:5" x14ac:dyDescent="0.25">
      <c r="A440" s="9" t="s">
        <v>452</v>
      </c>
      <c r="B440" s="9" t="s">
        <v>2080</v>
      </c>
      <c r="C440" s="9" t="s">
        <v>2081</v>
      </c>
      <c r="D440" s="11">
        <f t="shared" si="12"/>
        <v>1</v>
      </c>
      <c r="E440" s="9" t="str">
        <f t="shared" si="13"/>
        <v>XK : Kosovo (As defined by United Nations Security Council Resolution 1244 of 10 June 1999)</v>
      </c>
    </row>
    <row r="441" spans="1:5" x14ac:dyDescent="0.25">
      <c r="A441" s="9" t="s">
        <v>453</v>
      </c>
      <c r="B441" s="9" t="s">
        <v>2080</v>
      </c>
      <c r="C441" s="9" t="s">
        <v>2081</v>
      </c>
      <c r="D441" s="11">
        <f t="shared" si="12"/>
        <v>1</v>
      </c>
      <c r="E441" s="9" t="str">
        <f t="shared" si="13"/>
        <v>XK : Kosovo (As defined by United Nations Security Council Resolution 1244 of 10 June 1999)</v>
      </c>
    </row>
    <row r="442" spans="1:5" x14ac:dyDescent="0.25">
      <c r="A442" s="9" t="s">
        <v>454</v>
      </c>
      <c r="B442" s="9" t="s">
        <v>2084</v>
      </c>
      <c r="C442" s="9" t="s">
        <v>1764</v>
      </c>
      <c r="D442" s="11">
        <f t="shared" si="12"/>
        <v>1</v>
      </c>
      <c r="E442" s="9" t="str">
        <f t="shared" si="13"/>
        <v>XS : Serbia</v>
      </c>
    </row>
    <row r="443" spans="1:5" x14ac:dyDescent="0.25">
      <c r="A443" s="9" t="s">
        <v>455</v>
      </c>
      <c r="B443" s="9" t="s">
        <v>2087</v>
      </c>
      <c r="C443" s="9" t="s">
        <v>1767</v>
      </c>
      <c r="D443" s="11">
        <f t="shared" si="12"/>
        <v>1</v>
      </c>
      <c r="E443" s="9" t="str">
        <f t="shared" si="13"/>
        <v>BA : Bosnia and Herzegovina</v>
      </c>
    </row>
    <row r="444" spans="1:5" x14ac:dyDescent="0.25">
      <c r="A444" s="9" t="s">
        <v>457</v>
      </c>
      <c r="B444" s="9" t="s">
        <v>2087</v>
      </c>
      <c r="C444" s="9" t="s">
        <v>1767</v>
      </c>
      <c r="D444" s="11">
        <f t="shared" si="12"/>
        <v>1</v>
      </c>
      <c r="E444" s="9" t="str">
        <f t="shared" si="13"/>
        <v>BA : Bosnia and Herzegovina</v>
      </c>
    </row>
    <row r="445" spans="1:5" x14ac:dyDescent="0.25">
      <c r="A445" s="9" t="s">
        <v>458</v>
      </c>
      <c r="B445" s="9" t="s">
        <v>2087</v>
      </c>
      <c r="C445" s="9" t="s">
        <v>1767</v>
      </c>
      <c r="D445" s="11">
        <f t="shared" si="12"/>
        <v>1</v>
      </c>
      <c r="E445" s="9" t="str">
        <f t="shared" si="13"/>
        <v>BA : Bosnia and Herzegovina</v>
      </c>
    </row>
    <row r="446" spans="1:5" x14ac:dyDescent="0.25">
      <c r="A446" s="9" t="s">
        <v>460</v>
      </c>
      <c r="B446" s="9" t="s">
        <v>2087</v>
      </c>
      <c r="C446" s="9" t="s">
        <v>1767</v>
      </c>
      <c r="D446" s="11">
        <f t="shared" si="12"/>
        <v>1</v>
      </c>
      <c r="E446" s="9" t="str">
        <f t="shared" si="13"/>
        <v>BA : Bosnia and Herzegovina</v>
      </c>
    </row>
    <row r="447" spans="1:5" x14ac:dyDescent="0.25">
      <c r="A447" s="9" t="s">
        <v>461</v>
      </c>
      <c r="B447" s="9" t="s">
        <v>2087</v>
      </c>
      <c r="C447" s="9" t="s">
        <v>1767</v>
      </c>
      <c r="D447" s="11">
        <f t="shared" si="12"/>
        <v>1</v>
      </c>
      <c r="E447" s="9" t="str">
        <f t="shared" si="13"/>
        <v>BA : Bosnia and Herzegovina</v>
      </c>
    </row>
    <row r="448" spans="1:5" x14ac:dyDescent="0.25">
      <c r="A448" s="9" t="s">
        <v>462</v>
      </c>
      <c r="B448" s="9" t="s">
        <v>2087</v>
      </c>
      <c r="C448" s="9" t="s">
        <v>1767</v>
      </c>
      <c r="D448" s="11">
        <f t="shared" si="12"/>
        <v>1</v>
      </c>
      <c r="E448" s="9" t="str">
        <f t="shared" si="13"/>
        <v>BA : Bosnia and Herzegovina</v>
      </c>
    </row>
    <row r="449" spans="1:5" x14ac:dyDescent="0.25">
      <c r="A449" s="9" t="s">
        <v>463</v>
      </c>
      <c r="B449" s="9" t="s">
        <v>2089</v>
      </c>
      <c r="C449" s="9" t="s">
        <v>1781</v>
      </c>
      <c r="D449" s="11">
        <f t="shared" si="12"/>
        <v>1</v>
      </c>
      <c r="E449" s="9" t="str">
        <f t="shared" si="13"/>
        <v>NA : Namibia</v>
      </c>
    </row>
    <row r="450" spans="1:5" x14ac:dyDescent="0.25">
      <c r="A450" s="9" t="s">
        <v>2090</v>
      </c>
      <c r="B450" s="9" t="s">
        <v>2091</v>
      </c>
      <c r="C450" s="9" t="s">
        <v>1795</v>
      </c>
      <c r="D450" s="11">
        <f t="shared" ref="D450:D513" si="14">COUNTIF(A:A, A450)</f>
        <v>1</v>
      </c>
      <c r="E450" s="9" t="str">
        <f t="shared" ref="E450:E513" si="15" xml:space="preserve"> CONCATENATE(B450," : ", C450)</f>
        <v>CV : Cape Verde</v>
      </c>
    </row>
    <row r="451" spans="1:5" x14ac:dyDescent="0.25">
      <c r="A451" s="9" t="s">
        <v>2092</v>
      </c>
      <c r="B451" s="9" t="s">
        <v>2093</v>
      </c>
      <c r="C451" s="9" t="s">
        <v>2094</v>
      </c>
      <c r="D451" s="11">
        <f t="shared" si="14"/>
        <v>1</v>
      </c>
      <c r="E451" s="9" t="str">
        <f t="shared" si="15"/>
        <v>MU : Mauritius</v>
      </c>
    </row>
    <row r="452" spans="1:5" x14ac:dyDescent="0.25">
      <c r="A452" s="9" t="s">
        <v>465</v>
      </c>
      <c r="B452" s="9" t="s">
        <v>2095</v>
      </c>
      <c r="C452" s="9" t="s">
        <v>1784</v>
      </c>
      <c r="D452" s="11">
        <f t="shared" si="14"/>
        <v>3</v>
      </c>
      <c r="E452" s="9" t="str">
        <f t="shared" si="15"/>
        <v>MG : Madagascar</v>
      </c>
    </row>
    <row r="453" spans="1:5" x14ac:dyDescent="0.25">
      <c r="A453" s="9" t="s">
        <v>465</v>
      </c>
      <c r="B453" s="9" t="s">
        <v>2093</v>
      </c>
      <c r="C453" s="9" t="s">
        <v>2094</v>
      </c>
      <c r="D453" s="11">
        <f t="shared" si="14"/>
        <v>3</v>
      </c>
      <c r="E453" s="9" t="str">
        <f t="shared" si="15"/>
        <v>MU : Mauritius</v>
      </c>
    </row>
    <row r="454" spans="1:5" x14ac:dyDescent="0.25">
      <c r="A454" s="9" t="s">
        <v>465</v>
      </c>
      <c r="B454" s="9" t="s">
        <v>2096</v>
      </c>
      <c r="C454" s="9" t="s">
        <v>2097</v>
      </c>
      <c r="D454" s="11">
        <f t="shared" si="14"/>
        <v>3</v>
      </c>
      <c r="E454" s="9" t="str">
        <f t="shared" si="15"/>
        <v>SC : Seychelles and dependencies</v>
      </c>
    </row>
    <row r="455" spans="1:5" x14ac:dyDescent="0.25">
      <c r="A455" s="9" t="s">
        <v>467</v>
      </c>
      <c r="B455" s="9" t="s">
        <v>2095</v>
      </c>
      <c r="C455" s="9" t="s">
        <v>1784</v>
      </c>
      <c r="D455" s="11">
        <f t="shared" si="14"/>
        <v>3</v>
      </c>
      <c r="E455" s="9" t="str">
        <f t="shared" si="15"/>
        <v>MG : Madagascar</v>
      </c>
    </row>
    <row r="456" spans="1:5" x14ac:dyDescent="0.25">
      <c r="A456" s="9" t="s">
        <v>467</v>
      </c>
      <c r="B456" s="9" t="s">
        <v>2093</v>
      </c>
      <c r="C456" s="9" t="s">
        <v>2094</v>
      </c>
      <c r="D456" s="11">
        <f t="shared" si="14"/>
        <v>3</v>
      </c>
      <c r="E456" s="9" t="str">
        <f t="shared" si="15"/>
        <v>MU : Mauritius</v>
      </c>
    </row>
    <row r="457" spans="1:5" x14ac:dyDescent="0.25">
      <c r="A457" s="9" t="s">
        <v>467</v>
      </c>
      <c r="B457" s="9" t="s">
        <v>2096</v>
      </c>
      <c r="C457" s="9" t="s">
        <v>2097</v>
      </c>
      <c r="D457" s="11">
        <f t="shared" si="14"/>
        <v>3</v>
      </c>
      <c r="E457" s="9" t="str">
        <f t="shared" si="15"/>
        <v>SC : Seychelles and dependencies</v>
      </c>
    </row>
    <row r="458" spans="1:5" x14ac:dyDescent="0.25">
      <c r="A458" s="9" t="s">
        <v>2098</v>
      </c>
      <c r="B458" s="9" t="s">
        <v>2093</v>
      </c>
      <c r="C458" s="9" t="s">
        <v>2094</v>
      </c>
      <c r="D458" s="11">
        <f t="shared" si="14"/>
        <v>1</v>
      </c>
      <c r="E458" s="9" t="str">
        <f t="shared" si="15"/>
        <v>MU : Mauritius</v>
      </c>
    </row>
    <row r="459" spans="1:5" x14ac:dyDescent="0.25">
      <c r="A459" s="9" t="s">
        <v>468</v>
      </c>
      <c r="B459" s="9" t="s">
        <v>2099</v>
      </c>
      <c r="C459" s="9" t="s">
        <v>1787</v>
      </c>
      <c r="D459" s="11">
        <f t="shared" si="14"/>
        <v>1</v>
      </c>
      <c r="E459" s="9" t="str">
        <f t="shared" si="15"/>
        <v>PM : St Pierre and Miquelon</v>
      </c>
    </row>
    <row r="460" spans="1:5" x14ac:dyDescent="0.25">
      <c r="A460" s="9" t="s">
        <v>470</v>
      </c>
      <c r="B460" s="9" t="s">
        <v>2099</v>
      </c>
      <c r="C460" s="9" t="s">
        <v>1787</v>
      </c>
      <c r="D460" s="11">
        <f t="shared" si="14"/>
        <v>1</v>
      </c>
      <c r="E460" s="9" t="str">
        <f t="shared" si="15"/>
        <v>PM : St Pierre and Miquelon</v>
      </c>
    </row>
    <row r="461" spans="1:5" x14ac:dyDescent="0.25">
      <c r="A461" s="9" t="s">
        <v>471</v>
      </c>
      <c r="B461" s="9" t="s">
        <v>2099</v>
      </c>
      <c r="C461" s="9" t="s">
        <v>1787</v>
      </c>
      <c r="D461" s="11">
        <f t="shared" si="14"/>
        <v>1</v>
      </c>
      <c r="E461" s="9" t="str">
        <f t="shared" si="15"/>
        <v>PM : St Pierre and Miquelon</v>
      </c>
    </row>
    <row r="462" spans="1:5" x14ac:dyDescent="0.25">
      <c r="A462" s="9" t="s">
        <v>2100</v>
      </c>
      <c r="B462" s="9" t="s">
        <v>2101</v>
      </c>
      <c r="C462" s="9" t="s">
        <v>2102</v>
      </c>
      <c r="D462" s="11">
        <f t="shared" si="14"/>
        <v>1</v>
      </c>
      <c r="E462" s="9" t="str">
        <f t="shared" si="15"/>
        <v>GT : Guatemala</v>
      </c>
    </row>
    <row r="463" spans="1:5" x14ac:dyDescent="0.25">
      <c r="A463" s="9" t="s">
        <v>2103</v>
      </c>
      <c r="B463" s="9" t="s">
        <v>2104</v>
      </c>
      <c r="C463" s="9" t="s">
        <v>2105</v>
      </c>
      <c r="D463" s="11">
        <f t="shared" si="14"/>
        <v>1</v>
      </c>
      <c r="E463" s="9" t="str">
        <f t="shared" si="15"/>
        <v>SZ : Swaziland</v>
      </c>
    </row>
    <row r="464" spans="1:5" x14ac:dyDescent="0.25">
      <c r="A464" s="9" t="s">
        <v>2106</v>
      </c>
      <c r="B464" s="9" t="s">
        <v>2107</v>
      </c>
      <c r="C464" s="9" t="s">
        <v>2108</v>
      </c>
      <c r="D464" s="11">
        <f t="shared" si="14"/>
        <v>1</v>
      </c>
      <c r="E464" s="9" t="str">
        <f t="shared" si="15"/>
        <v>SV : El Salvador</v>
      </c>
    </row>
    <row r="465" spans="1:5" x14ac:dyDescent="0.25">
      <c r="A465" s="9" t="s">
        <v>2109</v>
      </c>
      <c r="B465" s="9" t="s">
        <v>2096</v>
      </c>
      <c r="C465" s="9" t="s">
        <v>2097</v>
      </c>
      <c r="D465" s="11">
        <f t="shared" si="14"/>
        <v>1</v>
      </c>
      <c r="E465" s="9" t="str">
        <f t="shared" si="15"/>
        <v>SC : Seychelles and dependencies</v>
      </c>
    </row>
    <row r="466" spans="1:5" x14ac:dyDescent="0.25">
      <c r="A466" s="9" t="s">
        <v>472</v>
      </c>
      <c r="B466" s="9" t="s">
        <v>1990</v>
      </c>
      <c r="C466" s="9" t="s">
        <v>1397</v>
      </c>
      <c r="D466" s="11">
        <f t="shared" si="14"/>
        <v>1</v>
      </c>
      <c r="E466" s="9" t="str">
        <f t="shared" si="15"/>
        <v>1011 : ERGA OMNES</v>
      </c>
    </row>
    <row r="467" spans="1:5" x14ac:dyDescent="0.25">
      <c r="A467" s="9" t="s">
        <v>2110</v>
      </c>
      <c r="B467" s="9" t="s">
        <v>2099</v>
      </c>
      <c r="C467" s="9" t="s">
        <v>1787</v>
      </c>
      <c r="D467" s="11">
        <f t="shared" si="14"/>
        <v>1</v>
      </c>
      <c r="E467" s="9" t="str">
        <f t="shared" si="15"/>
        <v>PM : St Pierre and Miquelon</v>
      </c>
    </row>
    <row r="468" spans="1:5" x14ac:dyDescent="0.25">
      <c r="A468" s="9" t="s">
        <v>2111</v>
      </c>
      <c r="B468" s="9" t="s">
        <v>2095</v>
      </c>
      <c r="C468" s="9" t="s">
        <v>1784</v>
      </c>
      <c r="D468" s="11">
        <f t="shared" si="14"/>
        <v>1</v>
      </c>
      <c r="E468" s="9" t="str">
        <f t="shared" si="15"/>
        <v>MG : Madagascar</v>
      </c>
    </row>
    <row r="469" spans="1:5" x14ac:dyDescent="0.25">
      <c r="A469" s="9" t="s">
        <v>2112</v>
      </c>
      <c r="B469" s="9" t="s">
        <v>2095</v>
      </c>
      <c r="C469" s="9" t="s">
        <v>1784</v>
      </c>
      <c r="D469" s="11">
        <f t="shared" si="14"/>
        <v>1</v>
      </c>
      <c r="E469" s="9" t="str">
        <f t="shared" si="15"/>
        <v>MG : Madagascar</v>
      </c>
    </row>
    <row r="470" spans="1:5" x14ac:dyDescent="0.25">
      <c r="A470" s="9" t="s">
        <v>473</v>
      </c>
      <c r="B470" s="9" t="s">
        <v>2091</v>
      </c>
      <c r="C470" s="9" t="s">
        <v>1795</v>
      </c>
      <c r="D470" s="11">
        <f t="shared" si="14"/>
        <v>1</v>
      </c>
      <c r="E470" s="9" t="str">
        <f t="shared" si="15"/>
        <v>CV : Cape Verde</v>
      </c>
    </row>
    <row r="471" spans="1:5" x14ac:dyDescent="0.25">
      <c r="A471" s="9" t="s">
        <v>475</v>
      </c>
      <c r="B471" s="9" t="s">
        <v>2091</v>
      </c>
      <c r="C471" s="9" t="s">
        <v>1795</v>
      </c>
      <c r="D471" s="11">
        <f t="shared" si="14"/>
        <v>1</v>
      </c>
      <c r="E471" s="9" t="str">
        <f t="shared" si="15"/>
        <v>CV : Cape Verde</v>
      </c>
    </row>
    <row r="472" spans="1:5" x14ac:dyDescent="0.25">
      <c r="A472" s="9" t="s">
        <v>2113</v>
      </c>
      <c r="B472" s="9" t="s">
        <v>2091</v>
      </c>
      <c r="C472" s="9" t="s">
        <v>1795</v>
      </c>
      <c r="D472" s="11">
        <f t="shared" si="14"/>
        <v>1</v>
      </c>
      <c r="E472" s="9" t="str">
        <f t="shared" si="15"/>
        <v>CV : Cape Verde</v>
      </c>
    </row>
    <row r="473" spans="1:5" x14ac:dyDescent="0.25">
      <c r="A473" s="9" t="s">
        <v>2114</v>
      </c>
      <c r="B473" s="9" t="s">
        <v>2099</v>
      </c>
      <c r="C473" s="9" t="s">
        <v>1787</v>
      </c>
      <c r="D473" s="11">
        <f t="shared" si="14"/>
        <v>1</v>
      </c>
      <c r="E473" s="9" t="str">
        <f t="shared" si="15"/>
        <v>PM : St Pierre and Miquelon</v>
      </c>
    </row>
    <row r="474" spans="1:5" x14ac:dyDescent="0.25">
      <c r="A474" s="9" t="s">
        <v>2115</v>
      </c>
      <c r="B474" s="9" t="s">
        <v>2096</v>
      </c>
      <c r="C474" s="9" t="s">
        <v>2097</v>
      </c>
      <c r="D474" s="11">
        <f t="shared" si="14"/>
        <v>1</v>
      </c>
      <c r="E474" s="9" t="str">
        <f t="shared" si="15"/>
        <v>SC : Seychelles and dependencies</v>
      </c>
    </row>
    <row r="475" spans="1:5" x14ac:dyDescent="0.25">
      <c r="A475" s="9" t="s">
        <v>2116</v>
      </c>
      <c r="B475" s="9" t="s">
        <v>2117</v>
      </c>
      <c r="C475" s="9" t="s">
        <v>2118</v>
      </c>
      <c r="D475" s="11">
        <f t="shared" si="14"/>
        <v>1</v>
      </c>
      <c r="E475" s="9" t="str">
        <f t="shared" si="15"/>
        <v>KE : Kenya</v>
      </c>
    </row>
    <row r="476" spans="1:5" x14ac:dyDescent="0.25">
      <c r="A476" s="9" t="s">
        <v>2119</v>
      </c>
      <c r="B476" s="9" t="s">
        <v>2093</v>
      </c>
      <c r="C476" s="9" t="s">
        <v>2094</v>
      </c>
      <c r="D476" s="11">
        <f t="shared" si="14"/>
        <v>1</v>
      </c>
      <c r="E476" s="9" t="str">
        <f t="shared" si="15"/>
        <v>MU : Mauritius</v>
      </c>
    </row>
    <row r="477" spans="1:5" x14ac:dyDescent="0.25">
      <c r="A477" s="9" t="s">
        <v>2120</v>
      </c>
      <c r="B477" s="9" t="s">
        <v>2093</v>
      </c>
      <c r="C477" s="9" t="s">
        <v>2094</v>
      </c>
      <c r="D477" s="11">
        <f t="shared" si="14"/>
        <v>1</v>
      </c>
      <c r="E477" s="9" t="str">
        <f t="shared" si="15"/>
        <v>MU : Mauritius</v>
      </c>
    </row>
    <row r="478" spans="1:5" x14ac:dyDescent="0.25">
      <c r="A478" s="9" t="s">
        <v>2121</v>
      </c>
      <c r="B478" s="9" t="s">
        <v>2104</v>
      </c>
      <c r="C478" s="9" t="s">
        <v>2105</v>
      </c>
      <c r="D478" s="11">
        <f t="shared" si="14"/>
        <v>1</v>
      </c>
      <c r="E478" s="9" t="str">
        <f t="shared" si="15"/>
        <v>SZ : Swaziland</v>
      </c>
    </row>
    <row r="479" spans="1:5" x14ac:dyDescent="0.25">
      <c r="A479" s="9" t="s">
        <v>2122</v>
      </c>
      <c r="B479" s="9" t="s">
        <v>2123</v>
      </c>
      <c r="C479" s="9" t="s">
        <v>1797</v>
      </c>
      <c r="D479" s="11">
        <f t="shared" si="14"/>
        <v>1</v>
      </c>
      <c r="E479" s="9" t="str">
        <f t="shared" si="15"/>
        <v>EG : Egypt</v>
      </c>
    </row>
    <row r="480" spans="1:5" x14ac:dyDescent="0.25">
      <c r="A480" s="9" t="s">
        <v>2124</v>
      </c>
      <c r="B480" s="9" t="s">
        <v>2123</v>
      </c>
      <c r="C480" s="9" t="s">
        <v>1797</v>
      </c>
      <c r="D480" s="11">
        <f t="shared" si="14"/>
        <v>1</v>
      </c>
      <c r="E480" s="9" t="str">
        <f t="shared" si="15"/>
        <v>EG : Egypt</v>
      </c>
    </row>
    <row r="481" spans="1:5" x14ac:dyDescent="0.25">
      <c r="A481" s="9" t="s">
        <v>2125</v>
      </c>
      <c r="B481" s="9" t="s">
        <v>2123</v>
      </c>
      <c r="C481" s="9" t="s">
        <v>1797</v>
      </c>
      <c r="D481" s="11">
        <f t="shared" si="14"/>
        <v>1</v>
      </c>
      <c r="E481" s="9" t="str">
        <f t="shared" si="15"/>
        <v>EG : Egypt</v>
      </c>
    </row>
    <row r="482" spans="1:5" x14ac:dyDescent="0.25">
      <c r="A482" s="9" t="s">
        <v>2126</v>
      </c>
      <c r="B482" s="9" t="s">
        <v>2123</v>
      </c>
      <c r="C482" s="9" t="s">
        <v>1797</v>
      </c>
      <c r="D482" s="11">
        <f t="shared" si="14"/>
        <v>1</v>
      </c>
      <c r="E482" s="9" t="str">
        <f t="shared" si="15"/>
        <v>EG : Egypt</v>
      </c>
    </row>
    <row r="483" spans="1:5" x14ac:dyDescent="0.25">
      <c r="A483" s="9" t="s">
        <v>2127</v>
      </c>
      <c r="B483" s="9" t="s">
        <v>2123</v>
      </c>
      <c r="C483" s="9" t="s">
        <v>1797</v>
      </c>
      <c r="D483" s="11">
        <f t="shared" si="14"/>
        <v>1</v>
      </c>
      <c r="E483" s="9" t="str">
        <f t="shared" si="15"/>
        <v>EG : Egypt</v>
      </c>
    </row>
    <row r="484" spans="1:5" x14ac:dyDescent="0.25">
      <c r="A484" s="9" t="s">
        <v>2128</v>
      </c>
      <c r="B484" s="9" t="s">
        <v>2123</v>
      </c>
      <c r="C484" s="9" t="s">
        <v>1797</v>
      </c>
      <c r="D484" s="11">
        <f t="shared" si="14"/>
        <v>1</v>
      </c>
      <c r="E484" s="9" t="str">
        <f t="shared" si="15"/>
        <v>EG : Egypt</v>
      </c>
    </row>
    <row r="485" spans="1:5" x14ac:dyDescent="0.25">
      <c r="A485" s="9" t="s">
        <v>2129</v>
      </c>
      <c r="B485" s="9" t="s">
        <v>2123</v>
      </c>
      <c r="C485" s="9" t="s">
        <v>1797</v>
      </c>
      <c r="D485" s="11">
        <f t="shared" si="14"/>
        <v>1</v>
      </c>
      <c r="E485" s="9" t="str">
        <f t="shared" si="15"/>
        <v>EG : Egypt</v>
      </c>
    </row>
    <row r="486" spans="1:5" x14ac:dyDescent="0.25">
      <c r="A486" s="9" t="s">
        <v>2130</v>
      </c>
      <c r="B486" s="9" t="s">
        <v>2123</v>
      </c>
      <c r="C486" s="9" t="s">
        <v>1797</v>
      </c>
      <c r="D486" s="11">
        <f t="shared" si="14"/>
        <v>1</v>
      </c>
      <c r="E486" s="9" t="str">
        <f t="shared" si="15"/>
        <v>EG : Egypt</v>
      </c>
    </row>
    <row r="487" spans="1:5" x14ac:dyDescent="0.25">
      <c r="A487" s="9" t="s">
        <v>2131</v>
      </c>
      <c r="B487" s="9" t="s">
        <v>2123</v>
      </c>
      <c r="C487" s="9" t="s">
        <v>1797</v>
      </c>
      <c r="D487" s="11">
        <f t="shared" si="14"/>
        <v>1</v>
      </c>
      <c r="E487" s="9" t="str">
        <f t="shared" si="15"/>
        <v>EG : Egypt</v>
      </c>
    </row>
    <row r="488" spans="1:5" x14ac:dyDescent="0.25">
      <c r="A488" s="9" t="s">
        <v>476</v>
      </c>
      <c r="B488" s="9" t="s">
        <v>2123</v>
      </c>
      <c r="C488" s="9" t="s">
        <v>1797</v>
      </c>
      <c r="D488" s="11">
        <f t="shared" si="14"/>
        <v>1</v>
      </c>
      <c r="E488" s="9" t="str">
        <f t="shared" si="15"/>
        <v>EG : Egypt</v>
      </c>
    </row>
    <row r="489" spans="1:5" x14ac:dyDescent="0.25">
      <c r="A489" s="9" t="s">
        <v>2132</v>
      </c>
      <c r="B489" s="9" t="s">
        <v>2123</v>
      </c>
      <c r="C489" s="9" t="s">
        <v>1797</v>
      </c>
      <c r="D489" s="11">
        <f t="shared" si="14"/>
        <v>1</v>
      </c>
      <c r="E489" s="9" t="str">
        <f t="shared" si="15"/>
        <v>EG : Egypt</v>
      </c>
    </row>
    <row r="490" spans="1:5" x14ac:dyDescent="0.25">
      <c r="A490" s="9" t="s">
        <v>2133</v>
      </c>
      <c r="B490" s="9" t="s">
        <v>2123</v>
      </c>
      <c r="C490" s="9" t="s">
        <v>1797</v>
      </c>
      <c r="D490" s="11">
        <f t="shared" si="14"/>
        <v>1</v>
      </c>
      <c r="E490" s="9" t="str">
        <f t="shared" si="15"/>
        <v>EG : Egypt</v>
      </c>
    </row>
    <row r="491" spans="1:5" x14ac:dyDescent="0.25">
      <c r="A491" s="9" t="s">
        <v>2134</v>
      </c>
      <c r="B491" s="9" t="s">
        <v>2123</v>
      </c>
      <c r="C491" s="9" t="s">
        <v>1797</v>
      </c>
      <c r="D491" s="11">
        <f t="shared" si="14"/>
        <v>1</v>
      </c>
      <c r="E491" s="9" t="str">
        <f t="shared" si="15"/>
        <v>EG : Egypt</v>
      </c>
    </row>
    <row r="492" spans="1:5" x14ac:dyDescent="0.25">
      <c r="A492" s="9" t="s">
        <v>2135</v>
      </c>
      <c r="B492" s="9" t="s">
        <v>2123</v>
      </c>
      <c r="C492" s="9" t="s">
        <v>1797</v>
      </c>
      <c r="D492" s="11">
        <f t="shared" si="14"/>
        <v>1</v>
      </c>
      <c r="E492" s="9" t="str">
        <f t="shared" si="15"/>
        <v>EG : Egypt</v>
      </c>
    </row>
    <row r="493" spans="1:5" x14ac:dyDescent="0.25">
      <c r="A493" s="9" t="s">
        <v>2136</v>
      </c>
      <c r="B493" s="9" t="s">
        <v>2123</v>
      </c>
      <c r="C493" s="9" t="s">
        <v>1797</v>
      </c>
      <c r="D493" s="11">
        <f t="shared" si="14"/>
        <v>1</v>
      </c>
      <c r="E493" s="9" t="str">
        <f t="shared" si="15"/>
        <v>EG : Egypt</v>
      </c>
    </row>
    <row r="494" spans="1:5" x14ac:dyDescent="0.25">
      <c r="A494" s="9" t="s">
        <v>2137</v>
      </c>
      <c r="B494" s="9" t="s">
        <v>2123</v>
      </c>
      <c r="C494" s="9" t="s">
        <v>1797</v>
      </c>
      <c r="D494" s="11">
        <f t="shared" si="14"/>
        <v>1</v>
      </c>
      <c r="E494" s="9" t="str">
        <f t="shared" si="15"/>
        <v>EG : Egypt</v>
      </c>
    </row>
    <row r="495" spans="1:5" x14ac:dyDescent="0.25">
      <c r="A495" s="9" t="s">
        <v>2138</v>
      </c>
      <c r="B495" s="9" t="s">
        <v>2123</v>
      </c>
      <c r="C495" s="9" t="s">
        <v>1797</v>
      </c>
      <c r="D495" s="11">
        <f t="shared" si="14"/>
        <v>1</v>
      </c>
      <c r="E495" s="9" t="str">
        <f t="shared" si="15"/>
        <v>EG : Egypt</v>
      </c>
    </row>
    <row r="496" spans="1:5" x14ac:dyDescent="0.25">
      <c r="A496" s="9" t="s">
        <v>2139</v>
      </c>
      <c r="B496" s="9" t="s">
        <v>2123</v>
      </c>
      <c r="C496" s="9" t="s">
        <v>1797</v>
      </c>
      <c r="D496" s="11">
        <f t="shared" si="14"/>
        <v>1</v>
      </c>
      <c r="E496" s="9" t="str">
        <f t="shared" si="15"/>
        <v>EG : Egypt</v>
      </c>
    </row>
    <row r="497" spans="1:5" x14ac:dyDescent="0.25">
      <c r="A497" s="9" t="s">
        <v>2140</v>
      </c>
      <c r="B497" s="9" t="s">
        <v>2123</v>
      </c>
      <c r="C497" s="9" t="s">
        <v>1797</v>
      </c>
      <c r="D497" s="11">
        <f t="shared" si="14"/>
        <v>1</v>
      </c>
      <c r="E497" s="9" t="str">
        <f t="shared" si="15"/>
        <v>EG : Egypt</v>
      </c>
    </row>
    <row r="498" spans="1:5" x14ac:dyDescent="0.25">
      <c r="A498" s="9" t="s">
        <v>2141</v>
      </c>
      <c r="B498" s="9" t="s">
        <v>2123</v>
      </c>
      <c r="C498" s="9" t="s">
        <v>1797</v>
      </c>
      <c r="D498" s="11">
        <f t="shared" si="14"/>
        <v>1</v>
      </c>
      <c r="E498" s="9" t="str">
        <f t="shared" si="15"/>
        <v>EG : Egypt</v>
      </c>
    </row>
    <row r="499" spans="1:5" x14ac:dyDescent="0.25">
      <c r="A499" s="9" t="s">
        <v>2142</v>
      </c>
      <c r="B499" s="9" t="s">
        <v>2123</v>
      </c>
      <c r="C499" s="9" t="s">
        <v>1797</v>
      </c>
      <c r="D499" s="11">
        <f t="shared" si="14"/>
        <v>1</v>
      </c>
      <c r="E499" s="9" t="str">
        <f t="shared" si="15"/>
        <v>EG : Egypt</v>
      </c>
    </row>
    <row r="500" spans="1:5" x14ac:dyDescent="0.25">
      <c r="A500" s="9" t="s">
        <v>2143</v>
      </c>
      <c r="B500" s="9" t="s">
        <v>2123</v>
      </c>
      <c r="C500" s="9" t="s">
        <v>1797</v>
      </c>
      <c r="D500" s="11">
        <f t="shared" si="14"/>
        <v>1</v>
      </c>
      <c r="E500" s="9" t="str">
        <f t="shared" si="15"/>
        <v>EG : Egypt</v>
      </c>
    </row>
    <row r="501" spans="1:5" x14ac:dyDescent="0.25">
      <c r="A501" s="9" t="s">
        <v>2144</v>
      </c>
      <c r="B501" s="9" t="s">
        <v>2123</v>
      </c>
      <c r="C501" s="9" t="s">
        <v>1797</v>
      </c>
      <c r="D501" s="11">
        <f t="shared" si="14"/>
        <v>1</v>
      </c>
      <c r="E501" s="9" t="str">
        <f t="shared" si="15"/>
        <v>EG : Egypt</v>
      </c>
    </row>
    <row r="502" spans="1:5" x14ac:dyDescent="0.25">
      <c r="A502" s="9" t="s">
        <v>2145</v>
      </c>
      <c r="B502" s="9" t="s">
        <v>2123</v>
      </c>
      <c r="C502" s="9" t="s">
        <v>1797</v>
      </c>
      <c r="D502" s="11">
        <f t="shared" si="14"/>
        <v>1</v>
      </c>
      <c r="E502" s="9" t="str">
        <f t="shared" si="15"/>
        <v>EG : Egypt</v>
      </c>
    </row>
    <row r="503" spans="1:5" x14ac:dyDescent="0.25">
      <c r="A503" s="9" t="s">
        <v>2146</v>
      </c>
      <c r="B503" s="9" t="s">
        <v>2123</v>
      </c>
      <c r="C503" s="9" t="s">
        <v>1797</v>
      </c>
      <c r="D503" s="11">
        <f t="shared" si="14"/>
        <v>1</v>
      </c>
      <c r="E503" s="9" t="str">
        <f t="shared" si="15"/>
        <v>EG : Egypt</v>
      </c>
    </row>
    <row r="504" spans="1:5" x14ac:dyDescent="0.25">
      <c r="A504" s="9" t="s">
        <v>2147</v>
      </c>
      <c r="B504" s="9" t="s">
        <v>2123</v>
      </c>
      <c r="C504" s="9" t="s">
        <v>1797</v>
      </c>
      <c r="D504" s="11">
        <f t="shared" si="14"/>
        <v>1</v>
      </c>
      <c r="E504" s="9" t="str">
        <f t="shared" si="15"/>
        <v>EG : Egypt</v>
      </c>
    </row>
    <row r="505" spans="1:5" x14ac:dyDescent="0.25">
      <c r="A505" s="9" t="s">
        <v>2148</v>
      </c>
      <c r="B505" s="9" t="s">
        <v>2123</v>
      </c>
      <c r="C505" s="9" t="s">
        <v>1797</v>
      </c>
      <c r="D505" s="11">
        <f t="shared" si="14"/>
        <v>1</v>
      </c>
      <c r="E505" s="9" t="str">
        <f t="shared" si="15"/>
        <v>EG : Egypt</v>
      </c>
    </row>
    <row r="506" spans="1:5" x14ac:dyDescent="0.25">
      <c r="A506" s="9" t="s">
        <v>2149</v>
      </c>
      <c r="B506" s="9" t="s">
        <v>2123</v>
      </c>
      <c r="C506" s="9" t="s">
        <v>1797</v>
      </c>
      <c r="D506" s="11">
        <f t="shared" si="14"/>
        <v>1</v>
      </c>
      <c r="E506" s="9" t="str">
        <f t="shared" si="15"/>
        <v>EG : Egypt</v>
      </c>
    </row>
    <row r="507" spans="1:5" x14ac:dyDescent="0.25">
      <c r="A507" s="9" t="s">
        <v>2150</v>
      </c>
      <c r="B507" s="9" t="s">
        <v>2123</v>
      </c>
      <c r="C507" s="9" t="s">
        <v>1797</v>
      </c>
      <c r="D507" s="11">
        <f t="shared" si="14"/>
        <v>1</v>
      </c>
      <c r="E507" s="9" t="str">
        <f t="shared" si="15"/>
        <v>EG : Egypt</v>
      </c>
    </row>
    <row r="508" spans="1:5" x14ac:dyDescent="0.25">
      <c r="A508" s="9" t="s">
        <v>2151</v>
      </c>
      <c r="B508" s="9" t="s">
        <v>2123</v>
      </c>
      <c r="C508" s="9" t="s">
        <v>1797</v>
      </c>
      <c r="D508" s="11">
        <f t="shared" si="14"/>
        <v>1</v>
      </c>
      <c r="E508" s="9" t="str">
        <f t="shared" si="15"/>
        <v>EG : Egypt</v>
      </c>
    </row>
    <row r="509" spans="1:5" x14ac:dyDescent="0.25">
      <c r="A509" s="9" t="s">
        <v>2152</v>
      </c>
      <c r="B509" s="9" t="s">
        <v>2123</v>
      </c>
      <c r="C509" s="9" t="s">
        <v>1797</v>
      </c>
      <c r="D509" s="11">
        <f t="shared" si="14"/>
        <v>1</v>
      </c>
      <c r="E509" s="9" t="str">
        <f t="shared" si="15"/>
        <v>EG : Egypt</v>
      </c>
    </row>
    <row r="510" spans="1:5" x14ac:dyDescent="0.25">
      <c r="A510" s="9" t="s">
        <v>2153</v>
      </c>
      <c r="B510" s="9" t="s">
        <v>2123</v>
      </c>
      <c r="C510" s="9" t="s">
        <v>1797</v>
      </c>
      <c r="D510" s="11">
        <f t="shared" si="14"/>
        <v>1</v>
      </c>
      <c r="E510" s="9" t="str">
        <f t="shared" si="15"/>
        <v>EG : Egypt</v>
      </c>
    </row>
    <row r="511" spans="1:5" x14ac:dyDescent="0.25">
      <c r="A511" s="9" t="s">
        <v>2154</v>
      </c>
      <c r="B511" s="9" t="s">
        <v>2123</v>
      </c>
      <c r="C511" s="9" t="s">
        <v>1797</v>
      </c>
      <c r="D511" s="11">
        <f t="shared" si="14"/>
        <v>1</v>
      </c>
      <c r="E511" s="9" t="str">
        <f t="shared" si="15"/>
        <v>EG : Egypt</v>
      </c>
    </row>
    <row r="512" spans="1:5" x14ac:dyDescent="0.25">
      <c r="A512" s="9" t="s">
        <v>2155</v>
      </c>
      <c r="B512" s="9" t="s">
        <v>2123</v>
      </c>
      <c r="C512" s="9" t="s">
        <v>1797</v>
      </c>
      <c r="D512" s="11">
        <f t="shared" si="14"/>
        <v>1</v>
      </c>
      <c r="E512" s="9" t="str">
        <f t="shared" si="15"/>
        <v>EG : Egypt</v>
      </c>
    </row>
    <row r="513" spans="1:5" x14ac:dyDescent="0.25">
      <c r="A513" s="9" t="s">
        <v>2156</v>
      </c>
      <c r="B513" s="9" t="s">
        <v>2123</v>
      </c>
      <c r="C513" s="9" t="s">
        <v>1797</v>
      </c>
      <c r="D513" s="11">
        <f t="shared" si="14"/>
        <v>1</v>
      </c>
      <c r="E513" s="9" t="str">
        <f t="shared" si="15"/>
        <v>EG : Egypt</v>
      </c>
    </row>
    <row r="514" spans="1:5" x14ac:dyDescent="0.25">
      <c r="A514" s="9" t="s">
        <v>2157</v>
      </c>
      <c r="B514" s="9" t="s">
        <v>2123</v>
      </c>
      <c r="C514" s="9" t="s">
        <v>1797</v>
      </c>
      <c r="D514" s="11">
        <f t="shared" ref="D514:D577" si="16">COUNTIF(A:A, A514)</f>
        <v>1</v>
      </c>
      <c r="E514" s="9" t="str">
        <f t="shared" ref="E514:E577" si="17" xml:space="preserve"> CONCATENATE(B514," : ", C514)</f>
        <v>EG : Egypt</v>
      </c>
    </row>
    <row r="515" spans="1:5" x14ac:dyDescent="0.25">
      <c r="A515" s="9" t="s">
        <v>2158</v>
      </c>
      <c r="B515" s="9" t="s">
        <v>2123</v>
      </c>
      <c r="C515" s="9" t="s">
        <v>1797</v>
      </c>
      <c r="D515" s="11">
        <f t="shared" si="16"/>
        <v>1</v>
      </c>
      <c r="E515" s="9" t="str">
        <f t="shared" si="17"/>
        <v>EG : Egypt</v>
      </c>
    </row>
    <row r="516" spans="1:5" x14ac:dyDescent="0.25">
      <c r="A516" s="9" t="s">
        <v>2159</v>
      </c>
      <c r="B516" s="9" t="s">
        <v>2123</v>
      </c>
      <c r="C516" s="9" t="s">
        <v>1797</v>
      </c>
      <c r="D516" s="11">
        <f t="shared" si="16"/>
        <v>1</v>
      </c>
      <c r="E516" s="9" t="str">
        <f t="shared" si="17"/>
        <v>EG : Egypt</v>
      </c>
    </row>
    <row r="517" spans="1:5" x14ac:dyDescent="0.25">
      <c r="A517" s="9" t="s">
        <v>2160</v>
      </c>
      <c r="B517" s="9" t="s">
        <v>2123</v>
      </c>
      <c r="C517" s="9" t="s">
        <v>1797</v>
      </c>
      <c r="D517" s="11">
        <f t="shared" si="16"/>
        <v>1</v>
      </c>
      <c r="E517" s="9" t="str">
        <f t="shared" si="17"/>
        <v>EG : Egypt</v>
      </c>
    </row>
    <row r="518" spans="1:5" x14ac:dyDescent="0.25">
      <c r="A518" s="9" t="s">
        <v>2161</v>
      </c>
      <c r="B518" s="9" t="s">
        <v>2123</v>
      </c>
      <c r="C518" s="9" t="s">
        <v>1797</v>
      </c>
      <c r="D518" s="11">
        <f t="shared" si="16"/>
        <v>1</v>
      </c>
      <c r="E518" s="9" t="str">
        <f t="shared" si="17"/>
        <v>EG : Egypt</v>
      </c>
    </row>
    <row r="519" spans="1:5" x14ac:dyDescent="0.25">
      <c r="A519" s="9" t="s">
        <v>478</v>
      </c>
      <c r="B519" s="9" t="s">
        <v>2123</v>
      </c>
      <c r="C519" s="9" t="s">
        <v>1797</v>
      </c>
      <c r="D519" s="11">
        <f t="shared" si="16"/>
        <v>1</v>
      </c>
      <c r="E519" s="9" t="str">
        <f t="shared" si="17"/>
        <v>EG : Egypt</v>
      </c>
    </row>
    <row r="520" spans="1:5" x14ac:dyDescent="0.25">
      <c r="A520" s="9" t="s">
        <v>479</v>
      </c>
      <c r="B520" s="9" t="s">
        <v>2123</v>
      </c>
      <c r="C520" s="9" t="s">
        <v>1797</v>
      </c>
      <c r="D520" s="11">
        <f t="shared" si="16"/>
        <v>1</v>
      </c>
      <c r="E520" s="9" t="str">
        <f t="shared" si="17"/>
        <v>EG : Egypt</v>
      </c>
    </row>
    <row r="521" spans="1:5" x14ac:dyDescent="0.25">
      <c r="A521" s="9" t="s">
        <v>480</v>
      </c>
      <c r="B521" s="9" t="s">
        <v>2123</v>
      </c>
      <c r="C521" s="9" t="s">
        <v>1797</v>
      </c>
      <c r="D521" s="11">
        <f t="shared" si="16"/>
        <v>1</v>
      </c>
      <c r="E521" s="9" t="str">
        <f t="shared" si="17"/>
        <v>EG : Egypt</v>
      </c>
    </row>
    <row r="522" spans="1:5" x14ac:dyDescent="0.25">
      <c r="A522" s="9" t="s">
        <v>481</v>
      </c>
      <c r="B522" s="9" t="s">
        <v>2123</v>
      </c>
      <c r="C522" s="9" t="s">
        <v>1797</v>
      </c>
      <c r="D522" s="11">
        <f t="shared" si="16"/>
        <v>1</v>
      </c>
      <c r="E522" s="9" t="str">
        <f t="shared" si="17"/>
        <v>EG : Egypt</v>
      </c>
    </row>
    <row r="523" spans="1:5" x14ac:dyDescent="0.25">
      <c r="A523" s="9" t="s">
        <v>482</v>
      </c>
      <c r="B523" s="9" t="s">
        <v>2123</v>
      </c>
      <c r="C523" s="9" t="s">
        <v>1797</v>
      </c>
      <c r="D523" s="11">
        <f t="shared" si="16"/>
        <v>1</v>
      </c>
      <c r="E523" s="9" t="str">
        <f t="shared" si="17"/>
        <v>EG : Egypt</v>
      </c>
    </row>
    <row r="524" spans="1:5" x14ac:dyDescent="0.25">
      <c r="A524" s="9" t="s">
        <v>483</v>
      </c>
      <c r="B524" s="9" t="s">
        <v>2123</v>
      </c>
      <c r="C524" s="9" t="s">
        <v>1797</v>
      </c>
      <c r="D524" s="11">
        <f t="shared" si="16"/>
        <v>1</v>
      </c>
      <c r="E524" s="9" t="str">
        <f t="shared" si="17"/>
        <v>EG : Egypt</v>
      </c>
    </row>
    <row r="525" spans="1:5" x14ac:dyDescent="0.25">
      <c r="A525" s="9" t="s">
        <v>485</v>
      </c>
      <c r="B525" s="9" t="s">
        <v>2123</v>
      </c>
      <c r="C525" s="9" t="s">
        <v>1797</v>
      </c>
      <c r="D525" s="11">
        <f t="shared" si="16"/>
        <v>1</v>
      </c>
      <c r="E525" s="9" t="str">
        <f t="shared" si="17"/>
        <v>EG : Egypt</v>
      </c>
    </row>
    <row r="526" spans="1:5" x14ac:dyDescent="0.25">
      <c r="A526" s="9" t="s">
        <v>486</v>
      </c>
      <c r="B526" s="9" t="s">
        <v>2123</v>
      </c>
      <c r="C526" s="9" t="s">
        <v>1797</v>
      </c>
      <c r="D526" s="11">
        <f t="shared" si="16"/>
        <v>1</v>
      </c>
      <c r="E526" s="9" t="str">
        <f t="shared" si="17"/>
        <v>EG : Egypt</v>
      </c>
    </row>
    <row r="527" spans="1:5" x14ac:dyDescent="0.25">
      <c r="A527" s="9" t="s">
        <v>487</v>
      </c>
      <c r="B527" s="9" t="s">
        <v>2123</v>
      </c>
      <c r="C527" s="9" t="s">
        <v>1797</v>
      </c>
      <c r="D527" s="11">
        <f t="shared" si="16"/>
        <v>1</v>
      </c>
      <c r="E527" s="9" t="str">
        <f t="shared" si="17"/>
        <v>EG : Egypt</v>
      </c>
    </row>
    <row r="528" spans="1:5" x14ac:dyDescent="0.25">
      <c r="A528" s="9" t="s">
        <v>488</v>
      </c>
      <c r="B528" s="9" t="s">
        <v>2123</v>
      </c>
      <c r="C528" s="9" t="s">
        <v>1797</v>
      </c>
      <c r="D528" s="11">
        <f t="shared" si="16"/>
        <v>1</v>
      </c>
      <c r="E528" s="9" t="str">
        <f t="shared" si="17"/>
        <v>EG : Egypt</v>
      </c>
    </row>
    <row r="529" spans="1:5" x14ac:dyDescent="0.25">
      <c r="A529" s="9" t="s">
        <v>489</v>
      </c>
      <c r="B529" s="9" t="s">
        <v>2123</v>
      </c>
      <c r="C529" s="9" t="s">
        <v>1797</v>
      </c>
      <c r="D529" s="11">
        <f t="shared" si="16"/>
        <v>1</v>
      </c>
      <c r="E529" s="9" t="str">
        <f t="shared" si="17"/>
        <v>EG : Egypt</v>
      </c>
    </row>
    <row r="530" spans="1:5" x14ac:dyDescent="0.25">
      <c r="A530" s="9" t="s">
        <v>490</v>
      </c>
      <c r="B530" s="9" t="s">
        <v>2123</v>
      </c>
      <c r="C530" s="9" t="s">
        <v>1797</v>
      </c>
      <c r="D530" s="11">
        <f t="shared" si="16"/>
        <v>1</v>
      </c>
      <c r="E530" s="9" t="str">
        <f t="shared" si="17"/>
        <v>EG : Egypt</v>
      </c>
    </row>
    <row r="531" spans="1:5" x14ac:dyDescent="0.25">
      <c r="A531" s="9" t="s">
        <v>491</v>
      </c>
      <c r="B531" s="9" t="s">
        <v>2123</v>
      </c>
      <c r="C531" s="9" t="s">
        <v>1797</v>
      </c>
      <c r="D531" s="11">
        <f t="shared" si="16"/>
        <v>1</v>
      </c>
      <c r="E531" s="9" t="str">
        <f t="shared" si="17"/>
        <v>EG : Egypt</v>
      </c>
    </row>
    <row r="532" spans="1:5" x14ac:dyDescent="0.25">
      <c r="A532" s="9" t="s">
        <v>492</v>
      </c>
      <c r="B532" s="9" t="s">
        <v>2123</v>
      </c>
      <c r="C532" s="9" t="s">
        <v>1797</v>
      </c>
      <c r="D532" s="11">
        <f t="shared" si="16"/>
        <v>1</v>
      </c>
      <c r="E532" s="9" t="str">
        <f t="shared" si="17"/>
        <v>EG : Egypt</v>
      </c>
    </row>
    <row r="533" spans="1:5" x14ac:dyDescent="0.25">
      <c r="A533" s="9" t="s">
        <v>493</v>
      </c>
      <c r="B533" s="9" t="s">
        <v>2123</v>
      </c>
      <c r="C533" s="9" t="s">
        <v>1797</v>
      </c>
      <c r="D533" s="11">
        <f t="shared" si="16"/>
        <v>1</v>
      </c>
      <c r="E533" s="9" t="str">
        <f t="shared" si="17"/>
        <v>EG : Egypt</v>
      </c>
    </row>
    <row r="534" spans="1:5" x14ac:dyDescent="0.25">
      <c r="A534" s="9" t="s">
        <v>494</v>
      </c>
      <c r="B534" s="9" t="s">
        <v>2123</v>
      </c>
      <c r="C534" s="9" t="s">
        <v>1797</v>
      </c>
      <c r="D534" s="11">
        <f t="shared" si="16"/>
        <v>1</v>
      </c>
      <c r="E534" s="9" t="str">
        <f t="shared" si="17"/>
        <v>EG : Egypt</v>
      </c>
    </row>
    <row r="535" spans="1:5" x14ac:dyDescent="0.25">
      <c r="A535" s="9" t="s">
        <v>495</v>
      </c>
      <c r="B535" s="9" t="s">
        <v>2123</v>
      </c>
      <c r="C535" s="9" t="s">
        <v>1797</v>
      </c>
      <c r="D535" s="11">
        <f t="shared" si="16"/>
        <v>1</v>
      </c>
      <c r="E535" s="9" t="str">
        <f t="shared" si="17"/>
        <v>EG : Egypt</v>
      </c>
    </row>
    <row r="536" spans="1:5" x14ac:dyDescent="0.25">
      <c r="A536" s="9" t="s">
        <v>497</v>
      </c>
      <c r="B536" s="9" t="s">
        <v>2162</v>
      </c>
      <c r="C536" s="9" t="s">
        <v>1817</v>
      </c>
      <c r="D536" s="11">
        <f t="shared" si="16"/>
        <v>1</v>
      </c>
      <c r="E536" s="9" t="str">
        <f t="shared" si="17"/>
        <v>ZA : South Africa</v>
      </c>
    </row>
    <row r="537" spans="1:5" x14ac:dyDescent="0.25">
      <c r="A537" s="9" t="s">
        <v>499</v>
      </c>
      <c r="B537" s="9" t="s">
        <v>2162</v>
      </c>
      <c r="C537" s="9" t="s">
        <v>1817</v>
      </c>
      <c r="D537" s="11">
        <f t="shared" si="16"/>
        <v>1</v>
      </c>
      <c r="E537" s="9" t="str">
        <f t="shared" si="17"/>
        <v>ZA : South Africa</v>
      </c>
    </row>
    <row r="538" spans="1:5" x14ac:dyDescent="0.25">
      <c r="A538" s="9" t="s">
        <v>2163</v>
      </c>
      <c r="B538" s="9" t="s">
        <v>2162</v>
      </c>
      <c r="C538" s="9" t="s">
        <v>1817</v>
      </c>
      <c r="D538" s="11">
        <f t="shared" si="16"/>
        <v>1</v>
      </c>
      <c r="E538" s="9" t="str">
        <f t="shared" si="17"/>
        <v>ZA : South Africa</v>
      </c>
    </row>
    <row r="539" spans="1:5" x14ac:dyDescent="0.25">
      <c r="A539" s="9" t="s">
        <v>500</v>
      </c>
      <c r="B539" s="9" t="s">
        <v>2162</v>
      </c>
      <c r="C539" s="9" t="s">
        <v>1817</v>
      </c>
      <c r="D539" s="11">
        <f t="shared" si="16"/>
        <v>1</v>
      </c>
      <c r="E539" s="9" t="str">
        <f t="shared" si="17"/>
        <v>ZA : South Africa</v>
      </c>
    </row>
    <row r="540" spans="1:5" x14ac:dyDescent="0.25">
      <c r="A540" s="9" t="s">
        <v>2164</v>
      </c>
      <c r="B540" s="9" t="s">
        <v>2162</v>
      </c>
      <c r="C540" s="9" t="s">
        <v>1817</v>
      </c>
      <c r="D540" s="11">
        <f t="shared" si="16"/>
        <v>1</v>
      </c>
      <c r="E540" s="9" t="str">
        <f t="shared" si="17"/>
        <v>ZA : South Africa</v>
      </c>
    </row>
    <row r="541" spans="1:5" x14ac:dyDescent="0.25">
      <c r="A541" s="9" t="s">
        <v>501</v>
      </c>
      <c r="B541" s="9" t="s">
        <v>2162</v>
      </c>
      <c r="C541" s="9" t="s">
        <v>1817</v>
      </c>
      <c r="D541" s="11">
        <f t="shared" si="16"/>
        <v>1</v>
      </c>
      <c r="E541" s="9" t="str">
        <f t="shared" si="17"/>
        <v>ZA : South Africa</v>
      </c>
    </row>
    <row r="542" spans="1:5" x14ac:dyDescent="0.25">
      <c r="A542" s="9" t="s">
        <v>2165</v>
      </c>
      <c r="B542" s="9" t="s">
        <v>2162</v>
      </c>
      <c r="C542" s="9" t="s">
        <v>1817</v>
      </c>
      <c r="D542" s="11">
        <f t="shared" si="16"/>
        <v>1</v>
      </c>
      <c r="E542" s="9" t="str">
        <f t="shared" si="17"/>
        <v>ZA : South Africa</v>
      </c>
    </row>
    <row r="543" spans="1:5" x14ac:dyDescent="0.25">
      <c r="A543" s="9" t="s">
        <v>502</v>
      </c>
      <c r="B543" s="9" t="s">
        <v>2162</v>
      </c>
      <c r="C543" s="9" t="s">
        <v>1817</v>
      </c>
      <c r="D543" s="11">
        <f t="shared" si="16"/>
        <v>1</v>
      </c>
      <c r="E543" s="9" t="str">
        <f t="shared" si="17"/>
        <v>ZA : South Africa</v>
      </c>
    </row>
    <row r="544" spans="1:5" x14ac:dyDescent="0.25">
      <c r="A544" s="9" t="s">
        <v>2166</v>
      </c>
      <c r="B544" s="9" t="s">
        <v>2162</v>
      </c>
      <c r="C544" s="9" t="s">
        <v>1817</v>
      </c>
      <c r="D544" s="11">
        <f t="shared" si="16"/>
        <v>1</v>
      </c>
      <c r="E544" s="9" t="str">
        <f t="shared" si="17"/>
        <v>ZA : South Africa</v>
      </c>
    </row>
    <row r="545" spans="1:5" x14ac:dyDescent="0.25">
      <c r="A545" s="9" t="s">
        <v>2167</v>
      </c>
      <c r="B545" s="9" t="s">
        <v>2162</v>
      </c>
      <c r="C545" s="9" t="s">
        <v>1817</v>
      </c>
      <c r="D545" s="11">
        <f t="shared" si="16"/>
        <v>1</v>
      </c>
      <c r="E545" s="9" t="str">
        <f t="shared" si="17"/>
        <v>ZA : South Africa</v>
      </c>
    </row>
    <row r="546" spans="1:5" x14ac:dyDescent="0.25">
      <c r="A546" s="9" t="s">
        <v>2168</v>
      </c>
      <c r="B546" s="9" t="s">
        <v>2162</v>
      </c>
      <c r="C546" s="9" t="s">
        <v>1817</v>
      </c>
      <c r="D546" s="11">
        <f t="shared" si="16"/>
        <v>1</v>
      </c>
      <c r="E546" s="9" t="str">
        <f t="shared" si="17"/>
        <v>ZA : South Africa</v>
      </c>
    </row>
    <row r="547" spans="1:5" x14ac:dyDescent="0.25">
      <c r="A547" s="9" t="s">
        <v>2169</v>
      </c>
      <c r="B547" s="9" t="s">
        <v>2162</v>
      </c>
      <c r="C547" s="9" t="s">
        <v>1817</v>
      </c>
      <c r="D547" s="11">
        <f t="shared" si="16"/>
        <v>1</v>
      </c>
      <c r="E547" s="9" t="str">
        <f t="shared" si="17"/>
        <v>ZA : South Africa</v>
      </c>
    </row>
    <row r="548" spans="1:5" x14ac:dyDescent="0.25">
      <c r="A548" s="9" t="s">
        <v>2170</v>
      </c>
      <c r="B548" s="9" t="s">
        <v>2162</v>
      </c>
      <c r="C548" s="9" t="s">
        <v>1817</v>
      </c>
      <c r="D548" s="11">
        <f t="shared" si="16"/>
        <v>1</v>
      </c>
      <c r="E548" s="9" t="str">
        <f t="shared" si="17"/>
        <v>ZA : South Africa</v>
      </c>
    </row>
    <row r="549" spans="1:5" x14ac:dyDescent="0.25">
      <c r="A549" s="9" t="s">
        <v>2171</v>
      </c>
      <c r="B549" s="9" t="s">
        <v>2162</v>
      </c>
      <c r="C549" s="9" t="s">
        <v>1817</v>
      </c>
      <c r="D549" s="11">
        <f t="shared" si="16"/>
        <v>1</v>
      </c>
      <c r="E549" s="9" t="str">
        <f t="shared" si="17"/>
        <v>ZA : South Africa</v>
      </c>
    </row>
    <row r="550" spans="1:5" x14ac:dyDescent="0.25">
      <c r="A550" s="9" t="s">
        <v>2172</v>
      </c>
      <c r="B550" s="9" t="s">
        <v>2162</v>
      </c>
      <c r="C550" s="9" t="s">
        <v>1817</v>
      </c>
      <c r="D550" s="11">
        <f t="shared" si="16"/>
        <v>1</v>
      </c>
      <c r="E550" s="9" t="str">
        <f t="shared" si="17"/>
        <v>ZA : South Africa</v>
      </c>
    </row>
    <row r="551" spans="1:5" x14ac:dyDescent="0.25">
      <c r="A551" s="9" t="s">
        <v>2173</v>
      </c>
      <c r="B551" s="9" t="s">
        <v>2162</v>
      </c>
      <c r="C551" s="9" t="s">
        <v>1817</v>
      </c>
      <c r="D551" s="11">
        <f t="shared" si="16"/>
        <v>1</v>
      </c>
      <c r="E551" s="9" t="str">
        <f t="shared" si="17"/>
        <v>ZA : South Africa</v>
      </c>
    </row>
    <row r="552" spans="1:5" x14ac:dyDescent="0.25">
      <c r="A552" s="9" t="s">
        <v>503</v>
      </c>
      <c r="B552" s="9" t="s">
        <v>2162</v>
      </c>
      <c r="C552" s="9" t="s">
        <v>1817</v>
      </c>
      <c r="D552" s="11">
        <f t="shared" si="16"/>
        <v>1</v>
      </c>
      <c r="E552" s="9" t="str">
        <f t="shared" si="17"/>
        <v>ZA : South Africa</v>
      </c>
    </row>
    <row r="553" spans="1:5" x14ac:dyDescent="0.25">
      <c r="A553" s="9" t="s">
        <v>2174</v>
      </c>
      <c r="B553" s="9" t="s">
        <v>2162</v>
      </c>
      <c r="C553" s="9" t="s">
        <v>1817</v>
      </c>
      <c r="D553" s="11">
        <f t="shared" si="16"/>
        <v>1</v>
      </c>
      <c r="E553" s="9" t="str">
        <f t="shared" si="17"/>
        <v>ZA : South Africa</v>
      </c>
    </row>
    <row r="554" spans="1:5" x14ac:dyDescent="0.25">
      <c r="A554" s="9" t="s">
        <v>504</v>
      </c>
      <c r="B554" s="9" t="s">
        <v>2162</v>
      </c>
      <c r="C554" s="9" t="s">
        <v>1817</v>
      </c>
      <c r="D554" s="11">
        <f t="shared" si="16"/>
        <v>1</v>
      </c>
      <c r="E554" s="9" t="str">
        <f t="shared" si="17"/>
        <v>ZA : South Africa</v>
      </c>
    </row>
    <row r="555" spans="1:5" x14ac:dyDescent="0.25">
      <c r="A555" s="9" t="s">
        <v>2175</v>
      </c>
      <c r="B555" s="9" t="s">
        <v>2162</v>
      </c>
      <c r="C555" s="9" t="s">
        <v>1817</v>
      </c>
      <c r="D555" s="11">
        <f t="shared" si="16"/>
        <v>1</v>
      </c>
      <c r="E555" s="9" t="str">
        <f t="shared" si="17"/>
        <v>ZA : South Africa</v>
      </c>
    </row>
    <row r="556" spans="1:5" x14ac:dyDescent="0.25">
      <c r="A556" s="9" t="s">
        <v>505</v>
      </c>
      <c r="B556" s="9" t="s">
        <v>2162</v>
      </c>
      <c r="C556" s="9" t="s">
        <v>1817</v>
      </c>
      <c r="D556" s="11">
        <f t="shared" si="16"/>
        <v>1</v>
      </c>
      <c r="E556" s="9" t="str">
        <f t="shared" si="17"/>
        <v>ZA : South Africa</v>
      </c>
    </row>
    <row r="557" spans="1:5" x14ac:dyDescent="0.25">
      <c r="A557" s="9" t="s">
        <v>2176</v>
      </c>
      <c r="B557" s="9" t="s">
        <v>2162</v>
      </c>
      <c r="C557" s="9" t="s">
        <v>1817</v>
      </c>
      <c r="D557" s="11">
        <f t="shared" si="16"/>
        <v>1</v>
      </c>
      <c r="E557" s="9" t="str">
        <f t="shared" si="17"/>
        <v>ZA : South Africa</v>
      </c>
    </row>
    <row r="558" spans="1:5" x14ac:dyDescent="0.25">
      <c r="A558" s="9" t="s">
        <v>506</v>
      </c>
      <c r="B558" s="9" t="s">
        <v>2162</v>
      </c>
      <c r="C558" s="9" t="s">
        <v>1817</v>
      </c>
      <c r="D558" s="11">
        <f t="shared" si="16"/>
        <v>1</v>
      </c>
      <c r="E558" s="9" t="str">
        <f t="shared" si="17"/>
        <v>ZA : South Africa</v>
      </c>
    </row>
    <row r="559" spans="1:5" x14ac:dyDescent="0.25">
      <c r="A559" s="9" t="s">
        <v>2177</v>
      </c>
      <c r="B559" s="9" t="s">
        <v>2162</v>
      </c>
      <c r="C559" s="9" t="s">
        <v>1817</v>
      </c>
      <c r="D559" s="11">
        <f t="shared" si="16"/>
        <v>1</v>
      </c>
      <c r="E559" s="9" t="str">
        <f t="shared" si="17"/>
        <v>ZA : South Africa</v>
      </c>
    </row>
    <row r="560" spans="1:5" x14ac:dyDescent="0.25">
      <c r="A560" s="9" t="s">
        <v>507</v>
      </c>
      <c r="B560" s="9" t="s">
        <v>2162</v>
      </c>
      <c r="C560" s="9" t="s">
        <v>1817</v>
      </c>
      <c r="D560" s="11">
        <f t="shared" si="16"/>
        <v>1</v>
      </c>
      <c r="E560" s="9" t="str">
        <f t="shared" si="17"/>
        <v>ZA : South Africa</v>
      </c>
    </row>
    <row r="561" spans="1:5" x14ac:dyDescent="0.25">
      <c r="A561" s="9" t="s">
        <v>2178</v>
      </c>
      <c r="B561" s="9" t="s">
        <v>2162</v>
      </c>
      <c r="C561" s="9" t="s">
        <v>1817</v>
      </c>
      <c r="D561" s="11">
        <f t="shared" si="16"/>
        <v>1</v>
      </c>
      <c r="E561" s="9" t="str">
        <f t="shared" si="17"/>
        <v>ZA : South Africa</v>
      </c>
    </row>
    <row r="562" spans="1:5" x14ac:dyDescent="0.25">
      <c r="A562" s="9" t="s">
        <v>508</v>
      </c>
      <c r="B562" s="9" t="s">
        <v>2162</v>
      </c>
      <c r="C562" s="9" t="s">
        <v>1817</v>
      </c>
      <c r="D562" s="11">
        <f t="shared" si="16"/>
        <v>1</v>
      </c>
      <c r="E562" s="9" t="str">
        <f t="shared" si="17"/>
        <v>ZA : South Africa</v>
      </c>
    </row>
    <row r="563" spans="1:5" x14ac:dyDescent="0.25">
      <c r="A563" s="9" t="s">
        <v>509</v>
      </c>
      <c r="B563" s="9" t="s">
        <v>2162</v>
      </c>
      <c r="C563" s="9" t="s">
        <v>1817</v>
      </c>
      <c r="D563" s="11">
        <f t="shared" si="16"/>
        <v>1</v>
      </c>
      <c r="E563" s="9" t="str">
        <f t="shared" si="17"/>
        <v>ZA : South Africa</v>
      </c>
    </row>
    <row r="564" spans="1:5" x14ac:dyDescent="0.25">
      <c r="A564" s="9" t="s">
        <v>510</v>
      </c>
      <c r="B564" s="9" t="s">
        <v>2179</v>
      </c>
      <c r="C564" s="9" t="s">
        <v>1828</v>
      </c>
      <c r="D564" s="11">
        <f t="shared" si="16"/>
        <v>1</v>
      </c>
      <c r="E564" s="9" t="str">
        <f t="shared" si="17"/>
        <v>MX : Mexico</v>
      </c>
    </row>
    <row r="565" spans="1:5" x14ac:dyDescent="0.25">
      <c r="A565" s="9" t="s">
        <v>1849</v>
      </c>
      <c r="B565" s="9" t="s">
        <v>2179</v>
      </c>
      <c r="C565" s="9" t="s">
        <v>1828</v>
      </c>
      <c r="D565" s="11">
        <f t="shared" si="16"/>
        <v>1</v>
      </c>
      <c r="E565" s="9" t="str">
        <f t="shared" si="17"/>
        <v>MX : Mexico</v>
      </c>
    </row>
    <row r="566" spans="1:5" x14ac:dyDescent="0.25">
      <c r="A566" s="9" t="s">
        <v>512</v>
      </c>
      <c r="B566" s="9" t="s">
        <v>2179</v>
      </c>
      <c r="C566" s="9" t="s">
        <v>1828</v>
      </c>
      <c r="D566" s="11">
        <f t="shared" si="16"/>
        <v>1</v>
      </c>
      <c r="E566" s="9" t="str">
        <f t="shared" si="17"/>
        <v>MX : Mexico</v>
      </c>
    </row>
    <row r="567" spans="1:5" x14ac:dyDescent="0.25">
      <c r="A567" s="9" t="s">
        <v>513</v>
      </c>
      <c r="B567" s="9" t="s">
        <v>2179</v>
      </c>
      <c r="C567" s="9" t="s">
        <v>1828</v>
      </c>
      <c r="D567" s="11">
        <f t="shared" si="16"/>
        <v>1</v>
      </c>
      <c r="E567" s="9" t="str">
        <f t="shared" si="17"/>
        <v>MX : Mexico</v>
      </c>
    </row>
    <row r="568" spans="1:5" x14ac:dyDescent="0.25">
      <c r="A568" s="9" t="s">
        <v>515</v>
      </c>
      <c r="B568" s="9" t="s">
        <v>2179</v>
      </c>
      <c r="C568" s="9" t="s">
        <v>1828</v>
      </c>
      <c r="D568" s="11">
        <f t="shared" si="16"/>
        <v>1</v>
      </c>
      <c r="E568" s="9" t="str">
        <f t="shared" si="17"/>
        <v>MX : Mexico</v>
      </c>
    </row>
    <row r="569" spans="1:5" x14ac:dyDescent="0.25">
      <c r="A569" s="9" t="s">
        <v>516</v>
      </c>
      <c r="B569" s="9" t="s">
        <v>2179</v>
      </c>
      <c r="C569" s="9" t="s">
        <v>1828</v>
      </c>
      <c r="D569" s="11">
        <f t="shared" si="16"/>
        <v>1</v>
      </c>
      <c r="E569" s="9" t="str">
        <f t="shared" si="17"/>
        <v>MX : Mexico</v>
      </c>
    </row>
    <row r="570" spans="1:5" x14ac:dyDescent="0.25">
      <c r="A570" s="9" t="s">
        <v>517</v>
      </c>
      <c r="B570" s="9" t="s">
        <v>2179</v>
      </c>
      <c r="C570" s="9" t="s">
        <v>1828</v>
      </c>
      <c r="D570" s="11">
        <f t="shared" si="16"/>
        <v>1</v>
      </c>
      <c r="E570" s="9" t="str">
        <f t="shared" si="17"/>
        <v>MX : Mexico</v>
      </c>
    </row>
    <row r="571" spans="1:5" x14ac:dyDescent="0.25">
      <c r="A571" s="9" t="s">
        <v>518</v>
      </c>
      <c r="B571" s="9" t="s">
        <v>2179</v>
      </c>
      <c r="C571" s="9" t="s">
        <v>1828</v>
      </c>
      <c r="D571" s="11">
        <f t="shared" si="16"/>
        <v>1</v>
      </c>
      <c r="E571" s="9" t="str">
        <f t="shared" si="17"/>
        <v>MX : Mexico</v>
      </c>
    </row>
    <row r="572" spans="1:5" x14ac:dyDescent="0.25">
      <c r="A572" s="9" t="s">
        <v>519</v>
      </c>
      <c r="B572" s="9" t="s">
        <v>2179</v>
      </c>
      <c r="C572" s="9" t="s">
        <v>1828</v>
      </c>
      <c r="D572" s="11">
        <f t="shared" si="16"/>
        <v>1</v>
      </c>
      <c r="E572" s="9" t="str">
        <f t="shared" si="17"/>
        <v>MX : Mexico</v>
      </c>
    </row>
    <row r="573" spans="1:5" x14ac:dyDescent="0.25">
      <c r="A573" s="9" t="s">
        <v>520</v>
      </c>
      <c r="B573" s="9" t="s">
        <v>2179</v>
      </c>
      <c r="C573" s="9" t="s">
        <v>1828</v>
      </c>
      <c r="D573" s="11">
        <f t="shared" si="16"/>
        <v>1</v>
      </c>
      <c r="E573" s="9" t="str">
        <f t="shared" si="17"/>
        <v>MX : Mexico</v>
      </c>
    </row>
    <row r="574" spans="1:5" x14ac:dyDescent="0.25">
      <c r="A574" s="9" t="s">
        <v>521</v>
      </c>
      <c r="B574" s="9" t="s">
        <v>2179</v>
      </c>
      <c r="C574" s="9" t="s">
        <v>1828</v>
      </c>
      <c r="D574" s="11">
        <f t="shared" si="16"/>
        <v>1</v>
      </c>
      <c r="E574" s="9" t="str">
        <f t="shared" si="17"/>
        <v>MX : Mexico</v>
      </c>
    </row>
    <row r="575" spans="1:5" x14ac:dyDescent="0.25">
      <c r="A575" s="9" t="s">
        <v>522</v>
      </c>
      <c r="B575" s="9" t="s">
        <v>2179</v>
      </c>
      <c r="C575" s="9" t="s">
        <v>1828</v>
      </c>
      <c r="D575" s="11">
        <f t="shared" si="16"/>
        <v>1</v>
      </c>
      <c r="E575" s="9" t="str">
        <f t="shared" si="17"/>
        <v>MX : Mexico</v>
      </c>
    </row>
    <row r="576" spans="1:5" x14ac:dyDescent="0.25">
      <c r="A576" s="9" t="s">
        <v>523</v>
      </c>
      <c r="B576" s="9" t="s">
        <v>2179</v>
      </c>
      <c r="C576" s="9" t="s">
        <v>1828</v>
      </c>
      <c r="D576" s="11">
        <f t="shared" si="16"/>
        <v>1</v>
      </c>
      <c r="E576" s="9" t="str">
        <f t="shared" si="17"/>
        <v>MX : Mexico</v>
      </c>
    </row>
    <row r="577" spans="1:5" x14ac:dyDescent="0.25">
      <c r="A577" s="9" t="s">
        <v>524</v>
      </c>
      <c r="B577" s="9" t="s">
        <v>2179</v>
      </c>
      <c r="C577" s="9" t="s">
        <v>1828</v>
      </c>
      <c r="D577" s="11">
        <f t="shared" si="16"/>
        <v>1</v>
      </c>
      <c r="E577" s="9" t="str">
        <f t="shared" si="17"/>
        <v>MX : Mexico</v>
      </c>
    </row>
    <row r="578" spans="1:5" x14ac:dyDescent="0.25">
      <c r="A578" s="9" t="s">
        <v>526</v>
      </c>
      <c r="B578" s="9" t="s">
        <v>2179</v>
      </c>
      <c r="C578" s="9" t="s">
        <v>1828</v>
      </c>
      <c r="D578" s="11">
        <f t="shared" ref="D578:D641" si="18">COUNTIF(A:A, A578)</f>
        <v>1</v>
      </c>
      <c r="E578" s="9" t="str">
        <f t="shared" ref="E578:E641" si="19" xml:space="preserve"> CONCATENATE(B578," : ", C578)</f>
        <v>MX : Mexico</v>
      </c>
    </row>
    <row r="579" spans="1:5" x14ac:dyDescent="0.25">
      <c r="A579" s="9" t="s">
        <v>527</v>
      </c>
      <c r="B579" s="9" t="s">
        <v>2179</v>
      </c>
      <c r="C579" s="9" t="s">
        <v>1828</v>
      </c>
      <c r="D579" s="11">
        <f t="shared" si="18"/>
        <v>1</v>
      </c>
      <c r="E579" s="9" t="str">
        <f t="shared" si="19"/>
        <v>MX : Mexico</v>
      </c>
    </row>
    <row r="580" spans="1:5" x14ac:dyDescent="0.25">
      <c r="A580" s="9" t="s">
        <v>528</v>
      </c>
      <c r="B580" s="9" t="s">
        <v>2179</v>
      </c>
      <c r="C580" s="9" t="s">
        <v>1828</v>
      </c>
      <c r="D580" s="11">
        <f t="shared" si="18"/>
        <v>1</v>
      </c>
      <c r="E580" s="9" t="str">
        <f t="shared" si="19"/>
        <v>MX : Mexico</v>
      </c>
    </row>
    <row r="581" spans="1:5" x14ac:dyDescent="0.25">
      <c r="A581" s="9" t="s">
        <v>529</v>
      </c>
      <c r="B581" s="9" t="s">
        <v>2179</v>
      </c>
      <c r="C581" s="9" t="s">
        <v>1828</v>
      </c>
      <c r="D581" s="11">
        <f t="shared" si="18"/>
        <v>1</v>
      </c>
      <c r="E581" s="9" t="str">
        <f t="shared" si="19"/>
        <v>MX : Mexico</v>
      </c>
    </row>
    <row r="582" spans="1:5" x14ac:dyDescent="0.25">
      <c r="A582" s="9" t="s">
        <v>530</v>
      </c>
      <c r="B582" s="9" t="s">
        <v>2179</v>
      </c>
      <c r="C582" s="9" t="s">
        <v>1828</v>
      </c>
      <c r="D582" s="11">
        <f t="shared" si="18"/>
        <v>1</v>
      </c>
      <c r="E582" s="9" t="str">
        <f t="shared" si="19"/>
        <v>MX : Mexico</v>
      </c>
    </row>
    <row r="583" spans="1:5" x14ac:dyDescent="0.25">
      <c r="A583" s="9" t="s">
        <v>531</v>
      </c>
      <c r="B583" s="9" t="s">
        <v>2179</v>
      </c>
      <c r="C583" s="9" t="s">
        <v>1828</v>
      </c>
      <c r="D583" s="11">
        <f t="shared" si="18"/>
        <v>1</v>
      </c>
      <c r="E583" s="9" t="str">
        <f t="shared" si="19"/>
        <v>MX : Mexico</v>
      </c>
    </row>
    <row r="584" spans="1:5" x14ac:dyDescent="0.25">
      <c r="A584" s="9" t="s">
        <v>532</v>
      </c>
      <c r="B584" s="9" t="s">
        <v>2179</v>
      </c>
      <c r="C584" s="9" t="s">
        <v>1828</v>
      </c>
      <c r="D584" s="11">
        <f t="shared" si="18"/>
        <v>1</v>
      </c>
      <c r="E584" s="9" t="str">
        <f t="shared" si="19"/>
        <v>MX : Mexico</v>
      </c>
    </row>
    <row r="585" spans="1:5" x14ac:dyDescent="0.25">
      <c r="A585" s="9" t="s">
        <v>1855</v>
      </c>
      <c r="B585" s="9" t="s">
        <v>2179</v>
      </c>
      <c r="C585" s="9" t="s">
        <v>1828</v>
      </c>
      <c r="D585" s="11">
        <f t="shared" si="18"/>
        <v>1</v>
      </c>
      <c r="E585" s="9" t="str">
        <f t="shared" si="19"/>
        <v>MX : Mexico</v>
      </c>
    </row>
    <row r="586" spans="1:5" x14ac:dyDescent="0.25">
      <c r="A586" s="9" t="s">
        <v>2180</v>
      </c>
      <c r="B586" s="9" t="s">
        <v>2179</v>
      </c>
      <c r="C586" s="9" t="s">
        <v>1828</v>
      </c>
      <c r="D586" s="11">
        <f t="shared" si="18"/>
        <v>1</v>
      </c>
      <c r="E586" s="9" t="str">
        <f t="shared" si="19"/>
        <v>MX : Mexico</v>
      </c>
    </row>
    <row r="587" spans="1:5" x14ac:dyDescent="0.25">
      <c r="A587" s="9" t="s">
        <v>533</v>
      </c>
      <c r="B587" s="9" t="s">
        <v>2179</v>
      </c>
      <c r="C587" s="9" t="s">
        <v>1828</v>
      </c>
      <c r="D587" s="11">
        <f t="shared" si="18"/>
        <v>1</v>
      </c>
      <c r="E587" s="9" t="str">
        <f t="shared" si="19"/>
        <v>MX : Mexico</v>
      </c>
    </row>
    <row r="588" spans="1:5" x14ac:dyDescent="0.25">
      <c r="A588" s="9" t="s">
        <v>535</v>
      </c>
      <c r="B588" s="9" t="s">
        <v>2179</v>
      </c>
      <c r="C588" s="9" t="s">
        <v>1828</v>
      </c>
      <c r="D588" s="11">
        <f t="shared" si="18"/>
        <v>1</v>
      </c>
      <c r="E588" s="9" t="str">
        <f t="shared" si="19"/>
        <v>MX : Mexico</v>
      </c>
    </row>
    <row r="589" spans="1:5" x14ac:dyDescent="0.25">
      <c r="A589" s="9" t="s">
        <v>536</v>
      </c>
      <c r="B589" s="9" t="s">
        <v>2179</v>
      </c>
      <c r="C589" s="9" t="s">
        <v>1828</v>
      </c>
      <c r="D589" s="11">
        <f t="shared" si="18"/>
        <v>1</v>
      </c>
      <c r="E589" s="9" t="str">
        <f t="shared" si="19"/>
        <v>MX : Mexico</v>
      </c>
    </row>
    <row r="590" spans="1:5" x14ac:dyDescent="0.25">
      <c r="A590" s="9" t="s">
        <v>537</v>
      </c>
      <c r="B590" s="9" t="s">
        <v>2179</v>
      </c>
      <c r="C590" s="9" t="s">
        <v>1828</v>
      </c>
      <c r="D590" s="11">
        <f t="shared" si="18"/>
        <v>1</v>
      </c>
      <c r="E590" s="9" t="str">
        <f t="shared" si="19"/>
        <v>MX : Mexico</v>
      </c>
    </row>
    <row r="591" spans="1:5" x14ac:dyDescent="0.25">
      <c r="A591" s="9" t="s">
        <v>538</v>
      </c>
      <c r="B591" s="9" t="s">
        <v>2179</v>
      </c>
      <c r="C591" s="9" t="s">
        <v>1828</v>
      </c>
      <c r="D591" s="11">
        <f t="shared" si="18"/>
        <v>1</v>
      </c>
      <c r="E591" s="9" t="str">
        <f t="shared" si="19"/>
        <v>MX : Mexico</v>
      </c>
    </row>
    <row r="592" spans="1:5" x14ac:dyDescent="0.25">
      <c r="A592" s="9" t="s">
        <v>540</v>
      </c>
      <c r="B592" s="9" t="s">
        <v>2179</v>
      </c>
      <c r="C592" s="9" t="s">
        <v>1828</v>
      </c>
      <c r="D592" s="11">
        <f t="shared" si="18"/>
        <v>1</v>
      </c>
      <c r="E592" s="9" t="str">
        <f t="shared" si="19"/>
        <v>MX : Mexico</v>
      </c>
    </row>
    <row r="593" spans="1:5" x14ac:dyDescent="0.25">
      <c r="A593" s="9" t="s">
        <v>541</v>
      </c>
      <c r="B593" s="9" t="s">
        <v>2179</v>
      </c>
      <c r="C593" s="9" t="s">
        <v>1828</v>
      </c>
      <c r="D593" s="11">
        <f t="shared" si="18"/>
        <v>1</v>
      </c>
      <c r="E593" s="9" t="str">
        <f t="shared" si="19"/>
        <v>MX : Mexico</v>
      </c>
    </row>
    <row r="594" spans="1:5" x14ac:dyDescent="0.25">
      <c r="A594" s="9" t="s">
        <v>2181</v>
      </c>
      <c r="B594" s="9" t="s">
        <v>2162</v>
      </c>
      <c r="C594" s="9" t="s">
        <v>1817</v>
      </c>
      <c r="D594" s="11">
        <f t="shared" si="18"/>
        <v>1</v>
      </c>
      <c r="E594" s="9" t="str">
        <f t="shared" si="19"/>
        <v>ZA : South Africa</v>
      </c>
    </row>
    <row r="595" spans="1:5" x14ac:dyDescent="0.25">
      <c r="A595" s="9" t="s">
        <v>542</v>
      </c>
      <c r="B595" s="9" t="s">
        <v>2162</v>
      </c>
      <c r="C595" s="9" t="s">
        <v>1817</v>
      </c>
      <c r="D595" s="11">
        <f t="shared" si="18"/>
        <v>1</v>
      </c>
      <c r="E595" s="9" t="str">
        <f t="shared" si="19"/>
        <v>ZA : South Africa</v>
      </c>
    </row>
    <row r="596" spans="1:5" x14ac:dyDescent="0.25">
      <c r="A596" s="9" t="s">
        <v>543</v>
      </c>
      <c r="B596" s="9" t="s">
        <v>2162</v>
      </c>
      <c r="C596" s="9" t="s">
        <v>1817</v>
      </c>
      <c r="D596" s="11">
        <f t="shared" si="18"/>
        <v>1</v>
      </c>
      <c r="E596" s="9" t="str">
        <f t="shared" si="19"/>
        <v>ZA : South Africa</v>
      </c>
    </row>
    <row r="597" spans="1:5" x14ac:dyDescent="0.25">
      <c r="A597" s="9" t="s">
        <v>544</v>
      </c>
      <c r="B597" s="9" t="s">
        <v>2162</v>
      </c>
      <c r="C597" s="9" t="s">
        <v>1817</v>
      </c>
      <c r="D597" s="11">
        <f t="shared" si="18"/>
        <v>1</v>
      </c>
      <c r="E597" s="9" t="str">
        <f t="shared" si="19"/>
        <v>ZA : South Africa</v>
      </c>
    </row>
    <row r="598" spans="1:5" x14ac:dyDescent="0.25">
      <c r="A598" s="9" t="s">
        <v>2182</v>
      </c>
      <c r="B598" s="9" t="s">
        <v>2183</v>
      </c>
      <c r="C598" s="9" t="s">
        <v>2184</v>
      </c>
      <c r="D598" s="11">
        <f t="shared" si="18"/>
        <v>1</v>
      </c>
      <c r="E598" s="9" t="str">
        <f t="shared" si="19"/>
        <v>FK : Falkland Islands</v>
      </c>
    </row>
    <row r="599" spans="1:5" x14ac:dyDescent="0.25">
      <c r="A599" s="9" t="s">
        <v>2185</v>
      </c>
      <c r="B599" s="9" t="s">
        <v>2183</v>
      </c>
      <c r="C599" s="9" t="s">
        <v>2184</v>
      </c>
      <c r="D599" s="11">
        <f t="shared" si="18"/>
        <v>1</v>
      </c>
      <c r="E599" s="9" t="str">
        <f t="shared" si="19"/>
        <v>FK : Falkland Islands</v>
      </c>
    </row>
    <row r="600" spans="1:5" x14ac:dyDescent="0.25">
      <c r="A600" s="9" t="s">
        <v>2186</v>
      </c>
      <c r="B600" s="9" t="s">
        <v>2183</v>
      </c>
      <c r="C600" s="9" t="s">
        <v>2184</v>
      </c>
      <c r="D600" s="11">
        <f t="shared" si="18"/>
        <v>1</v>
      </c>
      <c r="E600" s="9" t="str">
        <f t="shared" si="19"/>
        <v>FK : Falkland Islands</v>
      </c>
    </row>
    <row r="601" spans="1:5" x14ac:dyDescent="0.25">
      <c r="A601" s="9" t="s">
        <v>2187</v>
      </c>
      <c r="B601" s="9" t="s">
        <v>2183</v>
      </c>
      <c r="C601" s="9" t="s">
        <v>2184</v>
      </c>
      <c r="D601" s="11">
        <f t="shared" si="18"/>
        <v>1</v>
      </c>
      <c r="E601" s="9" t="str">
        <f t="shared" si="19"/>
        <v>FK : Falkland Islands</v>
      </c>
    </row>
    <row r="602" spans="1:5" x14ac:dyDescent="0.25">
      <c r="A602" s="9" t="s">
        <v>545</v>
      </c>
      <c r="B602" s="9" t="s">
        <v>2188</v>
      </c>
      <c r="C602" s="9" t="s">
        <v>1861</v>
      </c>
      <c r="D602" s="11">
        <f t="shared" si="18"/>
        <v>1</v>
      </c>
      <c r="E602" s="9" t="str">
        <f t="shared" si="19"/>
        <v>CL : Chile</v>
      </c>
    </row>
    <row r="603" spans="1:5" x14ac:dyDescent="0.25">
      <c r="A603" s="9" t="s">
        <v>547</v>
      </c>
      <c r="B603" s="9" t="s">
        <v>2188</v>
      </c>
      <c r="C603" s="9" t="s">
        <v>1861</v>
      </c>
      <c r="D603" s="11">
        <f t="shared" si="18"/>
        <v>1</v>
      </c>
      <c r="E603" s="9" t="str">
        <f t="shared" si="19"/>
        <v>CL : Chile</v>
      </c>
    </row>
    <row r="604" spans="1:5" x14ac:dyDescent="0.25">
      <c r="A604" s="9" t="s">
        <v>548</v>
      </c>
      <c r="B604" s="9" t="s">
        <v>2188</v>
      </c>
      <c r="C604" s="9" t="s">
        <v>1861</v>
      </c>
      <c r="D604" s="11">
        <f t="shared" si="18"/>
        <v>1</v>
      </c>
      <c r="E604" s="9" t="str">
        <f t="shared" si="19"/>
        <v>CL : Chile</v>
      </c>
    </row>
    <row r="605" spans="1:5" x14ac:dyDescent="0.25">
      <c r="A605" s="9" t="s">
        <v>549</v>
      </c>
      <c r="B605" s="9" t="s">
        <v>2188</v>
      </c>
      <c r="C605" s="9" t="s">
        <v>1861</v>
      </c>
      <c r="D605" s="11">
        <f t="shared" si="18"/>
        <v>1</v>
      </c>
      <c r="E605" s="9" t="str">
        <f t="shared" si="19"/>
        <v>CL : Chile</v>
      </c>
    </row>
    <row r="606" spans="1:5" x14ac:dyDescent="0.25">
      <c r="A606" s="9" t="s">
        <v>550</v>
      </c>
      <c r="B606" s="9" t="s">
        <v>2188</v>
      </c>
      <c r="C606" s="9" t="s">
        <v>1861</v>
      </c>
      <c r="D606" s="11">
        <f t="shared" si="18"/>
        <v>1</v>
      </c>
      <c r="E606" s="9" t="str">
        <f t="shared" si="19"/>
        <v>CL : Chile</v>
      </c>
    </row>
    <row r="607" spans="1:5" x14ac:dyDescent="0.25">
      <c r="A607" s="9" t="s">
        <v>551</v>
      </c>
      <c r="B607" s="9" t="s">
        <v>2188</v>
      </c>
      <c r="C607" s="9" t="s">
        <v>1861</v>
      </c>
      <c r="D607" s="11">
        <f t="shared" si="18"/>
        <v>1</v>
      </c>
      <c r="E607" s="9" t="str">
        <f t="shared" si="19"/>
        <v>CL : Chile</v>
      </c>
    </row>
    <row r="608" spans="1:5" x14ac:dyDescent="0.25">
      <c r="A608" s="9" t="s">
        <v>552</v>
      </c>
      <c r="B608" s="9" t="s">
        <v>2188</v>
      </c>
      <c r="C608" s="9" t="s">
        <v>1861</v>
      </c>
      <c r="D608" s="11">
        <f t="shared" si="18"/>
        <v>1</v>
      </c>
      <c r="E608" s="9" t="str">
        <f t="shared" si="19"/>
        <v>CL : Chile</v>
      </c>
    </row>
    <row r="609" spans="1:5" x14ac:dyDescent="0.25">
      <c r="A609" s="9" t="s">
        <v>553</v>
      </c>
      <c r="B609" s="9" t="s">
        <v>2188</v>
      </c>
      <c r="C609" s="9" t="s">
        <v>1861</v>
      </c>
      <c r="D609" s="11">
        <f t="shared" si="18"/>
        <v>1</v>
      </c>
      <c r="E609" s="9" t="str">
        <f t="shared" si="19"/>
        <v>CL : Chile</v>
      </c>
    </row>
    <row r="610" spans="1:5" x14ac:dyDescent="0.25">
      <c r="A610" s="9" t="s">
        <v>554</v>
      </c>
      <c r="B610" s="9" t="s">
        <v>2188</v>
      </c>
      <c r="C610" s="9" t="s">
        <v>1861</v>
      </c>
      <c r="D610" s="11">
        <f t="shared" si="18"/>
        <v>1</v>
      </c>
      <c r="E610" s="9" t="str">
        <f t="shared" si="19"/>
        <v>CL : Chile</v>
      </c>
    </row>
    <row r="611" spans="1:5" x14ac:dyDescent="0.25">
      <c r="A611" s="9" t="s">
        <v>555</v>
      </c>
      <c r="B611" s="9" t="s">
        <v>2188</v>
      </c>
      <c r="C611" s="9" t="s">
        <v>1861</v>
      </c>
      <c r="D611" s="11">
        <f t="shared" si="18"/>
        <v>1</v>
      </c>
      <c r="E611" s="9" t="str">
        <f t="shared" si="19"/>
        <v>CL : Chile</v>
      </c>
    </row>
    <row r="612" spans="1:5" x14ac:dyDescent="0.25">
      <c r="A612" s="9" t="s">
        <v>556</v>
      </c>
      <c r="B612" s="9" t="s">
        <v>2188</v>
      </c>
      <c r="C612" s="9" t="s">
        <v>1861</v>
      </c>
      <c r="D612" s="11">
        <f t="shared" si="18"/>
        <v>1</v>
      </c>
      <c r="E612" s="9" t="str">
        <f t="shared" si="19"/>
        <v>CL : Chile</v>
      </c>
    </row>
    <row r="613" spans="1:5" x14ac:dyDescent="0.25">
      <c r="A613" s="9" t="s">
        <v>557</v>
      </c>
      <c r="B613" s="9" t="s">
        <v>2188</v>
      </c>
      <c r="C613" s="9" t="s">
        <v>1861</v>
      </c>
      <c r="D613" s="11">
        <f t="shared" si="18"/>
        <v>1</v>
      </c>
      <c r="E613" s="9" t="str">
        <f t="shared" si="19"/>
        <v>CL : Chile</v>
      </c>
    </row>
    <row r="614" spans="1:5" x14ac:dyDescent="0.25">
      <c r="A614" s="9" t="s">
        <v>558</v>
      </c>
      <c r="B614" s="9" t="s">
        <v>2188</v>
      </c>
      <c r="C614" s="9" t="s">
        <v>1861</v>
      </c>
      <c r="D614" s="11">
        <f t="shared" si="18"/>
        <v>1</v>
      </c>
      <c r="E614" s="9" t="str">
        <f t="shared" si="19"/>
        <v>CL : Chile</v>
      </c>
    </row>
    <row r="615" spans="1:5" x14ac:dyDescent="0.25">
      <c r="A615" s="9" t="s">
        <v>559</v>
      </c>
      <c r="B615" s="9" t="s">
        <v>2188</v>
      </c>
      <c r="C615" s="9" t="s">
        <v>1861</v>
      </c>
      <c r="D615" s="11">
        <f t="shared" si="18"/>
        <v>1</v>
      </c>
      <c r="E615" s="9" t="str">
        <f t="shared" si="19"/>
        <v>CL : Chile</v>
      </c>
    </row>
    <row r="616" spans="1:5" x14ac:dyDescent="0.25">
      <c r="A616" s="9" t="s">
        <v>2189</v>
      </c>
      <c r="B616" s="9" t="s">
        <v>2188</v>
      </c>
      <c r="C616" s="9" t="s">
        <v>1861</v>
      </c>
      <c r="D616" s="11">
        <f t="shared" si="18"/>
        <v>1</v>
      </c>
      <c r="E616" s="9" t="str">
        <f t="shared" si="19"/>
        <v>CL : Chile</v>
      </c>
    </row>
    <row r="617" spans="1:5" x14ac:dyDescent="0.25">
      <c r="A617" s="9" t="s">
        <v>2190</v>
      </c>
      <c r="B617" s="9" t="s">
        <v>2188</v>
      </c>
      <c r="C617" s="9" t="s">
        <v>1861</v>
      </c>
      <c r="D617" s="11">
        <f t="shared" si="18"/>
        <v>1</v>
      </c>
      <c r="E617" s="9" t="str">
        <f t="shared" si="19"/>
        <v>CL : Chile</v>
      </c>
    </row>
    <row r="618" spans="1:5" x14ac:dyDescent="0.25">
      <c r="A618" s="9" t="s">
        <v>560</v>
      </c>
      <c r="B618" s="9" t="s">
        <v>2188</v>
      </c>
      <c r="C618" s="9" t="s">
        <v>1861</v>
      </c>
      <c r="D618" s="11">
        <f t="shared" si="18"/>
        <v>1</v>
      </c>
      <c r="E618" s="9" t="str">
        <f t="shared" si="19"/>
        <v>CL : Chile</v>
      </c>
    </row>
    <row r="619" spans="1:5" x14ac:dyDescent="0.25">
      <c r="A619" s="9" t="s">
        <v>2191</v>
      </c>
      <c r="B619" s="9" t="s">
        <v>2192</v>
      </c>
      <c r="C619" s="9" t="s">
        <v>2193</v>
      </c>
      <c r="D619" s="11">
        <f t="shared" si="18"/>
        <v>1</v>
      </c>
      <c r="E619" s="9" t="str">
        <f t="shared" si="19"/>
        <v>DO : Dominican Republic</v>
      </c>
    </row>
    <row r="620" spans="1:5" x14ac:dyDescent="0.25">
      <c r="A620" s="9" t="s">
        <v>2194</v>
      </c>
      <c r="B620" s="9" t="s">
        <v>2192</v>
      </c>
      <c r="C620" s="9" t="s">
        <v>2193</v>
      </c>
      <c r="D620" s="11">
        <f t="shared" si="18"/>
        <v>1</v>
      </c>
      <c r="E620" s="9" t="str">
        <f t="shared" si="19"/>
        <v>DO : Dominican Republic</v>
      </c>
    </row>
    <row r="621" spans="1:5" x14ac:dyDescent="0.25">
      <c r="A621" s="9" t="s">
        <v>2195</v>
      </c>
      <c r="B621" s="9" t="s">
        <v>2196</v>
      </c>
      <c r="C621" s="9" t="s">
        <v>2197</v>
      </c>
      <c r="D621" s="11">
        <f t="shared" si="18"/>
        <v>1</v>
      </c>
      <c r="E621" s="9" t="str">
        <f t="shared" si="19"/>
        <v>CW : CuraÃ§ao</v>
      </c>
    </row>
    <row r="622" spans="1:5" x14ac:dyDescent="0.25">
      <c r="A622" s="9" t="s">
        <v>2198</v>
      </c>
      <c r="B622" s="9" t="s">
        <v>1991</v>
      </c>
      <c r="C622" s="9" t="s">
        <v>1420</v>
      </c>
      <c r="D622" s="11">
        <f t="shared" si="18"/>
        <v>2</v>
      </c>
      <c r="E622" s="9" t="str">
        <f t="shared" si="19"/>
        <v>1008 : All third countries</v>
      </c>
    </row>
    <row r="623" spans="1:5" x14ac:dyDescent="0.25">
      <c r="A623" s="9" t="s">
        <v>2198</v>
      </c>
      <c r="B623" s="9" t="s">
        <v>1990</v>
      </c>
      <c r="C623" s="9" t="s">
        <v>1397</v>
      </c>
      <c r="D623" s="11">
        <f t="shared" si="18"/>
        <v>2</v>
      </c>
      <c r="E623" s="9" t="str">
        <f t="shared" si="19"/>
        <v>1011 : ERGA OMNES</v>
      </c>
    </row>
    <row r="624" spans="1:5" x14ac:dyDescent="0.25">
      <c r="A624" s="9" t="s">
        <v>562</v>
      </c>
      <c r="B624" s="9" t="s">
        <v>1990</v>
      </c>
      <c r="C624" s="9" t="s">
        <v>1397</v>
      </c>
      <c r="D624" s="11">
        <f t="shared" si="18"/>
        <v>1</v>
      </c>
      <c r="E624" s="9" t="str">
        <f t="shared" si="19"/>
        <v>1011 : ERGA OMNES</v>
      </c>
    </row>
    <row r="625" spans="1:5" x14ac:dyDescent="0.25">
      <c r="A625" s="9" t="s">
        <v>564</v>
      </c>
      <c r="B625" s="9" t="s">
        <v>2199</v>
      </c>
      <c r="C625" s="9" t="s">
        <v>1873</v>
      </c>
      <c r="D625" s="11">
        <f t="shared" si="18"/>
        <v>1</v>
      </c>
      <c r="E625" s="9" t="str">
        <f t="shared" si="19"/>
        <v>AR : Argentina</v>
      </c>
    </row>
    <row r="626" spans="1:5" x14ac:dyDescent="0.25">
      <c r="A626" s="9" t="s">
        <v>565</v>
      </c>
      <c r="B626" s="9" t="s">
        <v>2200</v>
      </c>
      <c r="C626" s="9" t="s">
        <v>1875</v>
      </c>
      <c r="D626" s="11">
        <f t="shared" si="18"/>
        <v>1</v>
      </c>
      <c r="E626" s="9" t="str">
        <f t="shared" si="19"/>
        <v>AU : Australia</v>
      </c>
    </row>
    <row r="627" spans="1:5" x14ac:dyDescent="0.25">
      <c r="A627" s="9" t="s">
        <v>566</v>
      </c>
      <c r="B627" s="9" t="s">
        <v>2201</v>
      </c>
      <c r="C627" s="9" t="s">
        <v>1877</v>
      </c>
      <c r="D627" s="11">
        <f t="shared" si="18"/>
        <v>1</v>
      </c>
      <c r="E627" s="9" t="str">
        <f t="shared" si="19"/>
        <v>NZ : New Zealand</v>
      </c>
    </row>
    <row r="628" spans="1:5" x14ac:dyDescent="0.25">
      <c r="A628" s="9" t="s">
        <v>567</v>
      </c>
      <c r="B628" s="9" t="s">
        <v>2202</v>
      </c>
      <c r="C628" s="9" t="s">
        <v>1879</v>
      </c>
      <c r="D628" s="11">
        <f t="shared" si="18"/>
        <v>1</v>
      </c>
      <c r="E628" s="9" t="str">
        <f t="shared" si="19"/>
        <v>UY : Uruguay</v>
      </c>
    </row>
    <row r="629" spans="1:5" x14ac:dyDescent="0.25">
      <c r="A629" s="9" t="s">
        <v>568</v>
      </c>
      <c r="B629" s="9" t="s">
        <v>1990</v>
      </c>
      <c r="C629" s="9" t="s">
        <v>1397</v>
      </c>
      <c r="D629" s="11">
        <f t="shared" si="18"/>
        <v>2</v>
      </c>
      <c r="E629" s="9" t="str">
        <f t="shared" si="19"/>
        <v>1011 : ERGA OMNES</v>
      </c>
    </row>
    <row r="630" spans="1:5" x14ac:dyDescent="0.25">
      <c r="A630" s="9" t="s">
        <v>568</v>
      </c>
      <c r="B630" s="9" t="s">
        <v>2000</v>
      </c>
      <c r="C630" s="9" t="s">
        <v>1495</v>
      </c>
      <c r="D630" s="11">
        <f t="shared" si="18"/>
        <v>2</v>
      </c>
      <c r="E630" s="9" t="str">
        <f t="shared" si="19"/>
        <v>2500 : Member countries of WTO</v>
      </c>
    </row>
    <row r="631" spans="1:5" x14ac:dyDescent="0.25">
      <c r="A631" s="9" t="s">
        <v>569</v>
      </c>
      <c r="B631" s="9" t="s">
        <v>1990</v>
      </c>
      <c r="C631" s="9" t="s">
        <v>1397</v>
      </c>
      <c r="D631" s="11">
        <f t="shared" si="18"/>
        <v>1</v>
      </c>
      <c r="E631" s="9" t="str">
        <f t="shared" si="19"/>
        <v>1011 : ERGA OMNES</v>
      </c>
    </row>
    <row r="632" spans="1:5" x14ac:dyDescent="0.25">
      <c r="A632" s="9" t="s">
        <v>1898</v>
      </c>
      <c r="B632" s="9" t="s">
        <v>1990</v>
      </c>
      <c r="C632" s="9" t="s">
        <v>1397</v>
      </c>
      <c r="D632" s="11">
        <f t="shared" si="18"/>
        <v>1</v>
      </c>
      <c r="E632" s="9" t="str">
        <f t="shared" si="19"/>
        <v>1011 : ERGA OMNES</v>
      </c>
    </row>
    <row r="633" spans="1:5" x14ac:dyDescent="0.25">
      <c r="A633" s="9" t="s">
        <v>2203</v>
      </c>
      <c r="B633" s="9" t="s">
        <v>1991</v>
      </c>
      <c r="C633" s="9" t="s">
        <v>1420</v>
      </c>
      <c r="D633" s="11">
        <f t="shared" si="18"/>
        <v>1</v>
      </c>
      <c r="E633" s="9" t="str">
        <f t="shared" si="19"/>
        <v>1008 : All third countries</v>
      </c>
    </row>
    <row r="634" spans="1:5" x14ac:dyDescent="0.25">
      <c r="A634" s="9" t="s">
        <v>570</v>
      </c>
      <c r="B634" s="9" t="s">
        <v>2199</v>
      </c>
      <c r="C634" s="9" t="s">
        <v>1873</v>
      </c>
      <c r="D634" s="11">
        <f t="shared" si="18"/>
        <v>1</v>
      </c>
      <c r="E634" s="9" t="str">
        <f t="shared" si="19"/>
        <v>AR : Argentina</v>
      </c>
    </row>
    <row r="635" spans="1:5" x14ac:dyDescent="0.25">
      <c r="A635" s="9" t="s">
        <v>571</v>
      </c>
      <c r="B635" s="9" t="s">
        <v>2199</v>
      </c>
      <c r="C635" s="9" t="s">
        <v>1873</v>
      </c>
      <c r="D635" s="11">
        <f t="shared" si="18"/>
        <v>1</v>
      </c>
      <c r="E635" s="9" t="str">
        <f t="shared" si="19"/>
        <v>AR : Argentina</v>
      </c>
    </row>
    <row r="636" spans="1:5" x14ac:dyDescent="0.25">
      <c r="A636" s="9" t="s">
        <v>572</v>
      </c>
      <c r="B636" s="9" t="s">
        <v>2200</v>
      </c>
      <c r="C636" s="9" t="s">
        <v>1875</v>
      </c>
      <c r="D636" s="11">
        <f t="shared" si="18"/>
        <v>1</v>
      </c>
      <c r="E636" s="9" t="str">
        <f t="shared" si="19"/>
        <v>AU : Australia</v>
      </c>
    </row>
    <row r="637" spans="1:5" x14ac:dyDescent="0.25">
      <c r="A637" s="9" t="s">
        <v>573</v>
      </c>
      <c r="B637" s="9" t="s">
        <v>2200</v>
      </c>
      <c r="C637" s="9" t="s">
        <v>1875</v>
      </c>
      <c r="D637" s="11">
        <f t="shared" si="18"/>
        <v>1</v>
      </c>
      <c r="E637" s="9" t="str">
        <f t="shared" si="19"/>
        <v>AU : Australia</v>
      </c>
    </row>
    <row r="638" spans="1:5" x14ac:dyDescent="0.25">
      <c r="A638" s="9" t="s">
        <v>574</v>
      </c>
      <c r="B638" s="9" t="s">
        <v>2201</v>
      </c>
      <c r="C638" s="9" t="s">
        <v>1877</v>
      </c>
      <c r="D638" s="11">
        <f t="shared" si="18"/>
        <v>1</v>
      </c>
      <c r="E638" s="9" t="str">
        <f t="shared" si="19"/>
        <v>NZ : New Zealand</v>
      </c>
    </row>
    <row r="639" spans="1:5" x14ac:dyDescent="0.25">
      <c r="A639" s="9" t="s">
        <v>575</v>
      </c>
      <c r="B639" s="9" t="s">
        <v>2201</v>
      </c>
      <c r="C639" s="9" t="s">
        <v>1877</v>
      </c>
      <c r="D639" s="11">
        <f t="shared" si="18"/>
        <v>1</v>
      </c>
      <c r="E639" s="9" t="str">
        <f t="shared" si="19"/>
        <v>NZ : New Zealand</v>
      </c>
    </row>
    <row r="640" spans="1:5" x14ac:dyDescent="0.25">
      <c r="A640" s="9" t="s">
        <v>576</v>
      </c>
      <c r="B640" s="9" t="s">
        <v>2202</v>
      </c>
      <c r="C640" s="9" t="s">
        <v>1879</v>
      </c>
      <c r="D640" s="11">
        <f t="shared" si="18"/>
        <v>1</v>
      </c>
      <c r="E640" s="9" t="str">
        <f t="shared" si="19"/>
        <v>UY : Uruguay</v>
      </c>
    </row>
    <row r="641" spans="1:5" x14ac:dyDescent="0.25">
      <c r="A641" s="9" t="s">
        <v>577</v>
      </c>
      <c r="B641" s="9" t="s">
        <v>2202</v>
      </c>
      <c r="C641" s="9" t="s">
        <v>1879</v>
      </c>
      <c r="D641" s="11">
        <f t="shared" si="18"/>
        <v>1</v>
      </c>
      <c r="E641" s="9" t="str">
        <f t="shared" si="19"/>
        <v>UY : Uruguay</v>
      </c>
    </row>
    <row r="642" spans="1:5" x14ac:dyDescent="0.25">
      <c r="A642" s="9" t="s">
        <v>578</v>
      </c>
      <c r="B642" s="9" t="s">
        <v>2188</v>
      </c>
      <c r="C642" s="9" t="s">
        <v>1861</v>
      </c>
      <c r="D642" s="11">
        <f t="shared" ref="D642:D705" si="20">COUNTIF(A:A, A642)</f>
        <v>1</v>
      </c>
      <c r="E642" s="9" t="str">
        <f t="shared" ref="E642:E705" si="21" xml:space="preserve"> CONCATENATE(B642," : ", C642)</f>
        <v>CL : Chile</v>
      </c>
    </row>
    <row r="643" spans="1:5" x14ac:dyDescent="0.25">
      <c r="A643" s="9" t="s">
        <v>579</v>
      </c>
      <c r="B643" s="9" t="s">
        <v>2188</v>
      </c>
      <c r="C643" s="9" t="s">
        <v>1861</v>
      </c>
      <c r="D643" s="11">
        <f t="shared" si="20"/>
        <v>1</v>
      </c>
      <c r="E643" s="9" t="str">
        <f t="shared" si="21"/>
        <v>CL : Chile</v>
      </c>
    </row>
    <row r="644" spans="1:5" x14ac:dyDescent="0.25">
      <c r="A644" s="9" t="s">
        <v>580</v>
      </c>
      <c r="B644" s="9" t="s">
        <v>2009</v>
      </c>
      <c r="C644" s="9" t="s">
        <v>1547</v>
      </c>
      <c r="D644" s="11">
        <f t="shared" si="20"/>
        <v>1</v>
      </c>
      <c r="E644" s="9" t="str">
        <f t="shared" si="21"/>
        <v>IS : Iceland</v>
      </c>
    </row>
    <row r="645" spans="1:5" x14ac:dyDescent="0.25">
      <c r="A645" s="9" t="s">
        <v>582</v>
      </c>
      <c r="B645" s="9" t="s">
        <v>2009</v>
      </c>
      <c r="C645" s="9" t="s">
        <v>1547</v>
      </c>
      <c r="D645" s="11">
        <f t="shared" si="20"/>
        <v>1</v>
      </c>
      <c r="E645" s="9" t="str">
        <f t="shared" si="21"/>
        <v>IS : Iceland</v>
      </c>
    </row>
    <row r="646" spans="1:5" x14ac:dyDescent="0.25">
      <c r="A646" s="9" t="s">
        <v>584</v>
      </c>
      <c r="B646" s="9" t="s">
        <v>2009</v>
      </c>
      <c r="C646" s="9" t="s">
        <v>1547</v>
      </c>
      <c r="D646" s="11">
        <f t="shared" si="20"/>
        <v>1</v>
      </c>
      <c r="E646" s="9" t="str">
        <f t="shared" si="21"/>
        <v>IS : Iceland</v>
      </c>
    </row>
    <row r="647" spans="1:5" x14ac:dyDescent="0.25">
      <c r="A647" s="9" t="s">
        <v>585</v>
      </c>
      <c r="B647" s="9" t="s">
        <v>2010</v>
      </c>
      <c r="C647" s="9" t="s">
        <v>1550</v>
      </c>
      <c r="D647" s="11">
        <f t="shared" si="20"/>
        <v>1</v>
      </c>
      <c r="E647" s="9" t="str">
        <f t="shared" si="21"/>
        <v>NO : Norway</v>
      </c>
    </row>
    <row r="648" spans="1:5" x14ac:dyDescent="0.25">
      <c r="A648" s="9" t="s">
        <v>586</v>
      </c>
      <c r="B648" s="9" t="s">
        <v>2010</v>
      </c>
      <c r="C648" s="9" t="s">
        <v>1550</v>
      </c>
      <c r="D648" s="11">
        <f t="shared" si="20"/>
        <v>1</v>
      </c>
      <c r="E648" s="9" t="str">
        <f t="shared" si="21"/>
        <v>NO : Norway</v>
      </c>
    </row>
    <row r="649" spans="1:5" x14ac:dyDescent="0.25">
      <c r="A649" s="9" t="s">
        <v>587</v>
      </c>
      <c r="B649" s="9" t="s">
        <v>2008</v>
      </c>
      <c r="C649" s="9" t="s">
        <v>1543</v>
      </c>
      <c r="D649" s="11">
        <f t="shared" si="20"/>
        <v>1</v>
      </c>
      <c r="E649" s="9" t="str">
        <f t="shared" si="21"/>
        <v>GL : Greenland</v>
      </c>
    </row>
    <row r="650" spans="1:5" x14ac:dyDescent="0.25">
      <c r="A650" s="9" t="s">
        <v>588</v>
      </c>
      <c r="B650" s="9" t="s">
        <v>2008</v>
      </c>
      <c r="C650" s="9" t="s">
        <v>1543</v>
      </c>
      <c r="D650" s="11">
        <f t="shared" si="20"/>
        <v>1</v>
      </c>
      <c r="E650" s="9" t="str">
        <f t="shared" si="21"/>
        <v>GL : Greenland</v>
      </c>
    </row>
    <row r="651" spans="1:5" x14ac:dyDescent="0.25">
      <c r="A651" s="9" t="s">
        <v>589</v>
      </c>
      <c r="B651" s="9" t="s">
        <v>2007</v>
      </c>
      <c r="C651" s="9" t="s">
        <v>1534</v>
      </c>
      <c r="D651" s="11">
        <f t="shared" si="20"/>
        <v>1</v>
      </c>
      <c r="E651" s="9" t="str">
        <f t="shared" si="21"/>
        <v>FO : Faroe Islands</v>
      </c>
    </row>
    <row r="652" spans="1:5" x14ac:dyDescent="0.25">
      <c r="A652" s="9" t="s">
        <v>590</v>
      </c>
      <c r="B652" s="9" t="s">
        <v>2007</v>
      </c>
      <c r="C652" s="9" t="s">
        <v>1534</v>
      </c>
      <c r="D652" s="11">
        <f t="shared" si="20"/>
        <v>1</v>
      </c>
      <c r="E652" s="9" t="str">
        <f t="shared" si="21"/>
        <v>FO : Faroe Islands</v>
      </c>
    </row>
    <row r="653" spans="1:5" x14ac:dyDescent="0.25">
      <c r="A653" s="9" t="s">
        <v>591</v>
      </c>
      <c r="B653" s="9" t="s">
        <v>2002</v>
      </c>
      <c r="C653" s="9" t="s">
        <v>1498</v>
      </c>
      <c r="D653" s="11">
        <f t="shared" si="20"/>
        <v>1</v>
      </c>
      <c r="E653" s="9" t="str">
        <f t="shared" si="21"/>
        <v>TR : Turkey</v>
      </c>
    </row>
    <row r="654" spans="1:5" x14ac:dyDescent="0.25">
      <c r="A654" s="9" t="s">
        <v>592</v>
      </c>
      <c r="B654" s="9" t="s">
        <v>2002</v>
      </c>
      <c r="C654" s="9" t="s">
        <v>1498</v>
      </c>
      <c r="D654" s="11">
        <f t="shared" si="20"/>
        <v>1</v>
      </c>
      <c r="E654" s="9" t="str">
        <f t="shared" si="21"/>
        <v>TR : Turkey</v>
      </c>
    </row>
    <row r="655" spans="1:5" x14ac:dyDescent="0.25">
      <c r="A655" s="9" t="s">
        <v>2204</v>
      </c>
      <c r="B655" s="9" t="s">
        <v>1990</v>
      </c>
      <c r="C655" s="9" t="s">
        <v>1397</v>
      </c>
      <c r="D655" s="11">
        <f t="shared" si="20"/>
        <v>1</v>
      </c>
      <c r="E655" s="9" t="str">
        <f t="shared" si="21"/>
        <v>1011 : ERGA OMNES</v>
      </c>
    </row>
    <row r="656" spans="1:5" x14ac:dyDescent="0.25">
      <c r="A656" s="9" t="s">
        <v>593</v>
      </c>
      <c r="B656" s="9" t="s">
        <v>2000</v>
      </c>
      <c r="C656" s="9" t="s">
        <v>1495</v>
      </c>
      <c r="D656" s="11">
        <f t="shared" si="20"/>
        <v>1</v>
      </c>
      <c r="E656" s="9" t="str">
        <f t="shared" si="21"/>
        <v>2500 : Member countries of WTO</v>
      </c>
    </row>
    <row r="657" spans="1:5" x14ac:dyDescent="0.25">
      <c r="A657" s="9" t="s">
        <v>594</v>
      </c>
      <c r="B657" s="9" t="s">
        <v>2000</v>
      </c>
      <c r="C657" s="9" t="s">
        <v>1495</v>
      </c>
      <c r="D657" s="11">
        <f t="shared" si="20"/>
        <v>1</v>
      </c>
      <c r="E657" s="9" t="str">
        <f t="shared" si="21"/>
        <v>2500 : Member countries of WTO</v>
      </c>
    </row>
    <row r="658" spans="1:5" x14ac:dyDescent="0.25">
      <c r="A658" s="9" t="s">
        <v>595</v>
      </c>
      <c r="B658" s="9" t="s">
        <v>1990</v>
      </c>
      <c r="C658" s="9" t="s">
        <v>1397</v>
      </c>
      <c r="D658" s="11">
        <f t="shared" si="20"/>
        <v>1</v>
      </c>
      <c r="E658" s="9" t="str">
        <f t="shared" si="21"/>
        <v>1011 : ERGA OMNES</v>
      </c>
    </row>
    <row r="659" spans="1:5" x14ac:dyDescent="0.25">
      <c r="A659" s="9" t="s">
        <v>596</v>
      </c>
      <c r="B659" s="9" t="s">
        <v>1990</v>
      </c>
      <c r="C659" s="9" t="s">
        <v>1397</v>
      </c>
      <c r="D659" s="11">
        <f t="shared" si="20"/>
        <v>1</v>
      </c>
      <c r="E659" s="9" t="str">
        <f t="shared" si="21"/>
        <v>1011 : ERGA OMNES</v>
      </c>
    </row>
    <row r="660" spans="1:5" x14ac:dyDescent="0.25">
      <c r="A660" s="9" t="s">
        <v>597</v>
      </c>
      <c r="B660" s="9" t="s">
        <v>1990</v>
      </c>
      <c r="C660" s="9" t="s">
        <v>1397</v>
      </c>
      <c r="D660" s="11">
        <f t="shared" si="20"/>
        <v>1</v>
      </c>
      <c r="E660" s="9" t="str">
        <f t="shared" si="21"/>
        <v>1011 : ERGA OMNES</v>
      </c>
    </row>
    <row r="661" spans="1:5" x14ac:dyDescent="0.25">
      <c r="A661" s="9" t="s">
        <v>2205</v>
      </c>
      <c r="B661" s="9" t="s">
        <v>2199</v>
      </c>
      <c r="C661" s="9" t="s">
        <v>1873</v>
      </c>
      <c r="D661" s="11">
        <f t="shared" si="20"/>
        <v>6</v>
      </c>
      <c r="E661" s="9" t="str">
        <f t="shared" si="21"/>
        <v>AR : Argentina</v>
      </c>
    </row>
    <row r="662" spans="1:5" x14ac:dyDescent="0.25">
      <c r="A662" s="9" t="s">
        <v>2205</v>
      </c>
      <c r="B662" s="9" t="s">
        <v>2200</v>
      </c>
      <c r="C662" s="9" t="s">
        <v>1875</v>
      </c>
      <c r="D662" s="11">
        <f t="shared" si="20"/>
        <v>6</v>
      </c>
      <c r="E662" s="9" t="str">
        <f t="shared" si="21"/>
        <v>AU : Australia</v>
      </c>
    </row>
    <row r="663" spans="1:5" x14ac:dyDescent="0.25">
      <c r="A663" s="9" t="s">
        <v>2205</v>
      </c>
      <c r="B663" s="9" t="s">
        <v>2206</v>
      </c>
      <c r="C663" s="9" t="s">
        <v>1958</v>
      </c>
      <c r="D663" s="11">
        <f t="shared" si="20"/>
        <v>6</v>
      </c>
      <c r="E663" s="9" t="str">
        <f t="shared" si="21"/>
        <v>CA : Canada</v>
      </c>
    </row>
    <row r="664" spans="1:5" x14ac:dyDescent="0.25">
      <c r="A664" s="9" t="s">
        <v>2205</v>
      </c>
      <c r="B664" s="9" t="s">
        <v>2201</v>
      </c>
      <c r="C664" s="9" t="s">
        <v>1877</v>
      </c>
      <c r="D664" s="11">
        <f t="shared" si="20"/>
        <v>6</v>
      </c>
      <c r="E664" s="9" t="str">
        <f t="shared" si="21"/>
        <v>NZ : New Zealand</v>
      </c>
    </row>
    <row r="665" spans="1:5" x14ac:dyDescent="0.25">
      <c r="A665" s="9" t="s">
        <v>2205</v>
      </c>
      <c r="B665" s="9" t="s">
        <v>1992</v>
      </c>
      <c r="C665" s="9" t="s">
        <v>1465</v>
      </c>
      <c r="D665" s="11">
        <f t="shared" si="20"/>
        <v>6</v>
      </c>
      <c r="E665" s="9" t="str">
        <f t="shared" si="21"/>
        <v>US : United States of America</v>
      </c>
    </row>
    <row r="666" spans="1:5" x14ac:dyDescent="0.25">
      <c r="A666" s="9" t="s">
        <v>2205</v>
      </c>
      <c r="B666" s="9" t="s">
        <v>2202</v>
      </c>
      <c r="C666" s="9" t="s">
        <v>1879</v>
      </c>
      <c r="D666" s="11">
        <f t="shared" si="20"/>
        <v>6</v>
      </c>
      <c r="E666" s="9" t="str">
        <f t="shared" si="21"/>
        <v>UY : Uruguay</v>
      </c>
    </row>
    <row r="667" spans="1:5" x14ac:dyDescent="0.25">
      <c r="A667" s="9" t="s">
        <v>598</v>
      </c>
      <c r="B667" s="9" t="s">
        <v>2199</v>
      </c>
      <c r="C667" s="9" t="s">
        <v>1873</v>
      </c>
      <c r="D667" s="11">
        <f t="shared" si="20"/>
        <v>6</v>
      </c>
      <c r="E667" s="9" t="str">
        <f t="shared" si="21"/>
        <v>AR : Argentina</v>
      </c>
    </row>
    <row r="668" spans="1:5" x14ac:dyDescent="0.25">
      <c r="A668" s="9" t="s">
        <v>598</v>
      </c>
      <c r="B668" s="9" t="s">
        <v>2200</v>
      </c>
      <c r="C668" s="9" t="s">
        <v>1875</v>
      </c>
      <c r="D668" s="11">
        <f t="shared" si="20"/>
        <v>6</v>
      </c>
      <c r="E668" s="9" t="str">
        <f t="shared" si="21"/>
        <v>AU : Australia</v>
      </c>
    </row>
    <row r="669" spans="1:5" x14ac:dyDescent="0.25">
      <c r="A669" s="9" t="s">
        <v>598</v>
      </c>
      <c r="B669" s="9" t="s">
        <v>2206</v>
      </c>
      <c r="C669" s="9" t="s">
        <v>1958</v>
      </c>
      <c r="D669" s="11">
        <f t="shared" si="20"/>
        <v>6</v>
      </c>
      <c r="E669" s="9" t="str">
        <f t="shared" si="21"/>
        <v>CA : Canada</v>
      </c>
    </row>
    <row r="670" spans="1:5" x14ac:dyDescent="0.25">
      <c r="A670" s="9" t="s">
        <v>598</v>
      </c>
      <c r="B670" s="9" t="s">
        <v>2201</v>
      </c>
      <c r="C670" s="9" t="s">
        <v>1877</v>
      </c>
      <c r="D670" s="11">
        <f t="shared" si="20"/>
        <v>6</v>
      </c>
      <c r="E670" s="9" t="str">
        <f t="shared" si="21"/>
        <v>NZ : New Zealand</v>
      </c>
    </row>
    <row r="671" spans="1:5" x14ac:dyDescent="0.25">
      <c r="A671" s="9" t="s">
        <v>598</v>
      </c>
      <c r="B671" s="9" t="s">
        <v>1992</v>
      </c>
      <c r="C671" s="9" t="s">
        <v>1465</v>
      </c>
      <c r="D671" s="11">
        <f t="shared" si="20"/>
        <v>6</v>
      </c>
      <c r="E671" s="9" t="str">
        <f t="shared" si="21"/>
        <v>US : United States of America</v>
      </c>
    </row>
    <row r="672" spans="1:5" x14ac:dyDescent="0.25">
      <c r="A672" s="9" t="s">
        <v>598</v>
      </c>
      <c r="B672" s="9" t="s">
        <v>2202</v>
      </c>
      <c r="C672" s="9" t="s">
        <v>1879</v>
      </c>
      <c r="D672" s="11">
        <f t="shared" si="20"/>
        <v>6</v>
      </c>
      <c r="E672" s="9" t="str">
        <f t="shared" si="21"/>
        <v>UY : Uruguay</v>
      </c>
    </row>
    <row r="673" spans="1:5" x14ac:dyDescent="0.25">
      <c r="A673" s="9" t="s">
        <v>2207</v>
      </c>
      <c r="B673" s="9" t="s">
        <v>2208</v>
      </c>
      <c r="C673" s="9" t="s">
        <v>2209</v>
      </c>
      <c r="D673" s="11">
        <f t="shared" si="20"/>
        <v>1</v>
      </c>
      <c r="E673" s="9" t="str">
        <f t="shared" si="21"/>
        <v>PK : Pakistan</v>
      </c>
    </row>
    <row r="674" spans="1:5" x14ac:dyDescent="0.25">
      <c r="A674" s="9" t="s">
        <v>2210</v>
      </c>
      <c r="B674" s="9" t="s">
        <v>2208</v>
      </c>
      <c r="C674" s="9" t="s">
        <v>2209</v>
      </c>
      <c r="D674" s="11">
        <f t="shared" si="20"/>
        <v>1</v>
      </c>
      <c r="E674" s="9" t="str">
        <f t="shared" si="21"/>
        <v>PK : Pakistan</v>
      </c>
    </row>
    <row r="675" spans="1:5" x14ac:dyDescent="0.25">
      <c r="A675" s="9" t="s">
        <v>2211</v>
      </c>
      <c r="B675" s="9" t="s">
        <v>2208</v>
      </c>
      <c r="C675" s="9" t="s">
        <v>2209</v>
      </c>
      <c r="D675" s="11">
        <f t="shared" si="20"/>
        <v>1</v>
      </c>
      <c r="E675" s="9" t="str">
        <f t="shared" si="21"/>
        <v>PK : Pakistan</v>
      </c>
    </row>
    <row r="676" spans="1:5" x14ac:dyDescent="0.25">
      <c r="A676" s="9" t="s">
        <v>2212</v>
      </c>
      <c r="B676" s="9" t="s">
        <v>2208</v>
      </c>
      <c r="C676" s="9" t="s">
        <v>2209</v>
      </c>
      <c r="D676" s="11">
        <f t="shared" si="20"/>
        <v>1</v>
      </c>
      <c r="E676" s="9" t="str">
        <f t="shared" si="21"/>
        <v>PK : Pakistan</v>
      </c>
    </row>
    <row r="677" spans="1:5" x14ac:dyDescent="0.25">
      <c r="A677" s="9" t="s">
        <v>2213</v>
      </c>
      <c r="B677" s="9" t="s">
        <v>2208</v>
      </c>
      <c r="C677" s="9" t="s">
        <v>2209</v>
      </c>
      <c r="D677" s="11">
        <f t="shared" si="20"/>
        <v>1</v>
      </c>
      <c r="E677" s="9" t="str">
        <f t="shared" si="21"/>
        <v>PK : Pakistan</v>
      </c>
    </row>
    <row r="678" spans="1:5" x14ac:dyDescent="0.25">
      <c r="A678" s="9" t="s">
        <v>2214</v>
      </c>
      <c r="B678" s="9" t="s">
        <v>2208</v>
      </c>
      <c r="C678" s="9" t="s">
        <v>2209</v>
      </c>
      <c r="D678" s="11">
        <f t="shared" si="20"/>
        <v>1</v>
      </c>
      <c r="E678" s="9" t="str">
        <f t="shared" si="21"/>
        <v>PK : Pakistan</v>
      </c>
    </row>
    <row r="679" spans="1:5" x14ac:dyDescent="0.25">
      <c r="A679" s="9" t="s">
        <v>2215</v>
      </c>
      <c r="B679" s="9" t="s">
        <v>2208</v>
      </c>
      <c r="C679" s="9" t="s">
        <v>2209</v>
      </c>
      <c r="D679" s="11">
        <f t="shared" si="20"/>
        <v>1</v>
      </c>
      <c r="E679" s="9" t="str">
        <f t="shared" si="21"/>
        <v>PK : Pakistan</v>
      </c>
    </row>
    <row r="680" spans="1:5" x14ac:dyDescent="0.25">
      <c r="A680" s="9" t="s">
        <v>2216</v>
      </c>
      <c r="B680" s="9" t="s">
        <v>2208</v>
      </c>
      <c r="C680" s="9" t="s">
        <v>2209</v>
      </c>
      <c r="D680" s="11">
        <f t="shared" si="20"/>
        <v>1</v>
      </c>
      <c r="E680" s="9" t="str">
        <f t="shared" si="21"/>
        <v>PK : Pakistan</v>
      </c>
    </row>
    <row r="681" spans="1:5" x14ac:dyDescent="0.25">
      <c r="A681" s="9" t="s">
        <v>2217</v>
      </c>
      <c r="B681" s="9" t="s">
        <v>2208</v>
      </c>
      <c r="C681" s="9" t="s">
        <v>2209</v>
      </c>
      <c r="D681" s="11">
        <f t="shared" si="20"/>
        <v>1</v>
      </c>
      <c r="E681" s="9" t="str">
        <f t="shared" si="21"/>
        <v>PK : Pakistan</v>
      </c>
    </row>
    <row r="682" spans="1:5" x14ac:dyDescent="0.25">
      <c r="A682" s="9" t="s">
        <v>2218</v>
      </c>
      <c r="B682" s="9" t="s">
        <v>2208</v>
      </c>
      <c r="C682" s="9" t="s">
        <v>2209</v>
      </c>
      <c r="D682" s="11">
        <f t="shared" si="20"/>
        <v>1</v>
      </c>
      <c r="E682" s="9" t="str">
        <f t="shared" si="21"/>
        <v>PK : Pakistan</v>
      </c>
    </row>
    <row r="683" spans="1:5" x14ac:dyDescent="0.25">
      <c r="A683" s="9" t="s">
        <v>2219</v>
      </c>
      <c r="B683" s="9" t="s">
        <v>2208</v>
      </c>
      <c r="C683" s="9" t="s">
        <v>2209</v>
      </c>
      <c r="D683" s="11">
        <f t="shared" si="20"/>
        <v>1</v>
      </c>
      <c r="E683" s="9" t="str">
        <f t="shared" si="21"/>
        <v>PK : Pakistan</v>
      </c>
    </row>
    <row r="684" spans="1:5" x14ac:dyDescent="0.25">
      <c r="A684" s="9" t="s">
        <v>2220</v>
      </c>
      <c r="B684" s="9" t="s">
        <v>2208</v>
      </c>
      <c r="C684" s="9" t="s">
        <v>2209</v>
      </c>
      <c r="D684" s="11">
        <f t="shared" si="20"/>
        <v>1</v>
      </c>
      <c r="E684" s="9" t="str">
        <f t="shared" si="21"/>
        <v>PK : Pakistan</v>
      </c>
    </row>
    <row r="685" spans="1:5" x14ac:dyDescent="0.25">
      <c r="A685" s="9" t="s">
        <v>2221</v>
      </c>
      <c r="B685" s="9" t="s">
        <v>2208</v>
      </c>
      <c r="C685" s="9" t="s">
        <v>2209</v>
      </c>
      <c r="D685" s="11">
        <f t="shared" si="20"/>
        <v>1</v>
      </c>
      <c r="E685" s="9" t="str">
        <f t="shared" si="21"/>
        <v>PK : Pakistan</v>
      </c>
    </row>
    <row r="686" spans="1:5" x14ac:dyDescent="0.25">
      <c r="A686" s="9" t="s">
        <v>2222</v>
      </c>
      <c r="B686" s="9" t="s">
        <v>2208</v>
      </c>
      <c r="C686" s="9" t="s">
        <v>2209</v>
      </c>
      <c r="D686" s="11">
        <f t="shared" si="20"/>
        <v>1</v>
      </c>
      <c r="E686" s="9" t="str">
        <f t="shared" si="21"/>
        <v>PK : Pakistan</v>
      </c>
    </row>
    <row r="687" spans="1:5" x14ac:dyDescent="0.25">
      <c r="A687" s="9" t="s">
        <v>2223</v>
      </c>
      <c r="B687" s="9" t="s">
        <v>2208</v>
      </c>
      <c r="C687" s="9" t="s">
        <v>2209</v>
      </c>
      <c r="D687" s="11">
        <f t="shared" si="20"/>
        <v>1</v>
      </c>
      <c r="E687" s="9" t="str">
        <f t="shared" si="21"/>
        <v>PK : Pakistan</v>
      </c>
    </row>
    <row r="688" spans="1:5" x14ac:dyDescent="0.25">
      <c r="A688" s="9" t="s">
        <v>2224</v>
      </c>
      <c r="B688" s="9" t="s">
        <v>2208</v>
      </c>
      <c r="C688" s="9" t="s">
        <v>2209</v>
      </c>
      <c r="D688" s="11">
        <f t="shared" si="20"/>
        <v>1</v>
      </c>
      <c r="E688" s="9" t="str">
        <f t="shared" si="21"/>
        <v>PK : Pakistan</v>
      </c>
    </row>
    <row r="689" spans="1:5" x14ac:dyDescent="0.25">
      <c r="A689" s="9" t="s">
        <v>2225</v>
      </c>
      <c r="B689" s="9" t="s">
        <v>2208</v>
      </c>
      <c r="C689" s="9" t="s">
        <v>2209</v>
      </c>
      <c r="D689" s="11">
        <f t="shared" si="20"/>
        <v>1</v>
      </c>
      <c r="E689" s="9" t="str">
        <f t="shared" si="21"/>
        <v>PK : Pakistan</v>
      </c>
    </row>
    <row r="690" spans="1:5" x14ac:dyDescent="0.25">
      <c r="A690" s="9" t="s">
        <v>2226</v>
      </c>
      <c r="B690" s="9" t="s">
        <v>2208</v>
      </c>
      <c r="C690" s="9" t="s">
        <v>2209</v>
      </c>
      <c r="D690" s="11">
        <f t="shared" si="20"/>
        <v>1</v>
      </c>
      <c r="E690" s="9" t="str">
        <f t="shared" si="21"/>
        <v>PK : Pakistan</v>
      </c>
    </row>
    <row r="691" spans="1:5" x14ac:dyDescent="0.25">
      <c r="A691" s="9" t="s">
        <v>2227</v>
      </c>
      <c r="B691" s="9" t="s">
        <v>2208</v>
      </c>
      <c r="C691" s="9" t="s">
        <v>2209</v>
      </c>
      <c r="D691" s="11">
        <f t="shared" si="20"/>
        <v>1</v>
      </c>
      <c r="E691" s="9" t="str">
        <f t="shared" si="21"/>
        <v>PK : Pakistan</v>
      </c>
    </row>
    <row r="692" spans="1:5" x14ac:dyDescent="0.25">
      <c r="A692" s="9" t="s">
        <v>2228</v>
      </c>
      <c r="B692" s="9" t="s">
        <v>2208</v>
      </c>
      <c r="C692" s="9" t="s">
        <v>2209</v>
      </c>
      <c r="D692" s="11">
        <f t="shared" si="20"/>
        <v>1</v>
      </c>
      <c r="E692" s="9" t="str">
        <f t="shared" si="21"/>
        <v>PK : Pakistan</v>
      </c>
    </row>
    <row r="693" spans="1:5" x14ac:dyDescent="0.25">
      <c r="A693" s="9" t="s">
        <v>2229</v>
      </c>
      <c r="B693" s="9" t="s">
        <v>2208</v>
      </c>
      <c r="C693" s="9" t="s">
        <v>2209</v>
      </c>
      <c r="D693" s="11">
        <f t="shared" si="20"/>
        <v>1</v>
      </c>
      <c r="E693" s="9" t="str">
        <f t="shared" si="21"/>
        <v>PK : Pakistan</v>
      </c>
    </row>
    <row r="694" spans="1:5" x14ac:dyDescent="0.25">
      <c r="A694" s="9" t="s">
        <v>2230</v>
      </c>
      <c r="B694" s="9" t="s">
        <v>2208</v>
      </c>
      <c r="C694" s="9" t="s">
        <v>2209</v>
      </c>
      <c r="D694" s="11">
        <f t="shared" si="20"/>
        <v>1</v>
      </c>
      <c r="E694" s="9" t="str">
        <f t="shared" si="21"/>
        <v>PK : Pakistan</v>
      </c>
    </row>
    <row r="695" spans="1:5" x14ac:dyDescent="0.25">
      <c r="A695" s="9" t="s">
        <v>2231</v>
      </c>
      <c r="B695" s="9" t="s">
        <v>2208</v>
      </c>
      <c r="C695" s="9" t="s">
        <v>2209</v>
      </c>
      <c r="D695" s="11">
        <f t="shared" si="20"/>
        <v>1</v>
      </c>
      <c r="E695" s="9" t="str">
        <f t="shared" si="21"/>
        <v>PK : Pakistan</v>
      </c>
    </row>
    <row r="696" spans="1:5" x14ac:dyDescent="0.25">
      <c r="A696" s="9" t="s">
        <v>2232</v>
      </c>
      <c r="B696" s="9" t="s">
        <v>2208</v>
      </c>
      <c r="C696" s="9" t="s">
        <v>2209</v>
      </c>
      <c r="D696" s="11">
        <f t="shared" si="20"/>
        <v>1</v>
      </c>
      <c r="E696" s="9" t="str">
        <f t="shared" si="21"/>
        <v>PK : Pakistan</v>
      </c>
    </row>
    <row r="697" spans="1:5" x14ac:dyDescent="0.25">
      <c r="A697" s="9" t="s">
        <v>2233</v>
      </c>
      <c r="B697" s="9" t="s">
        <v>2208</v>
      </c>
      <c r="C697" s="9" t="s">
        <v>2209</v>
      </c>
      <c r="D697" s="11">
        <f t="shared" si="20"/>
        <v>1</v>
      </c>
      <c r="E697" s="9" t="str">
        <f t="shared" si="21"/>
        <v>PK : Pakistan</v>
      </c>
    </row>
    <row r="698" spans="1:5" x14ac:dyDescent="0.25">
      <c r="A698" s="9" t="s">
        <v>2234</v>
      </c>
      <c r="B698" s="9" t="s">
        <v>2208</v>
      </c>
      <c r="C698" s="9" t="s">
        <v>2209</v>
      </c>
      <c r="D698" s="11">
        <f t="shared" si="20"/>
        <v>1</v>
      </c>
      <c r="E698" s="9" t="str">
        <f t="shared" si="21"/>
        <v>PK : Pakistan</v>
      </c>
    </row>
    <row r="699" spans="1:5" x14ac:dyDescent="0.25">
      <c r="A699" s="9" t="s">
        <v>601</v>
      </c>
      <c r="B699" s="9" t="s">
        <v>2235</v>
      </c>
      <c r="C699" s="9" t="s">
        <v>1903</v>
      </c>
      <c r="D699" s="11">
        <f t="shared" si="20"/>
        <v>1</v>
      </c>
      <c r="E699" s="9" t="str">
        <f t="shared" si="21"/>
        <v>KR : Korea, Republic of (South Korea)</v>
      </c>
    </row>
    <row r="700" spans="1:5" x14ac:dyDescent="0.25">
      <c r="A700" s="9" t="s">
        <v>603</v>
      </c>
      <c r="B700" s="9" t="s">
        <v>2235</v>
      </c>
      <c r="C700" s="9" t="s">
        <v>1903</v>
      </c>
      <c r="D700" s="11">
        <f t="shared" si="20"/>
        <v>1</v>
      </c>
      <c r="E700" s="9" t="str">
        <f t="shared" si="21"/>
        <v>KR : Korea, Republic of (South Korea)</v>
      </c>
    </row>
    <row r="701" spans="1:5" x14ac:dyDescent="0.25">
      <c r="A701" s="9" t="s">
        <v>604</v>
      </c>
      <c r="B701" s="9" t="s">
        <v>2235</v>
      </c>
      <c r="C701" s="9" t="s">
        <v>1903</v>
      </c>
      <c r="D701" s="11">
        <f t="shared" si="20"/>
        <v>1</v>
      </c>
      <c r="E701" s="9" t="str">
        <f t="shared" si="21"/>
        <v>KR : Korea, Republic of (South Korea)</v>
      </c>
    </row>
    <row r="702" spans="1:5" x14ac:dyDescent="0.25">
      <c r="A702" s="9" t="s">
        <v>605</v>
      </c>
      <c r="B702" s="9" t="s">
        <v>2235</v>
      </c>
      <c r="C702" s="9" t="s">
        <v>1903</v>
      </c>
      <c r="D702" s="11">
        <f t="shared" si="20"/>
        <v>1</v>
      </c>
      <c r="E702" s="9" t="str">
        <f t="shared" si="21"/>
        <v>KR : Korea, Republic of (South Korea)</v>
      </c>
    </row>
    <row r="703" spans="1:5" x14ac:dyDescent="0.25">
      <c r="A703" s="9" t="s">
        <v>606</v>
      </c>
      <c r="B703" s="9" t="s">
        <v>2235</v>
      </c>
      <c r="C703" s="9" t="s">
        <v>1903</v>
      </c>
      <c r="D703" s="11">
        <f t="shared" si="20"/>
        <v>1</v>
      </c>
      <c r="E703" s="9" t="str">
        <f t="shared" si="21"/>
        <v>KR : Korea, Republic of (South Korea)</v>
      </c>
    </row>
    <row r="704" spans="1:5" x14ac:dyDescent="0.25">
      <c r="A704" s="9" t="s">
        <v>607</v>
      </c>
      <c r="B704" s="9" t="s">
        <v>2235</v>
      </c>
      <c r="C704" s="9" t="s">
        <v>1903</v>
      </c>
      <c r="D704" s="11">
        <f t="shared" si="20"/>
        <v>1</v>
      </c>
      <c r="E704" s="9" t="str">
        <f t="shared" si="21"/>
        <v>KR : Korea, Republic of (South Korea)</v>
      </c>
    </row>
    <row r="705" spans="1:5" x14ac:dyDescent="0.25">
      <c r="A705" s="9" t="s">
        <v>608</v>
      </c>
      <c r="B705" s="9" t="s">
        <v>2235</v>
      </c>
      <c r="C705" s="9" t="s">
        <v>1903</v>
      </c>
      <c r="D705" s="11">
        <f t="shared" si="20"/>
        <v>1</v>
      </c>
      <c r="E705" s="9" t="str">
        <f t="shared" si="21"/>
        <v>KR : Korea, Republic of (South Korea)</v>
      </c>
    </row>
    <row r="706" spans="1:5" x14ac:dyDescent="0.25">
      <c r="A706" s="9" t="s">
        <v>609</v>
      </c>
      <c r="B706" s="9" t="s">
        <v>2235</v>
      </c>
      <c r="C706" s="9" t="s">
        <v>1903</v>
      </c>
      <c r="D706" s="11">
        <f t="shared" ref="D706:D769" si="22">COUNTIF(A:A, A706)</f>
        <v>1</v>
      </c>
      <c r="E706" s="9" t="str">
        <f t="shared" ref="E706:E769" si="23" xml:space="preserve"> CONCATENATE(B706," : ", C706)</f>
        <v>KR : Korea, Republic of (South Korea)</v>
      </c>
    </row>
    <row r="707" spans="1:5" x14ac:dyDescent="0.25">
      <c r="A707" s="9" t="s">
        <v>611</v>
      </c>
      <c r="B707" s="9" t="s">
        <v>2235</v>
      </c>
      <c r="C707" s="9" t="s">
        <v>1903</v>
      </c>
      <c r="D707" s="11">
        <f t="shared" si="22"/>
        <v>1</v>
      </c>
      <c r="E707" s="9" t="str">
        <f t="shared" si="23"/>
        <v>KR : Korea, Republic of (South Korea)</v>
      </c>
    </row>
    <row r="708" spans="1:5" x14ac:dyDescent="0.25">
      <c r="A708" s="9" t="s">
        <v>612</v>
      </c>
      <c r="B708" s="9" t="s">
        <v>2235</v>
      </c>
      <c r="C708" s="9" t="s">
        <v>1903</v>
      </c>
      <c r="D708" s="11">
        <f t="shared" si="22"/>
        <v>1</v>
      </c>
      <c r="E708" s="9" t="str">
        <f t="shared" si="23"/>
        <v>KR : Korea, Republic of (South Korea)</v>
      </c>
    </row>
    <row r="709" spans="1:5" x14ac:dyDescent="0.25">
      <c r="A709" s="9" t="s">
        <v>613</v>
      </c>
      <c r="B709" s="9" t="s">
        <v>2235</v>
      </c>
      <c r="C709" s="9" t="s">
        <v>1903</v>
      </c>
      <c r="D709" s="11">
        <f t="shared" si="22"/>
        <v>1</v>
      </c>
      <c r="E709" s="9" t="str">
        <f t="shared" si="23"/>
        <v>KR : Korea, Republic of (South Korea)</v>
      </c>
    </row>
    <row r="710" spans="1:5" x14ac:dyDescent="0.25">
      <c r="A710" s="9" t="s">
        <v>614</v>
      </c>
      <c r="B710" s="9" t="s">
        <v>2235</v>
      </c>
      <c r="C710" s="9" t="s">
        <v>1903</v>
      </c>
      <c r="D710" s="11">
        <f t="shared" si="22"/>
        <v>1</v>
      </c>
      <c r="E710" s="9" t="str">
        <f t="shared" si="23"/>
        <v>KR : Korea, Republic of (South Korea)</v>
      </c>
    </row>
    <row r="711" spans="1:5" x14ac:dyDescent="0.25">
      <c r="A711" s="9" t="s">
        <v>615</v>
      </c>
      <c r="B711" s="9" t="s">
        <v>1990</v>
      </c>
      <c r="C711" s="9" t="s">
        <v>1397</v>
      </c>
      <c r="D711" s="11">
        <f t="shared" si="22"/>
        <v>1</v>
      </c>
      <c r="E711" s="9" t="str">
        <f t="shared" si="23"/>
        <v>1011 : ERGA OMNES</v>
      </c>
    </row>
    <row r="712" spans="1:5" x14ac:dyDescent="0.25">
      <c r="A712" s="9" t="s">
        <v>616</v>
      </c>
      <c r="B712" s="9" t="s">
        <v>1990</v>
      </c>
      <c r="C712" s="9" t="s">
        <v>1397</v>
      </c>
      <c r="D712" s="11">
        <f t="shared" si="22"/>
        <v>1</v>
      </c>
      <c r="E712" s="9" t="str">
        <f t="shared" si="23"/>
        <v>1011 : ERGA OMNES</v>
      </c>
    </row>
    <row r="713" spans="1:5" x14ac:dyDescent="0.25">
      <c r="A713" s="9" t="s">
        <v>2236</v>
      </c>
      <c r="B713" s="9" t="s">
        <v>1990</v>
      </c>
      <c r="C713" s="9" t="s">
        <v>1397</v>
      </c>
      <c r="D713" s="11">
        <f t="shared" si="22"/>
        <v>1</v>
      </c>
      <c r="E713" s="9" t="str">
        <f t="shared" si="23"/>
        <v>1011 : ERGA OMNES</v>
      </c>
    </row>
    <row r="714" spans="1:5" x14ac:dyDescent="0.25">
      <c r="A714" s="9" t="s">
        <v>2237</v>
      </c>
      <c r="B714" s="9" t="s">
        <v>1990</v>
      </c>
      <c r="C714" s="9" t="s">
        <v>1397</v>
      </c>
      <c r="D714" s="11">
        <f t="shared" si="22"/>
        <v>1</v>
      </c>
      <c r="E714" s="9" t="str">
        <f t="shared" si="23"/>
        <v>1011 : ERGA OMNES</v>
      </c>
    </row>
    <row r="715" spans="1:5" x14ac:dyDescent="0.25">
      <c r="A715" s="9" t="s">
        <v>2238</v>
      </c>
      <c r="B715" s="9" t="s">
        <v>1990</v>
      </c>
      <c r="C715" s="9" t="s">
        <v>1397</v>
      </c>
      <c r="D715" s="11">
        <f t="shared" si="22"/>
        <v>1</v>
      </c>
      <c r="E715" s="9" t="str">
        <f t="shared" si="23"/>
        <v>1011 : ERGA OMNES</v>
      </c>
    </row>
    <row r="716" spans="1:5" x14ac:dyDescent="0.25">
      <c r="A716" s="9" t="s">
        <v>2239</v>
      </c>
      <c r="B716" s="9" t="s">
        <v>1990</v>
      </c>
      <c r="C716" s="9" t="s">
        <v>1397</v>
      </c>
      <c r="D716" s="11">
        <f t="shared" si="22"/>
        <v>1</v>
      </c>
      <c r="E716" s="9" t="str">
        <f t="shared" si="23"/>
        <v>1011 : ERGA OMNES</v>
      </c>
    </row>
    <row r="717" spans="1:5" x14ac:dyDescent="0.25">
      <c r="A717" s="9" t="s">
        <v>2240</v>
      </c>
      <c r="B717" s="9" t="s">
        <v>1990</v>
      </c>
      <c r="C717" s="9" t="s">
        <v>1397</v>
      </c>
      <c r="D717" s="11">
        <f t="shared" si="22"/>
        <v>1</v>
      </c>
      <c r="E717" s="9" t="str">
        <f t="shared" si="23"/>
        <v>1011 : ERGA OMNES</v>
      </c>
    </row>
    <row r="718" spans="1:5" x14ac:dyDescent="0.25">
      <c r="A718" s="9" t="s">
        <v>2241</v>
      </c>
      <c r="B718" s="9" t="s">
        <v>1991</v>
      </c>
      <c r="C718" s="9" t="s">
        <v>1420</v>
      </c>
      <c r="D718" s="11">
        <f t="shared" si="22"/>
        <v>1</v>
      </c>
      <c r="E718" s="9" t="str">
        <f t="shared" si="23"/>
        <v>1008 : All third countries</v>
      </c>
    </row>
    <row r="719" spans="1:5" x14ac:dyDescent="0.25">
      <c r="A719" s="9" t="s">
        <v>617</v>
      </c>
      <c r="B719" s="9" t="s">
        <v>1990</v>
      </c>
      <c r="C719" s="9" t="s">
        <v>1397</v>
      </c>
      <c r="D719" s="11">
        <f t="shared" si="22"/>
        <v>1</v>
      </c>
      <c r="E719" s="9" t="str">
        <f t="shared" si="23"/>
        <v>1011 : ERGA OMNES</v>
      </c>
    </row>
    <row r="720" spans="1:5" x14ac:dyDescent="0.25">
      <c r="A720" s="9" t="s">
        <v>618</v>
      </c>
      <c r="B720" s="9" t="s">
        <v>1990</v>
      </c>
      <c r="C720" s="9" t="s">
        <v>1397</v>
      </c>
      <c r="D720" s="11">
        <f t="shared" si="22"/>
        <v>1</v>
      </c>
      <c r="E720" s="9" t="str">
        <f t="shared" si="23"/>
        <v>1011 : ERGA OMNES</v>
      </c>
    </row>
    <row r="721" spans="1:5" x14ac:dyDescent="0.25">
      <c r="A721" s="9" t="s">
        <v>620</v>
      </c>
      <c r="B721" s="9" t="s">
        <v>1990</v>
      </c>
      <c r="C721" s="9" t="s">
        <v>1397</v>
      </c>
      <c r="D721" s="11">
        <f t="shared" si="22"/>
        <v>1</v>
      </c>
      <c r="E721" s="9" t="str">
        <f t="shared" si="23"/>
        <v>1011 : ERGA OMNES</v>
      </c>
    </row>
    <row r="722" spans="1:5" x14ac:dyDescent="0.25">
      <c r="A722" s="9" t="s">
        <v>621</v>
      </c>
      <c r="B722" s="9" t="s">
        <v>1990</v>
      </c>
      <c r="C722" s="9" t="s">
        <v>1397</v>
      </c>
      <c r="D722" s="11">
        <f t="shared" si="22"/>
        <v>1</v>
      </c>
      <c r="E722" s="9" t="str">
        <f t="shared" si="23"/>
        <v>1011 : ERGA OMNES</v>
      </c>
    </row>
    <row r="723" spans="1:5" x14ac:dyDescent="0.25">
      <c r="A723" s="9" t="s">
        <v>623</v>
      </c>
      <c r="B723" s="9" t="s">
        <v>1990</v>
      </c>
      <c r="C723" s="9" t="s">
        <v>1397</v>
      </c>
      <c r="D723" s="11">
        <f t="shared" si="22"/>
        <v>1</v>
      </c>
      <c r="E723" s="9" t="str">
        <f t="shared" si="23"/>
        <v>1011 : ERGA OMNES</v>
      </c>
    </row>
    <row r="724" spans="1:5" x14ac:dyDescent="0.25">
      <c r="A724" s="9" t="s">
        <v>2242</v>
      </c>
      <c r="B724" s="9" t="s">
        <v>1990</v>
      </c>
      <c r="C724" s="9" t="s">
        <v>1397</v>
      </c>
      <c r="D724" s="11">
        <f t="shared" si="22"/>
        <v>1</v>
      </c>
      <c r="E724" s="9" t="str">
        <f t="shared" si="23"/>
        <v>1011 : ERGA OMNES</v>
      </c>
    </row>
    <row r="725" spans="1:5" x14ac:dyDescent="0.25">
      <c r="A725" s="9" t="s">
        <v>624</v>
      </c>
      <c r="B725" s="9" t="s">
        <v>1990</v>
      </c>
      <c r="C725" s="9" t="s">
        <v>1397</v>
      </c>
      <c r="D725" s="11">
        <f t="shared" si="22"/>
        <v>1</v>
      </c>
      <c r="E725" s="9" t="str">
        <f t="shared" si="23"/>
        <v>1011 : ERGA OMNES</v>
      </c>
    </row>
    <row r="726" spans="1:5" x14ac:dyDescent="0.25">
      <c r="A726" s="9" t="s">
        <v>625</v>
      </c>
      <c r="B726" s="9" t="s">
        <v>1990</v>
      </c>
      <c r="C726" s="9" t="s">
        <v>1397</v>
      </c>
      <c r="D726" s="11">
        <f t="shared" si="22"/>
        <v>1</v>
      </c>
      <c r="E726" s="9" t="str">
        <f t="shared" si="23"/>
        <v>1011 : ERGA OMNES</v>
      </c>
    </row>
    <row r="727" spans="1:5" x14ac:dyDescent="0.25">
      <c r="A727" s="9" t="s">
        <v>2243</v>
      </c>
      <c r="B727" s="9" t="s">
        <v>1990</v>
      </c>
      <c r="C727" s="9" t="s">
        <v>1397</v>
      </c>
      <c r="D727" s="11">
        <f t="shared" si="22"/>
        <v>1</v>
      </c>
      <c r="E727" s="9" t="str">
        <f t="shared" si="23"/>
        <v>1011 : ERGA OMNES</v>
      </c>
    </row>
    <row r="728" spans="1:5" x14ac:dyDescent="0.25">
      <c r="A728" s="9" t="s">
        <v>2244</v>
      </c>
      <c r="B728" s="9" t="s">
        <v>1990</v>
      </c>
      <c r="C728" s="9" t="s">
        <v>1397</v>
      </c>
      <c r="D728" s="11">
        <f t="shared" si="22"/>
        <v>1</v>
      </c>
      <c r="E728" s="9" t="str">
        <f t="shared" si="23"/>
        <v>1011 : ERGA OMNES</v>
      </c>
    </row>
    <row r="729" spans="1:5" x14ac:dyDescent="0.25">
      <c r="A729" s="9" t="s">
        <v>626</v>
      </c>
      <c r="B729" s="9" t="s">
        <v>1990</v>
      </c>
      <c r="C729" s="9" t="s">
        <v>1397</v>
      </c>
      <c r="D729" s="11">
        <f t="shared" si="22"/>
        <v>1</v>
      </c>
      <c r="E729" s="9" t="str">
        <f t="shared" si="23"/>
        <v>1011 : ERGA OMNES</v>
      </c>
    </row>
    <row r="730" spans="1:5" x14ac:dyDescent="0.25">
      <c r="A730" s="9" t="s">
        <v>627</v>
      </c>
      <c r="B730" s="9" t="s">
        <v>1990</v>
      </c>
      <c r="C730" s="9" t="s">
        <v>1397</v>
      </c>
      <c r="D730" s="11">
        <f t="shared" si="22"/>
        <v>1</v>
      </c>
      <c r="E730" s="9" t="str">
        <f t="shared" si="23"/>
        <v>1011 : ERGA OMNES</v>
      </c>
    </row>
    <row r="731" spans="1:5" x14ac:dyDescent="0.25">
      <c r="A731" s="9" t="s">
        <v>628</v>
      </c>
      <c r="B731" s="9" t="s">
        <v>1990</v>
      </c>
      <c r="C731" s="9" t="s">
        <v>1397</v>
      </c>
      <c r="D731" s="11">
        <f t="shared" si="22"/>
        <v>1</v>
      </c>
      <c r="E731" s="9" t="str">
        <f t="shared" si="23"/>
        <v>1011 : ERGA OMNES</v>
      </c>
    </row>
    <row r="732" spans="1:5" x14ac:dyDescent="0.25">
      <c r="A732" s="9" t="s">
        <v>2245</v>
      </c>
      <c r="B732" s="9" t="s">
        <v>1990</v>
      </c>
      <c r="C732" s="9" t="s">
        <v>1397</v>
      </c>
      <c r="D732" s="11">
        <f t="shared" si="22"/>
        <v>1</v>
      </c>
      <c r="E732" s="9" t="str">
        <f t="shared" si="23"/>
        <v>1011 : ERGA OMNES</v>
      </c>
    </row>
    <row r="733" spans="1:5" x14ac:dyDescent="0.25">
      <c r="A733" s="9" t="s">
        <v>629</v>
      </c>
      <c r="B733" s="9" t="s">
        <v>1990</v>
      </c>
      <c r="C733" s="9" t="s">
        <v>1397</v>
      </c>
      <c r="D733" s="11">
        <f t="shared" si="22"/>
        <v>1</v>
      </c>
      <c r="E733" s="9" t="str">
        <f t="shared" si="23"/>
        <v>1011 : ERGA OMNES</v>
      </c>
    </row>
    <row r="734" spans="1:5" x14ac:dyDescent="0.25">
      <c r="A734" s="9" t="s">
        <v>2246</v>
      </c>
      <c r="B734" s="9" t="s">
        <v>1990</v>
      </c>
      <c r="C734" s="9" t="s">
        <v>1397</v>
      </c>
      <c r="D734" s="11">
        <f t="shared" si="22"/>
        <v>1</v>
      </c>
      <c r="E734" s="9" t="str">
        <f t="shared" si="23"/>
        <v>1011 : ERGA OMNES</v>
      </c>
    </row>
    <row r="735" spans="1:5" x14ac:dyDescent="0.25">
      <c r="A735" s="9" t="s">
        <v>630</v>
      </c>
      <c r="B735" s="9" t="s">
        <v>1990</v>
      </c>
      <c r="C735" s="9" t="s">
        <v>1397</v>
      </c>
      <c r="D735" s="11">
        <f t="shared" si="22"/>
        <v>1</v>
      </c>
      <c r="E735" s="9" t="str">
        <f t="shared" si="23"/>
        <v>1011 : ERGA OMNES</v>
      </c>
    </row>
    <row r="736" spans="1:5" x14ac:dyDescent="0.25">
      <c r="A736" s="9" t="s">
        <v>631</v>
      </c>
      <c r="B736" s="9" t="s">
        <v>1990</v>
      </c>
      <c r="C736" s="9" t="s">
        <v>1397</v>
      </c>
      <c r="D736" s="11">
        <f t="shared" si="22"/>
        <v>1</v>
      </c>
      <c r="E736" s="9" t="str">
        <f t="shared" si="23"/>
        <v>1011 : ERGA OMNES</v>
      </c>
    </row>
    <row r="737" spans="1:5" x14ac:dyDescent="0.25">
      <c r="A737" s="9" t="s">
        <v>632</v>
      </c>
      <c r="B737" s="9" t="s">
        <v>1990</v>
      </c>
      <c r="C737" s="9" t="s">
        <v>1397</v>
      </c>
      <c r="D737" s="11">
        <f t="shared" si="22"/>
        <v>1</v>
      </c>
      <c r="E737" s="9" t="str">
        <f t="shared" si="23"/>
        <v>1011 : ERGA OMNES</v>
      </c>
    </row>
    <row r="738" spans="1:5" x14ac:dyDescent="0.25">
      <c r="A738" s="9" t="s">
        <v>633</v>
      </c>
      <c r="B738" s="9" t="s">
        <v>1990</v>
      </c>
      <c r="C738" s="9" t="s">
        <v>1397</v>
      </c>
      <c r="D738" s="11">
        <f t="shared" si="22"/>
        <v>1</v>
      </c>
      <c r="E738" s="9" t="str">
        <f t="shared" si="23"/>
        <v>1011 : ERGA OMNES</v>
      </c>
    </row>
    <row r="739" spans="1:5" x14ac:dyDescent="0.25">
      <c r="A739" s="9" t="s">
        <v>634</v>
      </c>
      <c r="B739" s="9" t="s">
        <v>1990</v>
      </c>
      <c r="C739" s="9" t="s">
        <v>1397</v>
      </c>
      <c r="D739" s="11">
        <f t="shared" si="22"/>
        <v>1</v>
      </c>
      <c r="E739" s="9" t="str">
        <f t="shared" si="23"/>
        <v>1011 : ERGA OMNES</v>
      </c>
    </row>
    <row r="740" spans="1:5" x14ac:dyDescent="0.25">
      <c r="A740" s="9" t="s">
        <v>635</v>
      </c>
      <c r="B740" s="9" t="s">
        <v>1990</v>
      </c>
      <c r="C740" s="9" t="s">
        <v>1397</v>
      </c>
      <c r="D740" s="11">
        <f t="shared" si="22"/>
        <v>1</v>
      </c>
      <c r="E740" s="9" t="str">
        <f t="shared" si="23"/>
        <v>1011 : ERGA OMNES</v>
      </c>
    </row>
    <row r="741" spans="1:5" x14ac:dyDescent="0.25">
      <c r="A741" s="9" t="s">
        <v>636</v>
      </c>
      <c r="B741" s="9" t="s">
        <v>1990</v>
      </c>
      <c r="C741" s="9" t="s">
        <v>1397</v>
      </c>
      <c r="D741" s="11">
        <f t="shared" si="22"/>
        <v>1</v>
      </c>
      <c r="E741" s="9" t="str">
        <f t="shared" si="23"/>
        <v>1011 : ERGA OMNES</v>
      </c>
    </row>
    <row r="742" spans="1:5" x14ac:dyDescent="0.25">
      <c r="A742" s="9" t="s">
        <v>637</v>
      </c>
      <c r="B742" s="9" t="s">
        <v>1990</v>
      </c>
      <c r="C742" s="9" t="s">
        <v>1397</v>
      </c>
      <c r="D742" s="11">
        <f t="shared" si="22"/>
        <v>1</v>
      </c>
      <c r="E742" s="9" t="str">
        <f t="shared" si="23"/>
        <v>1011 : ERGA OMNES</v>
      </c>
    </row>
    <row r="743" spans="1:5" x14ac:dyDescent="0.25">
      <c r="A743" s="9" t="s">
        <v>638</v>
      </c>
      <c r="B743" s="9" t="s">
        <v>1990</v>
      </c>
      <c r="C743" s="9" t="s">
        <v>1397</v>
      </c>
      <c r="D743" s="11">
        <f t="shared" si="22"/>
        <v>1</v>
      </c>
      <c r="E743" s="9" t="str">
        <f t="shared" si="23"/>
        <v>1011 : ERGA OMNES</v>
      </c>
    </row>
    <row r="744" spans="1:5" x14ac:dyDescent="0.25">
      <c r="A744" s="9" t="s">
        <v>639</v>
      </c>
      <c r="B744" s="9" t="s">
        <v>1990</v>
      </c>
      <c r="C744" s="9" t="s">
        <v>1397</v>
      </c>
      <c r="D744" s="11">
        <f t="shared" si="22"/>
        <v>1</v>
      </c>
      <c r="E744" s="9" t="str">
        <f t="shared" si="23"/>
        <v>1011 : ERGA OMNES</v>
      </c>
    </row>
    <row r="745" spans="1:5" x14ac:dyDescent="0.25">
      <c r="A745" s="9" t="s">
        <v>640</v>
      </c>
      <c r="B745" s="9" t="s">
        <v>1990</v>
      </c>
      <c r="C745" s="9" t="s">
        <v>1397</v>
      </c>
      <c r="D745" s="11">
        <f t="shared" si="22"/>
        <v>1</v>
      </c>
      <c r="E745" s="9" t="str">
        <f t="shared" si="23"/>
        <v>1011 : ERGA OMNES</v>
      </c>
    </row>
    <row r="746" spans="1:5" x14ac:dyDescent="0.25">
      <c r="A746" s="9" t="s">
        <v>2247</v>
      </c>
      <c r="B746" s="9" t="s">
        <v>1990</v>
      </c>
      <c r="C746" s="9" t="s">
        <v>1397</v>
      </c>
      <c r="D746" s="11">
        <f t="shared" si="22"/>
        <v>1</v>
      </c>
      <c r="E746" s="9" t="str">
        <f t="shared" si="23"/>
        <v>1011 : ERGA OMNES</v>
      </c>
    </row>
    <row r="747" spans="1:5" x14ac:dyDescent="0.25">
      <c r="A747" s="9" t="s">
        <v>641</v>
      </c>
      <c r="B747" s="9" t="s">
        <v>1990</v>
      </c>
      <c r="C747" s="9" t="s">
        <v>1397</v>
      </c>
      <c r="D747" s="11">
        <f t="shared" si="22"/>
        <v>1</v>
      </c>
      <c r="E747" s="9" t="str">
        <f t="shared" si="23"/>
        <v>1011 : ERGA OMNES</v>
      </c>
    </row>
    <row r="748" spans="1:5" x14ac:dyDescent="0.25">
      <c r="A748" s="9" t="s">
        <v>642</v>
      </c>
      <c r="B748" s="9" t="s">
        <v>1990</v>
      </c>
      <c r="C748" s="9" t="s">
        <v>1397</v>
      </c>
      <c r="D748" s="11">
        <f t="shared" si="22"/>
        <v>1</v>
      </c>
      <c r="E748" s="9" t="str">
        <f t="shared" si="23"/>
        <v>1011 : ERGA OMNES</v>
      </c>
    </row>
    <row r="749" spans="1:5" x14ac:dyDescent="0.25">
      <c r="A749" s="9" t="s">
        <v>2248</v>
      </c>
      <c r="B749" s="9" t="s">
        <v>1990</v>
      </c>
      <c r="C749" s="9" t="s">
        <v>1397</v>
      </c>
      <c r="D749" s="11">
        <f t="shared" si="22"/>
        <v>1</v>
      </c>
      <c r="E749" s="9" t="str">
        <f t="shared" si="23"/>
        <v>1011 : ERGA OMNES</v>
      </c>
    </row>
    <row r="750" spans="1:5" x14ac:dyDescent="0.25">
      <c r="A750" s="9" t="s">
        <v>644</v>
      </c>
      <c r="B750" s="9" t="s">
        <v>1990</v>
      </c>
      <c r="C750" s="9" t="s">
        <v>1397</v>
      </c>
      <c r="D750" s="11">
        <f t="shared" si="22"/>
        <v>1</v>
      </c>
      <c r="E750" s="9" t="str">
        <f t="shared" si="23"/>
        <v>1011 : ERGA OMNES</v>
      </c>
    </row>
    <row r="751" spans="1:5" x14ac:dyDescent="0.25">
      <c r="A751" s="9" t="s">
        <v>645</v>
      </c>
      <c r="B751" s="9" t="s">
        <v>1990</v>
      </c>
      <c r="C751" s="9" t="s">
        <v>1397</v>
      </c>
      <c r="D751" s="11">
        <f t="shared" si="22"/>
        <v>1</v>
      </c>
      <c r="E751" s="9" t="str">
        <f t="shared" si="23"/>
        <v>1011 : ERGA OMNES</v>
      </c>
    </row>
    <row r="752" spans="1:5" x14ac:dyDescent="0.25">
      <c r="A752" s="9" t="s">
        <v>2249</v>
      </c>
      <c r="B752" s="9" t="s">
        <v>1990</v>
      </c>
      <c r="C752" s="9" t="s">
        <v>1397</v>
      </c>
      <c r="D752" s="11">
        <f t="shared" si="22"/>
        <v>1</v>
      </c>
      <c r="E752" s="9" t="str">
        <f t="shared" si="23"/>
        <v>1011 : ERGA OMNES</v>
      </c>
    </row>
    <row r="753" spans="1:5" x14ac:dyDescent="0.25">
      <c r="A753" s="9" t="s">
        <v>2250</v>
      </c>
      <c r="B753" s="9" t="s">
        <v>1990</v>
      </c>
      <c r="C753" s="9" t="s">
        <v>1397</v>
      </c>
      <c r="D753" s="11">
        <f t="shared" si="22"/>
        <v>1</v>
      </c>
      <c r="E753" s="9" t="str">
        <f t="shared" si="23"/>
        <v>1011 : ERGA OMNES</v>
      </c>
    </row>
    <row r="754" spans="1:5" x14ac:dyDescent="0.25">
      <c r="A754" s="9" t="s">
        <v>646</v>
      </c>
      <c r="B754" s="9" t="s">
        <v>1990</v>
      </c>
      <c r="C754" s="9" t="s">
        <v>1397</v>
      </c>
      <c r="D754" s="11">
        <f t="shared" si="22"/>
        <v>1</v>
      </c>
      <c r="E754" s="9" t="str">
        <f t="shared" si="23"/>
        <v>1011 : ERGA OMNES</v>
      </c>
    </row>
    <row r="755" spans="1:5" x14ac:dyDescent="0.25">
      <c r="A755" s="9" t="s">
        <v>2251</v>
      </c>
      <c r="B755" s="9" t="s">
        <v>1990</v>
      </c>
      <c r="C755" s="9" t="s">
        <v>1397</v>
      </c>
      <c r="D755" s="11">
        <f t="shared" si="22"/>
        <v>1</v>
      </c>
      <c r="E755" s="9" t="str">
        <f t="shared" si="23"/>
        <v>1011 : ERGA OMNES</v>
      </c>
    </row>
    <row r="756" spans="1:5" x14ac:dyDescent="0.25">
      <c r="A756" s="9" t="s">
        <v>2252</v>
      </c>
      <c r="B756" s="9" t="s">
        <v>1990</v>
      </c>
      <c r="C756" s="9" t="s">
        <v>1397</v>
      </c>
      <c r="D756" s="11">
        <f t="shared" si="22"/>
        <v>1</v>
      </c>
      <c r="E756" s="9" t="str">
        <f t="shared" si="23"/>
        <v>1011 : ERGA OMNES</v>
      </c>
    </row>
    <row r="757" spans="1:5" x14ac:dyDescent="0.25">
      <c r="A757" s="9" t="s">
        <v>647</v>
      </c>
      <c r="B757" s="9" t="s">
        <v>1990</v>
      </c>
      <c r="C757" s="9" t="s">
        <v>1397</v>
      </c>
      <c r="D757" s="11">
        <f t="shared" si="22"/>
        <v>1</v>
      </c>
      <c r="E757" s="9" t="str">
        <f t="shared" si="23"/>
        <v>1011 : ERGA OMNES</v>
      </c>
    </row>
    <row r="758" spans="1:5" x14ac:dyDescent="0.25">
      <c r="A758" s="9" t="s">
        <v>648</v>
      </c>
      <c r="B758" s="9" t="s">
        <v>1990</v>
      </c>
      <c r="C758" s="9" t="s">
        <v>1397</v>
      </c>
      <c r="D758" s="11">
        <f t="shared" si="22"/>
        <v>1</v>
      </c>
      <c r="E758" s="9" t="str">
        <f t="shared" si="23"/>
        <v>1011 : ERGA OMNES</v>
      </c>
    </row>
    <row r="759" spans="1:5" x14ac:dyDescent="0.25">
      <c r="A759" s="9" t="s">
        <v>649</v>
      </c>
      <c r="B759" s="9" t="s">
        <v>1990</v>
      </c>
      <c r="C759" s="9" t="s">
        <v>1397</v>
      </c>
      <c r="D759" s="11">
        <f t="shared" si="22"/>
        <v>1</v>
      </c>
      <c r="E759" s="9" t="str">
        <f t="shared" si="23"/>
        <v>1011 : ERGA OMNES</v>
      </c>
    </row>
    <row r="760" spans="1:5" x14ac:dyDescent="0.25">
      <c r="A760" s="9" t="s">
        <v>650</v>
      </c>
      <c r="B760" s="9" t="s">
        <v>1990</v>
      </c>
      <c r="C760" s="9" t="s">
        <v>1397</v>
      </c>
      <c r="D760" s="11">
        <f t="shared" si="22"/>
        <v>1</v>
      </c>
      <c r="E760" s="9" t="str">
        <f t="shared" si="23"/>
        <v>1011 : ERGA OMNES</v>
      </c>
    </row>
    <row r="761" spans="1:5" x14ac:dyDescent="0.25">
      <c r="A761" s="9" t="s">
        <v>651</v>
      </c>
      <c r="B761" s="9" t="s">
        <v>1990</v>
      </c>
      <c r="C761" s="9" t="s">
        <v>1397</v>
      </c>
      <c r="D761" s="11">
        <f t="shared" si="22"/>
        <v>1</v>
      </c>
      <c r="E761" s="9" t="str">
        <f t="shared" si="23"/>
        <v>1011 : ERGA OMNES</v>
      </c>
    </row>
    <row r="762" spans="1:5" x14ac:dyDescent="0.25">
      <c r="A762" s="9" t="s">
        <v>652</v>
      </c>
      <c r="B762" s="9" t="s">
        <v>1990</v>
      </c>
      <c r="C762" s="9" t="s">
        <v>1397</v>
      </c>
      <c r="D762" s="11">
        <f t="shared" si="22"/>
        <v>1</v>
      </c>
      <c r="E762" s="9" t="str">
        <f t="shared" si="23"/>
        <v>1011 : ERGA OMNES</v>
      </c>
    </row>
    <row r="763" spans="1:5" x14ac:dyDescent="0.25">
      <c r="A763" s="9" t="s">
        <v>2253</v>
      </c>
      <c r="B763" s="9" t="s">
        <v>1990</v>
      </c>
      <c r="C763" s="9" t="s">
        <v>1397</v>
      </c>
      <c r="D763" s="11">
        <f t="shared" si="22"/>
        <v>1</v>
      </c>
      <c r="E763" s="9" t="str">
        <f t="shared" si="23"/>
        <v>1011 : ERGA OMNES</v>
      </c>
    </row>
    <row r="764" spans="1:5" x14ac:dyDescent="0.25">
      <c r="A764" s="9" t="s">
        <v>2254</v>
      </c>
      <c r="B764" s="9" t="s">
        <v>1990</v>
      </c>
      <c r="C764" s="9" t="s">
        <v>1397</v>
      </c>
      <c r="D764" s="11">
        <f t="shared" si="22"/>
        <v>1</v>
      </c>
      <c r="E764" s="9" t="str">
        <f t="shared" si="23"/>
        <v>1011 : ERGA OMNES</v>
      </c>
    </row>
    <row r="765" spans="1:5" x14ac:dyDescent="0.25">
      <c r="A765" s="9" t="s">
        <v>653</v>
      </c>
      <c r="B765" s="9" t="s">
        <v>1990</v>
      </c>
      <c r="C765" s="9" t="s">
        <v>1397</v>
      </c>
      <c r="D765" s="11">
        <f t="shared" si="22"/>
        <v>1</v>
      </c>
      <c r="E765" s="9" t="str">
        <f t="shared" si="23"/>
        <v>1011 : ERGA OMNES</v>
      </c>
    </row>
    <row r="766" spans="1:5" x14ac:dyDescent="0.25">
      <c r="A766" s="9" t="s">
        <v>2255</v>
      </c>
      <c r="B766" s="9" t="s">
        <v>1990</v>
      </c>
      <c r="C766" s="9" t="s">
        <v>1397</v>
      </c>
      <c r="D766" s="11">
        <f t="shared" si="22"/>
        <v>1</v>
      </c>
      <c r="E766" s="9" t="str">
        <f t="shared" si="23"/>
        <v>1011 : ERGA OMNES</v>
      </c>
    </row>
    <row r="767" spans="1:5" x14ac:dyDescent="0.25">
      <c r="A767" s="9" t="s">
        <v>654</v>
      </c>
      <c r="B767" s="9" t="s">
        <v>1990</v>
      </c>
      <c r="C767" s="9" t="s">
        <v>1397</v>
      </c>
      <c r="D767" s="11">
        <f t="shared" si="22"/>
        <v>1</v>
      </c>
      <c r="E767" s="9" t="str">
        <f t="shared" si="23"/>
        <v>1011 : ERGA OMNES</v>
      </c>
    </row>
    <row r="768" spans="1:5" x14ac:dyDescent="0.25">
      <c r="A768" s="9" t="s">
        <v>655</v>
      </c>
      <c r="B768" s="9" t="s">
        <v>1990</v>
      </c>
      <c r="C768" s="9" t="s">
        <v>1397</v>
      </c>
      <c r="D768" s="11">
        <f t="shared" si="22"/>
        <v>1</v>
      </c>
      <c r="E768" s="9" t="str">
        <f t="shared" si="23"/>
        <v>1011 : ERGA OMNES</v>
      </c>
    </row>
    <row r="769" spans="1:5" x14ac:dyDescent="0.25">
      <c r="A769" s="9" t="s">
        <v>656</v>
      </c>
      <c r="B769" s="9" t="s">
        <v>1990</v>
      </c>
      <c r="C769" s="9" t="s">
        <v>1397</v>
      </c>
      <c r="D769" s="11">
        <f t="shared" si="22"/>
        <v>1</v>
      </c>
      <c r="E769" s="9" t="str">
        <f t="shared" si="23"/>
        <v>1011 : ERGA OMNES</v>
      </c>
    </row>
    <row r="770" spans="1:5" x14ac:dyDescent="0.25">
      <c r="A770" s="9" t="s">
        <v>657</v>
      </c>
      <c r="B770" s="9" t="s">
        <v>1990</v>
      </c>
      <c r="C770" s="9" t="s">
        <v>1397</v>
      </c>
      <c r="D770" s="11">
        <f t="shared" ref="D770:D833" si="24">COUNTIF(A:A, A770)</f>
        <v>1</v>
      </c>
      <c r="E770" s="9" t="str">
        <f t="shared" ref="E770:E833" si="25" xml:space="preserve"> CONCATENATE(B770," : ", C770)</f>
        <v>1011 : ERGA OMNES</v>
      </c>
    </row>
    <row r="771" spans="1:5" x14ac:dyDescent="0.25">
      <c r="A771" s="9" t="s">
        <v>659</v>
      </c>
      <c r="B771" s="9" t="s">
        <v>1990</v>
      </c>
      <c r="C771" s="9" t="s">
        <v>1397</v>
      </c>
      <c r="D771" s="11">
        <f t="shared" si="24"/>
        <v>1</v>
      </c>
      <c r="E771" s="9" t="str">
        <f t="shared" si="25"/>
        <v>1011 : ERGA OMNES</v>
      </c>
    </row>
    <row r="772" spans="1:5" x14ac:dyDescent="0.25">
      <c r="A772" s="9" t="s">
        <v>660</v>
      </c>
      <c r="B772" s="9" t="s">
        <v>1990</v>
      </c>
      <c r="C772" s="9" t="s">
        <v>1397</v>
      </c>
      <c r="D772" s="11">
        <f t="shared" si="24"/>
        <v>1</v>
      </c>
      <c r="E772" s="9" t="str">
        <f t="shared" si="25"/>
        <v>1011 : ERGA OMNES</v>
      </c>
    </row>
    <row r="773" spans="1:5" x14ac:dyDescent="0.25">
      <c r="A773" s="9" t="s">
        <v>2256</v>
      </c>
      <c r="B773" s="9" t="s">
        <v>1990</v>
      </c>
      <c r="C773" s="9" t="s">
        <v>1397</v>
      </c>
      <c r="D773" s="11">
        <f t="shared" si="24"/>
        <v>1</v>
      </c>
      <c r="E773" s="9" t="str">
        <f t="shared" si="25"/>
        <v>1011 : ERGA OMNES</v>
      </c>
    </row>
    <row r="774" spans="1:5" x14ac:dyDescent="0.25">
      <c r="A774" s="9" t="s">
        <v>661</v>
      </c>
      <c r="B774" s="9" t="s">
        <v>1990</v>
      </c>
      <c r="C774" s="9" t="s">
        <v>1397</v>
      </c>
      <c r="D774" s="11">
        <f t="shared" si="24"/>
        <v>1</v>
      </c>
      <c r="E774" s="9" t="str">
        <f t="shared" si="25"/>
        <v>1011 : ERGA OMNES</v>
      </c>
    </row>
    <row r="775" spans="1:5" x14ac:dyDescent="0.25">
      <c r="A775" s="9" t="s">
        <v>2257</v>
      </c>
      <c r="B775" s="9" t="s">
        <v>1990</v>
      </c>
      <c r="C775" s="9" t="s">
        <v>1397</v>
      </c>
      <c r="D775" s="11">
        <f t="shared" si="24"/>
        <v>1</v>
      </c>
      <c r="E775" s="9" t="str">
        <f t="shared" si="25"/>
        <v>1011 : ERGA OMNES</v>
      </c>
    </row>
    <row r="776" spans="1:5" x14ac:dyDescent="0.25">
      <c r="A776" s="9" t="s">
        <v>662</v>
      </c>
      <c r="B776" s="9" t="s">
        <v>1990</v>
      </c>
      <c r="C776" s="9" t="s">
        <v>1397</v>
      </c>
      <c r="D776" s="11">
        <f t="shared" si="24"/>
        <v>1</v>
      </c>
      <c r="E776" s="9" t="str">
        <f t="shared" si="25"/>
        <v>1011 : ERGA OMNES</v>
      </c>
    </row>
    <row r="777" spans="1:5" x14ac:dyDescent="0.25">
      <c r="A777" s="9" t="s">
        <v>2258</v>
      </c>
      <c r="B777" s="9" t="s">
        <v>1990</v>
      </c>
      <c r="C777" s="9" t="s">
        <v>1397</v>
      </c>
      <c r="D777" s="11">
        <f t="shared" si="24"/>
        <v>1</v>
      </c>
      <c r="E777" s="9" t="str">
        <f t="shared" si="25"/>
        <v>1011 : ERGA OMNES</v>
      </c>
    </row>
    <row r="778" spans="1:5" x14ac:dyDescent="0.25">
      <c r="A778" s="9" t="s">
        <v>2259</v>
      </c>
      <c r="B778" s="9" t="s">
        <v>1990</v>
      </c>
      <c r="C778" s="9" t="s">
        <v>1397</v>
      </c>
      <c r="D778" s="11">
        <f t="shared" si="24"/>
        <v>1</v>
      </c>
      <c r="E778" s="9" t="str">
        <f t="shared" si="25"/>
        <v>1011 : ERGA OMNES</v>
      </c>
    </row>
    <row r="779" spans="1:5" x14ac:dyDescent="0.25">
      <c r="A779" s="9" t="s">
        <v>2260</v>
      </c>
      <c r="B779" s="9" t="s">
        <v>1990</v>
      </c>
      <c r="C779" s="9" t="s">
        <v>1397</v>
      </c>
      <c r="D779" s="11">
        <f t="shared" si="24"/>
        <v>1</v>
      </c>
      <c r="E779" s="9" t="str">
        <f t="shared" si="25"/>
        <v>1011 : ERGA OMNES</v>
      </c>
    </row>
    <row r="780" spans="1:5" x14ac:dyDescent="0.25">
      <c r="A780" s="9" t="s">
        <v>663</v>
      </c>
      <c r="B780" s="9" t="s">
        <v>1990</v>
      </c>
      <c r="C780" s="9" t="s">
        <v>1397</v>
      </c>
      <c r="D780" s="11">
        <f t="shared" si="24"/>
        <v>1</v>
      </c>
      <c r="E780" s="9" t="str">
        <f t="shared" si="25"/>
        <v>1011 : ERGA OMNES</v>
      </c>
    </row>
    <row r="781" spans="1:5" x14ac:dyDescent="0.25">
      <c r="A781" s="9" t="s">
        <v>664</v>
      </c>
      <c r="B781" s="9" t="s">
        <v>1990</v>
      </c>
      <c r="C781" s="9" t="s">
        <v>1397</v>
      </c>
      <c r="D781" s="11">
        <f t="shared" si="24"/>
        <v>1</v>
      </c>
      <c r="E781" s="9" t="str">
        <f t="shared" si="25"/>
        <v>1011 : ERGA OMNES</v>
      </c>
    </row>
    <row r="782" spans="1:5" x14ac:dyDescent="0.25">
      <c r="A782" s="9" t="s">
        <v>665</v>
      </c>
      <c r="B782" s="9" t="s">
        <v>1990</v>
      </c>
      <c r="C782" s="9" t="s">
        <v>1397</v>
      </c>
      <c r="D782" s="11">
        <f t="shared" si="24"/>
        <v>1</v>
      </c>
      <c r="E782" s="9" t="str">
        <f t="shared" si="25"/>
        <v>1011 : ERGA OMNES</v>
      </c>
    </row>
    <row r="783" spans="1:5" x14ac:dyDescent="0.25">
      <c r="A783" s="9" t="s">
        <v>666</v>
      </c>
      <c r="B783" s="9" t="s">
        <v>1990</v>
      </c>
      <c r="C783" s="9" t="s">
        <v>1397</v>
      </c>
      <c r="D783" s="11">
        <f t="shared" si="24"/>
        <v>1</v>
      </c>
      <c r="E783" s="9" t="str">
        <f t="shared" si="25"/>
        <v>1011 : ERGA OMNES</v>
      </c>
    </row>
    <row r="784" spans="1:5" x14ac:dyDescent="0.25">
      <c r="A784" s="9" t="s">
        <v>667</v>
      </c>
      <c r="B784" s="9" t="s">
        <v>1990</v>
      </c>
      <c r="C784" s="9" t="s">
        <v>1397</v>
      </c>
      <c r="D784" s="11">
        <f t="shared" si="24"/>
        <v>1</v>
      </c>
      <c r="E784" s="9" t="str">
        <f t="shared" si="25"/>
        <v>1011 : ERGA OMNES</v>
      </c>
    </row>
    <row r="785" spans="1:5" x14ac:dyDescent="0.25">
      <c r="A785" s="9" t="s">
        <v>2261</v>
      </c>
      <c r="B785" s="9" t="s">
        <v>1990</v>
      </c>
      <c r="C785" s="9" t="s">
        <v>1397</v>
      </c>
      <c r="D785" s="11">
        <f t="shared" si="24"/>
        <v>1</v>
      </c>
      <c r="E785" s="9" t="str">
        <f t="shared" si="25"/>
        <v>1011 : ERGA OMNES</v>
      </c>
    </row>
    <row r="786" spans="1:5" x14ac:dyDescent="0.25">
      <c r="A786" s="9" t="s">
        <v>668</v>
      </c>
      <c r="B786" s="9" t="s">
        <v>1990</v>
      </c>
      <c r="C786" s="9" t="s">
        <v>1397</v>
      </c>
      <c r="D786" s="11">
        <f t="shared" si="24"/>
        <v>1</v>
      </c>
      <c r="E786" s="9" t="str">
        <f t="shared" si="25"/>
        <v>1011 : ERGA OMNES</v>
      </c>
    </row>
    <row r="787" spans="1:5" x14ac:dyDescent="0.25">
      <c r="A787" s="9" t="s">
        <v>2262</v>
      </c>
      <c r="B787" s="9" t="s">
        <v>1990</v>
      </c>
      <c r="C787" s="9" t="s">
        <v>1397</v>
      </c>
      <c r="D787" s="11">
        <f t="shared" si="24"/>
        <v>1</v>
      </c>
      <c r="E787" s="9" t="str">
        <f t="shared" si="25"/>
        <v>1011 : ERGA OMNES</v>
      </c>
    </row>
    <row r="788" spans="1:5" x14ac:dyDescent="0.25">
      <c r="A788" s="9" t="s">
        <v>669</v>
      </c>
      <c r="B788" s="9" t="s">
        <v>1990</v>
      </c>
      <c r="C788" s="9" t="s">
        <v>1397</v>
      </c>
      <c r="D788" s="11">
        <f t="shared" si="24"/>
        <v>1</v>
      </c>
      <c r="E788" s="9" t="str">
        <f t="shared" si="25"/>
        <v>1011 : ERGA OMNES</v>
      </c>
    </row>
    <row r="789" spans="1:5" x14ac:dyDescent="0.25">
      <c r="A789" s="9" t="s">
        <v>670</v>
      </c>
      <c r="B789" s="9" t="s">
        <v>1990</v>
      </c>
      <c r="C789" s="9" t="s">
        <v>1397</v>
      </c>
      <c r="D789" s="11">
        <f t="shared" si="24"/>
        <v>1</v>
      </c>
      <c r="E789" s="9" t="str">
        <f t="shared" si="25"/>
        <v>1011 : ERGA OMNES</v>
      </c>
    </row>
    <row r="790" spans="1:5" x14ac:dyDescent="0.25">
      <c r="A790" s="9" t="s">
        <v>671</v>
      </c>
      <c r="B790" s="9" t="s">
        <v>1990</v>
      </c>
      <c r="C790" s="9" t="s">
        <v>1397</v>
      </c>
      <c r="D790" s="11">
        <f t="shared" si="24"/>
        <v>1</v>
      </c>
      <c r="E790" s="9" t="str">
        <f t="shared" si="25"/>
        <v>1011 : ERGA OMNES</v>
      </c>
    </row>
    <row r="791" spans="1:5" x14ac:dyDescent="0.25">
      <c r="A791" s="9" t="s">
        <v>2263</v>
      </c>
      <c r="B791" s="9" t="s">
        <v>1990</v>
      </c>
      <c r="C791" s="9" t="s">
        <v>1397</v>
      </c>
      <c r="D791" s="11">
        <f t="shared" si="24"/>
        <v>1</v>
      </c>
      <c r="E791" s="9" t="str">
        <f t="shared" si="25"/>
        <v>1011 : ERGA OMNES</v>
      </c>
    </row>
    <row r="792" spans="1:5" x14ac:dyDescent="0.25">
      <c r="A792" s="9" t="s">
        <v>2264</v>
      </c>
      <c r="B792" s="9" t="s">
        <v>1990</v>
      </c>
      <c r="C792" s="9" t="s">
        <v>1397</v>
      </c>
      <c r="D792" s="11">
        <f t="shared" si="24"/>
        <v>1</v>
      </c>
      <c r="E792" s="9" t="str">
        <f t="shared" si="25"/>
        <v>1011 : ERGA OMNES</v>
      </c>
    </row>
    <row r="793" spans="1:5" x14ac:dyDescent="0.25">
      <c r="A793" s="9" t="s">
        <v>2265</v>
      </c>
      <c r="B793" s="9" t="s">
        <v>1990</v>
      </c>
      <c r="C793" s="9" t="s">
        <v>1397</v>
      </c>
      <c r="D793" s="11">
        <f t="shared" si="24"/>
        <v>1</v>
      </c>
      <c r="E793" s="9" t="str">
        <f t="shared" si="25"/>
        <v>1011 : ERGA OMNES</v>
      </c>
    </row>
    <row r="794" spans="1:5" x14ac:dyDescent="0.25">
      <c r="A794" s="9" t="s">
        <v>672</v>
      </c>
      <c r="B794" s="9" t="s">
        <v>1990</v>
      </c>
      <c r="C794" s="9" t="s">
        <v>1397</v>
      </c>
      <c r="D794" s="11">
        <f t="shared" si="24"/>
        <v>1</v>
      </c>
      <c r="E794" s="9" t="str">
        <f t="shared" si="25"/>
        <v>1011 : ERGA OMNES</v>
      </c>
    </row>
    <row r="795" spans="1:5" x14ac:dyDescent="0.25">
      <c r="A795" s="9" t="s">
        <v>673</v>
      </c>
      <c r="B795" s="9" t="s">
        <v>1990</v>
      </c>
      <c r="C795" s="9" t="s">
        <v>1397</v>
      </c>
      <c r="D795" s="11">
        <f t="shared" si="24"/>
        <v>1</v>
      </c>
      <c r="E795" s="9" t="str">
        <f t="shared" si="25"/>
        <v>1011 : ERGA OMNES</v>
      </c>
    </row>
    <row r="796" spans="1:5" x14ac:dyDescent="0.25">
      <c r="A796" s="9" t="s">
        <v>674</v>
      </c>
      <c r="B796" s="9" t="s">
        <v>1990</v>
      </c>
      <c r="C796" s="9" t="s">
        <v>1397</v>
      </c>
      <c r="D796" s="11">
        <f t="shared" si="24"/>
        <v>1</v>
      </c>
      <c r="E796" s="9" t="str">
        <f t="shared" si="25"/>
        <v>1011 : ERGA OMNES</v>
      </c>
    </row>
    <row r="797" spans="1:5" x14ac:dyDescent="0.25">
      <c r="A797" s="9" t="s">
        <v>675</v>
      </c>
      <c r="B797" s="9" t="s">
        <v>1990</v>
      </c>
      <c r="C797" s="9" t="s">
        <v>1397</v>
      </c>
      <c r="D797" s="11">
        <f t="shared" si="24"/>
        <v>1</v>
      </c>
      <c r="E797" s="9" t="str">
        <f t="shared" si="25"/>
        <v>1011 : ERGA OMNES</v>
      </c>
    </row>
    <row r="798" spans="1:5" x14ac:dyDescent="0.25">
      <c r="A798" s="9" t="s">
        <v>677</v>
      </c>
      <c r="B798" s="9" t="s">
        <v>1990</v>
      </c>
      <c r="C798" s="9" t="s">
        <v>1397</v>
      </c>
      <c r="D798" s="11">
        <f t="shared" si="24"/>
        <v>1</v>
      </c>
      <c r="E798" s="9" t="str">
        <f t="shared" si="25"/>
        <v>1011 : ERGA OMNES</v>
      </c>
    </row>
    <row r="799" spans="1:5" x14ac:dyDescent="0.25">
      <c r="A799" s="9" t="s">
        <v>679</v>
      </c>
      <c r="B799" s="9" t="s">
        <v>1990</v>
      </c>
      <c r="C799" s="9" t="s">
        <v>1397</v>
      </c>
      <c r="D799" s="11">
        <f t="shared" si="24"/>
        <v>1</v>
      </c>
      <c r="E799" s="9" t="str">
        <f t="shared" si="25"/>
        <v>1011 : ERGA OMNES</v>
      </c>
    </row>
    <row r="800" spans="1:5" x14ac:dyDescent="0.25">
      <c r="A800" s="9" t="s">
        <v>681</v>
      </c>
      <c r="B800" s="9" t="s">
        <v>1990</v>
      </c>
      <c r="C800" s="9" t="s">
        <v>1397</v>
      </c>
      <c r="D800" s="11">
        <f t="shared" si="24"/>
        <v>1</v>
      </c>
      <c r="E800" s="9" t="str">
        <f t="shared" si="25"/>
        <v>1011 : ERGA OMNES</v>
      </c>
    </row>
    <row r="801" spans="1:5" x14ac:dyDescent="0.25">
      <c r="A801" s="9" t="s">
        <v>683</v>
      </c>
      <c r="B801" s="9" t="s">
        <v>1990</v>
      </c>
      <c r="C801" s="9" t="s">
        <v>1397</v>
      </c>
      <c r="D801" s="11">
        <f t="shared" si="24"/>
        <v>1</v>
      </c>
      <c r="E801" s="9" t="str">
        <f t="shared" si="25"/>
        <v>1011 : ERGA OMNES</v>
      </c>
    </row>
    <row r="802" spans="1:5" x14ac:dyDescent="0.25">
      <c r="A802" s="9" t="s">
        <v>685</v>
      </c>
      <c r="B802" s="9" t="s">
        <v>1990</v>
      </c>
      <c r="C802" s="9" t="s">
        <v>1397</v>
      </c>
      <c r="D802" s="11">
        <f t="shared" si="24"/>
        <v>1</v>
      </c>
      <c r="E802" s="9" t="str">
        <f t="shared" si="25"/>
        <v>1011 : ERGA OMNES</v>
      </c>
    </row>
    <row r="803" spans="1:5" x14ac:dyDescent="0.25">
      <c r="A803" s="9" t="s">
        <v>687</v>
      </c>
      <c r="B803" s="9" t="s">
        <v>1990</v>
      </c>
      <c r="C803" s="9" t="s">
        <v>1397</v>
      </c>
      <c r="D803" s="11">
        <f t="shared" si="24"/>
        <v>1</v>
      </c>
      <c r="E803" s="9" t="str">
        <f t="shared" si="25"/>
        <v>1011 : ERGA OMNES</v>
      </c>
    </row>
    <row r="804" spans="1:5" x14ac:dyDescent="0.25">
      <c r="A804" s="9" t="s">
        <v>689</v>
      </c>
      <c r="B804" s="9" t="s">
        <v>1990</v>
      </c>
      <c r="C804" s="9" t="s">
        <v>1397</v>
      </c>
      <c r="D804" s="11">
        <f t="shared" si="24"/>
        <v>1</v>
      </c>
      <c r="E804" s="9" t="str">
        <f t="shared" si="25"/>
        <v>1011 : ERGA OMNES</v>
      </c>
    </row>
    <row r="805" spans="1:5" x14ac:dyDescent="0.25">
      <c r="A805" s="9" t="s">
        <v>690</v>
      </c>
      <c r="B805" s="9" t="s">
        <v>1990</v>
      </c>
      <c r="C805" s="9" t="s">
        <v>1397</v>
      </c>
      <c r="D805" s="11">
        <f t="shared" si="24"/>
        <v>1</v>
      </c>
      <c r="E805" s="9" t="str">
        <f t="shared" si="25"/>
        <v>1011 : ERGA OMNES</v>
      </c>
    </row>
    <row r="806" spans="1:5" x14ac:dyDescent="0.25">
      <c r="A806" s="9" t="s">
        <v>691</v>
      </c>
      <c r="B806" s="9" t="s">
        <v>1990</v>
      </c>
      <c r="C806" s="9" t="s">
        <v>1397</v>
      </c>
      <c r="D806" s="11">
        <f t="shared" si="24"/>
        <v>1</v>
      </c>
      <c r="E806" s="9" t="str">
        <f t="shared" si="25"/>
        <v>1011 : ERGA OMNES</v>
      </c>
    </row>
    <row r="807" spans="1:5" x14ac:dyDescent="0.25">
      <c r="A807" s="9" t="s">
        <v>693</v>
      </c>
      <c r="B807" s="9" t="s">
        <v>1990</v>
      </c>
      <c r="C807" s="9" t="s">
        <v>1397</v>
      </c>
      <c r="D807" s="11">
        <f t="shared" si="24"/>
        <v>1</v>
      </c>
      <c r="E807" s="9" t="str">
        <f t="shared" si="25"/>
        <v>1011 : ERGA OMNES</v>
      </c>
    </row>
    <row r="808" spans="1:5" x14ac:dyDescent="0.25">
      <c r="A808" s="9" t="s">
        <v>695</v>
      </c>
      <c r="B808" s="9" t="s">
        <v>1990</v>
      </c>
      <c r="C808" s="9" t="s">
        <v>1397</v>
      </c>
      <c r="D808" s="11">
        <f t="shared" si="24"/>
        <v>1</v>
      </c>
      <c r="E808" s="9" t="str">
        <f t="shared" si="25"/>
        <v>1011 : ERGA OMNES</v>
      </c>
    </row>
    <row r="809" spans="1:5" x14ac:dyDescent="0.25">
      <c r="A809" s="9" t="s">
        <v>696</v>
      </c>
      <c r="B809" s="9" t="s">
        <v>1990</v>
      </c>
      <c r="C809" s="9" t="s">
        <v>1397</v>
      </c>
      <c r="D809" s="11">
        <f t="shared" si="24"/>
        <v>1</v>
      </c>
      <c r="E809" s="9" t="str">
        <f t="shared" si="25"/>
        <v>1011 : ERGA OMNES</v>
      </c>
    </row>
    <row r="810" spans="1:5" x14ac:dyDescent="0.25">
      <c r="A810" s="9" t="s">
        <v>2266</v>
      </c>
      <c r="B810" s="9" t="s">
        <v>1990</v>
      </c>
      <c r="C810" s="9" t="s">
        <v>1397</v>
      </c>
      <c r="D810" s="11">
        <f t="shared" si="24"/>
        <v>1</v>
      </c>
      <c r="E810" s="9" t="str">
        <f t="shared" si="25"/>
        <v>1011 : ERGA OMNES</v>
      </c>
    </row>
    <row r="811" spans="1:5" x14ac:dyDescent="0.25">
      <c r="A811" s="9" t="s">
        <v>697</v>
      </c>
      <c r="B811" s="9" t="s">
        <v>1990</v>
      </c>
      <c r="C811" s="9" t="s">
        <v>1397</v>
      </c>
      <c r="D811" s="11">
        <f t="shared" si="24"/>
        <v>1</v>
      </c>
      <c r="E811" s="9" t="str">
        <f t="shared" si="25"/>
        <v>1011 : ERGA OMNES</v>
      </c>
    </row>
    <row r="812" spans="1:5" x14ac:dyDescent="0.25">
      <c r="A812" s="9" t="s">
        <v>2267</v>
      </c>
      <c r="B812" s="9" t="s">
        <v>1990</v>
      </c>
      <c r="C812" s="9" t="s">
        <v>1397</v>
      </c>
      <c r="D812" s="11">
        <f t="shared" si="24"/>
        <v>1</v>
      </c>
      <c r="E812" s="9" t="str">
        <f t="shared" si="25"/>
        <v>1011 : ERGA OMNES</v>
      </c>
    </row>
    <row r="813" spans="1:5" x14ac:dyDescent="0.25">
      <c r="A813" s="9" t="s">
        <v>698</v>
      </c>
      <c r="B813" s="9" t="s">
        <v>1990</v>
      </c>
      <c r="C813" s="9" t="s">
        <v>1397</v>
      </c>
      <c r="D813" s="11">
        <f t="shared" si="24"/>
        <v>1</v>
      </c>
      <c r="E813" s="9" t="str">
        <f t="shared" si="25"/>
        <v>1011 : ERGA OMNES</v>
      </c>
    </row>
    <row r="814" spans="1:5" x14ac:dyDescent="0.25">
      <c r="A814" s="9" t="s">
        <v>2268</v>
      </c>
      <c r="B814" s="9" t="s">
        <v>1991</v>
      </c>
      <c r="C814" s="9" t="s">
        <v>1420</v>
      </c>
      <c r="D814" s="11">
        <f t="shared" si="24"/>
        <v>1</v>
      </c>
      <c r="E814" s="9" t="str">
        <f t="shared" si="25"/>
        <v>1008 : All third countries</v>
      </c>
    </row>
    <row r="815" spans="1:5" x14ac:dyDescent="0.25">
      <c r="A815" s="9" t="s">
        <v>2269</v>
      </c>
      <c r="B815" s="9" t="s">
        <v>1990</v>
      </c>
      <c r="C815" s="9" t="s">
        <v>1397</v>
      </c>
      <c r="D815" s="11">
        <f t="shared" si="24"/>
        <v>1</v>
      </c>
      <c r="E815" s="9" t="str">
        <f t="shared" si="25"/>
        <v>1011 : ERGA OMNES</v>
      </c>
    </row>
    <row r="816" spans="1:5" x14ac:dyDescent="0.25">
      <c r="A816" s="9" t="s">
        <v>699</v>
      </c>
      <c r="B816" s="9" t="s">
        <v>1990</v>
      </c>
      <c r="C816" s="9" t="s">
        <v>1397</v>
      </c>
      <c r="D816" s="11">
        <f t="shared" si="24"/>
        <v>1</v>
      </c>
      <c r="E816" s="9" t="str">
        <f t="shared" si="25"/>
        <v>1011 : ERGA OMNES</v>
      </c>
    </row>
    <row r="817" spans="1:5" x14ac:dyDescent="0.25">
      <c r="A817" s="9" t="s">
        <v>700</v>
      </c>
      <c r="B817" s="9" t="s">
        <v>1990</v>
      </c>
      <c r="C817" s="9" t="s">
        <v>1397</v>
      </c>
      <c r="D817" s="11">
        <f t="shared" si="24"/>
        <v>1</v>
      </c>
      <c r="E817" s="9" t="str">
        <f t="shared" si="25"/>
        <v>1011 : ERGA OMNES</v>
      </c>
    </row>
    <row r="818" spans="1:5" x14ac:dyDescent="0.25">
      <c r="A818" s="9" t="s">
        <v>701</v>
      </c>
      <c r="B818" s="9" t="s">
        <v>1990</v>
      </c>
      <c r="C818" s="9" t="s">
        <v>1397</v>
      </c>
      <c r="D818" s="11">
        <f t="shared" si="24"/>
        <v>1</v>
      </c>
      <c r="E818" s="9" t="str">
        <f t="shared" si="25"/>
        <v>1011 : ERGA OMNES</v>
      </c>
    </row>
    <row r="819" spans="1:5" x14ac:dyDescent="0.25">
      <c r="A819" s="9" t="s">
        <v>702</v>
      </c>
      <c r="B819" s="9" t="s">
        <v>1990</v>
      </c>
      <c r="C819" s="9" t="s">
        <v>1397</v>
      </c>
      <c r="D819" s="11">
        <f t="shared" si="24"/>
        <v>1</v>
      </c>
      <c r="E819" s="9" t="str">
        <f t="shared" si="25"/>
        <v>1011 : ERGA OMNES</v>
      </c>
    </row>
    <row r="820" spans="1:5" x14ac:dyDescent="0.25">
      <c r="A820" s="9" t="s">
        <v>703</v>
      </c>
      <c r="B820" s="9" t="s">
        <v>1990</v>
      </c>
      <c r="C820" s="9" t="s">
        <v>1397</v>
      </c>
      <c r="D820" s="11">
        <f t="shared" si="24"/>
        <v>1</v>
      </c>
      <c r="E820" s="9" t="str">
        <f t="shared" si="25"/>
        <v>1011 : ERGA OMNES</v>
      </c>
    </row>
    <row r="821" spans="1:5" x14ac:dyDescent="0.25">
      <c r="A821" s="9" t="s">
        <v>704</v>
      </c>
      <c r="B821" s="9" t="s">
        <v>1990</v>
      </c>
      <c r="C821" s="9" t="s">
        <v>1397</v>
      </c>
      <c r="D821" s="11">
        <f t="shared" si="24"/>
        <v>1</v>
      </c>
      <c r="E821" s="9" t="str">
        <f t="shared" si="25"/>
        <v>1011 : ERGA OMNES</v>
      </c>
    </row>
    <row r="822" spans="1:5" x14ac:dyDescent="0.25">
      <c r="A822" s="9" t="s">
        <v>705</v>
      </c>
      <c r="B822" s="9" t="s">
        <v>1990</v>
      </c>
      <c r="C822" s="9" t="s">
        <v>1397</v>
      </c>
      <c r="D822" s="11">
        <f t="shared" si="24"/>
        <v>1</v>
      </c>
      <c r="E822" s="9" t="str">
        <f t="shared" si="25"/>
        <v>1011 : ERGA OMNES</v>
      </c>
    </row>
    <row r="823" spans="1:5" x14ac:dyDescent="0.25">
      <c r="A823" s="9" t="s">
        <v>2270</v>
      </c>
      <c r="B823" s="9" t="s">
        <v>1990</v>
      </c>
      <c r="C823" s="9" t="s">
        <v>1397</v>
      </c>
      <c r="D823" s="11">
        <f t="shared" si="24"/>
        <v>1</v>
      </c>
      <c r="E823" s="9" t="str">
        <f t="shared" si="25"/>
        <v>1011 : ERGA OMNES</v>
      </c>
    </row>
    <row r="824" spans="1:5" x14ac:dyDescent="0.25">
      <c r="A824" s="9" t="s">
        <v>706</v>
      </c>
      <c r="B824" s="9" t="s">
        <v>1990</v>
      </c>
      <c r="C824" s="9" t="s">
        <v>1397</v>
      </c>
      <c r="D824" s="11">
        <f t="shared" si="24"/>
        <v>1</v>
      </c>
      <c r="E824" s="9" t="str">
        <f t="shared" si="25"/>
        <v>1011 : ERGA OMNES</v>
      </c>
    </row>
    <row r="825" spans="1:5" x14ac:dyDescent="0.25">
      <c r="A825" s="9" t="s">
        <v>707</v>
      </c>
      <c r="B825" s="9" t="s">
        <v>1990</v>
      </c>
      <c r="C825" s="9" t="s">
        <v>1397</v>
      </c>
      <c r="D825" s="11">
        <f t="shared" si="24"/>
        <v>1</v>
      </c>
      <c r="E825" s="9" t="str">
        <f t="shared" si="25"/>
        <v>1011 : ERGA OMNES</v>
      </c>
    </row>
    <row r="826" spans="1:5" x14ac:dyDescent="0.25">
      <c r="A826" s="9" t="s">
        <v>708</v>
      </c>
      <c r="B826" s="9" t="s">
        <v>1990</v>
      </c>
      <c r="C826" s="9" t="s">
        <v>1397</v>
      </c>
      <c r="D826" s="11">
        <f t="shared" si="24"/>
        <v>1</v>
      </c>
      <c r="E826" s="9" t="str">
        <f t="shared" si="25"/>
        <v>1011 : ERGA OMNES</v>
      </c>
    </row>
    <row r="827" spans="1:5" x14ac:dyDescent="0.25">
      <c r="A827" s="9" t="s">
        <v>709</v>
      </c>
      <c r="B827" s="9" t="s">
        <v>1990</v>
      </c>
      <c r="C827" s="9" t="s">
        <v>1397</v>
      </c>
      <c r="D827" s="11">
        <f t="shared" si="24"/>
        <v>1</v>
      </c>
      <c r="E827" s="9" t="str">
        <f t="shared" si="25"/>
        <v>1011 : ERGA OMNES</v>
      </c>
    </row>
    <row r="828" spans="1:5" x14ac:dyDescent="0.25">
      <c r="A828" s="9" t="s">
        <v>710</v>
      </c>
      <c r="B828" s="9" t="s">
        <v>1990</v>
      </c>
      <c r="C828" s="9" t="s">
        <v>1397</v>
      </c>
      <c r="D828" s="11">
        <f t="shared" si="24"/>
        <v>1</v>
      </c>
      <c r="E828" s="9" t="str">
        <f t="shared" si="25"/>
        <v>1011 : ERGA OMNES</v>
      </c>
    </row>
    <row r="829" spans="1:5" x14ac:dyDescent="0.25">
      <c r="A829" s="9" t="s">
        <v>711</v>
      </c>
      <c r="B829" s="9" t="s">
        <v>1990</v>
      </c>
      <c r="C829" s="9" t="s">
        <v>1397</v>
      </c>
      <c r="D829" s="11">
        <f t="shared" si="24"/>
        <v>1</v>
      </c>
      <c r="E829" s="9" t="str">
        <f t="shared" si="25"/>
        <v>1011 : ERGA OMNES</v>
      </c>
    </row>
    <row r="830" spans="1:5" x14ac:dyDescent="0.25">
      <c r="A830" s="9" t="s">
        <v>712</v>
      </c>
      <c r="B830" s="9" t="s">
        <v>1990</v>
      </c>
      <c r="C830" s="9" t="s">
        <v>1397</v>
      </c>
      <c r="D830" s="11">
        <f t="shared" si="24"/>
        <v>1</v>
      </c>
      <c r="E830" s="9" t="str">
        <f t="shared" si="25"/>
        <v>1011 : ERGA OMNES</v>
      </c>
    </row>
    <row r="831" spans="1:5" x14ac:dyDescent="0.25">
      <c r="A831" s="9" t="s">
        <v>713</v>
      </c>
      <c r="B831" s="9" t="s">
        <v>1990</v>
      </c>
      <c r="C831" s="9" t="s">
        <v>1397</v>
      </c>
      <c r="D831" s="11">
        <f t="shared" si="24"/>
        <v>1</v>
      </c>
      <c r="E831" s="9" t="str">
        <f t="shared" si="25"/>
        <v>1011 : ERGA OMNES</v>
      </c>
    </row>
    <row r="832" spans="1:5" x14ac:dyDescent="0.25">
      <c r="A832" s="9" t="s">
        <v>714</v>
      </c>
      <c r="B832" s="9" t="s">
        <v>1990</v>
      </c>
      <c r="C832" s="9" t="s">
        <v>1397</v>
      </c>
      <c r="D832" s="11">
        <f t="shared" si="24"/>
        <v>1</v>
      </c>
      <c r="E832" s="9" t="str">
        <f t="shared" si="25"/>
        <v>1011 : ERGA OMNES</v>
      </c>
    </row>
    <row r="833" spans="1:5" x14ac:dyDescent="0.25">
      <c r="A833" s="9" t="s">
        <v>715</v>
      </c>
      <c r="B833" s="9" t="s">
        <v>1990</v>
      </c>
      <c r="C833" s="9" t="s">
        <v>1397</v>
      </c>
      <c r="D833" s="11">
        <f t="shared" si="24"/>
        <v>1</v>
      </c>
      <c r="E833" s="9" t="str">
        <f t="shared" si="25"/>
        <v>1011 : ERGA OMNES</v>
      </c>
    </row>
    <row r="834" spans="1:5" x14ac:dyDescent="0.25">
      <c r="A834" s="9" t="s">
        <v>716</v>
      </c>
      <c r="B834" s="9" t="s">
        <v>1990</v>
      </c>
      <c r="C834" s="9" t="s">
        <v>1397</v>
      </c>
      <c r="D834" s="11">
        <f t="shared" ref="D834:D897" si="26">COUNTIF(A:A, A834)</f>
        <v>1</v>
      </c>
      <c r="E834" s="9" t="str">
        <f t="shared" ref="E834:E897" si="27" xml:space="preserve"> CONCATENATE(B834," : ", C834)</f>
        <v>1011 : ERGA OMNES</v>
      </c>
    </row>
    <row r="835" spans="1:5" x14ac:dyDescent="0.25">
      <c r="A835" s="9" t="s">
        <v>2271</v>
      </c>
      <c r="B835" s="9" t="s">
        <v>1990</v>
      </c>
      <c r="C835" s="9" t="s">
        <v>1397</v>
      </c>
      <c r="D835" s="11">
        <f t="shared" si="26"/>
        <v>1</v>
      </c>
      <c r="E835" s="9" t="str">
        <f t="shared" si="27"/>
        <v>1011 : ERGA OMNES</v>
      </c>
    </row>
    <row r="836" spans="1:5" x14ac:dyDescent="0.25">
      <c r="A836" s="9" t="s">
        <v>717</v>
      </c>
      <c r="B836" s="9" t="s">
        <v>1990</v>
      </c>
      <c r="C836" s="9" t="s">
        <v>1397</v>
      </c>
      <c r="D836" s="11">
        <f t="shared" si="26"/>
        <v>1</v>
      </c>
      <c r="E836" s="9" t="str">
        <f t="shared" si="27"/>
        <v>1011 : ERGA OMNES</v>
      </c>
    </row>
    <row r="837" spans="1:5" x14ac:dyDescent="0.25">
      <c r="A837" s="9" t="s">
        <v>2272</v>
      </c>
      <c r="B837" s="9" t="s">
        <v>1990</v>
      </c>
      <c r="C837" s="9" t="s">
        <v>1397</v>
      </c>
      <c r="D837" s="11">
        <f t="shared" si="26"/>
        <v>1</v>
      </c>
      <c r="E837" s="9" t="str">
        <f t="shared" si="27"/>
        <v>1011 : ERGA OMNES</v>
      </c>
    </row>
    <row r="838" spans="1:5" x14ac:dyDescent="0.25">
      <c r="A838" s="9" t="s">
        <v>718</v>
      </c>
      <c r="B838" s="9" t="s">
        <v>1990</v>
      </c>
      <c r="C838" s="9" t="s">
        <v>1397</v>
      </c>
      <c r="D838" s="11">
        <f t="shared" si="26"/>
        <v>1</v>
      </c>
      <c r="E838" s="9" t="str">
        <f t="shared" si="27"/>
        <v>1011 : ERGA OMNES</v>
      </c>
    </row>
    <row r="839" spans="1:5" x14ac:dyDescent="0.25">
      <c r="A839" s="9" t="s">
        <v>2273</v>
      </c>
      <c r="B839" s="9" t="s">
        <v>1990</v>
      </c>
      <c r="C839" s="9" t="s">
        <v>1397</v>
      </c>
      <c r="D839" s="11">
        <f t="shared" si="26"/>
        <v>1</v>
      </c>
      <c r="E839" s="9" t="str">
        <f t="shared" si="27"/>
        <v>1011 : ERGA OMNES</v>
      </c>
    </row>
    <row r="840" spans="1:5" x14ac:dyDescent="0.25">
      <c r="A840" s="9" t="s">
        <v>719</v>
      </c>
      <c r="B840" s="9" t="s">
        <v>1990</v>
      </c>
      <c r="C840" s="9" t="s">
        <v>1397</v>
      </c>
      <c r="D840" s="11">
        <f t="shared" si="26"/>
        <v>1</v>
      </c>
      <c r="E840" s="9" t="str">
        <f t="shared" si="27"/>
        <v>1011 : ERGA OMNES</v>
      </c>
    </row>
    <row r="841" spans="1:5" x14ac:dyDescent="0.25">
      <c r="A841" s="9" t="s">
        <v>2274</v>
      </c>
      <c r="B841" s="9" t="s">
        <v>1990</v>
      </c>
      <c r="C841" s="9" t="s">
        <v>1397</v>
      </c>
      <c r="D841" s="11">
        <f t="shared" si="26"/>
        <v>1</v>
      </c>
      <c r="E841" s="9" t="str">
        <f t="shared" si="27"/>
        <v>1011 : ERGA OMNES</v>
      </c>
    </row>
    <row r="842" spans="1:5" x14ac:dyDescent="0.25">
      <c r="A842" s="9" t="s">
        <v>720</v>
      </c>
      <c r="B842" s="9" t="s">
        <v>1990</v>
      </c>
      <c r="C842" s="9" t="s">
        <v>1397</v>
      </c>
      <c r="D842" s="11">
        <f t="shared" si="26"/>
        <v>1</v>
      </c>
      <c r="E842" s="9" t="str">
        <f t="shared" si="27"/>
        <v>1011 : ERGA OMNES</v>
      </c>
    </row>
    <row r="843" spans="1:5" x14ac:dyDescent="0.25">
      <c r="A843" s="9" t="s">
        <v>721</v>
      </c>
      <c r="B843" s="9" t="s">
        <v>1990</v>
      </c>
      <c r="C843" s="9" t="s">
        <v>1397</v>
      </c>
      <c r="D843" s="11">
        <f t="shared" si="26"/>
        <v>1</v>
      </c>
      <c r="E843" s="9" t="str">
        <f t="shared" si="27"/>
        <v>1011 : ERGA OMNES</v>
      </c>
    </row>
    <row r="844" spans="1:5" x14ac:dyDescent="0.25">
      <c r="A844" s="9" t="s">
        <v>722</v>
      </c>
      <c r="B844" s="9" t="s">
        <v>1990</v>
      </c>
      <c r="C844" s="9" t="s">
        <v>1397</v>
      </c>
      <c r="D844" s="11">
        <f t="shared" si="26"/>
        <v>1</v>
      </c>
      <c r="E844" s="9" t="str">
        <f t="shared" si="27"/>
        <v>1011 : ERGA OMNES</v>
      </c>
    </row>
    <row r="845" spans="1:5" x14ac:dyDescent="0.25">
      <c r="A845" s="9" t="s">
        <v>723</v>
      </c>
      <c r="B845" s="9" t="s">
        <v>1990</v>
      </c>
      <c r="C845" s="9" t="s">
        <v>1397</v>
      </c>
      <c r="D845" s="11">
        <f t="shared" si="26"/>
        <v>1</v>
      </c>
      <c r="E845" s="9" t="str">
        <f t="shared" si="27"/>
        <v>1011 : ERGA OMNES</v>
      </c>
    </row>
    <row r="846" spans="1:5" x14ac:dyDescent="0.25">
      <c r="A846" s="9" t="s">
        <v>724</v>
      </c>
      <c r="B846" s="9" t="s">
        <v>1990</v>
      </c>
      <c r="C846" s="9" t="s">
        <v>1397</v>
      </c>
      <c r="D846" s="11">
        <f t="shared" si="26"/>
        <v>1</v>
      </c>
      <c r="E846" s="9" t="str">
        <f t="shared" si="27"/>
        <v>1011 : ERGA OMNES</v>
      </c>
    </row>
    <row r="847" spans="1:5" x14ac:dyDescent="0.25">
      <c r="A847" s="9" t="s">
        <v>725</v>
      </c>
      <c r="B847" s="9" t="s">
        <v>1990</v>
      </c>
      <c r="C847" s="9" t="s">
        <v>1397</v>
      </c>
      <c r="D847" s="11">
        <f t="shared" si="26"/>
        <v>1</v>
      </c>
      <c r="E847" s="9" t="str">
        <f t="shared" si="27"/>
        <v>1011 : ERGA OMNES</v>
      </c>
    </row>
    <row r="848" spans="1:5" x14ac:dyDescent="0.25">
      <c r="A848" s="9" t="s">
        <v>726</v>
      </c>
      <c r="B848" s="9" t="s">
        <v>1990</v>
      </c>
      <c r="C848" s="9" t="s">
        <v>1397</v>
      </c>
      <c r="D848" s="11">
        <f t="shared" si="26"/>
        <v>1</v>
      </c>
      <c r="E848" s="9" t="str">
        <f t="shared" si="27"/>
        <v>1011 : ERGA OMNES</v>
      </c>
    </row>
    <row r="849" spans="1:5" x14ac:dyDescent="0.25">
      <c r="A849" s="9" t="s">
        <v>2275</v>
      </c>
      <c r="B849" s="9" t="s">
        <v>1990</v>
      </c>
      <c r="C849" s="9" t="s">
        <v>1397</v>
      </c>
      <c r="D849" s="11">
        <f t="shared" si="26"/>
        <v>1</v>
      </c>
      <c r="E849" s="9" t="str">
        <f t="shared" si="27"/>
        <v>1011 : ERGA OMNES</v>
      </c>
    </row>
    <row r="850" spans="1:5" x14ac:dyDescent="0.25">
      <c r="A850" s="9" t="s">
        <v>727</v>
      </c>
      <c r="B850" s="9" t="s">
        <v>1990</v>
      </c>
      <c r="C850" s="9" t="s">
        <v>1397</v>
      </c>
      <c r="D850" s="11">
        <f t="shared" si="26"/>
        <v>1</v>
      </c>
      <c r="E850" s="9" t="str">
        <f t="shared" si="27"/>
        <v>1011 : ERGA OMNES</v>
      </c>
    </row>
    <row r="851" spans="1:5" x14ac:dyDescent="0.25">
      <c r="A851" s="9" t="s">
        <v>728</v>
      </c>
      <c r="B851" s="9" t="s">
        <v>1990</v>
      </c>
      <c r="C851" s="9" t="s">
        <v>1397</v>
      </c>
      <c r="D851" s="11">
        <f t="shared" si="26"/>
        <v>1</v>
      </c>
      <c r="E851" s="9" t="str">
        <f t="shared" si="27"/>
        <v>1011 : ERGA OMNES</v>
      </c>
    </row>
    <row r="852" spans="1:5" x14ac:dyDescent="0.25">
      <c r="A852" s="9" t="s">
        <v>729</v>
      </c>
      <c r="B852" s="9" t="s">
        <v>1990</v>
      </c>
      <c r="C852" s="9" t="s">
        <v>1397</v>
      </c>
      <c r="D852" s="11">
        <f t="shared" si="26"/>
        <v>1</v>
      </c>
      <c r="E852" s="9" t="str">
        <f t="shared" si="27"/>
        <v>1011 : ERGA OMNES</v>
      </c>
    </row>
    <row r="853" spans="1:5" x14ac:dyDescent="0.25">
      <c r="A853" s="9" t="s">
        <v>730</v>
      </c>
      <c r="B853" s="9" t="s">
        <v>1990</v>
      </c>
      <c r="C853" s="9" t="s">
        <v>1397</v>
      </c>
      <c r="D853" s="11">
        <f t="shared" si="26"/>
        <v>1</v>
      </c>
      <c r="E853" s="9" t="str">
        <f t="shared" si="27"/>
        <v>1011 : ERGA OMNES</v>
      </c>
    </row>
    <row r="854" spans="1:5" x14ac:dyDescent="0.25">
      <c r="A854" s="9" t="s">
        <v>731</v>
      </c>
      <c r="B854" s="9" t="s">
        <v>1990</v>
      </c>
      <c r="C854" s="9" t="s">
        <v>1397</v>
      </c>
      <c r="D854" s="11">
        <f t="shared" si="26"/>
        <v>1</v>
      </c>
      <c r="E854" s="9" t="str">
        <f t="shared" si="27"/>
        <v>1011 : ERGA OMNES</v>
      </c>
    </row>
    <row r="855" spans="1:5" x14ac:dyDescent="0.25">
      <c r="A855" s="9" t="s">
        <v>732</v>
      </c>
      <c r="B855" s="9" t="s">
        <v>1990</v>
      </c>
      <c r="C855" s="9" t="s">
        <v>1397</v>
      </c>
      <c r="D855" s="11">
        <f t="shared" si="26"/>
        <v>1</v>
      </c>
      <c r="E855" s="9" t="str">
        <f t="shared" si="27"/>
        <v>1011 : ERGA OMNES</v>
      </c>
    </row>
    <row r="856" spans="1:5" x14ac:dyDescent="0.25">
      <c r="A856" s="9" t="s">
        <v>733</v>
      </c>
      <c r="B856" s="9" t="s">
        <v>1990</v>
      </c>
      <c r="C856" s="9" t="s">
        <v>1397</v>
      </c>
      <c r="D856" s="11">
        <f t="shared" si="26"/>
        <v>1</v>
      </c>
      <c r="E856" s="9" t="str">
        <f t="shared" si="27"/>
        <v>1011 : ERGA OMNES</v>
      </c>
    </row>
    <row r="857" spans="1:5" x14ac:dyDescent="0.25">
      <c r="A857" s="9" t="s">
        <v>2276</v>
      </c>
      <c r="B857" s="9" t="s">
        <v>1990</v>
      </c>
      <c r="C857" s="9" t="s">
        <v>1397</v>
      </c>
      <c r="D857" s="11">
        <f t="shared" si="26"/>
        <v>1</v>
      </c>
      <c r="E857" s="9" t="str">
        <f t="shared" si="27"/>
        <v>1011 : ERGA OMNES</v>
      </c>
    </row>
    <row r="858" spans="1:5" x14ac:dyDescent="0.25">
      <c r="A858" s="9" t="s">
        <v>734</v>
      </c>
      <c r="B858" s="9" t="s">
        <v>1990</v>
      </c>
      <c r="C858" s="9" t="s">
        <v>1397</v>
      </c>
      <c r="D858" s="11">
        <f t="shared" si="26"/>
        <v>1</v>
      </c>
      <c r="E858" s="9" t="str">
        <f t="shared" si="27"/>
        <v>1011 : ERGA OMNES</v>
      </c>
    </row>
    <row r="859" spans="1:5" x14ac:dyDescent="0.25">
      <c r="A859" s="9" t="s">
        <v>735</v>
      </c>
      <c r="B859" s="9" t="s">
        <v>1990</v>
      </c>
      <c r="C859" s="9" t="s">
        <v>1397</v>
      </c>
      <c r="D859" s="11">
        <f t="shared" si="26"/>
        <v>1</v>
      </c>
      <c r="E859" s="9" t="str">
        <f t="shared" si="27"/>
        <v>1011 : ERGA OMNES</v>
      </c>
    </row>
    <row r="860" spans="1:5" x14ac:dyDescent="0.25">
      <c r="A860" s="9" t="s">
        <v>736</v>
      </c>
      <c r="B860" s="9" t="s">
        <v>1990</v>
      </c>
      <c r="C860" s="9" t="s">
        <v>1397</v>
      </c>
      <c r="D860" s="11">
        <f t="shared" si="26"/>
        <v>1</v>
      </c>
      <c r="E860" s="9" t="str">
        <f t="shared" si="27"/>
        <v>1011 : ERGA OMNES</v>
      </c>
    </row>
    <row r="861" spans="1:5" x14ac:dyDescent="0.25">
      <c r="A861" s="9" t="s">
        <v>737</v>
      </c>
      <c r="B861" s="9" t="s">
        <v>1990</v>
      </c>
      <c r="C861" s="9" t="s">
        <v>1397</v>
      </c>
      <c r="D861" s="11">
        <f t="shared" si="26"/>
        <v>1</v>
      </c>
      <c r="E861" s="9" t="str">
        <f t="shared" si="27"/>
        <v>1011 : ERGA OMNES</v>
      </c>
    </row>
    <row r="862" spans="1:5" x14ac:dyDescent="0.25">
      <c r="A862" s="9" t="s">
        <v>738</v>
      </c>
      <c r="B862" s="9" t="s">
        <v>1990</v>
      </c>
      <c r="C862" s="9" t="s">
        <v>1397</v>
      </c>
      <c r="D862" s="11">
        <f t="shared" si="26"/>
        <v>1</v>
      </c>
      <c r="E862" s="9" t="str">
        <f t="shared" si="27"/>
        <v>1011 : ERGA OMNES</v>
      </c>
    </row>
    <row r="863" spans="1:5" x14ac:dyDescent="0.25">
      <c r="A863" s="9" t="s">
        <v>739</v>
      </c>
      <c r="B863" s="9" t="s">
        <v>1990</v>
      </c>
      <c r="C863" s="9" t="s">
        <v>1397</v>
      </c>
      <c r="D863" s="11">
        <f t="shared" si="26"/>
        <v>1</v>
      </c>
      <c r="E863" s="9" t="str">
        <f t="shared" si="27"/>
        <v>1011 : ERGA OMNES</v>
      </c>
    </row>
    <row r="864" spans="1:5" x14ac:dyDescent="0.25">
      <c r="A864" s="9" t="s">
        <v>740</v>
      </c>
      <c r="B864" s="9" t="s">
        <v>1990</v>
      </c>
      <c r="C864" s="9" t="s">
        <v>1397</v>
      </c>
      <c r="D864" s="11">
        <f t="shared" si="26"/>
        <v>1</v>
      </c>
      <c r="E864" s="9" t="str">
        <f t="shared" si="27"/>
        <v>1011 : ERGA OMNES</v>
      </c>
    </row>
    <row r="865" spans="1:5" x14ac:dyDescent="0.25">
      <c r="A865" s="9" t="s">
        <v>741</v>
      </c>
      <c r="B865" s="9" t="s">
        <v>1990</v>
      </c>
      <c r="C865" s="9" t="s">
        <v>1397</v>
      </c>
      <c r="D865" s="11">
        <f t="shared" si="26"/>
        <v>1</v>
      </c>
      <c r="E865" s="9" t="str">
        <f t="shared" si="27"/>
        <v>1011 : ERGA OMNES</v>
      </c>
    </row>
    <row r="866" spans="1:5" x14ac:dyDescent="0.25">
      <c r="A866" s="9" t="s">
        <v>742</v>
      </c>
      <c r="B866" s="9" t="s">
        <v>1990</v>
      </c>
      <c r="C866" s="9" t="s">
        <v>1397</v>
      </c>
      <c r="D866" s="11">
        <f t="shared" si="26"/>
        <v>1</v>
      </c>
      <c r="E866" s="9" t="str">
        <f t="shared" si="27"/>
        <v>1011 : ERGA OMNES</v>
      </c>
    </row>
    <row r="867" spans="1:5" x14ac:dyDescent="0.25">
      <c r="A867" s="9" t="s">
        <v>743</v>
      </c>
      <c r="B867" s="9" t="s">
        <v>1990</v>
      </c>
      <c r="C867" s="9" t="s">
        <v>1397</v>
      </c>
      <c r="D867" s="11">
        <f t="shared" si="26"/>
        <v>1</v>
      </c>
      <c r="E867" s="9" t="str">
        <f t="shared" si="27"/>
        <v>1011 : ERGA OMNES</v>
      </c>
    </row>
    <row r="868" spans="1:5" x14ac:dyDescent="0.25">
      <c r="A868" s="9" t="s">
        <v>744</v>
      </c>
      <c r="B868" s="9" t="s">
        <v>1990</v>
      </c>
      <c r="C868" s="9" t="s">
        <v>1397</v>
      </c>
      <c r="D868" s="11">
        <f t="shared" si="26"/>
        <v>1</v>
      </c>
      <c r="E868" s="9" t="str">
        <f t="shared" si="27"/>
        <v>1011 : ERGA OMNES</v>
      </c>
    </row>
    <row r="869" spans="1:5" x14ac:dyDescent="0.25">
      <c r="A869" s="9" t="s">
        <v>745</v>
      </c>
      <c r="B869" s="9" t="s">
        <v>1990</v>
      </c>
      <c r="C869" s="9" t="s">
        <v>1397</v>
      </c>
      <c r="D869" s="11">
        <f t="shared" si="26"/>
        <v>1</v>
      </c>
      <c r="E869" s="9" t="str">
        <f t="shared" si="27"/>
        <v>1011 : ERGA OMNES</v>
      </c>
    </row>
    <row r="870" spans="1:5" x14ac:dyDescent="0.25">
      <c r="A870" s="9" t="s">
        <v>2277</v>
      </c>
      <c r="B870" s="9" t="s">
        <v>1990</v>
      </c>
      <c r="C870" s="9" t="s">
        <v>1397</v>
      </c>
      <c r="D870" s="11">
        <f t="shared" si="26"/>
        <v>1</v>
      </c>
      <c r="E870" s="9" t="str">
        <f t="shared" si="27"/>
        <v>1011 : ERGA OMNES</v>
      </c>
    </row>
    <row r="871" spans="1:5" x14ac:dyDescent="0.25">
      <c r="A871" s="9" t="s">
        <v>746</v>
      </c>
      <c r="B871" s="9" t="s">
        <v>1990</v>
      </c>
      <c r="C871" s="9" t="s">
        <v>1397</v>
      </c>
      <c r="D871" s="11">
        <f t="shared" si="26"/>
        <v>1</v>
      </c>
      <c r="E871" s="9" t="str">
        <f t="shared" si="27"/>
        <v>1011 : ERGA OMNES</v>
      </c>
    </row>
    <row r="872" spans="1:5" x14ac:dyDescent="0.25">
      <c r="A872" s="9" t="s">
        <v>747</v>
      </c>
      <c r="B872" s="9" t="s">
        <v>1990</v>
      </c>
      <c r="C872" s="9" t="s">
        <v>1397</v>
      </c>
      <c r="D872" s="11">
        <f t="shared" si="26"/>
        <v>1</v>
      </c>
      <c r="E872" s="9" t="str">
        <f t="shared" si="27"/>
        <v>1011 : ERGA OMNES</v>
      </c>
    </row>
    <row r="873" spans="1:5" x14ac:dyDescent="0.25">
      <c r="A873" s="9" t="s">
        <v>748</v>
      </c>
      <c r="B873" s="9" t="s">
        <v>1990</v>
      </c>
      <c r="C873" s="9" t="s">
        <v>1397</v>
      </c>
      <c r="D873" s="11">
        <f t="shared" si="26"/>
        <v>1</v>
      </c>
      <c r="E873" s="9" t="str">
        <f t="shared" si="27"/>
        <v>1011 : ERGA OMNES</v>
      </c>
    </row>
    <row r="874" spans="1:5" x14ac:dyDescent="0.25">
      <c r="A874" s="9" t="s">
        <v>749</v>
      </c>
      <c r="B874" s="9" t="s">
        <v>1990</v>
      </c>
      <c r="C874" s="9" t="s">
        <v>1397</v>
      </c>
      <c r="D874" s="11">
        <f t="shared" si="26"/>
        <v>1</v>
      </c>
      <c r="E874" s="9" t="str">
        <f t="shared" si="27"/>
        <v>1011 : ERGA OMNES</v>
      </c>
    </row>
    <row r="875" spans="1:5" x14ac:dyDescent="0.25">
      <c r="A875" s="9" t="s">
        <v>751</v>
      </c>
      <c r="B875" s="9" t="s">
        <v>1990</v>
      </c>
      <c r="C875" s="9" t="s">
        <v>1397</v>
      </c>
      <c r="D875" s="11">
        <f t="shared" si="26"/>
        <v>1</v>
      </c>
      <c r="E875" s="9" t="str">
        <f t="shared" si="27"/>
        <v>1011 : ERGA OMNES</v>
      </c>
    </row>
    <row r="876" spans="1:5" x14ac:dyDescent="0.25">
      <c r="A876" s="9" t="s">
        <v>752</v>
      </c>
      <c r="B876" s="9" t="s">
        <v>1990</v>
      </c>
      <c r="C876" s="9" t="s">
        <v>1397</v>
      </c>
      <c r="D876" s="11">
        <f t="shared" si="26"/>
        <v>1</v>
      </c>
      <c r="E876" s="9" t="str">
        <f t="shared" si="27"/>
        <v>1011 : ERGA OMNES</v>
      </c>
    </row>
    <row r="877" spans="1:5" x14ac:dyDescent="0.25">
      <c r="A877" s="9" t="s">
        <v>753</v>
      </c>
      <c r="B877" s="9" t="s">
        <v>1990</v>
      </c>
      <c r="C877" s="9" t="s">
        <v>1397</v>
      </c>
      <c r="D877" s="11">
        <f t="shared" si="26"/>
        <v>1</v>
      </c>
      <c r="E877" s="9" t="str">
        <f t="shared" si="27"/>
        <v>1011 : ERGA OMNES</v>
      </c>
    </row>
    <row r="878" spans="1:5" x14ac:dyDescent="0.25">
      <c r="A878" s="9" t="s">
        <v>754</v>
      </c>
      <c r="B878" s="9" t="s">
        <v>1990</v>
      </c>
      <c r="C878" s="9" t="s">
        <v>1397</v>
      </c>
      <c r="D878" s="11">
        <f t="shared" si="26"/>
        <v>1</v>
      </c>
      <c r="E878" s="9" t="str">
        <f t="shared" si="27"/>
        <v>1011 : ERGA OMNES</v>
      </c>
    </row>
    <row r="879" spans="1:5" x14ac:dyDescent="0.25">
      <c r="A879" s="9" t="s">
        <v>755</v>
      </c>
      <c r="B879" s="9" t="s">
        <v>1990</v>
      </c>
      <c r="C879" s="9" t="s">
        <v>1397</v>
      </c>
      <c r="D879" s="11">
        <f t="shared" si="26"/>
        <v>1</v>
      </c>
      <c r="E879" s="9" t="str">
        <f t="shared" si="27"/>
        <v>1011 : ERGA OMNES</v>
      </c>
    </row>
    <row r="880" spans="1:5" x14ac:dyDescent="0.25">
      <c r="A880" s="9" t="s">
        <v>756</v>
      </c>
      <c r="B880" s="9" t="s">
        <v>1990</v>
      </c>
      <c r="C880" s="9" t="s">
        <v>1397</v>
      </c>
      <c r="D880" s="11">
        <f t="shared" si="26"/>
        <v>1</v>
      </c>
      <c r="E880" s="9" t="str">
        <f t="shared" si="27"/>
        <v>1011 : ERGA OMNES</v>
      </c>
    </row>
    <row r="881" spans="1:5" x14ac:dyDescent="0.25">
      <c r="A881" s="9" t="s">
        <v>757</v>
      </c>
      <c r="B881" s="9" t="s">
        <v>1990</v>
      </c>
      <c r="C881" s="9" t="s">
        <v>1397</v>
      </c>
      <c r="D881" s="11">
        <f t="shared" si="26"/>
        <v>1</v>
      </c>
      <c r="E881" s="9" t="str">
        <f t="shared" si="27"/>
        <v>1011 : ERGA OMNES</v>
      </c>
    </row>
    <row r="882" spans="1:5" x14ac:dyDescent="0.25">
      <c r="A882" s="9" t="s">
        <v>758</v>
      </c>
      <c r="B882" s="9" t="s">
        <v>1990</v>
      </c>
      <c r="C882" s="9" t="s">
        <v>1397</v>
      </c>
      <c r="D882" s="11">
        <f t="shared" si="26"/>
        <v>1</v>
      </c>
      <c r="E882" s="9" t="str">
        <f t="shared" si="27"/>
        <v>1011 : ERGA OMNES</v>
      </c>
    </row>
    <row r="883" spans="1:5" x14ac:dyDescent="0.25">
      <c r="A883" s="9" t="s">
        <v>759</v>
      </c>
      <c r="B883" s="9" t="s">
        <v>1990</v>
      </c>
      <c r="C883" s="9" t="s">
        <v>1397</v>
      </c>
      <c r="D883" s="11">
        <f t="shared" si="26"/>
        <v>1</v>
      </c>
      <c r="E883" s="9" t="str">
        <f t="shared" si="27"/>
        <v>1011 : ERGA OMNES</v>
      </c>
    </row>
    <row r="884" spans="1:5" x14ac:dyDescent="0.25">
      <c r="A884" s="9" t="s">
        <v>761</v>
      </c>
      <c r="B884" s="9" t="s">
        <v>1990</v>
      </c>
      <c r="C884" s="9" t="s">
        <v>1397</v>
      </c>
      <c r="D884" s="11">
        <f t="shared" si="26"/>
        <v>1</v>
      </c>
      <c r="E884" s="9" t="str">
        <f t="shared" si="27"/>
        <v>1011 : ERGA OMNES</v>
      </c>
    </row>
    <row r="885" spans="1:5" x14ac:dyDescent="0.25">
      <c r="A885" s="9" t="s">
        <v>762</v>
      </c>
      <c r="B885" s="9" t="s">
        <v>1990</v>
      </c>
      <c r="C885" s="9" t="s">
        <v>1397</v>
      </c>
      <c r="D885" s="11">
        <f t="shared" si="26"/>
        <v>1</v>
      </c>
      <c r="E885" s="9" t="str">
        <f t="shared" si="27"/>
        <v>1011 : ERGA OMNES</v>
      </c>
    </row>
    <row r="886" spans="1:5" x14ac:dyDescent="0.25">
      <c r="A886" s="9" t="s">
        <v>763</v>
      </c>
      <c r="B886" s="9" t="s">
        <v>1990</v>
      </c>
      <c r="C886" s="9" t="s">
        <v>1397</v>
      </c>
      <c r="D886" s="11">
        <f t="shared" si="26"/>
        <v>1</v>
      </c>
      <c r="E886" s="9" t="str">
        <f t="shared" si="27"/>
        <v>1011 : ERGA OMNES</v>
      </c>
    </row>
    <row r="887" spans="1:5" x14ac:dyDescent="0.25">
      <c r="A887" s="9" t="s">
        <v>764</v>
      </c>
      <c r="B887" s="9" t="s">
        <v>1990</v>
      </c>
      <c r="C887" s="9" t="s">
        <v>1397</v>
      </c>
      <c r="D887" s="11">
        <f t="shared" si="26"/>
        <v>1</v>
      </c>
      <c r="E887" s="9" t="str">
        <f t="shared" si="27"/>
        <v>1011 : ERGA OMNES</v>
      </c>
    </row>
    <row r="888" spans="1:5" x14ac:dyDescent="0.25">
      <c r="A888" s="9" t="s">
        <v>765</v>
      </c>
      <c r="B888" s="9" t="s">
        <v>1990</v>
      </c>
      <c r="C888" s="9" t="s">
        <v>1397</v>
      </c>
      <c r="D888" s="11">
        <f t="shared" si="26"/>
        <v>1</v>
      </c>
      <c r="E888" s="9" t="str">
        <f t="shared" si="27"/>
        <v>1011 : ERGA OMNES</v>
      </c>
    </row>
    <row r="889" spans="1:5" x14ac:dyDescent="0.25">
      <c r="A889" s="9" t="s">
        <v>766</v>
      </c>
      <c r="B889" s="9" t="s">
        <v>1990</v>
      </c>
      <c r="C889" s="9" t="s">
        <v>1397</v>
      </c>
      <c r="D889" s="11">
        <f t="shared" si="26"/>
        <v>1</v>
      </c>
      <c r="E889" s="9" t="str">
        <f t="shared" si="27"/>
        <v>1011 : ERGA OMNES</v>
      </c>
    </row>
    <row r="890" spans="1:5" x14ac:dyDescent="0.25">
      <c r="A890" s="9" t="s">
        <v>767</v>
      </c>
      <c r="B890" s="9" t="s">
        <v>1990</v>
      </c>
      <c r="C890" s="9" t="s">
        <v>1397</v>
      </c>
      <c r="D890" s="11">
        <f t="shared" si="26"/>
        <v>1</v>
      </c>
      <c r="E890" s="9" t="str">
        <f t="shared" si="27"/>
        <v>1011 : ERGA OMNES</v>
      </c>
    </row>
    <row r="891" spans="1:5" x14ac:dyDescent="0.25">
      <c r="A891" s="9" t="s">
        <v>2278</v>
      </c>
      <c r="B891" s="9" t="s">
        <v>1990</v>
      </c>
      <c r="C891" s="9" t="s">
        <v>1397</v>
      </c>
      <c r="D891" s="11">
        <f t="shared" si="26"/>
        <v>1</v>
      </c>
      <c r="E891" s="9" t="str">
        <f t="shared" si="27"/>
        <v>1011 : ERGA OMNES</v>
      </c>
    </row>
    <row r="892" spans="1:5" x14ac:dyDescent="0.25">
      <c r="A892" s="9" t="s">
        <v>2279</v>
      </c>
      <c r="B892" s="9" t="s">
        <v>1990</v>
      </c>
      <c r="C892" s="9" t="s">
        <v>1397</v>
      </c>
      <c r="D892" s="11">
        <f t="shared" si="26"/>
        <v>1</v>
      </c>
      <c r="E892" s="9" t="str">
        <f t="shared" si="27"/>
        <v>1011 : ERGA OMNES</v>
      </c>
    </row>
    <row r="893" spans="1:5" x14ac:dyDescent="0.25">
      <c r="A893" s="9" t="s">
        <v>768</v>
      </c>
      <c r="B893" s="9" t="s">
        <v>1990</v>
      </c>
      <c r="C893" s="9" t="s">
        <v>1397</v>
      </c>
      <c r="D893" s="11">
        <f t="shared" si="26"/>
        <v>1</v>
      </c>
      <c r="E893" s="9" t="str">
        <f t="shared" si="27"/>
        <v>1011 : ERGA OMNES</v>
      </c>
    </row>
    <row r="894" spans="1:5" x14ac:dyDescent="0.25">
      <c r="A894" s="9" t="s">
        <v>769</v>
      </c>
      <c r="B894" s="9" t="s">
        <v>1990</v>
      </c>
      <c r="C894" s="9" t="s">
        <v>1397</v>
      </c>
      <c r="D894" s="11">
        <f t="shared" si="26"/>
        <v>1</v>
      </c>
      <c r="E894" s="9" t="str">
        <f t="shared" si="27"/>
        <v>1011 : ERGA OMNES</v>
      </c>
    </row>
    <row r="895" spans="1:5" x14ac:dyDescent="0.25">
      <c r="A895" s="9" t="s">
        <v>2280</v>
      </c>
      <c r="B895" s="9" t="s">
        <v>1990</v>
      </c>
      <c r="C895" s="9" t="s">
        <v>1397</v>
      </c>
      <c r="D895" s="11">
        <f t="shared" si="26"/>
        <v>1</v>
      </c>
      <c r="E895" s="9" t="str">
        <f t="shared" si="27"/>
        <v>1011 : ERGA OMNES</v>
      </c>
    </row>
    <row r="896" spans="1:5" x14ac:dyDescent="0.25">
      <c r="A896" s="9" t="s">
        <v>770</v>
      </c>
      <c r="B896" s="9" t="s">
        <v>1990</v>
      </c>
      <c r="C896" s="9" t="s">
        <v>1397</v>
      </c>
      <c r="D896" s="11">
        <f t="shared" si="26"/>
        <v>1</v>
      </c>
      <c r="E896" s="9" t="str">
        <f t="shared" si="27"/>
        <v>1011 : ERGA OMNES</v>
      </c>
    </row>
    <row r="897" spans="1:5" x14ac:dyDescent="0.25">
      <c r="A897" s="9" t="s">
        <v>771</v>
      </c>
      <c r="B897" s="9" t="s">
        <v>1990</v>
      </c>
      <c r="C897" s="9" t="s">
        <v>1397</v>
      </c>
      <c r="D897" s="11">
        <f t="shared" si="26"/>
        <v>1</v>
      </c>
      <c r="E897" s="9" t="str">
        <f t="shared" si="27"/>
        <v>1011 : ERGA OMNES</v>
      </c>
    </row>
    <row r="898" spans="1:5" x14ac:dyDescent="0.25">
      <c r="A898" s="9" t="s">
        <v>772</v>
      </c>
      <c r="B898" s="9" t="s">
        <v>1990</v>
      </c>
      <c r="C898" s="9" t="s">
        <v>1397</v>
      </c>
      <c r="D898" s="11">
        <f t="shared" ref="D898:D961" si="28">COUNTIF(A:A, A898)</f>
        <v>1</v>
      </c>
      <c r="E898" s="9" t="str">
        <f t="shared" ref="E898:E961" si="29" xml:space="preserve"> CONCATENATE(B898," : ", C898)</f>
        <v>1011 : ERGA OMNES</v>
      </c>
    </row>
    <row r="899" spans="1:5" x14ac:dyDescent="0.25">
      <c r="A899" s="9" t="s">
        <v>773</v>
      </c>
      <c r="B899" s="9" t="s">
        <v>1990</v>
      </c>
      <c r="C899" s="9" t="s">
        <v>1397</v>
      </c>
      <c r="D899" s="11">
        <f t="shared" si="28"/>
        <v>1</v>
      </c>
      <c r="E899" s="9" t="str">
        <f t="shared" si="29"/>
        <v>1011 : ERGA OMNES</v>
      </c>
    </row>
    <row r="900" spans="1:5" x14ac:dyDescent="0.25">
      <c r="A900" s="9" t="s">
        <v>2281</v>
      </c>
      <c r="B900" s="9" t="s">
        <v>1990</v>
      </c>
      <c r="C900" s="9" t="s">
        <v>1397</v>
      </c>
      <c r="D900" s="11">
        <f t="shared" si="28"/>
        <v>1</v>
      </c>
      <c r="E900" s="9" t="str">
        <f t="shared" si="29"/>
        <v>1011 : ERGA OMNES</v>
      </c>
    </row>
    <row r="901" spans="1:5" x14ac:dyDescent="0.25">
      <c r="A901" s="9" t="s">
        <v>2282</v>
      </c>
      <c r="B901" s="9" t="s">
        <v>1990</v>
      </c>
      <c r="C901" s="9" t="s">
        <v>1397</v>
      </c>
      <c r="D901" s="11">
        <f t="shared" si="28"/>
        <v>1</v>
      </c>
      <c r="E901" s="9" t="str">
        <f t="shared" si="29"/>
        <v>1011 : ERGA OMNES</v>
      </c>
    </row>
    <row r="902" spans="1:5" x14ac:dyDescent="0.25">
      <c r="A902" s="9" t="s">
        <v>774</v>
      </c>
      <c r="B902" s="9" t="s">
        <v>1990</v>
      </c>
      <c r="C902" s="9" t="s">
        <v>1397</v>
      </c>
      <c r="D902" s="11">
        <f t="shared" si="28"/>
        <v>1</v>
      </c>
      <c r="E902" s="9" t="str">
        <f t="shared" si="29"/>
        <v>1011 : ERGA OMNES</v>
      </c>
    </row>
    <row r="903" spans="1:5" x14ac:dyDescent="0.25">
      <c r="A903" s="9" t="s">
        <v>775</v>
      </c>
      <c r="B903" s="9" t="s">
        <v>1990</v>
      </c>
      <c r="C903" s="9" t="s">
        <v>1397</v>
      </c>
      <c r="D903" s="11">
        <f t="shared" si="28"/>
        <v>1</v>
      </c>
      <c r="E903" s="9" t="str">
        <f t="shared" si="29"/>
        <v>1011 : ERGA OMNES</v>
      </c>
    </row>
    <row r="904" spans="1:5" x14ac:dyDescent="0.25">
      <c r="A904" s="9" t="s">
        <v>776</v>
      </c>
      <c r="B904" s="9" t="s">
        <v>1990</v>
      </c>
      <c r="C904" s="9" t="s">
        <v>1397</v>
      </c>
      <c r="D904" s="11">
        <f t="shared" si="28"/>
        <v>1</v>
      </c>
      <c r="E904" s="9" t="str">
        <f t="shared" si="29"/>
        <v>1011 : ERGA OMNES</v>
      </c>
    </row>
    <row r="905" spans="1:5" x14ac:dyDescent="0.25">
      <c r="A905" s="9" t="s">
        <v>2283</v>
      </c>
      <c r="B905" s="9" t="s">
        <v>1990</v>
      </c>
      <c r="C905" s="9" t="s">
        <v>1397</v>
      </c>
      <c r="D905" s="11">
        <f t="shared" si="28"/>
        <v>1</v>
      </c>
      <c r="E905" s="9" t="str">
        <f t="shared" si="29"/>
        <v>1011 : ERGA OMNES</v>
      </c>
    </row>
    <row r="906" spans="1:5" x14ac:dyDescent="0.25">
      <c r="A906" s="9" t="s">
        <v>2284</v>
      </c>
      <c r="B906" s="9" t="s">
        <v>1990</v>
      </c>
      <c r="C906" s="9" t="s">
        <v>1397</v>
      </c>
      <c r="D906" s="11">
        <f t="shared" si="28"/>
        <v>1</v>
      </c>
      <c r="E906" s="9" t="str">
        <f t="shared" si="29"/>
        <v>1011 : ERGA OMNES</v>
      </c>
    </row>
    <row r="907" spans="1:5" x14ac:dyDescent="0.25">
      <c r="A907" s="9" t="s">
        <v>2285</v>
      </c>
      <c r="B907" s="9" t="s">
        <v>1990</v>
      </c>
      <c r="C907" s="9" t="s">
        <v>1397</v>
      </c>
      <c r="D907" s="11">
        <f t="shared" si="28"/>
        <v>1</v>
      </c>
      <c r="E907" s="9" t="str">
        <f t="shared" si="29"/>
        <v>1011 : ERGA OMNES</v>
      </c>
    </row>
    <row r="908" spans="1:5" x14ac:dyDescent="0.25">
      <c r="A908" s="9" t="s">
        <v>2286</v>
      </c>
      <c r="B908" s="9" t="s">
        <v>2287</v>
      </c>
      <c r="C908" s="9" t="s">
        <v>1907</v>
      </c>
      <c r="D908" s="11">
        <f t="shared" si="28"/>
        <v>1</v>
      </c>
      <c r="E908" s="9" t="str">
        <f t="shared" si="29"/>
        <v>UA : Ukraine</v>
      </c>
    </row>
    <row r="909" spans="1:5" x14ac:dyDescent="0.25">
      <c r="A909" s="9" t="s">
        <v>2288</v>
      </c>
      <c r="B909" s="9" t="s">
        <v>2287</v>
      </c>
      <c r="C909" s="9" t="s">
        <v>1907</v>
      </c>
      <c r="D909" s="11">
        <f t="shared" si="28"/>
        <v>1</v>
      </c>
      <c r="E909" s="9" t="str">
        <f t="shared" si="29"/>
        <v>UA : Ukraine</v>
      </c>
    </row>
    <row r="910" spans="1:5" x14ac:dyDescent="0.25">
      <c r="A910" s="9" t="s">
        <v>2289</v>
      </c>
      <c r="B910" s="9" t="s">
        <v>2287</v>
      </c>
      <c r="C910" s="9" t="s">
        <v>1907</v>
      </c>
      <c r="D910" s="11">
        <f t="shared" si="28"/>
        <v>1</v>
      </c>
      <c r="E910" s="9" t="str">
        <f t="shared" si="29"/>
        <v>UA : Ukraine</v>
      </c>
    </row>
    <row r="911" spans="1:5" x14ac:dyDescent="0.25">
      <c r="A911" s="9" t="s">
        <v>2290</v>
      </c>
      <c r="B911" s="9" t="s">
        <v>2287</v>
      </c>
      <c r="C911" s="9" t="s">
        <v>1907</v>
      </c>
      <c r="D911" s="11">
        <f t="shared" si="28"/>
        <v>1</v>
      </c>
      <c r="E911" s="9" t="str">
        <f t="shared" si="29"/>
        <v>UA : Ukraine</v>
      </c>
    </row>
    <row r="912" spans="1:5" x14ac:dyDescent="0.25">
      <c r="A912" s="9" t="s">
        <v>2291</v>
      </c>
      <c r="B912" s="9" t="s">
        <v>2287</v>
      </c>
      <c r="C912" s="9" t="s">
        <v>1907</v>
      </c>
      <c r="D912" s="11">
        <f t="shared" si="28"/>
        <v>1</v>
      </c>
      <c r="E912" s="9" t="str">
        <f t="shared" si="29"/>
        <v>UA : Ukraine</v>
      </c>
    </row>
    <row r="913" spans="1:5" x14ac:dyDescent="0.25">
      <c r="A913" s="9" t="s">
        <v>2292</v>
      </c>
      <c r="B913" s="9" t="s">
        <v>2287</v>
      </c>
      <c r="C913" s="9" t="s">
        <v>1907</v>
      </c>
      <c r="D913" s="11">
        <f t="shared" si="28"/>
        <v>1</v>
      </c>
      <c r="E913" s="9" t="str">
        <f t="shared" si="29"/>
        <v>UA : Ukraine</v>
      </c>
    </row>
    <row r="914" spans="1:5" x14ac:dyDescent="0.25">
      <c r="A914" s="9" t="s">
        <v>2293</v>
      </c>
      <c r="B914" s="9" t="s">
        <v>2287</v>
      </c>
      <c r="C914" s="9" t="s">
        <v>1907</v>
      </c>
      <c r="D914" s="11">
        <f t="shared" si="28"/>
        <v>1</v>
      </c>
      <c r="E914" s="9" t="str">
        <f t="shared" si="29"/>
        <v>UA : Ukraine</v>
      </c>
    </row>
    <row r="915" spans="1:5" x14ac:dyDescent="0.25">
      <c r="A915" s="9" t="s">
        <v>2294</v>
      </c>
      <c r="B915" s="9" t="s">
        <v>2287</v>
      </c>
      <c r="C915" s="9" t="s">
        <v>1907</v>
      </c>
      <c r="D915" s="11">
        <f t="shared" si="28"/>
        <v>1</v>
      </c>
      <c r="E915" s="9" t="str">
        <f t="shared" si="29"/>
        <v>UA : Ukraine</v>
      </c>
    </row>
    <row r="916" spans="1:5" x14ac:dyDescent="0.25">
      <c r="A916" s="9" t="s">
        <v>2295</v>
      </c>
      <c r="B916" s="9" t="s">
        <v>2287</v>
      </c>
      <c r="C916" s="9" t="s">
        <v>1907</v>
      </c>
      <c r="D916" s="11">
        <f t="shared" si="28"/>
        <v>1</v>
      </c>
      <c r="E916" s="9" t="str">
        <f t="shared" si="29"/>
        <v>UA : Ukraine</v>
      </c>
    </row>
    <row r="917" spans="1:5" x14ac:dyDescent="0.25">
      <c r="A917" s="9" t="s">
        <v>2296</v>
      </c>
      <c r="B917" s="9" t="s">
        <v>2287</v>
      </c>
      <c r="C917" s="9" t="s">
        <v>1907</v>
      </c>
      <c r="D917" s="11">
        <f t="shared" si="28"/>
        <v>1</v>
      </c>
      <c r="E917" s="9" t="str">
        <f t="shared" si="29"/>
        <v>UA : Ukraine</v>
      </c>
    </row>
    <row r="918" spans="1:5" x14ac:dyDescent="0.25">
      <c r="A918" s="9" t="s">
        <v>2297</v>
      </c>
      <c r="B918" s="9" t="s">
        <v>2287</v>
      </c>
      <c r="C918" s="9" t="s">
        <v>1907</v>
      </c>
      <c r="D918" s="11">
        <f t="shared" si="28"/>
        <v>1</v>
      </c>
      <c r="E918" s="9" t="str">
        <f t="shared" si="29"/>
        <v>UA : Ukraine</v>
      </c>
    </row>
    <row r="919" spans="1:5" x14ac:dyDescent="0.25">
      <c r="A919" s="9" t="s">
        <v>2298</v>
      </c>
      <c r="B919" s="9" t="s">
        <v>2287</v>
      </c>
      <c r="C919" s="9" t="s">
        <v>1907</v>
      </c>
      <c r="D919" s="11">
        <f t="shared" si="28"/>
        <v>1</v>
      </c>
      <c r="E919" s="9" t="str">
        <f t="shared" si="29"/>
        <v>UA : Ukraine</v>
      </c>
    </row>
    <row r="920" spans="1:5" x14ac:dyDescent="0.25">
      <c r="A920" s="9" t="s">
        <v>2299</v>
      </c>
      <c r="B920" s="9" t="s">
        <v>2287</v>
      </c>
      <c r="C920" s="9" t="s">
        <v>1907</v>
      </c>
      <c r="D920" s="11">
        <f t="shared" si="28"/>
        <v>1</v>
      </c>
      <c r="E920" s="9" t="str">
        <f t="shared" si="29"/>
        <v>UA : Ukraine</v>
      </c>
    </row>
    <row r="921" spans="1:5" x14ac:dyDescent="0.25">
      <c r="A921" s="9" t="s">
        <v>2300</v>
      </c>
      <c r="B921" s="9" t="s">
        <v>2287</v>
      </c>
      <c r="C921" s="9" t="s">
        <v>1907</v>
      </c>
      <c r="D921" s="11">
        <f t="shared" si="28"/>
        <v>1</v>
      </c>
      <c r="E921" s="9" t="str">
        <f t="shared" si="29"/>
        <v>UA : Ukraine</v>
      </c>
    </row>
    <row r="922" spans="1:5" x14ac:dyDescent="0.25">
      <c r="A922" s="9" t="s">
        <v>2301</v>
      </c>
      <c r="B922" s="9" t="s">
        <v>2287</v>
      </c>
      <c r="C922" s="9" t="s">
        <v>1907</v>
      </c>
      <c r="D922" s="11">
        <f t="shared" si="28"/>
        <v>1</v>
      </c>
      <c r="E922" s="9" t="str">
        <f t="shared" si="29"/>
        <v>UA : Ukraine</v>
      </c>
    </row>
    <row r="923" spans="1:5" x14ac:dyDescent="0.25">
      <c r="A923" s="9" t="s">
        <v>2302</v>
      </c>
      <c r="B923" s="9" t="s">
        <v>2287</v>
      </c>
      <c r="C923" s="9" t="s">
        <v>1907</v>
      </c>
      <c r="D923" s="11">
        <f t="shared" si="28"/>
        <v>1</v>
      </c>
      <c r="E923" s="9" t="str">
        <f t="shared" si="29"/>
        <v>UA : Ukraine</v>
      </c>
    </row>
    <row r="924" spans="1:5" x14ac:dyDescent="0.25">
      <c r="A924" s="9" t="s">
        <v>2303</v>
      </c>
      <c r="B924" s="9" t="s">
        <v>2287</v>
      </c>
      <c r="C924" s="9" t="s">
        <v>1907</v>
      </c>
      <c r="D924" s="11">
        <f t="shared" si="28"/>
        <v>1</v>
      </c>
      <c r="E924" s="9" t="str">
        <f t="shared" si="29"/>
        <v>UA : Ukraine</v>
      </c>
    </row>
    <row r="925" spans="1:5" x14ac:dyDescent="0.25">
      <c r="A925" s="9" t="s">
        <v>2304</v>
      </c>
      <c r="B925" s="9" t="s">
        <v>2287</v>
      </c>
      <c r="C925" s="9" t="s">
        <v>1907</v>
      </c>
      <c r="D925" s="11">
        <f t="shared" si="28"/>
        <v>1</v>
      </c>
      <c r="E925" s="9" t="str">
        <f t="shared" si="29"/>
        <v>UA : Ukraine</v>
      </c>
    </row>
    <row r="926" spans="1:5" x14ac:dyDescent="0.25">
      <c r="A926" s="9" t="s">
        <v>2305</v>
      </c>
      <c r="B926" s="9" t="s">
        <v>2287</v>
      </c>
      <c r="C926" s="9" t="s">
        <v>1907</v>
      </c>
      <c r="D926" s="11">
        <f t="shared" si="28"/>
        <v>1</v>
      </c>
      <c r="E926" s="9" t="str">
        <f t="shared" si="29"/>
        <v>UA : Ukraine</v>
      </c>
    </row>
    <row r="927" spans="1:5" x14ac:dyDescent="0.25">
      <c r="A927" s="9" t="s">
        <v>2306</v>
      </c>
      <c r="B927" s="9" t="s">
        <v>2287</v>
      </c>
      <c r="C927" s="9" t="s">
        <v>1907</v>
      </c>
      <c r="D927" s="11">
        <f t="shared" si="28"/>
        <v>1</v>
      </c>
      <c r="E927" s="9" t="str">
        <f t="shared" si="29"/>
        <v>UA : Ukraine</v>
      </c>
    </row>
    <row r="928" spans="1:5" x14ac:dyDescent="0.25">
      <c r="A928" s="9" t="s">
        <v>2307</v>
      </c>
      <c r="B928" s="9" t="s">
        <v>2287</v>
      </c>
      <c r="C928" s="9" t="s">
        <v>1907</v>
      </c>
      <c r="D928" s="11">
        <f t="shared" si="28"/>
        <v>1</v>
      </c>
      <c r="E928" s="9" t="str">
        <f t="shared" si="29"/>
        <v>UA : Ukraine</v>
      </c>
    </row>
    <row r="929" spans="1:5" x14ac:dyDescent="0.25">
      <c r="A929" s="9" t="s">
        <v>2308</v>
      </c>
      <c r="B929" s="9" t="s">
        <v>2287</v>
      </c>
      <c r="C929" s="9" t="s">
        <v>1907</v>
      </c>
      <c r="D929" s="11">
        <f t="shared" si="28"/>
        <v>1</v>
      </c>
      <c r="E929" s="9" t="str">
        <f t="shared" si="29"/>
        <v>UA : Ukraine</v>
      </c>
    </row>
    <row r="930" spans="1:5" x14ac:dyDescent="0.25">
      <c r="A930" s="9" t="s">
        <v>2309</v>
      </c>
      <c r="B930" s="9" t="s">
        <v>2287</v>
      </c>
      <c r="C930" s="9" t="s">
        <v>1907</v>
      </c>
      <c r="D930" s="11">
        <f t="shared" si="28"/>
        <v>1</v>
      </c>
      <c r="E930" s="9" t="str">
        <f t="shared" si="29"/>
        <v>UA : Ukraine</v>
      </c>
    </row>
    <row r="931" spans="1:5" x14ac:dyDescent="0.25">
      <c r="A931" s="9" t="s">
        <v>2310</v>
      </c>
      <c r="B931" s="9" t="s">
        <v>2287</v>
      </c>
      <c r="C931" s="9" t="s">
        <v>1907</v>
      </c>
      <c r="D931" s="11">
        <f t="shared" si="28"/>
        <v>1</v>
      </c>
      <c r="E931" s="9" t="str">
        <f t="shared" si="29"/>
        <v>UA : Ukraine</v>
      </c>
    </row>
    <row r="932" spans="1:5" x14ac:dyDescent="0.25">
      <c r="A932" s="9" t="s">
        <v>2311</v>
      </c>
      <c r="B932" s="9" t="s">
        <v>2287</v>
      </c>
      <c r="C932" s="9" t="s">
        <v>1907</v>
      </c>
      <c r="D932" s="11">
        <f t="shared" si="28"/>
        <v>1</v>
      </c>
      <c r="E932" s="9" t="str">
        <f t="shared" si="29"/>
        <v>UA : Ukraine</v>
      </c>
    </row>
    <row r="933" spans="1:5" x14ac:dyDescent="0.25">
      <c r="A933" s="9" t="s">
        <v>2312</v>
      </c>
      <c r="B933" s="9" t="s">
        <v>2287</v>
      </c>
      <c r="C933" s="9" t="s">
        <v>1907</v>
      </c>
      <c r="D933" s="11">
        <f t="shared" si="28"/>
        <v>1</v>
      </c>
      <c r="E933" s="9" t="str">
        <f t="shared" si="29"/>
        <v>UA : Ukraine</v>
      </c>
    </row>
    <row r="934" spans="1:5" x14ac:dyDescent="0.25">
      <c r="A934" s="9" t="s">
        <v>2313</v>
      </c>
      <c r="B934" s="9" t="s">
        <v>2287</v>
      </c>
      <c r="C934" s="9" t="s">
        <v>1907</v>
      </c>
      <c r="D934" s="11">
        <f t="shared" si="28"/>
        <v>1</v>
      </c>
      <c r="E934" s="9" t="str">
        <f t="shared" si="29"/>
        <v>UA : Ukraine</v>
      </c>
    </row>
    <row r="935" spans="1:5" x14ac:dyDescent="0.25">
      <c r="A935" s="9" t="s">
        <v>777</v>
      </c>
      <c r="B935" s="9" t="s">
        <v>2287</v>
      </c>
      <c r="C935" s="9" t="s">
        <v>1907</v>
      </c>
      <c r="D935" s="11">
        <f t="shared" si="28"/>
        <v>1</v>
      </c>
      <c r="E935" s="9" t="str">
        <f t="shared" si="29"/>
        <v>UA : Ukraine</v>
      </c>
    </row>
    <row r="936" spans="1:5" x14ac:dyDescent="0.25">
      <c r="A936" s="9" t="s">
        <v>779</v>
      </c>
      <c r="B936" s="9" t="s">
        <v>2287</v>
      </c>
      <c r="C936" s="9" t="s">
        <v>1907</v>
      </c>
      <c r="D936" s="11">
        <f t="shared" si="28"/>
        <v>1</v>
      </c>
      <c r="E936" s="9" t="str">
        <f t="shared" si="29"/>
        <v>UA : Ukraine</v>
      </c>
    </row>
    <row r="937" spans="1:5" x14ac:dyDescent="0.25">
      <c r="A937" s="9" t="s">
        <v>780</v>
      </c>
      <c r="B937" s="9" t="s">
        <v>2287</v>
      </c>
      <c r="C937" s="9" t="s">
        <v>1907</v>
      </c>
      <c r="D937" s="11">
        <f t="shared" si="28"/>
        <v>1</v>
      </c>
      <c r="E937" s="9" t="str">
        <f t="shared" si="29"/>
        <v>UA : Ukraine</v>
      </c>
    </row>
    <row r="938" spans="1:5" x14ac:dyDescent="0.25">
      <c r="A938" s="9" t="s">
        <v>781</v>
      </c>
      <c r="B938" s="9" t="s">
        <v>2287</v>
      </c>
      <c r="C938" s="9" t="s">
        <v>1907</v>
      </c>
      <c r="D938" s="11">
        <f t="shared" si="28"/>
        <v>1</v>
      </c>
      <c r="E938" s="9" t="str">
        <f t="shared" si="29"/>
        <v>UA : Ukraine</v>
      </c>
    </row>
    <row r="939" spans="1:5" x14ac:dyDescent="0.25">
      <c r="A939" s="9" t="s">
        <v>782</v>
      </c>
      <c r="B939" s="9" t="s">
        <v>2287</v>
      </c>
      <c r="C939" s="9" t="s">
        <v>1907</v>
      </c>
      <c r="D939" s="11">
        <f t="shared" si="28"/>
        <v>1</v>
      </c>
      <c r="E939" s="9" t="str">
        <f t="shared" si="29"/>
        <v>UA : Ukraine</v>
      </c>
    </row>
    <row r="940" spans="1:5" x14ac:dyDescent="0.25">
      <c r="A940" s="9" t="s">
        <v>783</v>
      </c>
      <c r="B940" s="9" t="s">
        <v>2287</v>
      </c>
      <c r="C940" s="9" t="s">
        <v>1907</v>
      </c>
      <c r="D940" s="11">
        <f t="shared" si="28"/>
        <v>1</v>
      </c>
      <c r="E940" s="9" t="str">
        <f t="shared" si="29"/>
        <v>UA : Ukraine</v>
      </c>
    </row>
    <row r="941" spans="1:5" x14ac:dyDescent="0.25">
      <c r="A941" s="9" t="s">
        <v>784</v>
      </c>
      <c r="B941" s="9" t="s">
        <v>2287</v>
      </c>
      <c r="C941" s="9" t="s">
        <v>1907</v>
      </c>
      <c r="D941" s="11">
        <f t="shared" si="28"/>
        <v>1</v>
      </c>
      <c r="E941" s="9" t="str">
        <f t="shared" si="29"/>
        <v>UA : Ukraine</v>
      </c>
    </row>
    <row r="942" spans="1:5" x14ac:dyDescent="0.25">
      <c r="A942" s="9" t="s">
        <v>785</v>
      </c>
      <c r="B942" s="9" t="s">
        <v>2287</v>
      </c>
      <c r="C942" s="9" t="s">
        <v>1907</v>
      </c>
      <c r="D942" s="11">
        <f t="shared" si="28"/>
        <v>1</v>
      </c>
      <c r="E942" s="9" t="str">
        <f t="shared" si="29"/>
        <v>UA : Ukraine</v>
      </c>
    </row>
    <row r="943" spans="1:5" x14ac:dyDescent="0.25">
      <c r="A943" s="9" t="s">
        <v>786</v>
      </c>
      <c r="B943" s="9" t="s">
        <v>2287</v>
      </c>
      <c r="C943" s="9" t="s">
        <v>1907</v>
      </c>
      <c r="D943" s="11">
        <f t="shared" si="28"/>
        <v>1</v>
      </c>
      <c r="E943" s="9" t="str">
        <f t="shared" si="29"/>
        <v>UA : Ukraine</v>
      </c>
    </row>
    <row r="944" spans="1:5" x14ac:dyDescent="0.25">
      <c r="A944" s="9" t="s">
        <v>787</v>
      </c>
      <c r="B944" s="9" t="s">
        <v>2287</v>
      </c>
      <c r="C944" s="9" t="s">
        <v>1907</v>
      </c>
      <c r="D944" s="11">
        <f t="shared" si="28"/>
        <v>1</v>
      </c>
      <c r="E944" s="9" t="str">
        <f t="shared" si="29"/>
        <v>UA : Ukraine</v>
      </c>
    </row>
    <row r="945" spans="1:5" x14ac:dyDescent="0.25">
      <c r="A945" s="9" t="s">
        <v>788</v>
      </c>
      <c r="B945" s="9" t="s">
        <v>2287</v>
      </c>
      <c r="C945" s="9" t="s">
        <v>1907</v>
      </c>
      <c r="D945" s="11">
        <f t="shared" si="28"/>
        <v>1</v>
      </c>
      <c r="E945" s="9" t="str">
        <f t="shared" si="29"/>
        <v>UA : Ukraine</v>
      </c>
    </row>
    <row r="946" spans="1:5" x14ac:dyDescent="0.25">
      <c r="A946" s="9" t="s">
        <v>789</v>
      </c>
      <c r="B946" s="9" t="s">
        <v>2287</v>
      </c>
      <c r="C946" s="9" t="s">
        <v>1907</v>
      </c>
      <c r="D946" s="11">
        <f t="shared" si="28"/>
        <v>1</v>
      </c>
      <c r="E946" s="9" t="str">
        <f t="shared" si="29"/>
        <v>UA : Ukraine</v>
      </c>
    </row>
    <row r="947" spans="1:5" x14ac:dyDescent="0.25">
      <c r="A947" s="9" t="s">
        <v>790</v>
      </c>
      <c r="B947" s="9" t="s">
        <v>2287</v>
      </c>
      <c r="C947" s="9" t="s">
        <v>1907</v>
      </c>
      <c r="D947" s="11">
        <f t="shared" si="28"/>
        <v>1</v>
      </c>
      <c r="E947" s="9" t="str">
        <f t="shared" si="29"/>
        <v>UA : Ukraine</v>
      </c>
    </row>
    <row r="948" spans="1:5" x14ac:dyDescent="0.25">
      <c r="A948" s="9" t="s">
        <v>791</v>
      </c>
      <c r="B948" s="9" t="s">
        <v>2287</v>
      </c>
      <c r="C948" s="9" t="s">
        <v>1907</v>
      </c>
      <c r="D948" s="11">
        <f t="shared" si="28"/>
        <v>1</v>
      </c>
      <c r="E948" s="9" t="str">
        <f t="shared" si="29"/>
        <v>UA : Ukraine</v>
      </c>
    </row>
    <row r="949" spans="1:5" x14ac:dyDescent="0.25">
      <c r="A949" s="9" t="s">
        <v>792</v>
      </c>
      <c r="B949" s="9" t="s">
        <v>2287</v>
      </c>
      <c r="C949" s="9" t="s">
        <v>1907</v>
      </c>
      <c r="D949" s="11">
        <f t="shared" si="28"/>
        <v>1</v>
      </c>
      <c r="E949" s="9" t="str">
        <f t="shared" si="29"/>
        <v>UA : Ukraine</v>
      </c>
    </row>
    <row r="950" spans="1:5" x14ac:dyDescent="0.25">
      <c r="A950" s="9" t="s">
        <v>793</v>
      </c>
      <c r="B950" s="9" t="s">
        <v>2287</v>
      </c>
      <c r="C950" s="9" t="s">
        <v>1907</v>
      </c>
      <c r="D950" s="11">
        <f t="shared" si="28"/>
        <v>1</v>
      </c>
      <c r="E950" s="9" t="str">
        <f t="shared" si="29"/>
        <v>UA : Ukraine</v>
      </c>
    </row>
    <row r="951" spans="1:5" x14ac:dyDescent="0.25">
      <c r="A951" s="9" t="s">
        <v>794</v>
      </c>
      <c r="B951" s="9" t="s">
        <v>2287</v>
      </c>
      <c r="C951" s="9" t="s">
        <v>1907</v>
      </c>
      <c r="D951" s="11">
        <f t="shared" si="28"/>
        <v>1</v>
      </c>
      <c r="E951" s="9" t="str">
        <f t="shared" si="29"/>
        <v>UA : Ukraine</v>
      </c>
    </row>
    <row r="952" spans="1:5" x14ac:dyDescent="0.25">
      <c r="A952" s="9" t="s">
        <v>795</v>
      </c>
      <c r="B952" s="9" t="s">
        <v>2287</v>
      </c>
      <c r="C952" s="9" t="s">
        <v>1907</v>
      </c>
      <c r="D952" s="11">
        <f t="shared" si="28"/>
        <v>1</v>
      </c>
      <c r="E952" s="9" t="str">
        <f t="shared" si="29"/>
        <v>UA : Ukraine</v>
      </c>
    </row>
    <row r="953" spans="1:5" x14ac:dyDescent="0.25">
      <c r="A953" s="9" t="s">
        <v>796</v>
      </c>
      <c r="B953" s="9" t="s">
        <v>2287</v>
      </c>
      <c r="C953" s="9" t="s">
        <v>1907</v>
      </c>
      <c r="D953" s="11">
        <f t="shared" si="28"/>
        <v>1</v>
      </c>
      <c r="E953" s="9" t="str">
        <f t="shared" si="29"/>
        <v>UA : Ukraine</v>
      </c>
    </row>
    <row r="954" spans="1:5" x14ac:dyDescent="0.25">
      <c r="A954" s="9" t="s">
        <v>797</v>
      </c>
      <c r="B954" s="9" t="s">
        <v>2287</v>
      </c>
      <c r="C954" s="9" t="s">
        <v>1907</v>
      </c>
      <c r="D954" s="11">
        <f t="shared" si="28"/>
        <v>1</v>
      </c>
      <c r="E954" s="9" t="str">
        <f t="shared" si="29"/>
        <v>UA : Ukraine</v>
      </c>
    </row>
    <row r="955" spans="1:5" x14ac:dyDescent="0.25">
      <c r="A955" s="9" t="s">
        <v>798</v>
      </c>
      <c r="B955" s="9" t="s">
        <v>2287</v>
      </c>
      <c r="C955" s="9" t="s">
        <v>1907</v>
      </c>
      <c r="D955" s="11">
        <f t="shared" si="28"/>
        <v>1</v>
      </c>
      <c r="E955" s="9" t="str">
        <f t="shared" si="29"/>
        <v>UA : Ukraine</v>
      </c>
    </row>
    <row r="956" spans="1:5" x14ac:dyDescent="0.25">
      <c r="A956" s="9" t="s">
        <v>799</v>
      </c>
      <c r="B956" s="9" t="s">
        <v>2287</v>
      </c>
      <c r="C956" s="9" t="s">
        <v>1907</v>
      </c>
      <c r="D956" s="11">
        <f t="shared" si="28"/>
        <v>1</v>
      </c>
      <c r="E956" s="9" t="str">
        <f t="shared" si="29"/>
        <v>UA : Ukraine</v>
      </c>
    </row>
    <row r="957" spans="1:5" x14ac:dyDescent="0.25">
      <c r="A957" s="9" t="s">
        <v>800</v>
      </c>
      <c r="B957" s="9" t="s">
        <v>2287</v>
      </c>
      <c r="C957" s="9" t="s">
        <v>1907</v>
      </c>
      <c r="D957" s="11">
        <f t="shared" si="28"/>
        <v>1</v>
      </c>
      <c r="E957" s="9" t="str">
        <f t="shared" si="29"/>
        <v>UA : Ukraine</v>
      </c>
    </row>
    <row r="958" spans="1:5" x14ac:dyDescent="0.25">
      <c r="A958" s="9" t="s">
        <v>801</v>
      </c>
      <c r="B958" s="9" t="s">
        <v>2287</v>
      </c>
      <c r="C958" s="9" t="s">
        <v>1907</v>
      </c>
      <c r="D958" s="11">
        <f t="shared" si="28"/>
        <v>1</v>
      </c>
      <c r="E958" s="9" t="str">
        <f t="shared" si="29"/>
        <v>UA : Ukraine</v>
      </c>
    </row>
    <row r="959" spans="1:5" x14ac:dyDescent="0.25">
      <c r="A959" s="9" t="s">
        <v>802</v>
      </c>
      <c r="B959" s="9" t="s">
        <v>2287</v>
      </c>
      <c r="C959" s="9" t="s">
        <v>1907</v>
      </c>
      <c r="D959" s="11">
        <f t="shared" si="28"/>
        <v>1</v>
      </c>
      <c r="E959" s="9" t="str">
        <f t="shared" si="29"/>
        <v>UA : Ukraine</v>
      </c>
    </row>
    <row r="960" spans="1:5" x14ac:dyDescent="0.25">
      <c r="A960" s="9" t="s">
        <v>803</v>
      </c>
      <c r="B960" s="9" t="s">
        <v>2287</v>
      </c>
      <c r="C960" s="9" t="s">
        <v>1907</v>
      </c>
      <c r="D960" s="11">
        <f t="shared" si="28"/>
        <v>1</v>
      </c>
      <c r="E960" s="9" t="str">
        <f t="shared" si="29"/>
        <v>UA : Ukraine</v>
      </c>
    </row>
    <row r="961" spans="1:5" x14ac:dyDescent="0.25">
      <c r="A961" s="9" t="s">
        <v>804</v>
      </c>
      <c r="B961" s="9" t="s">
        <v>2287</v>
      </c>
      <c r="C961" s="9" t="s">
        <v>1907</v>
      </c>
      <c r="D961" s="11">
        <f t="shared" si="28"/>
        <v>1</v>
      </c>
      <c r="E961" s="9" t="str">
        <f t="shared" si="29"/>
        <v>UA : Ukraine</v>
      </c>
    </row>
    <row r="962" spans="1:5" x14ac:dyDescent="0.25">
      <c r="A962" s="9" t="s">
        <v>805</v>
      </c>
      <c r="B962" s="9" t="s">
        <v>2287</v>
      </c>
      <c r="C962" s="9" t="s">
        <v>1907</v>
      </c>
      <c r="D962" s="11">
        <f t="shared" ref="D962:D1025" si="30">COUNTIF(A:A, A962)</f>
        <v>1</v>
      </c>
      <c r="E962" s="9" t="str">
        <f t="shared" ref="E962:E1025" si="31" xml:space="preserve"> CONCATENATE(B962," : ", C962)</f>
        <v>UA : Ukraine</v>
      </c>
    </row>
    <row r="963" spans="1:5" x14ac:dyDescent="0.25">
      <c r="A963" s="9" t="s">
        <v>807</v>
      </c>
      <c r="B963" s="9" t="s">
        <v>2287</v>
      </c>
      <c r="C963" s="9" t="s">
        <v>1907</v>
      </c>
      <c r="D963" s="11">
        <f t="shared" si="30"/>
        <v>1</v>
      </c>
      <c r="E963" s="9" t="str">
        <f t="shared" si="31"/>
        <v>UA : Ukraine</v>
      </c>
    </row>
    <row r="964" spans="1:5" x14ac:dyDescent="0.25">
      <c r="A964" s="9" t="s">
        <v>808</v>
      </c>
      <c r="B964" s="9" t="s">
        <v>2287</v>
      </c>
      <c r="C964" s="9" t="s">
        <v>1907</v>
      </c>
      <c r="D964" s="11">
        <f t="shared" si="30"/>
        <v>1</v>
      </c>
      <c r="E964" s="9" t="str">
        <f t="shared" si="31"/>
        <v>UA : Ukraine</v>
      </c>
    </row>
    <row r="965" spans="1:5" x14ac:dyDescent="0.25">
      <c r="A965" s="9" t="s">
        <v>809</v>
      </c>
      <c r="B965" s="9" t="s">
        <v>2287</v>
      </c>
      <c r="C965" s="9" t="s">
        <v>1907</v>
      </c>
      <c r="D965" s="11">
        <f t="shared" si="30"/>
        <v>1</v>
      </c>
      <c r="E965" s="9" t="str">
        <f t="shared" si="31"/>
        <v>UA : Ukraine</v>
      </c>
    </row>
    <row r="966" spans="1:5" x14ac:dyDescent="0.25">
      <c r="A966" s="9" t="s">
        <v>810</v>
      </c>
      <c r="B966" s="9" t="s">
        <v>2287</v>
      </c>
      <c r="C966" s="9" t="s">
        <v>1907</v>
      </c>
      <c r="D966" s="11">
        <f t="shared" si="30"/>
        <v>1</v>
      </c>
      <c r="E966" s="9" t="str">
        <f t="shared" si="31"/>
        <v>UA : Ukraine</v>
      </c>
    </row>
    <row r="967" spans="1:5" x14ac:dyDescent="0.25">
      <c r="A967" s="9" t="s">
        <v>812</v>
      </c>
      <c r="B967" s="9" t="s">
        <v>2004</v>
      </c>
      <c r="C967" s="9" t="s">
        <v>1913</v>
      </c>
      <c r="D967" s="11">
        <f t="shared" si="30"/>
        <v>1</v>
      </c>
      <c r="E967" s="9" t="str">
        <f t="shared" si="31"/>
        <v>MD : Moldova, Republic of</v>
      </c>
    </row>
    <row r="968" spans="1:5" x14ac:dyDescent="0.25">
      <c r="A968" s="9" t="s">
        <v>814</v>
      </c>
      <c r="B968" s="9" t="s">
        <v>2004</v>
      </c>
      <c r="C968" s="9" t="s">
        <v>1913</v>
      </c>
      <c r="D968" s="11">
        <f t="shared" si="30"/>
        <v>1</v>
      </c>
      <c r="E968" s="9" t="str">
        <f t="shared" si="31"/>
        <v>MD : Moldova, Republic of</v>
      </c>
    </row>
    <row r="969" spans="1:5" x14ac:dyDescent="0.25">
      <c r="A969" s="9" t="s">
        <v>815</v>
      </c>
      <c r="B969" s="9" t="s">
        <v>2004</v>
      </c>
      <c r="C969" s="9" t="s">
        <v>1913</v>
      </c>
      <c r="D969" s="11">
        <f t="shared" si="30"/>
        <v>1</v>
      </c>
      <c r="E969" s="9" t="str">
        <f t="shared" si="31"/>
        <v>MD : Moldova, Republic of</v>
      </c>
    </row>
    <row r="970" spans="1:5" x14ac:dyDescent="0.25">
      <c r="A970" s="9" t="s">
        <v>816</v>
      </c>
      <c r="B970" s="9" t="s">
        <v>2004</v>
      </c>
      <c r="C970" s="9" t="s">
        <v>1913</v>
      </c>
      <c r="D970" s="11">
        <f t="shared" si="30"/>
        <v>1</v>
      </c>
      <c r="E970" s="9" t="str">
        <f t="shared" si="31"/>
        <v>MD : Moldova, Republic of</v>
      </c>
    </row>
    <row r="971" spans="1:5" x14ac:dyDescent="0.25">
      <c r="A971" s="9" t="s">
        <v>817</v>
      </c>
      <c r="B971" s="9" t="s">
        <v>2004</v>
      </c>
      <c r="C971" s="9" t="s">
        <v>1913</v>
      </c>
      <c r="D971" s="11">
        <f t="shared" si="30"/>
        <v>1</v>
      </c>
      <c r="E971" s="9" t="str">
        <f t="shared" si="31"/>
        <v>MD : Moldova, Republic of</v>
      </c>
    </row>
    <row r="972" spans="1:5" x14ac:dyDescent="0.25">
      <c r="A972" s="9" t="s">
        <v>818</v>
      </c>
      <c r="B972" s="9" t="s">
        <v>2004</v>
      </c>
      <c r="C972" s="9" t="s">
        <v>1913</v>
      </c>
      <c r="D972" s="11">
        <f t="shared" si="30"/>
        <v>1</v>
      </c>
      <c r="E972" s="9" t="str">
        <f t="shared" si="31"/>
        <v>MD : Moldova, Republic of</v>
      </c>
    </row>
    <row r="973" spans="1:5" x14ac:dyDescent="0.25">
      <c r="A973" s="9" t="s">
        <v>819</v>
      </c>
      <c r="B973" s="9" t="s">
        <v>2314</v>
      </c>
      <c r="C973" s="9" t="s">
        <v>1914</v>
      </c>
      <c r="D973" s="11">
        <f t="shared" si="30"/>
        <v>1</v>
      </c>
      <c r="E973" s="9" t="str">
        <f t="shared" si="31"/>
        <v>GE : Georgia</v>
      </c>
    </row>
    <row r="974" spans="1:5" x14ac:dyDescent="0.25">
      <c r="A974" s="9" t="s">
        <v>821</v>
      </c>
      <c r="B974" s="9" t="s">
        <v>2315</v>
      </c>
      <c r="C974" s="9" t="s">
        <v>1915</v>
      </c>
      <c r="D974" s="11">
        <f t="shared" si="30"/>
        <v>1</v>
      </c>
      <c r="E974" s="9" t="str">
        <f t="shared" si="31"/>
        <v>2200 : Central America</v>
      </c>
    </row>
    <row r="975" spans="1:5" x14ac:dyDescent="0.25">
      <c r="A975" s="9" t="s">
        <v>823</v>
      </c>
      <c r="B975" s="9" t="s">
        <v>2315</v>
      </c>
      <c r="C975" s="9" t="s">
        <v>1915</v>
      </c>
      <c r="D975" s="11">
        <f t="shared" si="30"/>
        <v>1</v>
      </c>
      <c r="E975" s="9" t="str">
        <f t="shared" si="31"/>
        <v>2200 : Central America</v>
      </c>
    </row>
    <row r="976" spans="1:5" x14ac:dyDescent="0.25">
      <c r="A976" s="9" t="s">
        <v>825</v>
      </c>
      <c r="B976" s="9" t="s">
        <v>2315</v>
      </c>
      <c r="C976" s="9" t="s">
        <v>1915</v>
      </c>
      <c r="D976" s="11">
        <f t="shared" si="30"/>
        <v>1</v>
      </c>
      <c r="E976" s="9" t="str">
        <f t="shared" si="31"/>
        <v>2200 : Central America</v>
      </c>
    </row>
    <row r="977" spans="1:5" x14ac:dyDescent="0.25">
      <c r="A977" s="9" t="s">
        <v>826</v>
      </c>
      <c r="B977" s="9" t="s">
        <v>2316</v>
      </c>
      <c r="C977" s="9" t="s">
        <v>2317</v>
      </c>
      <c r="D977" s="11">
        <f t="shared" si="30"/>
        <v>1</v>
      </c>
      <c r="E977" s="9" t="str">
        <f t="shared" si="31"/>
        <v>CR : Costa Rica</v>
      </c>
    </row>
    <row r="978" spans="1:5" x14ac:dyDescent="0.25">
      <c r="A978" s="9" t="s">
        <v>828</v>
      </c>
      <c r="B978" s="9" t="s">
        <v>2316</v>
      </c>
      <c r="C978" s="9" t="s">
        <v>2317</v>
      </c>
      <c r="D978" s="11">
        <f t="shared" si="30"/>
        <v>1</v>
      </c>
      <c r="E978" s="9" t="str">
        <f t="shared" si="31"/>
        <v>CR : Costa Rica</v>
      </c>
    </row>
    <row r="979" spans="1:5" x14ac:dyDescent="0.25">
      <c r="A979" s="9" t="s">
        <v>829</v>
      </c>
      <c r="B979" s="9" t="s">
        <v>2316</v>
      </c>
      <c r="C979" s="9" t="s">
        <v>2317</v>
      </c>
      <c r="D979" s="11">
        <f t="shared" si="30"/>
        <v>1</v>
      </c>
      <c r="E979" s="9" t="str">
        <f t="shared" si="31"/>
        <v>CR : Costa Rica</v>
      </c>
    </row>
    <row r="980" spans="1:5" x14ac:dyDescent="0.25">
      <c r="A980" s="9" t="s">
        <v>830</v>
      </c>
      <c r="B980" s="9" t="s">
        <v>2316</v>
      </c>
      <c r="C980" s="9" t="s">
        <v>2317</v>
      </c>
      <c r="D980" s="11">
        <f t="shared" si="30"/>
        <v>1</v>
      </c>
      <c r="E980" s="9" t="str">
        <f t="shared" si="31"/>
        <v>CR : Costa Rica</v>
      </c>
    </row>
    <row r="981" spans="1:5" x14ac:dyDescent="0.25">
      <c r="A981" s="9" t="s">
        <v>831</v>
      </c>
      <c r="B981" s="9" t="s">
        <v>2316</v>
      </c>
      <c r="C981" s="9" t="s">
        <v>2317</v>
      </c>
      <c r="D981" s="11">
        <f t="shared" si="30"/>
        <v>1</v>
      </c>
      <c r="E981" s="9" t="str">
        <f t="shared" si="31"/>
        <v>CR : Costa Rica</v>
      </c>
    </row>
    <row r="982" spans="1:5" x14ac:dyDescent="0.25">
      <c r="A982" s="9" t="s">
        <v>832</v>
      </c>
      <c r="B982" s="9" t="s">
        <v>2316</v>
      </c>
      <c r="C982" s="9" t="s">
        <v>2317</v>
      </c>
      <c r="D982" s="11">
        <f t="shared" si="30"/>
        <v>1</v>
      </c>
      <c r="E982" s="9" t="str">
        <f t="shared" si="31"/>
        <v>CR : Costa Rica</v>
      </c>
    </row>
    <row r="983" spans="1:5" x14ac:dyDescent="0.25">
      <c r="A983" s="9" t="s">
        <v>833</v>
      </c>
      <c r="B983" s="9" t="s">
        <v>2316</v>
      </c>
      <c r="C983" s="9" t="s">
        <v>2317</v>
      </c>
      <c r="D983" s="11">
        <f t="shared" si="30"/>
        <v>1</v>
      </c>
      <c r="E983" s="9" t="str">
        <f t="shared" si="31"/>
        <v>CR : Costa Rica</v>
      </c>
    </row>
    <row r="984" spans="1:5" x14ac:dyDescent="0.25">
      <c r="A984" s="9" t="s">
        <v>834</v>
      </c>
      <c r="B984" s="9" t="s">
        <v>2316</v>
      </c>
      <c r="C984" s="9" t="s">
        <v>2317</v>
      </c>
      <c r="D984" s="11">
        <f t="shared" si="30"/>
        <v>1</v>
      </c>
      <c r="E984" s="9" t="str">
        <f t="shared" si="31"/>
        <v>CR : Costa Rica</v>
      </c>
    </row>
    <row r="985" spans="1:5" x14ac:dyDescent="0.25">
      <c r="A985" s="9" t="s">
        <v>835</v>
      </c>
      <c r="B985" s="9" t="s">
        <v>2316</v>
      </c>
      <c r="C985" s="9" t="s">
        <v>2317</v>
      </c>
      <c r="D985" s="11">
        <f t="shared" si="30"/>
        <v>1</v>
      </c>
      <c r="E985" s="9" t="str">
        <f t="shared" si="31"/>
        <v>CR : Costa Rica</v>
      </c>
    </row>
    <row r="986" spans="1:5" x14ac:dyDescent="0.25">
      <c r="A986" s="9" t="s">
        <v>836</v>
      </c>
      <c r="B986" s="9" t="s">
        <v>2316</v>
      </c>
      <c r="C986" s="9" t="s">
        <v>2317</v>
      </c>
      <c r="D986" s="11">
        <f t="shared" si="30"/>
        <v>1</v>
      </c>
      <c r="E986" s="9" t="str">
        <f t="shared" si="31"/>
        <v>CR : Costa Rica</v>
      </c>
    </row>
    <row r="987" spans="1:5" x14ac:dyDescent="0.25">
      <c r="A987" s="9" t="s">
        <v>838</v>
      </c>
      <c r="B987" s="9" t="s">
        <v>2316</v>
      </c>
      <c r="C987" s="9" t="s">
        <v>2317</v>
      </c>
      <c r="D987" s="11">
        <f t="shared" si="30"/>
        <v>1</v>
      </c>
      <c r="E987" s="9" t="str">
        <f t="shared" si="31"/>
        <v>CR : Costa Rica</v>
      </c>
    </row>
    <row r="988" spans="1:5" x14ac:dyDescent="0.25">
      <c r="A988" s="9" t="s">
        <v>839</v>
      </c>
      <c r="B988" s="9" t="s">
        <v>2316</v>
      </c>
      <c r="C988" s="9" t="s">
        <v>2317</v>
      </c>
      <c r="D988" s="11">
        <f t="shared" si="30"/>
        <v>1</v>
      </c>
      <c r="E988" s="9" t="str">
        <f t="shared" si="31"/>
        <v>CR : Costa Rica</v>
      </c>
    </row>
    <row r="989" spans="1:5" x14ac:dyDescent="0.25">
      <c r="A989" s="9" t="s">
        <v>840</v>
      </c>
      <c r="B989" s="9" t="s">
        <v>2316</v>
      </c>
      <c r="C989" s="9" t="s">
        <v>2317</v>
      </c>
      <c r="D989" s="11">
        <f t="shared" si="30"/>
        <v>1</v>
      </c>
      <c r="E989" s="9" t="str">
        <f t="shared" si="31"/>
        <v>CR : Costa Rica</v>
      </c>
    </row>
    <row r="990" spans="1:5" x14ac:dyDescent="0.25">
      <c r="A990" s="9" t="s">
        <v>841</v>
      </c>
      <c r="B990" s="9" t="s">
        <v>2316</v>
      </c>
      <c r="C990" s="9" t="s">
        <v>2317</v>
      </c>
      <c r="D990" s="11">
        <f t="shared" si="30"/>
        <v>1</v>
      </c>
      <c r="E990" s="9" t="str">
        <f t="shared" si="31"/>
        <v>CR : Costa Rica</v>
      </c>
    </row>
    <row r="991" spans="1:5" x14ac:dyDescent="0.25">
      <c r="A991" s="9" t="s">
        <v>842</v>
      </c>
      <c r="B991" s="9" t="s">
        <v>2316</v>
      </c>
      <c r="C991" s="9" t="s">
        <v>2317</v>
      </c>
      <c r="D991" s="11">
        <f t="shared" si="30"/>
        <v>1</v>
      </c>
      <c r="E991" s="9" t="str">
        <f t="shared" si="31"/>
        <v>CR : Costa Rica</v>
      </c>
    </row>
    <row r="992" spans="1:5" x14ac:dyDescent="0.25">
      <c r="A992" s="9" t="s">
        <v>843</v>
      </c>
      <c r="B992" s="9" t="s">
        <v>2316</v>
      </c>
      <c r="C992" s="9" t="s">
        <v>2317</v>
      </c>
      <c r="D992" s="11">
        <f t="shared" si="30"/>
        <v>1</v>
      </c>
      <c r="E992" s="9" t="str">
        <f t="shared" si="31"/>
        <v>CR : Costa Rica</v>
      </c>
    </row>
    <row r="993" spans="1:5" x14ac:dyDescent="0.25">
      <c r="A993" s="9" t="s">
        <v>844</v>
      </c>
      <c r="B993" s="9" t="s">
        <v>2316</v>
      </c>
      <c r="C993" s="9" t="s">
        <v>2317</v>
      </c>
      <c r="D993" s="11">
        <f t="shared" si="30"/>
        <v>1</v>
      </c>
      <c r="E993" s="9" t="str">
        <f t="shared" si="31"/>
        <v>CR : Costa Rica</v>
      </c>
    </row>
    <row r="994" spans="1:5" x14ac:dyDescent="0.25">
      <c r="A994" s="9" t="s">
        <v>845</v>
      </c>
      <c r="B994" s="9" t="s">
        <v>2316</v>
      </c>
      <c r="C994" s="9" t="s">
        <v>2317</v>
      </c>
      <c r="D994" s="11">
        <f t="shared" si="30"/>
        <v>1</v>
      </c>
      <c r="E994" s="9" t="str">
        <f t="shared" si="31"/>
        <v>CR : Costa Rica</v>
      </c>
    </row>
    <row r="995" spans="1:5" x14ac:dyDescent="0.25">
      <c r="A995" s="9" t="s">
        <v>846</v>
      </c>
      <c r="B995" s="9" t="s">
        <v>2316</v>
      </c>
      <c r="C995" s="9" t="s">
        <v>2317</v>
      </c>
      <c r="D995" s="11">
        <f t="shared" si="30"/>
        <v>1</v>
      </c>
      <c r="E995" s="9" t="str">
        <f t="shared" si="31"/>
        <v>CR : Costa Rica</v>
      </c>
    </row>
    <row r="996" spans="1:5" x14ac:dyDescent="0.25">
      <c r="A996" s="9" t="s">
        <v>847</v>
      </c>
      <c r="B996" s="9" t="s">
        <v>2316</v>
      </c>
      <c r="C996" s="9" t="s">
        <v>2317</v>
      </c>
      <c r="D996" s="11">
        <f t="shared" si="30"/>
        <v>1</v>
      </c>
      <c r="E996" s="9" t="str">
        <f t="shared" si="31"/>
        <v>CR : Costa Rica</v>
      </c>
    </row>
    <row r="997" spans="1:5" x14ac:dyDescent="0.25">
      <c r="A997" s="9" t="s">
        <v>848</v>
      </c>
      <c r="B997" s="9" t="s">
        <v>2316</v>
      </c>
      <c r="C997" s="9" t="s">
        <v>2317</v>
      </c>
      <c r="D997" s="11">
        <f t="shared" si="30"/>
        <v>1</v>
      </c>
      <c r="E997" s="9" t="str">
        <f t="shared" si="31"/>
        <v>CR : Costa Rica</v>
      </c>
    </row>
    <row r="998" spans="1:5" x14ac:dyDescent="0.25">
      <c r="A998" s="9" t="s">
        <v>849</v>
      </c>
      <c r="B998" s="9" t="s">
        <v>2316</v>
      </c>
      <c r="C998" s="9" t="s">
        <v>2317</v>
      </c>
      <c r="D998" s="11">
        <f t="shared" si="30"/>
        <v>1</v>
      </c>
      <c r="E998" s="9" t="str">
        <f t="shared" si="31"/>
        <v>CR : Costa Rica</v>
      </c>
    </row>
    <row r="999" spans="1:5" x14ac:dyDescent="0.25">
      <c r="A999" s="9" t="s">
        <v>850</v>
      </c>
      <c r="B999" s="9" t="s">
        <v>2316</v>
      </c>
      <c r="C999" s="9" t="s">
        <v>2317</v>
      </c>
      <c r="D999" s="11">
        <f t="shared" si="30"/>
        <v>1</v>
      </c>
      <c r="E999" s="9" t="str">
        <f t="shared" si="31"/>
        <v>CR : Costa Rica</v>
      </c>
    </row>
    <row r="1000" spans="1:5" x14ac:dyDescent="0.25">
      <c r="A1000" s="9" t="s">
        <v>851</v>
      </c>
      <c r="B1000" s="9" t="s">
        <v>2316</v>
      </c>
      <c r="C1000" s="9" t="s">
        <v>2317</v>
      </c>
      <c r="D1000" s="11">
        <f t="shared" si="30"/>
        <v>1</v>
      </c>
      <c r="E1000" s="9" t="str">
        <f t="shared" si="31"/>
        <v>CR : Costa Rica</v>
      </c>
    </row>
    <row r="1001" spans="1:5" x14ac:dyDescent="0.25">
      <c r="A1001" s="9" t="s">
        <v>852</v>
      </c>
      <c r="B1001" s="9" t="s">
        <v>2316</v>
      </c>
      <c r="C1001" s="9" t="s">
        <v>2317</v>
      </c>
      <c r="D1001" s="11">
        <f t="shared" si="30"/>
        <v>1</v>
      </c>
      <c r="E1001" s="9" t="str">
        <f t="shared" si="31"/>
        <v>CR : Costa Rica</v>
      </c>
    </row>
    <row r="1002" spans="1:5" x14ac:dyDescent="0.25">
      <c r="A1002" s="9" t="s">
        <v>853</v>
      </c>
      <c r="B1002" s="9" t="s">
        <v>2316</v>
      </c>
      <c r="C1002" s="9" t="s">
        <v>2317</v>
      </c>
      <c r="D1002" s="11">
        <f t="shared" si="30"/>
        <v>1</v>
      </c>
      <c r="E1002" s="9" t="str">
        <f t="shared" si="31"/>
        <v>CR : Costa Rica</v>
      </c>
    </row>
    <row r="1003" spans="1:5" x14ac:dyDescent="0.25">
      <c r="A1003" s="9" t="s">
        <v>854</v>
      </c>
      <c r="B1003" s="9" t="s">
        <v>2316</v>
      </c>
      <c r="C1003" s="9" t="s">
        <v>2317</v>
      </c>
      <c r="D1003" s="11">
        <f t="shared" si="30"/>
        <v>1</v>
      </c>
      <c r="E1003" s="9" t="str">
        <f t="shared" si="31"/>
        <v>CR : Costa Rica</v>
      </c>
    </row>
    <row r="1004" spans="1:5" x14ac:dyDescent="0.25">
      <c r="A1004" s="9" t="s">
        <v>855</v>
      </c>
      <c r="B1004" s="9" t="s">
        <v>2316</v>
      </c>
      <c r="C1004" s="9" t="s">
        <v>2317</v>
      </c>
      <c r="D1004" s="11">
        <f t="shared" si="30"/>
        <v>1</v>
      </c>
      <c r="E1004" s="9" t="str">
        <f t="shared" si="31"/>
        <v>CR : Costa Rica</v>
      </c>
    </row>
    <row r="1005" spans="1:5" x14ac:dyDescent="0.25">
      <c r="A1005" s="9" t="s">
        <v>856</v>
      </c>
      <c r="B1005" s="9" t="s">
        <v>2316</v>
      </c>
      <c r="C1005" s="9" t="s">
        <v>2317</v>
      </c>
      <c r="D1005" s="11">
        <f t="shared" si="30"/>
        <v>1</v>
      </c>
      <c r="E1005" s="9" t="str">
        <f t="shared" si="31"/>
        <v>CR : Costa Rica</v>
      </c>
    </row>
    <row r="1006" spans="1:5" x14ac:dyDescent="0.25">
      <c r="A1006" s="9" t="s">
        <v>857</v>
      </c>
      <c r="B1006" s="9" t="s">
        <v>2316</v>
      </c>
      <c r="C1006" s="9" t="s">
        <v>2317</v>
      </c>
      <c r="D1006" s="11">
        <f t="shared" si="30"/>
        <v>1</v>
      </c>
      <c r="E1006" s="9" t="str">
        <f t="shared" si="31"/>
        <v>CR : Costa Rica</v>
      </c>
    </row>
    <row r="1007" spans="1:5" x14ac:dyDescent="0.25">
      <c r="A1007" s="9" t="s">
        <v>858</v>
      </c>
      <c r="B1007" s="9" t="s">
        <v>2101</v>
      </c>
      <c r="C1007" s="9" t="s">
        <v>2102</v>
      </c>
      <c r="D1007" s="11">
        <f t="shared" si="30"/>
        <v>1</v>
      </c>
      <c r="E1007" s="9" t="str">
        <f t="shared" si="31"/>
        <v>GT : Guatemala</v>
      </c>
    </row>
    <row r="1008" spans="1:5" x14ac:dyDescent="0.25">
      <c r="A1008" s="9" t="s">
        <v>860</v>
      </c>
      <c r="B1008" s="9" t="s">
        <v>2101</v>
      </c>
      <c r="C1008" s="9" t="s">
        <v>2102</v>
      </c>
      <c r="D1008" s="11">
        <f t="shared" si="30"/>
        <v>1</v>
      </c>
      <c r="E1008" s="9" t="str">
        <f t="shared" si="31"/>
        <v>GT : Guatemala</v>
      </c>
    </row>
    <row r="1009" spans="1:5" x14ac:dyDescent="0.25">
      <c r="A1009" s="9" t="s">
        <v>861</v>
      </c>
      <c r="B1009" s="9" t="s">
        <v>2101</v>
      </c>
      <c r="C1009" s="9" t="s">
        <v>2102</v>
      </c>
      <c r="D1009" s="11">
        <f t="shared" si="30"/>
        <v>1</v>
      </c>
      <c r="E1009" s="9" t="str">
        <f t="shared" si="31"/>
        <v>GT : Guatemala</v>
      </c>
    </row>
    <row r="1010" spans="1:5" x14ac:dyDescent="0.25">
      <c r="A1010" s="9" t="s">
        <v>862</v>
      </c>
      <c r="B1010" s="9" t="s">
        <v>2101</v>
      </c>
      <c r="C1010" s="9" t="s">
        <v>2102</v>
      </c>
      <c r="D1010" s="11">
        <f t="shared" si="30"/>
        <v>1</v>
      </c>
      <c r="E1010" s="9" t="str">
        <f t="shared" si="31"/>
        <v>GT : Guatemala</v>
      </c>
    </row>
    <row r="1011" spans="1:5" x14ac:dyDescent="0.25">
      <c r="A1011" s="9" t="s">
        <v>863</v>
      </c>
      <c r="B1011" s="9" t="s">
        <v>2101</v>
      </c>
      <c r="C1011" s="9" t="s">
        <v>2102</v>
      </c>
      <c r="D1011" s="11">
        <f t="shared" si="30"/>
        <v>1</v>
      </c>
      <c r="E1011" s="9" t="str">
        <f t="shared" si="31"/>
        <v>GT : Guatemala</v>
      </c>
    </row>
    <row r="1012" spans="1:5" x14ac:dyDescent="0.25">
      <c r="A1012" s="9" t="s">
        <v>864</v>
      </c>
      <c r="B1012" s="9" t="s">
        <v>2318</v>
      </c>
      <c r="C1012" s="9" t="s">
        <v>2319</v>
      </c>
      <c r="D1012" s="11">
        <f t="shared" si="30"/>
        <v>1</v>
      </c>
      <c r="E1012" s="9" t="str">
        <f t="shared" si="31"/>
        <v>HN : Honduras</v>
      </c>
    </row>
    <row r="1013" spans="1:5" x14ac:dyDescent="0.25">
      <c r="A1013" s="9" t="s">
        <v>866</v>
      </c>
      <c r="B1013" s="9" t="s">
        <v>2318</v>
      </c>
      <c r="C1013" s="9" t="s">
        <v>2319</v>
      </c>
      <c r="D1013" s="11">
        <f t="shared" si="30"/>
        <v>1</v>
      </c>
      <c r="E1013" s="9" t="str">
        <f t="shared" si="31"/>
        <v>HN : Honduras</v>
      </c>
    </row>
    <row r="1014" spans="1:5" x14ac:dyDescent="0.25">
      <c r="A1014" s="9" t="s">
        <v>867</v>
      </c>
      <c r="B1014" s="9" t="s">
        <v>2318</v>
      </c>
      <c r="C1014" s="9" t="s">
        <v>2319</v>
      </c>
      <c r="D1014" s="11">
        <f t="shared" si="30"/>
        <v>1</v>
      </c>
      <c r="E1014" s="9" t="str">
        <f t="shared" si="31"/>
        <v>HN : Honduras</v>
      </c>
    </row>
    <row r="1015" spans="1:5" x14ac:dyDescent="0.25">
      <c r="A1015" s="9" t="s">
        <v>868</v>
      </c>
      <c r="B1015" s="9" t="s">
        <v>2318</v>
      </c>
      <c r="C1015" s="9" t="s">
        <v>2319</v>
      </c>
      <c r="D1015" s="11">
        <f t="shared" si="30"/>
        <v>1</v>
      </c>
      <c r="E1015" s="9" t="str">
        <f t="shared" si="31"/>
        <v>HN : Honduras</v>
      </c>
    </row>
    <row r="1016" spans="1:5" x14ac:dyDescent="0.25">
      <c r="A1016" s="9" t="s">
        <v>869</v>
      </c>
      <c r="B1016" s="9" t="s">
        <v>2318</v>
      </c>
      <c r="C1016" s="9" t="s">
        <v>2319</v>
      </c>
      <c r="D1016" s="11">
        <f t="shared" si="30"/>
        <v>1</v>
      </c>
      <c r="E1016" s="9" t="str">
        <f t="shared" si="31"/>
        <v>HN : Honduras</v>
      </c>
    </row>
    <row r="1017" spans="1:5" x14ac:dyDescent="0.25">
      <c r="A1017" s="9" t="s">
        <v>870</v>
      </c>
      <c r="B1017" s="9" t="s">
        <v>2318</v>
      </c>
      <c r="C1017" s="9" t="s">
        <v>2319</v>
      </c>
      <c r="D1017" s="11">
        <f t="shared" si="30"/>
        <v>1</v>
      </c>
      <c r="E1017" s="9" t="str">
        <f t="shared" si="31"/>
        <v>HN : Honduras</v>
      </c>
    </row>
    <row r="1018" spans="1:5" x14ac:dyDescent="0.25">
      <c r="A1018" s="9" t="s">
        <v>871</v>
      </c>
      <c r="B1018" s="9" t="s">
        <v>2318</v>
      </c>
      <c r="C1018" s="9" t="s">
        <v>2319</v>
      </c>
      <c r="D1018" s="11">
        <f t="shared" si="30"/>
        <v>1</v>
      </c>
      <c r="E1018" s="9" t="str">
        <f t="shared" si="31"/>
        <v>HN : Honduras</v>
      </c>
    </row>
    <row r="1019" spans="1:5" x14ac:dyDescent="0.25">
      <c r="A1019" s="9" t="s">
        <v>872</v>
      </c>
      <c r="B1019" s="9" t="s">
        <v>2318</v>
      </c>
      <c r="C1019" s="9" t="s">
        <v>2319</v>
      </c>
      <c r="D1019" s="11">
        <f t="shared" si="30"/>
        <v>1</v>
      </c>
      <c r="E1019" s="9" t="str">
        <f t="shared" si="31"/>
        <v>HN : Honduras</v>
      </c>
    </row>
    <row r="1020" spans="1:5" x14ac:dyDescent="0.25">
      <c r="A1020" s="9" t="s">
        <v>873</v>
      </c>
      <c r="B1020" s="9" t="s">
        <v>2318</v>
      </c>
      <c r="C1020" s="9" t="s">
        <v>2319</v>
      </c>
      <c r="D1020" s="11">
        <f t="shared" si="30"/>
        <v>1</v>
      </c>
      <c r="E1020" s="9" t="str">
        <f t="shared" si="31"/>
        <v>HN : Honduras</v>
      </c>
    </row>
    <row r="1021" spans="1:5" x14ac:dyDescent="0.25">
      <c r="A1021" s="9" t="s">
        <v>874</v>
      </c>
      <c r="B1021" s="9" t="s">
        <v>2320</v>
      </c>
      <c r="C1021" s="9" t="s">
        <v>1945</v>
      </c>
      <c r="D1021" s="11">
        <f t="shared" si="30"/>
        <v>1</v>
      </c>
      <c r="E1021" s="9" t="str">
        <f t="shared" si="31"/>
        <v>PA : Panama</v>
      </c>
    </row>
    <row r="1022" spans="1:5" x14ac:dyDescent="0.25">
      <c r="A1022" s="9" t="s">
        <v>876</v>
      </c>
      <c r="B1022" s="9" t="s">
        <v>2320</v>
      </c>
      <c r="C1022" s="9" t="s">
        <v>1945</v>
      </c>
      <c r="D1022" s="11">
        <f t="shared" si="30"/>
        <v>1</v>
      </c>
      <c r="E1022" s="9" t="str">
        <f t="shared" si="31"/>
        <v>PA : Panama</v>
      </c>
    </row>
    <row r="1023" spans="1:5" x14ac:dyDescent="0.25">
      <c r="A1023" s="9" t="s">
        <v>877</v>
      </c>
      <c r="B1023" s="9" t="s">
        <v>2320</v>
      </c>
      <c r="C1023" s="9" t="s">
        <v>1945</v>
      </c>
      <c r="D1023" s="11">
        <f t="shared" si="30"/>
        <v>1</v>
      </c>
      <c r="E1023" s="9" t="str">
        <f t="shared" si="31"/>
        <v>PA : Panama</v>
      </c>
    </row>
    <row r="1024" spans="1:5" x14ac:dyDescent="0.25">
      <c r="A1024" s="9" t="s">
        <v>878</v>
      </c>
      <c r="B1024" s="9" t="s">
        <v>2320</v>
      </c>
      <c r="C1024" s="9" t="s">
        <v>1945</v>
      </c>
      <c r="D1024" s="11">
        <f t="shared" si="30"/>
        <v>1</v>
      </c>
      <c r="E1024" s="9" t="str">
        <f t="shared" si="31"/>
        <v>PA : Panama</v>
      </c>
    </row>
    <row r="1025" spans="1:5" x14ac:dyDescent="0.25">
      <c r="A1025" s="9" t="s">
        <v>879</v>
      </c>
      <c r="B1025" s="9" t="s">
        <v>2320</v>
      </c>
      <c r="C1025" s="9" t="s">
        <v>1945</v>
      </c>
      <c r="D1025" s="11">
        <f t="shared" si="30"/>
        <v>1</v>
      </c>
      <c r="E1025" s="9" t="str">
        <f t="shared" si="31"/>
        <v>PA : Panama</v>
      </c>
    </row>
    <row r="1026" spans="1:5" x14ac:dyDescent="0.25">
      <c r="A1026" s="9" t="s">
        <v>880</v>
      </c>
      <c r="B1026" s="9" t="s">
        <v>2320</v>
      </c>
      <c r="C1026" s="9" t="s">
        <v>1945</v>
      </c>
      <c r="D1026" s="11">
        <f t="shared" ref="D1026:D1089" si="32">COUNTIF(A:A, A1026)</f>
        <v>1</v>
      </c>
      <c r="E1026" s="9" t="str">
        <f t="shared" ref="E1026:E1089" si="33" xml:space="preserve"> CONCATENATE(B1026," : ", C1026)</f>
        <v>PA : Panama</v>
      </c>
    </row>
    <row r="1027" spans="1:5" x14ac:dyDescent="0.25">
      <c r="A1027" s="9" t="s">
        <v>881</v>
      </c>
      <c r="B1027" s="9" t="s">
        <v>2320</v>
      </c>
      <c r="C1027" s="9" t="s">
        <v>1945</v>
      </c>
      <c r="D1027" s="11">
        <f t="shared" si="32"/>
        <v>1</v>
      </c>
      <c r="E1027" s="9" t="str">
        <f t="shared" si="33"/>
        <v>PA : Panama</v>
      </c>
    </row>
    <row r="1028" spans="1:5" x14ac:dyDescent="0.25">
      <c r="A1028" s="9" t="s">
        <v>882</v>
      </c>
      <c r="B1028" s="9" t="s">
        <v>2320</v>
      </c>
      <c r="C1028" s="9" t="s">
        <v>1945</v>
      </c>
      <c r="D1028" s="11">
        <f t="shared" si="32"/>
        <v>1</v>
      </c>
      <c r="E1028" s="9" t="str">
        <f t="shared" si="33"/>
        <v>PA : Panama</v>
      </c>
    </row>
    <row r="1029" spans="1:5" x14ac:dyDescent="0.25">
      <c r="A1029" s="9" t="s">
        <v>883</v>
      </c>
      <c r="B1029" s="9" t="s">
        <v>2320</v>
      </c>
      <c r="C1029" s="9" t="s">
        <v>1945</v>
      </c>
      <c r="D1029" s="11">
        <f t="shared" si="32"/>
        <v>1</v>
      </c>
      <c r="E1029" s="9" t="str">
        <f t="shared" si="33"/>
        <v>PA : Panama</v>
      </c>
    </row>
    <row r="1030" spans="1:5" x14ac:dyDescent="0.25">
      <c r="A1030" s="9" t="s">
        <v>884</v>
      </c>
      <c r="B1030" s="9" t="s">
        <v>2320</v>
      </c>
      <c r="C1030" s="9" t="s">
        <v>1945</v>
      </c>
      <c r="D1030" s="11">
        <f t="shared" si="32"/>
        <v>1</v>
      </c>
      <c r="E1030" s="9" t="str">
        <f t="shared" si="33"/>
        <v>PA : Panama</v>
      </c>
    </row>
    <row r="1031" spans="1:5" x14ac:dyDescent="0.25">
      <c r="A1031" s="9" t="s">
        <v>885</v>
      </c>
      <c r="B1031" s="9" t="s">
        <v>2320</v>
      </c>
      <c r="C1031" s="9" t="s">
        <v>1945</v>
      </c>
      <c r="D1031" s="11">
        <f t="shared" si="32"/>
        <v>1</v>
      </c>
      <c r="E1031" s="9" t="str">
        <f t="shared" si="33"/>
        <v>PA : Panama</v>
      </c>
    </row>
    <row r="1032" spans="1:5" x14ac:dyDescent="0.25">
      <c r="A1032" s="9" t="s">
        <v>887</v>
      </c>
      <c r="B1032" s="9" t="s">
        <v>2320</v>
      </c>
      <c r="C1032" s="9" t="s">
        <v>1945</v>
      </c>
      <c r="D1032" s="11">
        <f t="shared" si="32"/>
        <v>1</v>
      </c>
      <c r="E1032" s="9" t="str">
        <f t="shared" si="33"/>
        <v>PA : Panama</v>
      </c>
    </row>
    <row r="1033" spans="1:5" x14ac:dyDescent="0.25">
      <c r="A1033" s="9" t="s">
        <v>888</v>
      </c>
      <c r="B1033" s="9" t="s">
        <v>2320</v>
      </c>
      <c r="C1033" s="9" t="s">
        <v>1945</v>
      </c>
      <c r="D1033" s="11">
        <f t="shared" si="32"/>
        <v>1</v>
      </c>
      <c r="E1033" s="9" t="str">
        <f t="shared" si="33"/>
        <v>PA : Panama</v>
      </c>
    </row>
    <row r="1034" spans="1:5" x14ac:dyDescent="0.25">
      <c r="A1034" s="9" t="s">
        <v>889</v>
      </c>
      <c r="B1034" s="9" t="s">
        <v>2320</v>
      </c>
      <c r="C1034" s="9" t="s">
        <v>1945</v>
      </c>
      <c r="D1034" s="11">
        <f t="shared" si="32"/>
        <v>1</v>
      </c>
      <c r="E1034" s="9" t="str">
        <f t="shared" si="33"/>
        <v>PA : Panama</v>
      </c>
    </row>
    <row r="1035" spans="1:5" x14ac:dyDescent="0.25">
      <c r="A1035" s="9" t="s">
        <v>890</v>
      </c>
      <c r="B1035" s="9" t="s">
        <v>2107</v>
      </c>
      <c r="C1035" s="9" t="s">
        <v>2108</v>
      </c>
      <c r="D1035" s="11">
        <f t="shared" si="32"/>
        <v>1</v>
      </c>
      <c r="E1035" s="9" t="str">
        <f t="shared" si="33"/>
        <v>SV : El Salvador</v>
      </c>
    </row>
    <row r="1036" spans="1:5" x14ac:dyDescent="0.25">
      <c r="A1036" s="9" t="s">
        <v>892</v>
      </c>
      <c r="B1036" s="9" t="s">
        <v>2107</v>
      </c>
      <c r="C1036" s="9" t="s">
        <v>2108</v>
      </c>
      <c r="D1036" s="11">
        <f t="shared" si="32"/>
        <v>1</v>
      </c>
      <c r="E1036" s="9" t="str">
        <f t="shared" si="33"/>
        <v>SV : El Salvador</v>
      </c>
    </row>
    <row r="1037" spans="1:5" x14ac:dyDescent="0.25">
      <c r="A1037" s="9" t="s">
        <v>2321</v>
      </c>
      <c r="B1037" s="9" t="s">
        <v>2107</v>
      </c>
      <c r="C1037" s="9" t="s">
        <v>2108</v>
      </c>
      <c r="D1037" s="11">
        <f t="shared" si="32"/>
        <v>1</v>
      </c>
      <c r="E1037" s="9" t="str">
        <f t="shared" si="33"/>
        <v>SV : El Salvador</v>
      </c>
    </row>
    <row r="1038" spans="1:5" x14ac:dyDescent="0.25">
      <c r="A1038" s="9" t="s">
        <v>893</v>
      </c>
      <c r="B1038" s="9" t="s">
        <v>2107</v>
      </c>
      <c r="C1038" s="9" t="s">
        <v>2108</v>
      </c>
      <c r="D1038" s="11">
        <f t="shared" si="32"/>
        <v>1</v>
      </c>
      <c r="E1038" s="9" t="str">
        <f t="shared" si="33"/>
        <v>SV : El Salvador</v>
      </c>
    </row>
    <row r="1039" spans="1:5" x14ac:dyDescent="0.25">
      <c r="A1039" s="9" t="s">
        <v>894</v>
      </c>
      <c r="B1039" s="9" t="s">
        <v>2107</v>
      </c>
      <c r="C1039" s="9" t="s">
        <v>2108</v>
      </c>
      <c r="D1039" s="11">
        <f t="shared" si="32"/>
        <v>1</v>
      </c>
      <c r="E1039" s="9" t="str">
        <f t="shared" si="33"/>
        <v>SV : El Salvador</v>
      </c>
    </row>
    <row r="1040" spans="1:5" x14ac:dyDescent="0.25">
      <c r="A1040" s="9" t="s">
        <v>895</v>
      </c>
      <c r="B1040" s="9" t="s">
        <v>2107</v>
      </c>
      <c r="C1040" s="9" t="s">
        <v>2108</v>
      </c>
      <c r="D1040" s="11">
        <f t="shared" si="32"/>
        <v>1</v>
      </c>
      <c r="E1040" s="9" t="str">
        <f t="shared" si="33"/>
        <v>SV : El Salvador</v>
      </c>
    </row>
    <row r="1041" spans="1:5" x14ac:dyDescent="0.25">
      <c r="A1041" s="9" t="s">
        <v>896</v>
      </c>
      <c r="B1041" s="9" t="s">
        <v>2107</v>
      </c>
      <c r="C1041" s="9" t="s">
        <v>2108</v>
      </c>
      <c r="D1041" s="11">
        <f t="shared" si="32"/>
        <v>1</v>
      </c>
      <c r="E1041" s="9" t="str">
        <f t="shared" si="33"/>
        <v>SV : El Salvador</v>
      </c>
    </row>
    <row r="1042" spans="1:5" x14ac:dyDescent="0.25">
      <c r="A1042" s="9" t="s">
        <v>897</v>
      </c>
      <c r="B1042" s="9" t="s">
        <v>2107</v>
      </c>
      <c r="C1042" s="9" t="s">
        <v>2108</v>
      </c>
      <c r="D1042" s="11">
        <f t="shared" si="32"/>
        <v>1</v>
      </c>
      <c r="E1042" s="9" t="str">
        <f t="shared" si="33"/>
        <v>SV : El Salvador</v>
      </c>
    </row>
    <row r="1043" spans="1:5" x14ac:dyDescent="0.25">
      <c r="A1043" s="9" t="s">
        <v>898</v>
      </c>
      <c r="B1043" s="9" t="s">
        <v>2107</v>
      </c>
      <c r="C1043" s="9" t="s">
        <v>2108</v>
      </c>
      <c r="D1043" s="11">
        <f t="shared" si="32"/>
        <v>1</v>
      </c>
      <c r="E1043" s="9" t="str">
        <f t="shared" si="33"/>
        <v>SV : El Salvador</v>
      </c>
    </row>
    <row r="1044" spans="1:5" x14ac:dyDescent="0.25">
      <c r="A1044" s="9" t="s">
        <v>899</v>
      </c>
      <c r="B1044" s="9" t="s">
        <v>2107</v>
      </c>
      <c r="C1044" s="9" t="s">
        <v>2108</v>
      </c>
      <c r="D1044" s="11">
        <f t="shared" si="32"/>
        <v>1</v>
      </c>
      <c r="E1044" s="9" t="str">
        <f t="shared" si="33"/>
        <v>SV : El Salvador</v>
      </c>
    </row>
    <row r="1045" spans="1:5" x14ac:dyDescent="0.25">
      <c r="A1045" s="9" t="s">
        <v>900</v>
      </c>
      <c r="B1045" s="9" t="s">
        <v>2107</v>
      </c>
      <c r="C1045" s="9" t="s">
        <v>2108</v>
      </c>
      <c r="D1045" s="11">
        <f t="shared" si="32"/>
        <v>1</v>
      </c>
      <c r="E1045" s="9" t="str">
        <f t="shared" si="33"/>
        <v>SV : El Salvador</v>
      </c>
    </row>
    <row r="1046" spans="1:5" x14ac:dyDescent="0.25">
      <c r="A1046" s="9" t="s">
        <v>901</v>
      </c>
      <c r="B1046" s="9" t="s">
        <v>2107</v>
      </c>
      <c r="C1046" s="9" t="s">
        <v>2108</v>
      </c>
      <c r="D1046" s="11">
        <f t="shared" si="32"/>
        <v>1</v>
      </c>
      <c r="E1046" s="9" t="str">
        <f t="shared" si="33"/>
        <v>SV : El Salvador</v>
      </c>
    </row>
    <row r="1047" spans="1:5" x14ac:dyDescent="0.25">
      <c r="A1047" s="9" t="s">
        <v>902</v>
      </c>
      <c r="B1047" s="9" t="s">
        <v>2107</v>
      </c>
      <c r="C1047" s="9" t="s">
        <v>2108</v>
      </c>
      <c r="D1047" s="11">
        <f t="shared" si="32"/>
        <v>1</v>
      </c>
      <c r="E1047" s="9" t="str">
        <f t="shared" si="33"/>
        <v>SV : El Salvador</v>
      </c>
    </row>
    <row r="1048" spans="1:5" x14ac:dyDescent="0.25">
      <c r="A1048" s="9" t="s">
        <v>903</v>
      </c>
      <c r="B1048" s="9" t="s">
        <v>2107</v>
      </c>
      <c r="C1048" s="9" t="s">
        <v>2108</v>
      </c>
      <c r="D1048" s="11">
        <f t="shared" si="32"/>
        <v>1</v>
      </c>
      <c r="E1048" s="9" t="str">
        <f t="shared" si="33"/>
        <v>SV : El Salvador</v>
      </c>
    </row>
    <row r="1049" spans="1:5" x14ac:dyDescent="0.25">
      <c r="A1049" s="9" t="s">
        <v>904</v>
      </c>
      <c r="B1049" s="9" t="s">
        <v>2107</v>
      </c>
      <c r="C1049" s="9" t="s">
        <v>2108</v>
      </c>
      <c r="D1049" s="11">
        <f t="shared" si="32"/>
        <v>1</v>
      </c>
      <c r="E1049" s="9" t="str">
        <f t="shared" si="33"/>
        <v>SV : El Salvador</v>
      </c>
    </row>
    <row r="1050" spans="1:5" x14ac:dyDescent="0.25">
      <c r="A1050" s="9" t="s">
        <v>905</v>
      </c>
      <c r="B1050" s="9" t="s">
        <v>2107</v>
      </c>
      <c r="C1050" s="9" t="s">
        <v>2108</v>
      </c>
      <c r="D1050" s="11">
        <f t="shared" si="32"/>
        <v>1</v>
      </c>
      <c r="E1050" s="9" t="str">
        <f t="shared" si="33"/>
        <v>SV : El Salvador</v>
      </c>
    </row>
    <row r="1051" spans="1:5" x14ac:dyDescent="0.25">
      <c r="A1051" s="9" t="s">
        <v>906</v>
      </c>
      <c r="B1051" s="9" t="s">
        <v>2107</v>
      </c>
      <c r="C1051" s="9" t="s">
        <v>2108</v>
      </c>
      <c r="D1051" s="11">
        <f t="shared" si="32"/>
        <v>1</v>
      </c>
      <c r="E1051" s="9" t="str">
        <f t="shared" si="33"/>
        <v>SV : El Salvador</v>
      </c>
    </row>
    <row r="1052" spans="1:5" x14ac:dyDescent="0.25">
      <c r="A1052" s="9" t="s">
        <v>907</v>
      </c>
      <c r="B1052" s="9" t="s">
        <v>2107</v>
      </c>
      <c r="C1052" s="9" t="s">
        <v>2108</v>
      </c>
      <c r="D1052" s="11">
        <f t="shared" si="32"/>
        <v>1</v>
      </c>
      <c r="E1052" s="9" t="str">
        <f t="shared" si="33"/>
        <v>SV : El Salvador</v>
      </c>
    </row>
    <row r="1053" spans="1:5" x14ac:dyDescent="0.25">
      <c r="A1053" s="9" t="s">
        <v>908</v>
      </c>
      <c r="B1053" s="9" t="s">
        <v>2107</v>
      </c>
      <c r="C1053" s="9" t="s">
        <v>2108</v>
      </c>
      <c r="D1053" s="11">
        <f t="shared" si="32"/>
        <v>1</v>
      </c>
      <c r="E1053" s="9" t="str">
        <f t="shared" si="33"/>
        <v>SV : El Salvador</v>
      </c>
    </row>
    <row r="1054" spans="1:5" x14ac:dyDescent="0.25">
      <c r="A1054" s="9" t="s">
        <v>909</v>
      </c>
      <c r="B1054" s="9" t="s">
        <v>2107</v>
      </c>
      <c r="C1054" s="9" t="s">
        <v>2108</v>
      </c>
      <c r="D1054" s="11">
        <f t="shared" si="32"/>
        <v>1</v>
      </c>
      <c r="E1054" s="9" t="str">
        <f t="shared" si="33"/>
        <v>SV : El Salvador</v>
      </c>
    </row>
    <row r="1055" spans="1:5" x14ac:dyDescent="0.25">
      <c r="A1055" s="9" t="s">
        <v>910</v>
      </c>
      <c r="B1055" s="9" t="s">
        <v>2107</v>
      </c>
      <c r="C1055" s="9" t="s">
        <v>2108</v>
      </c>
      <c r="D1055" s="11">
        <f t="shared" si="32"/>
        <v>1</v>
      </c>
      <c r="E1055" s="9" t="str">
        <f t="shared" si="33"/>
        <v>SV : El Salvador</v>
      </c>
    </row>
    <row r="1056" spans="1:5" x14ac:dyDescent="0.25">
      <c r="A1056" s="9" t="s">
        <v>911</v>
      </c>
      <c r="B1056" s="9" t="s">
        <v>2107</v>
      </c>
      <c r="C1056" s="9" t="s">
        <v>2108</v>
      </c>
      <c r="D1056" s="11">
        <f t="shared" si="32"/>
        <v>1</v>
      </c>
      <c r="E1056" s="9" t="str">
        <f t="shared" si="33"/>
        <v>SV : El Salvador</v>
      </c>
    </row>
    <row r="1057" spans="1:5" x14ac:dyDescent="0.25">
      <c r="A1057" s="9" t="s">
        <v>912</v>
      </c>
      <c r="B1057" s="9" t="s">
        <v>2107</v>
      </c>
      <c r="C1057" s="9" t="s">
        <v>2108</v>
      </c>
      <c r="D1057" s="11">
        <f t="shared" si="32"/>
        <v>1</v>
      </c>
      <c r="E1057" s="9" t="str">
        <f t="shared" si="33"/>
        <v>SV : El Salvador</v>
      </c>
    </row>
    <row r="1058" spans="1:5" x14ac:dyDescent="0.25">
      <c r="A1058" s="9" t="s">
        <v>913</v>
      </c>
      <c r="B1058" s="9" t="s">
        <v>2107</v>
      </c>
      <c r="C1058" s="9" t="s">
        <v>2108</v>
      </c>
      <c r="D1058" s="11">
        <f t="shared" si="32"/>
        <v>1</v>
      </c>
      <c r="E1058" s="9" t="str">
        <f t="shared" si="33"/>
        <v>SV : El Salvador</v>
      </c>
    </row>
    <row r="1059" spans="1:5" x14ac:dyDescent="0.25">
      <c r="A1059" s="9" t="s">
        <v>914</v>
      </c>
      <c r="B1059" s="9" t="s">
        <v>2107</v>
      </c>
      <c r="C1059" s="9" t="s">
        <v>2108</v>
      </c>
      <c r="D1059" s="11">
        <f t="shared" si="32"/>
        <v>1</v>
      </c>
      <c r="E1059" s="9" t="str">
        <f t="shared" si="33"/>
        <v>SV : El Salvador</v>
      </c>
    </row>
    <row r="1060" spans="1:5" x14ac:dyDescent="0.25">
      <c r="A1060" s="9" t="s">
        <v>915</v>
      </c>
      <c r="B1060" s="9" t="s">
        <v>2107</v>
      </c>
      <c r="C1060" s="9" t="s">
        <v>2108</v>
      </c>
      <c r="D1060" s="11">
        <f t="shared" si="32"/>
        <v>1</v>
      </c>
      <c r="E1060" s="9" t="str">
        <f t="shared" si="33"/>
        <v>SV : El Salvador</v>
      </c>
    </row>
    <row r="1061" spans="1:5" x14ac:dyDescent="0.25">
      <c r="A1061" s="9" t="s">
        <v>916</v>
      </c>
      <c r="B1061" s="9" t="s">
        <v>2107</v>
      </c>
      <c r="C1061" s="9" t="s">
        <v>2108</v>
      </c>
      <c r="D1061" s="11">
        <f t="shared" si="32"/>
        <v>1</v>
      </c>
      <c r="E1061" s="9" t="str">
        <f t="shared" si="33"/>
        <v>SV : El Salvador</v>
      </c>
    </row>
    <row r="1062" spans="1:5" x14ac:dyDescent="0.25">
      <c r="A1062" s="9" t="s">
        <v>917</v>
      </c>
      <c r="B1062" s="9" t="s">
        <v>2107</v>
      </c>
      <c r="C1062" s="9" t="s">
        <v>2108</v>
      </c>
      <c r="D1062" s="11">
        <f t="shared" si="32"/>
        <v>1</v>
      </c>
      <c r="E1062" s="9" t="str">
        <f t="shared" si="33"/>
        <v>SV : El Salvador</v>
      </c>
    </row>
    <row r="1063" spans="1:5" x14ac:dyDescent="0.25">
      <c r="A1063" s="9" t="s">
        <v>918</v>
      </c>
      <c r="B1063" s="9" t="s">
        <v>2107</v>
      </c>
      <c r="C1063" s="9" t="s">
        <v>2108</v>
      </c>
      <c r="D1063" s="11">
        <f t="shared" si="32"/>
        <v>1</v>
      </c>
      <c r="E1063" s="9" t="str">
        <f t="shared" si="33"/>
        <v>SV : El Salvador</v>
      </c>
    </row>
    <row r="1064" spans="1:5" x14ac:dyDescent="0.25">
      <c r="A1064" s="9" t="s">
        <v>2322</v>
      </c>
      <c r="B1064" s="9" t="s">
        <v>2323</v>
      </c>
      <c r="C1064" s="9" t="s">
        <v>1947</v>
      </c>
      <c r="D1064" s="11">
        <f t="shared" si="32"/>
        <v>1</v>
      </c>
      <c r="E1064" s="9" t="str">
        <f t="shared" si="33"/>
        <v>NI : Nicaragua</v>
      </c>
    </row>
    <row r="1065" spans="1:5" x14ac:dyDescent="0.25">
      <c r="A1065" s="9" t="s">
        <v>919</v>
      </c>
      <c r="B1065" s="9" t="s">
        <v>2323</v>
      </c>
      <c r="C1065" s="9" t="s">
        <v>1947</v>
      </c>
      <c r="D1065" s="11">
        <f t="shared" si="32"/>
        <v>1</v>
      </c>
      <c r="E1065" s="9" t="str">
        <f t="shared" si="33"/>
        <v>NI : Nicaragua</v>
      </c>
    </row>
    <row r="1066" spans="1:5" x14ac:dyDescent="0.25">
      <c r="A1066" s="9" t="s">
        <v>921</v>
      </c>
      <c r="B1066" s="9" t="s">
        <v>2323</v>
      </c>
      <c r="C1066" s="9" t="s">
        <v>1947</v>
      </c>
      <c r="D1066" s="11">
        <f t="shared" si="32"/>
        <v>1</v>
      </c>
      <c r="E1066" s="9" t="str">
        <f t="shared" si="33"/>
        <v>NI : Nicaragua</v>
      </c>
    </row>
    <row r="1067" spans="1:5" x14ac:dyDescent="0.25">
      <c r="A1067" s="9" t="s">
        <v>922</v>
      </c>
      <c r="B1067" s="9" t="s">
        <v>2323</v>
      </c>
      <c r="C1067" s="9" t="s">
        <v>1947</v>
      </c>
      <c r="D1067" s="11">
        <f t="shared" si="32"/>
        <v>1</v>
      </c>
      <c r="E1067" s="9" t="str">
        <f t="shared" si="33"/>
        <v>NI : Nicaragua</v>
      </c>
    </row>
    <row r="1068" spans="1:5" x14ac:dyDescent="0.25">
      <c r="A1068" s="9" t="s">
        <v>923</v>
      </c>
      <c r="B1068" s="9" t="s">
        <v>2323</v>
      </c>
      <c r="C1068" s="9" t="s">
        <v>1947</v>
      </c>
      <c r="D1068" s="11">
        <f t="shared" si="32"/>
        <v>1</v>
      </c>
      <c r="E1068" s="9" t="str">
        <f t="shared" si="33"/>
        <v>NI : Nicaragua</v>
      </c>
    </row>
    <row r="1069" spans="1:5" x14ac:dyDescent="0.25">
      <c r="A1069" s="9" t="s">
        <v>924</v>
      </c>
      <c r="B1069" s="9" t="s">
        <v>2323</v>
      </c>
      <c r="C1069" s="9" t="s">
        <v>1947</v>
      </c>
      <c r="D1069" s="11">
        <f t="shared" si="32"/>
        <v>1</v>
      </c>
      <c r="E1069" s="9" t="str">
        <f t="shared" si="33"/>
        <v>NI : Nicaragua</v>
      </c>
    </row>
    <row r="1070" spans="1:5" x14ac:dyDescent="0.25">
      <c r="A1070" s="9" t="s">
        <v>925</v>
      </c>
      <c r="B1070" s="9" t="s">
        <v>2323</v>
      </c>
      <c r="C1070" s="9" t="s">
        <v>1947</v>
      </c>
      <c r="D1070" s="11">
        <f t="shared" si="32"/>
        <v>1</v>
      </c>
      <c r="E1070" s="9" t="str">
        <f t="shared" si="33"/>
        <v>NI : Nicaragua</v>
      </c>
    </row>
    <row r="1071" spans="1:5" x14ac:dyDescent="0.25">
      <c r="A1071" s="9" t="s">
        <v>926</v>
      </c>
      <c r="B1071" s="9" t="s">
        <v>2323</v>
      </c>
      <c r="C1071" s="9" t="s">
        <v>1947</v>
      </c>
      <c r="D1071" s="11">
        <f t="shared" si="32"/>
        <v>1</v>
      </c>
      <c r="E1071" s="9" t="str">
        <f t="shared" si="33"/>
        <v>NI : Nicaragua</v>
      </c>
    </row>
    <row r="1072" spans="1:5" x14ac:dyDescent="0.25">
      <c r="A1072" s="9" t="s">
        <v>927</v>
      </c>
      <c r="B1072" s="9" t="s">
        <v>2323</v>
      </c>
      <c r="C1072" s="9" t="s">
        <v>1947</v>
      </c>
      <c r="D1072" s="11">
        <f t="shared" si="32"/>
        <v>1</v>
      </c>
      <c r="E1072" s="9" t="str">
        <f t="shared" si="33"/>
        <v>NI : Nicaragua</v>
      </c>
    </row>
    <row r="1073" spans="1:5" x14ac:dyDescent="0.25">
      <c r="A1073" s="9" t="s">
        <v>928</v>
      </c>
      <c r="B1073" s="9" t="s">
        <v>2323</v>
      </c>
      <c r="C1073" s="9" t="s">
        <v>1947</v>
      </c>
      <c r="D1073" s="11">
        <f t="shared" si="32"/>
        <v>1</v>
      </c>
      <c r="E1073" s="9" t="str">
        <f t="shared" si="33"/>
        <v>NI : Nicaragua</v>
      </c>
    </row>
    <row r="1074" spans="1:5" x14ac:dyDescent="0.25">
      <c r="A1074" s="9" t="s">
        <v>929</v>
      </c>
      <c r="B1074" s="9" t="s">
        <v>2323</v>
      </c>
      <c r="C1074" s="9" t="s">
        <v>1947</v>
      </c>
      <c r="D1074" s="11">
        <f t="shared" si="32"/>
        <v>1</v>
      </c>
      <c r="E1074" s="9" t="str">
        <f t="shared" si="33"/>
        <v>NI : Nicaragua</v>
      </c>
    </row>
    <row r="1075" spans="1:5" x14ac:dyDescent="0.25">
      <c r="A1075" s="9" t="s">
        <v>930</v>
      </c>
      <c r="B1075" s="9" t="s">
        <v>2323</v>
      </c>
      <c r="C1075" s="9" t="s">
        <v>1947</v>
      </c>
      <c r="D1075" s="11">
        <f t="shared" si="32"/>
        <v>1</v>
      </c>
      <c r="E1075" s="9" t="str">
        <f t="shared" si="33"/>
        <v>NI : Nicaragua</v>
      </c>
    </row>
    <row r="1076" spans="1:5" x14ac:dyDescent="0.25">
      <c r="A1076" s="9" t="s">
        <v>931</v>
      </c>
      <c r="B1076" s="9" t="s">
        <v>2323</v>
      </c>
      <c r="C1076" s="9" t="s">
        <v>1947</v>
      </c>
      <c r="D1076" s="11">
        <f t="shared" si="32"/>
        <v>1</v>
      </c>
      <c r="E1076" s="9" t="str">
        <f t="shared" si="33"/>
        <v>NI : Nicaragua</v>
      </c>
    </row>
    <row r="1077" spans="1:5" x14ac:dyDescent="0.25">
      <c r="A1077" s="9" t="s">
        <v>932</v>
      </c>
      <c r="B1077" s="9" t="s">
        <v>2323</v>
      </c>
      <c r="C1077" s="9" t="s">
        <v>1947</v>
      </c>
      <c r="D1077" s="11">
        <f t="shared" si="32"/>
        <v>1</v>
      </c>
      <c r="E1077" s="9" t="str">
        <f t="shared" si="33"/>
        <v>NI : Nicaragua</v>
      </c>
    </row>
    <row r="1078" spans="1:5" x14ac:dyDescent="0.25">
      <c r="A1078" s="9" t="s">
        <v>933</v>
      </c>
      <c r="B1078" s="9" t="s">
        <v>2323</v>
      </c>
      <c r="C1078" s="9" t="s">
        <v>1947</v>
      </c>
      <c r="D1078" s="11">
        <f t="shared" si="32"/>
        <v>1</v>
      </c>
      <c r="E1078" s="9" t="str">
        <f t="shared" si="33"/>
        <v>NI : Nicaragua</v>
      </c>
    </row>
    <row r="1079" spans="1:5" x14ac:dyDescent="0.25">
      <c r="A1079" s="9" t="s">
        <v>934</v>
      </c>
      <c r="B1079" s="9" t="s">
        <v>2323</v>
      </c>
      <c r="C1079" s="9" t="s">
        <v>1947</v>
      </c>
      <c r="D1079" s="11">
        <f t="shared" si="32"/>
        <v>1</v>
      </c>
      <c r="E1079" s="9" t="str">
        <f t="shared" si="33"/>
        <v>NI : Nicaragua</v>
      </c>
    </row>
    <row r="1080" spans="1:5" x14ac:dyDescent="0.25">
      <c r="A1080" s="9" t="s">
        <v>935</v>
      </c>
      <c r="B1080" s="9" t="s">
        <v>2323</v>
      </c>
      <c r="C1080" s="9" t="s">
        <v>1947</v>
      </c>
      <c r="D1080" s="11">
        <f t="shared" si="32"/>
        <v>1</v>
      </c>
      <c r="E1080" s="9" t="str">
        <f t="shared" si="33"/>
        <v>NI : Nicaragua</v>
      </c>
    </row>
    <row r="1081" spans="1:5" x14ac:dyDescent="0.25">
      <c r="A1081" s="9" t="s">
        <v>936</v>
      </c>
      <c r="B1081" s="9" t="s">
        <v>2323</v>
      </c>
      <c r="C1081" s="9" t="s">
        <v>1947</v>
      </c>
      <c r="D1081" s="11">
        <f t="shared" si="32"/>
        <v>1</v>
      </c>
      <c r="E1081" s="9" t="str">
        <f t="shared" si="33"/>
        <v>NI : Nicaragua</v>
      </c>
    </row>
    <row r="1082" spans="1:5" x14ac:dyDescent="0.25">
      <c r="A1082" s="9" t="s">
        <v>937</v>
      </c>
      <c r="B1082" s="9" t="s">
        <v>2323</v>
      </c>
      <c r="C1082" s="9" t="s">
        <v>1947</v>
      </c>
      <c r="D1082" s="11">
        <f t="shared" si="32"/>
        <v>1</v>
      </c>
      <c r="E1082" s="9" t="str">
        <f t="shared" si="33"/>
        <v>NI : Nicaragua</v>
      </c>
    </row>
    <row r="1083" spans="1:5" x14ac:dyDescent="0.25">
      <c r="A1083" s="9" t="s">
        <v>938</v>
      </c>
      <c r="B1083" s="9" t="s">
        <v>2323</v>
      </c>
      <c r="C1083" s="9" t="s">
        <v>1947</v>
      </c>
      <c r="D1083" s="11">
        <f t="shared" si="32"/>
        <v>1</v>
      </c>
      <c r="E1083" s="9" t="str">
        <f t="shared" si="33"/>
        <v>NI : Nicaragua</v>
      </c>
    </row>
    <row r="1084" spans="1:5" x14ac:dyDescent="0.25">
      <c r="A1084" s="9" t="s">
        <v>939</v>
      </c>
      <c r="B1084" s="9" t="s">
        <v>2323</v>
      </c>
      <c r="C1084" s="9" t="s">
        <v>1947</v>
      </c>
      <c r="D1084" s="11">
        <f t="shared" si="32"/>
        <v>1</v>
      </c>
      <c r="E1084" s="9" t="str">
        <f t="shared" si="33"/>
        <v>NI : Nicaragua</v>
      </c>
    </row>
    <row r="1085" spans="1:5" x14ac:dyDescent="0.25">
      <c r="A1085" s="9" t="s">
        <v>940</v>
      </c>
      <c r="B1085" s="9" t="s">
        <v>2323</v>
      </c>
      <c r="C1085" s="9" t="s">
        <v>1947</v>
      </c>
      <c r="D1085" s="11">
        <f t="shared" si="32"/>
        <v>1</v>
      </c>
      <c r="E1085" s="9" t="str">
        <f t="shared" si="33"/>
        <v>NI : Nicaragua</v>
      </c>
    </row>
    <row r="1086" spans="1:5" x14ac:dyDescent="0.25">
      <c r="A1086" s="9" t="s">
        <v>941</v>
      </c>
      <c r="B1086" s="9" t="s">
        <v>2323</v>
      </c>
      <c r="C1086" s="9" t="s">
        <v>1947</v>
      </c>
      <c r="D1086" s="11">
        <f t="shared" si="32"/>
        <v>1</v>
      </c>
      <c r="E1086" s="9" t="str">
        <f t="shared" si="33"/>
        <v>NI : Nicaragua</v>
      </c>
    </row>
    <row r="1087" spans="1:5" x14ac:dyDescent="0.25">
      <c r="A1087" s="9" t="s">
        <v>942</v>
      </c>
      <c r="B1087" s="9" t="s">
        <v>2323</v>
      </c>
      <c r="C1087" s="9" t="s">
        <v>1947</v>
      </c>
      <c r="D1087" s="11">
        <f t="shared" si="32"/>
        <v>1</v>
      </c>
      <c r="E1087" s="9" t="str">
        <f t="shared" si="33"/>
        <v>NI : Nicaragua</v>
      </c>
    </row>
    <row r="1088" spans="1:5" x14ac:dyDescent="0.25">
      <c r="A1088" s="9" t="s">
        <v>943</v>
      </c>
      <c r="B1088" s="9" t="s">
        <v>2323</v>
      </c>
      <c r="C1088" s="9" t="s">
        <v>1947</v>
      </c>
      <c r="D1088" s="11">
        <f t="shared" si="32"/>
        <v>1</v>
      </c>
      <c r="E1088" s="9" t="str">
        <f t="shared" si="33"/>
        <v>NI : Nicaragua</v>
      </c>
    </row>
    <row r="1089" spans="1:5" x14ac:dyDescent="0.25">
      <c r="A1089" s="9" t="s">
        <v>944</v>
      </c>
      <c r="B1089" s="9" t="s">
        <v>2323</v>
      </c>
      <c r="C1089" s="9" t="s">
        <v>1947</v>
      </c>
      <c r="D1089" s="11">
        <f t="shared" si="32"/>
        <v>1</v>
      </c>
      <c r="E1089" s="9" t="str">
        <f t="shared" si="33"/>
        <v>NI : Nicaragua</v>
      </c>
    </row>
    <row r="1090" spans="1:5" x14ac:dyDescent="0.25">
      <c r="A1090" s="9" t="s">
        <v>945</v>
      </c>
      <c r="B1090" s="9" t="s">
        <v>2323</v>
      </c>
      <c r="C1090" s="9" t="s">
        <v>1947</v>
      </c>
      <c r="D1090" s="11">
        <f t="shared" ref="D1090:D1153" si="34">COUNTIF(A:A, A1090)</f>
        <v>1</v>
      </c>
      <c r="E1090" s="9" t="str">
        <f t="shared" ref="E1090:E1153" si="35" xml:space="preserve"> CONCATENATE(B1090," : ", C1090)</f>
        <v>NI : Nicaragua</v>
      </c>
    </row>
    <row r="1091" spans="1:5" x14ac:dyDescent="0.25">
      <c r="A1091" s="9" t="s">
        <v>946</v>
      </c>
      <c r="B1091" s="9" t="s">
        <v>2323</v>
      </c>
      <c r="C1091" s="9" t="s">
        <v>1947</v>
      </c>
      <c r="D1091" s="11">
        <f t="shared" si="34"/>
        <v>1</v>
      </c>
      <c r="E1091" s="9" t="str">
        <f t="shared" si="35"/>
        <v>NI : Nicaragua</v>
      </c>
    </row>
    <row r="1092" spans="1:5" x14ac:dyDescent="0.25">
      <c r="A1092" s="9" t="s">
        <v>948</v>
      </c>
      <c r="B1092" s="9" t="s">
        <v>2323</v>
      </c>
      <c r="C1092" s="9" t="s">
        <v>1947</v>
      </c>
      <c r="D1092" s="11">
        <f t="shared" si="34"/>
        <v>1</v>
      </c>
      <c r="E1092" s="9" t="str">
        <f t="shared" si="35"/>
        <v>NI : Nicaragua</v>
      </c>
    </row>
    <row r="1093" spans="1:5" x14ac:dyDescent="0.25">
      <c r="A1093" s="9" t="s">
        <v>949</v>
      </c>
      <c r="B1093" s="9" t="s">
        <v>2323</v>
      </c>
      <c r="C1093" s="9" t="s">
        <v>1947</v>
      </c>
      <c r="D1093" s="11">
        <f t="shared" si="34"/>
        <v>1</v>
      </c>
      <c r="E1093" s="9" t="str">
        <f t="shared" si="35"/>
        <v>NI : Nicaragua</v>
      </c>
    </row>
    <row r="1094" spans="1:5" x14ac:dyDescent="0.25">
      <c r="A1094" s="9" t="s">
        <v>950</v>
      </c>
      <c r="B1094" s="9" t="s">
        <v>2323</v>
      </c>
      <c r="C1094" s="9" t="s">
        <v>1947</v>
      </c>
      <c r="D1094" s="11">
        <f t="shared" si="34"/>
        <v>1</v>
      </c>
      <c r="E1094" s="9" t="str">
        <f t="shared" si="35"/>
        <v>NI : Nicaragua</v>
      </c>
    </row>
    <row r="1095" spans="1:5" x14ac:dyDescent="0.25">
      <c r="A1095" s="9" t="s">
        <v>951</v>
      </c>
      <c r="B1095" s="9" t="s">
        <v>2323</v>
      </c>
      <c r="C1095" s="9" t="s">
        <v>1947</v>
      </c>
      <c r="D1095" s="11">
        <f t="shared" si="34"/>
        <v>1</v>
      </c>
      <c r="E1095" s="9" t="str">
        <f t="shared" si="35"/>
        <v>NI : Nicaragua</v>
      </c>
    </row>
    <row r="1096" spans="1:5" x14ac:dyDescent="0.25">
      <c r="A1096" s="9" t="s">
        <v>952</v>
      </c>
      <c r="B1096" s="9" t="s">
        <v>2323</v>
      </c>
      <c r="C1096" s="9" t="s">
        <v>1947</v>
      </c>
      <c r="D1096" s="11">
        <f t="shared" si="34"/>
        <v>1</v>
      </c>
      <c r="E1096" s="9" t="str">
        <f t="shared" si="35"/>
        <v>NI : Nicaragua</v>
      </c>
    </row>
    <row r="1097" spans="1:5" x14ac:dyDescent="0.25">
      <c r="A1097" s="9" t="s">
        <v>953</v>
      </c>
      <c r="B1097" s="9" t="s">
        <v>2323</v>
      </c>
      <c r="C1097" s="9" t="s">
        <v>1947</v>
      </c>
      <c r="D1097" s="11">
        <f t="shared" si="34"/>
        <v>1</v>
      </c>
      <c r="E1097" s="9" t="str">
        <f t="shared" si="35"/>
        <v>NI : Nicaragua</v>
      </c>
    </row>
    <row r="1098" spans="1:5" x14ac:dyDescent="0.25">
      <c r="A1098" s="9" t="s">
        <v>954</v>
      </c>
      <c r="B1098" s="9" t="s">
        <v>2323</v>
      </c>
      <c r="C1098" s="9" t="s">
        <v>1947</v>
      </c>
      <c r="D1098" s="11">
        <f t="shared" si="34"/>
        <v>1</v>
      </c>
      <c r="E1098" s="9" t="str">
        <f t="shared" si="35"/>
        <v>NI : Nicaragua</v>
      </c>
    </row>
    <row r="1099" spans="1:5" x14ac:dyDescent="0.25">
      <c r="A1099" s="9" t="s">
        <v>955</v>
      </c>
      <c r="B1099" s="9" t="s">
        <v>2324</v>
      </c>
      <c r="C1099" s="9" t="s">
        <v>1936</v>
      </c>
      <c r="D1099" s="11">
        <f t="shared" si="34"/>
        <v>1</v>
      </c>
      <c r="E1099" s="9" t="str">
        <f t="shared" si="35"/>
        <v>CO : Colombia</v>
      </c>
    </row>
    <row r="1100" spans="1:5" x14ac:dyDescent="0.25">
      <c r="A1100" s="9" t="s">
        <v>957</v>
      </c>
      <c r="B1100" s="9" t="s">
        <v>2324</v>
      </c>
      <c r="C1100" s="9" t="s">
        <v>1936</v>
      </c>
      <c r="D1100" s="11">
        <f t="shared" si="34"/>
        <v>1</v>
      </c>
      <c r="E1100" s="9" t="str">
        <f t="shared" si="35"/>
        <v>CO : Colombia</v>
      </c>
    </row>
    <row r="1101" spans="1:5" x14ac:dyDescent="0.25">
      <c r="A1101" s="9" t="s">
        <v>958</v>
      </c>
      <c r="B1101" s="9" t="s">
        <v>2324</v>
      </c>
      <c r="C1101" s="9" t="s">
        <v>1936</v>
      </c>
      <c r="D1101" s="11">
        <f t="shared" si="34"/>
        <v>1</v>
      </c>
      <c r="E1101" s="9" t="str">
        <f t="shared" si="35"/>
        <v>CO : Colombia</v>
      </c>
    </row>
    <row r="1102" spans="1:5" x14ac:dyDescent="0.25">
      <c r="A1102" s="9" t="s">
        <v>959</v>
      </c>
      <c r="B1102" s="9" t="s">
        <v>2324</v>
      </c>
      <c r="C1102" s="9" t="s">
        <v>1936</v>
      </c>
      <c r="D1102" s="11">
        <f t="shared" si="34"/>
        <v>1</v>
      </c>
      <c r="E1102" s="9" t="str">
        <f t="shared" si="35"/>
        <v>CO : Colombia</v>
      </c>
    </row>
    <row r="1103" spans="1:5" x14ac:dyDescent="0.25">
      <c r="A1103" s="9" t="s">
        <v>960</v>
      </c>
      <c r="B1103" s="9" t="s">
        <v>2324</v>
      </c>
      <c r="C1103" s="9" t="s">
        <v>1936</v>
      </c>
      <c r="D1103" s="11">
        <f t="shared" si="34"/>
        <v>1</v>
      </c>
      <c r="E1103" s="9" t="str">
        <f t="shared" si="35"/>
        <v>CO : Colombia</v>
      </c>
    </row>
    <row r="1104" spans="1:5" x14ac:dyDescent="0.25">
      <c r="A1104" s="9" t="s">
        <v>961</v>
      </c>
      <c r="B1104" s="9" t="s">
        <v>2324</v>
      </c>
      <c r="C1104" s="9" t="s">
        <v>1936</v>
      </c>
      <c r="D1104" s="11">
        <f t="shared" si="34"/>
        <v>1</v>
      </c>
      <c r="E1104" s="9" t="str">
        <f t="shared" si="35"/>
        <v>CO : Colombia</v>
      </c>
    </row>
    <row r="1105" spans="1:5" x14ac:dyDescent="0.25">
      <c r="A1105" s="9" t="s">
        <v>962</v>
      </c>
      <c r="B1105" s="9" t="s">
        <v>2324</v>
      </c>
      <c r="C1105" s="9" t="s">
        <v>1936</v>
      </c>
      <c r="D1105" s="11">
        <f t="shared" si="34"/>
        <v>1</v>
      </c>
      <c r="E1105" s="9" t="str">
        <f t="shared" si="35"/>
        <v>CO : Colombia</v>
      </c>
    </row>
    <row r="1106" spans="1:5" x14ac:dyDescent="0.25">
      <c r="A1106" s="9" t="s">
        <v>963</v>
      </c>
      <c r="B1106" s="9" t="s">
        <v>2324</v>
      </c>
      <c r="C1106" s="9" t="s">
        <v>1936</v>
      </c>
      <c r="D1106" s="11">
        <f t="shared" si="34"/>
        <v>1</v>
      </c>
      <c r="E1106" s="9" t="str">
        <f t="shared" si="35"/>
        <v>CO : Colombia</v>
      </c>
    </row>
    <row r="1107" spans="1:5" x14ac:dyDescent="0.25">
      <c r="A1107" s="9" t="s">
        <v>964</v>
      </c>
      <c r="B1107" s="9" t="s">
        <v>2324</v>
      </c>
      <c r="C1107" s="9" t="s">
        <v>1936</v>
      </c>
      <c r="D1107" s="11">
        <f t="shared" si="34"/>
        <v>1</v>
      </c>
      <c r="E1107" s="9" t="str">
        <f t="shared" si="35"/>
        <v>CO : Colombia</v>
      </c>
    </row>
    <row r="1108" spans="1:5" x14ac:dyDescent="0.25">
      <c r="A1108" s="9" t="s">
        <v>965</v>
      </c>
      <c r="B1108" s="9" t="s">
        <v>2324</v>
      </c>
      <c r="C1108" s="9" t="s">
        <v>1936</v>
      </c>
      <c r="D1108" s="11">
        <f t="shared" si="34"/>
        <v>1</v>
      </c>
      <c r="E1108" s="9" t="str">
        <f t="shared" si="35"/>
        <v>CO : Colombia</v>
      </c>
    </row>
    <row r="1109" spans="1:5" x14ac:dyDescent="0.25">
      <c r="A1109" s="9" t="s">
        <v>966</v>
      </c>
      <c r="B1109" s="9" t="s">
        <v>2324</v>
      </c>
      <c r="C1109" s="9" t="s">
        <v>1936</v>
      </c>
      <c r="D1109" s="11">
        <f t="shared" si="34"/>
        <v>1</v>
      </c>
      <c r="E1109" s="9" t="str">
        <f t="shared" si="35"/>
        <v>CO : Colombia</v>
      </c>
    </row>
    <row r="1110" spans="1:5" x14ac:dyDescent="0.25">
      <c r="A1110" s="9" t="s">
        <v>967</v>
      </c>
      <c r="B1110" s="9" t="s">
        <v>2324</v>
      </c>
      <c r="C1110" s="9" t="s">
        <v>1936</v>
      </c>
      <c r="D1110" s="11">
        <f t="shared" si="34"/>
        <v>1</v>
      </c>
      <c r="E1110" s="9" t="str">
        <f t="shared" si="35"/>
        <v>CO : Colombia</v>
      </c>
    </row>
    <row r="1111" spans="1:5" x14ac:dyDescent="0.25">
      <c r="A1111" s="9" t="s">
        <v>968</v>
      </c>
      <c r="B1111" s="9" t="s">
        <v>2325</v>
      </c>
      <c r="C1111" s="9" t="s">
        <v>1917</v>
      </c>
      <c r="D1111" s="11">
        <f t="shared" si="34"/>
        <v>1</v>
      </c>
      <c r="E1111" s="9" t="str">
        <f t="shared" si="35"/>
        <v>PE : Peru</v>
      </c>
    </row>
    <row r="1112" spans="1:5" x14ac:dyDescent="0.25">
      <c r="A1112" s="9" t="s">
        <v>970</v>
      </c>
      <c r="B1112" s="9" t="s">
        <v>2325</v>
      </c>
      <c r="C1112" s="9" t="s">
        <v>1917</v>
      </c>
      <c r="D1112" s="11">
        <f t="shared" si="34"/>
        <v>1</v>
      </c>
      <c r="E1112" s="9" t="str">
        <f t="shared" si="35"/>
        <v>PE : Peru</v>
      </c>
    </row>
    <row r="1113" spans="1:5" x14ac:dyDescent="0.25">
      <c r="A1113" s="9" t="s">
        <v>971</v>
      </c>
      <c r="B1113" s="9" t="s">
        <v>2325</v>
      </c>
      <c r="C1113" s="9" t="s">
        <v>1917</v>
      </c>
      <c r="D1113" s="11">
        <f t="shared" si="34"/>
        <v>1</v>
      </c>
      <c r="E1113" s="9" t="str">
        <f t="shared" si="35"/>
        <v>PE : Peru</v>
      </c>
    </row>
    <row r="1114" spans="1:5" x14ac:dyDescent="0.25">
      <c r="A1114" s="9" t="s">
        <v>972</v>
      </c>
      <c r="B1114" s="9" t="s">
        <v>2325</v>
      </c>
      <c r="C1114" s="9" t="s">
        <v>1917</v>
      </c>
      <c r="D1114" s="11">
        <f t="shared" si="34"/>
        <v>1</v>
      </c>
      <c r="E1114" s="9" t="str">
        <f t="shared" si="35"/>
        <v>PE : Peru</v>
      </c>
    </row>
    <row r="1115" spans="1:5" x14ac:dyDescent="0.25">
      <c r="A1115" s="9" t="s">
        <v>973</v>
      </c>
      <c r="B1115" s="9" t="s">
        <v>2325</v>
      </c>
      <c r="C1115" s="9" t="s">
        <v>1917</v>
      </c>
      <c r="D1115" s="11">
        <f t="shared" si="34"/>
        <v>1</v>
      </c>
      <c r="E1115" s="9" t="str">
        <f t="shared" si="35"/>
        <v>PE : Peru</v>
      </c>
    </row>
    <row r="1116" spans="1:5" x14ac:dyDescent="0.25">
      <c r="A1116" s="9" t="s">
        <v>974</v>
      </c>
      <c r="B1116" s="9" t="s">
        <v>2325</v>
      </c>
      <c r="C1116" s="9" t="s">
        <v>1917</v>
      </c>
      <c r="D1116" s="11">
        <f t="shared" si="34"/>
        <v>1</v>
      </c>
      <c r="E1116" s="9" t="str">
        <f t="shared" si="35"/>
        <v>PE : Peru</v>
      </c>
    </row>
    <row r="1117" spans="1:5" x14ac:dyDescent="0.25">
      <c r="A1117" s="9" t="s">
        <v>975</v>
      </c>
      <c r="B1117" s="9" t="s">
        <v>2325</v>
      </c>
      <c r="C1117" s="9" t="s">
        <v>1917</v>
      </c>
      <c r="D1117" s="11">
        <f t="shared" si="34"/>
        <v>1</v>
      </c>
      <c r="E1117" s="9" t="str">
        <f t="shared" si="35"/>
        <v>PE : Peru</v>
      </c>
    </row>
    <row r="1118" spans="1:5" x14ac:dyDescent="0.25">
      <c r="A1118" s="9" t="s">
        <v>976</v>
      </c>
      <c r="B1118" s="9" t="s">
        <v>2325</v>
      </c>
      <c r="C1118" s="9" t="s">
        <v>1917</v>
      </c>
      <c r="D1118" s="11">
        <f t="shared" si="34"/>
        <v>1</v>
      </c>
      <c r="E1118" s="9" t="str">
        <f t="shared" si="35"/>
        <v>PE : Peru</v>
      </c>
    </row>
    <row r="1119" spans="1:5" x14ac:dyDescent="0.25">
      <c r="A1119" s="9" t="s">
        <v>977</v>
      </c>
      <c r="B1119" s="9" t="s">
        <v>2325</v>
      </c>
      <c r="C1119" s="9" t="s">
        <v>1917</v>
      </c>
      <c r="D1119" s="11">
        <f t="shared" si="34"/>
        <v>1</v>
      </c>
      <c r="E1119" s="9" t="str">
        <f t="shared" si="35"/>
        <v>PE : Peru</v>
      </c>
    </row>
    <row r="1120" spans="1:5" x14ac:dyDescent="0.25">
      <c r="A1120" s="9" t="s">
        <v>978</v>
      </c>
      <c r="B1120" s="9" t="s">
        <v>2325</v>
      </c>
      <c r="C1120" s="9" t="s">
        <v>1917</v>
      </c>
      <c r="D1120" s="11">
        <f t="shared" si="34"/>
        <v>1</v>
      </c>
      <c r="E1120" s="9" t="str">
        <f t="shared" si="35"/>
        <v>PE : Peru</v>
      </c>
    </row>
    <row r="1121" spans="1:5" x14ac:dyDescent="0.25">
      <c r="A1121" s="9" t="s">
        <v>979</v>
      </c>
      <c r="B1121" s="9" t="s">
        <v>2325</v>
      </c>
      <c r="C1121" s="9" t="s">
        <v>1917</v>
      </c>
      <c r="D1121" s="11">
        <f t="shared" si="34"/>
        <v>1</v>
      </c>
      <c r="E1121" s="9" t="str">
        <f t="shared" si="35"/>
        <v>PE : Peru</v>
      </c>
    </row>
    <row r="1122" spans="1:5" x14ac:dyDescent="0.25">
      <c r="A1122" s="9" t="s">
        <v>980</v>
      </c>
      <c r="B1122" s="9" t="s">
        <v>2325</v>
      </c>
      <c r="C1122" s="9" t="s">
        <v>1917</v>
      </c>
      <c r="D1122" s="11">
        <f t="shared" si="34"/>
        <v>1</v>
      </c>
      <c r="E1122" s="9" t="str">
        <f t="shared" si="35"/>
        <v>PE : Peru</v>
      </c>
    </row>
    <row r="1123" spans="1:5" x14ac:dyDescent="0.25">
      <c r="A1123" s="9" t="s">
        <v>981</v>
      </c>
      <c r="B1123" s="9" t="s">
        <v>2325</v>
      </c>
      <c r="C1123" s="9" t="s">
        <v>1917</v>
      </c>
      <c r="D1123" s="11">
        <f t="shared" si="34"/>
        <v>1</v>
      </c>
      <c r="E1123" s="9" t="str">
        <f t="shared" si="35"/>
        <v>PE : Peru</v>
      </c>
    </row>
    <row r="1124" spans="1:5" x14ac:dyDescent="0.25">
      <c r="A1124" s="9" t="s">
        <v>982</v>
      </c>
      <c r="B1124" s="9" t="s">
        <v>2325</v>
      </c>
      <c r="C1124" s="9" t="s">
        <v>1917</v>
      </c>
      <c r="D1124" s="11">
        <f t="shared" si="34"/>
        <v>1</v>
      </c>
      <c r="E1124" s="9" t="str">
        <f t="shared" si="35"/>
        <v>PE : Peru</v>
      </c>
    </row>
    <row r="1125" spans="1:5" x14ac:dyDescent="0.25">
      <c r="A1125" s="9" t="s">
        <v>983</v>
      </c>
      <c r="B1125" s="9" t="s">
        <v>2325</v>
      </c>
      <c r="C1125" s="9" t="s">
        <v>1917</v>
      </c>
      <c r="D1125" s="11">
        <f t="shared" si="34"/>
        <v>1</v>
      </c>
      <c r="E1125" s="9" t="str">
        <f t="shared" si="35"/>
        <v>PE : Peru</v>
      </c>
    </row>
    <row r="1126" spans="1:5" x14ac:dyDescent="0.25">
      <c r="A1126" s="9" t="s">
        <v>984</v>
      </c>
      <c r="B1126" s="9" t="s">
        <v>2325</v>
      </c>
      <c r="C1126" s="9" t="s">
        <v>1917</v>
      </c>
      <c r="D1126" s="11">
        <f t="shared" si="34"/>
        <v>1</v>
      </c>
      <c r="E1126" s="9" t="str">
        <f t="shared" si="35"/>
        <v>PE : Peru</v>
      </c>
    </row>
    <row r="1127" spans="1:5" x14ac:dyDescent="0.25">
      <c r="A1127" s="9" t="s">
        <v>985</v>
      </c>
      <c r="B1127" s="9" t="s">
        <v>2325</v>
      </c>
      <c r="C1127" s="9" t="s">
        <v>1917</v>
      </c>
      <c r="D1127" s="11">
        <f t="shared" si="34"/>
        <v>1</v>
      </c>
      <c r="E1127" s="9" t="str">
        <f t="shared" si="35"/>
        <v>PE : Peru</v>
      </c>
    </row>
    <row r="1128" spans="1:5" x14ac:dyDescent="0.25">
      <c r="A1128" s="9" t="s">
        <v>986</v>
      </c>
      <c r="B1128" s="9" t="s">
        <v>2325</v>
      </c>
      <c r="C1128" s="9" t="s">
        <v>1917</v>
      </c>
      <c r="D1128" s="11">
        <f t="shared" si="34"/>
        <v>1</v>
      </c>
      <c r="E1128" s="9" t="str">
        <f t="shared" si="35"/>
        <v>PE : Peru</v>
      </c>
    </row>
    <row r="1129" spans="1:5" x14ac:dyDescent="0.25">
      <c r="A1129" s="9" t="s">
        <v>987</v>
      </c>
      <c r="B1129" s="9" t="s">
        <v>2325</v>
      </c>
      <c r="C1129" s="9" t="s">
        <v>1917</v>
      </c>
      <c r="D1129" s="11">
        <f t="shared" si="34"/>
        <v>1</v>
      </c>
      <c r="E1129" s="9" t="str">
        <f t="shared" si="35"/>
        <v>PE : Peru</v>
      </c>
    </row>
    <row r="1130" spans="1:5" x14ac:dyDescent="0.25">
      <c r="A1130" s="9" t="s">
        <v>988</v>
      </c>
      <c r="B1130" s="9" t="s">
        <v>2325</v>
      </c>
      <c r="C1130" s="9" t="s">
        <v>1917</v>
      </c>
      <c r="D1130" s="11">
        <f t="shared" si="34"/>
        <v>1</v>
      </c>
      <c r="E1130" s="9" t="str">
        <f t="shared" si="35"/>
        <v>PE : Peru</v>
      </c>
    </row>
    <row r="1131" spans="1:5" x14ac:dyDescent="0.25">
      <c r="A1131" s="9" t="s">
        <v>989</v>
      </c>
      <c r="B1131" s="9" t="s">
        <v>2325</v>
      </c>
      <c r="C1131" s="9" t="s">
        <v>1917</v>
      </c>
      <c r="D1131" s="11">
        <f t="shared" si="34"/>
        <v>1</v>
      </c>
      <c r="E1131" s="9" t="str">
        <f t="shared" si="35"/>
        <v>PE : Peru</v>
      </c>
    </row>
    <row r="1132" spans="1:5" x14ac:dyDescent="0.25">
      <c r="A1132" s="9" t="s">
        <v>990</v>
      </c>
      <c r="B1132" s="9" t="s">
        <v>2325</v>
      </c>
      <c r="C1132" s="9" t="s">
        <v>1917</v>
      </c>
      <c r="D1132" s="11">
        <f t="shared" si="34"/>
        <v>1</v>
      </c>
      <c r="E1132" s="9" t="str">
        <f t="shared" si="35"/>
        <v>PE : Peru</v>
      </c>
    </row>
    <row r="1133" spans="1:5" x14ac:dyDescent="0.25">
      <c r="A1133" s="9" t="s">
        <v>991</v>
      </c>
      <c r="B1133" s="9" t="s">
        <v>2325</v>
      </c>
      <c r="C1133" s="9" t="s">
        <v>1917</v>
      </c>
      <c r="D1133" s="11">
        <f t="shared" si="34"/>
        <v>1</v>
      </c>
      <c r="E1133" s="9" t="str">
        <f t="shared" si="35"/>
        <v>PE : Peru</v>
      </c>
    </row>
    <row r="1134" spans="1:5" x14ac:dyDescent="0.25">
      <c r="A1134" s="9" t="s">
        <v>992</v>
      </c>
      <c r="B1134" s="9" t="s">
        <v>2325</v>
      </c>
      <c r="C1134" s="9" t="s">
        <v>1917</v>
      </c>
      <c r="D1134" s="11">
        <f t="shared" si="34"/>
        <v>1</v>
      </c>
      <c r="E1134" s="9" t="str">
        <f t="shared" si="35"/>
        <v>PE : Peru</v>
      </c>
    </row>
    <row r="1135" spans="1:5" x14ac:dyDescent="0.25">
      <c r="A1135" s="9" t="s">
        <v>2326</v>
      </c>
      <c r="B1135" s="9" t="s">
        <v>2325</v>
      </c>
      <c r="C1135" s="9" t="s">
        <v>1917</v>
      </c>
      <c r="D1135" s="11">
        <f t="shared" si="34"/>
        <v>1</v>
      </c>
      <c r="E1135" s="9" t="str">
        <f t="shared" si="35"/>
        <v>PE : Peru</v>
      </c>
    </row>
    <row r="1136" spans="1:5" x14ac:dyDescent="0.25">
      <c r="A1136" s="9" t="s">
        <v>993</v>
      </c>
      <c r="B1136" s="9" t="s">
        <v>2325</v>
      </c>
      <c r="C1136" s="9" t="s">
        <v>1917</v>
      </c>
      <c r="D1136" s="11">
        <f t="shared" si="34"/>
        <v>1</v>
      </c>
      <c r="E1136" s="9" t="str">
        <f t="shared" si="35"/>
        <v>PE : Peru</v>
      </c>
    </row>
    <row r="1137" spans="1:5" x14ac:dyDescent="0.25">
      <c r="A1137" s="9" t="s">
        <v>995</v>
      </c>
      <c r="B1137" s="9" t="s">
        <v>2325</v>
      </c>
      <c r="C1137" s="9" t="s">
        <v>1917</v>
      </c>
      <c r="D1137" s="11">
        <f t="shared" si="34"/>
        <v>1</v>
      </c>
      <c r="E1137" s="9" t="str">
        <f t="shared" si="35"/>
        <v>PE : Peru</v>
      </c>
    </row>
    <row r="1138" spans="1:5" x14ac:dyDescent="0.25">
      <c r="A1138" s="9" t="s">
        <v>996</v>
      </c>
      <c r="B1138" s="9" t="s">
        <v>2325</v>
      </c>
      <c r="C1138" s="9" t="s">
        <v>1917</v>
      </c>
      <c r="D1138" s="11">
        <f t="shared" si="34"/>
        <v>1</v>
      </c>
      <c r="E1138" s="9" t="str">
        <f t="shared" si="35"/>
        <v>PE : Peru</v>
      </c>
    </row>
    <row r="1139" spans="1:5" x14ac:dyDescent="0.25">
      <c r="A1139" s="9" t="s">
        <v>997</v>
      </c>
      <c r="B1139" s="9" t="s">
        <v>2325</v>
      </c>
      <c r="C1139" s="9" t="s">
        <v>1917</v>
      </c>
      <c r="D1139" s="11">
        <f t="shared" si="34"/>
        <v>1</v>
      </c>
      <c r="E1139" s="9" t="str">
        <f t="shared" si="35"/>
        <v>PE : Peru</v>
      </c>
    </row>
    <row r="1140" spans="1:5" x14ac:dyDescent="0.25">
      <c r="A1140" s="9" t="s">
        <v>998</v>
      </c>
      <c r="B1140" s="9" t="s">
        <v>2325</v>
      </c>
      <c r="C1140" s="9" t="s">
        <v>1917</v>
      </c>
      <c r="D1140" s="11">
        <f t="shared" si="34"/>
        <v>1</v>
      </c>
      <c r="E1140" s="9" t="str">
        <f t="shared" si="35"/>
        <v>PE : Peru</v>
      </c>
    </row>
    <row r="1141" spans="1:5" x14ac:dyDescent="0.25">
      <c r="A1141" s="9" t="s">
        <v>999</v>
      </c>
      <c r="B1141" s="9" t="s">
        <v>2325</v>
      </c>
      <c r="C1141" s="9" t="s">
        <v>1917</v>
      </c>
      <c r="D1141" s="11">
        <f t="shared" si="34"/>
        <v>1</v>
      </c>
      <c r="E1141" s="9" t="str">
        <f t="shared" si="35"/>
        <v>PE : Peru</v>
      </c>
    </row>
    <row r="1142" spans="1:5" x14ac:dyDescent="0.25">
      <c r="A1142" s="9" t="s">
        <v>1000</v>
      </c>
      <c r="B1142" s="9" t="s">
        <v>2325</v>
      </c>
      <c r="C1142" s="9" t="s">
        <v>1917</v>
      </c>
      <c r="D1142" s="11">
        <f t="shared" si="34"/>
        <v>1</v>
      </c>
      <c r="E1142" s="9" t="str">
        <f t="shared" si="35"/>
        <v>PE : Peru</v>
      </c>
    </row>
    <row r="1143" spans="1:5" x14ac:dyDescent="0.25">
      <c r="A1143" s="9" t="s">
        <v>1001</v>
      </c>
      <c r="B1143" s="9" t="s">
        <v>2325</v>
      </c>
      <c r="C1143" s="9" t="s">
        <v>1917</v>
      </c>
      <c r="D1143" s="11">
        <f t="shared" si="34"/>
        <v>1</v>
      </c>
      <c r="E1143" s="9" t="str">
        <f t="shared" si="35"/>
        <v>PE : Peru</v>
      </c>
    </row>
    <row r="1144" spans="1:5" x14ac:dyDescent="0.25">
      <c r="A1144" s="9" t="s">
        <v>1002</v>
      </c>
      <c r="B1144" s="9" t="s">
        <v>2325</v>
      </c>
      <c r="C1144" s="9" t="s">
        <v>1917</v>
      </c>
      <c r="D1144" s="11">
        <f t="shared" si="34"/>
        <v>1</v>
      </c>
      <c r="E1144" s="9" t="str">
        <f t="shared" si="35"/>
        <v>PE : Peru</v>
      </c>
    </row>
    <row r="1145" spans="1:5" x14ac:dyDescent="0.25">
      <c r="A1145" s="9" t="s">
        <v>1003</v>
      </c>
      <c r="B1145" s="9" t="s">
        <v>2325</v>
      </c>
      <c r="C1145" s="9" t="s">
        <v>1917</v>
      </c>
      <c r="D1145" s="11">
        <f t="shared" si="34"/>
        <v>1</v>
      </c>
      <c r="E1145" s="9" t="str">
        <f t="shared" si="35"/>
        <v>PE : Peru</v>
      </c>
    </row>
    <row r="1146" spans="1:5" x14ac:dyDescent="0.25">
      <c r="A1146" s="9" t="s">
        <v>1004</v>
      </c>
      <c r="B1146" s="9" t="s">
        <v>2325</v>
      </c>
      <c r="C1146" s="9" t="s">
        <v>1917</v>
      </c>
      <c r="D1146" s="11">
        <f t="shared" si="34"/>
        <v>1</v>
      </c>
      <c r="E1146" s="9" t="str">
        <f t="shared" si="35"/>
        <v>PE : Peru</v>
      </c>
    </row>
    <row r="1147" spans="1:5" x14ac:dyDescent="0.25">
      <c r="A1147" s="9" t="s">
        <v>1005</v>
      </c>
      <c r="B1147" s="9" t="s">
        <v>2325</v>
      </c>
      <c r="C1147" s="9" t="s">
        <v>1917</v>
      </c>
      <c r="D1147" s="11">
        <f t="shared" si="34"/>
        <v>1</v>
      </c>
      <c r="E1147" s="9" t="str">
        <f t="shared" si="35"/>
        <v>PE : Peru</v>
      </c>
    </row>
    <row r="1148" spans="1:5" x14ac:dyDescent="0.25">
      <c r="A1148" s="9" t="s">
        <v>1006</v>
      </c>
      <c r="B1148" s="9" t="s">
        <v>2325</v>
      </c>
      <c r="C1148" s="9" t="s">
        <v>1917</v>
      </c>
      <c r="D1148" s="11">
        <f t="shared" si="34"/>
        <v>1</v>
      </c>
      <c r="E1148" s="9" t="str">
        <f t="shared" si="35"/>
        <v>PE : Peru</v>
      </c>
    </row>
    <row r="1149" spans="1:5" x14ac:dyDescent="0.25">
      <c r="A1149" s="9" t="s">
        <v>1007</v>
      </c>
      <c r="B1149" s="9" t="s">
        <v>2325</v>
      </c>
      <c r="C1149" s="9" t="s">
        <v>1917</v>
      </c>
      <c r="D1149" s="11">
        <f t="shared" si="34"/>
        <v>1</v>
      </c>
      <c r="E1149" s="9" t="str">
        <f t="shared" si="35"/>
        <v>PE : Peru</v>
      </c>
    </row>
    <row r="1150" spans="1:5" x14ac:dyDescent="0.25">
      <c r="A1150" s="9" t="s">
        <v>1009</v>
      </c>
      <c r="B1150" s="9" t="s">
        <v>2325</v>
      </c>
      <c r="C1150" s="9" t="s">
        <v>1917</v>
      </c>
      <c r="D1150" s="11">
        <f t="shared" si="34"/>
        <v>1</v>
      </c>
      <c r="E1150" s="9" t="str">
        <f t="shared" si="35"/>
        <v>PE : Peru</v>
      </c>
    </row>
    <row r="1151" spans="1:5" x14ac:dyDescent="0.25">
      <c r="A1151" s="9" t="s">
        <v>1010</v>
      </c>
      <c r="B1151" s="9" t="s">
        <v>2325</v>
      </c>
      <c r="C1151" s="9" t="s">
        <v>1917</v>
      </c>
      <c r="D1151" s="11">
        <f t="shared" si="34"/>
        <v>1</v>
      </c>
      <c r="E1151" s="9" t="str">
        <f t="shared" si="35"/>
        <v>PE : Peru</v>
      </c>
    </row>
    <row r="1152" spans="1:5" x14ac:dyDescent="0.25">
      <c r="A1152" s="9" t="s">
        <v>1011</v>
      </c>
      <c r="B1152" s="9" t="s">
        <v>2325</v>
      </c>
      <c r="C1152" s="9" t="s">
        <v>1917</v>
      </c>
      <c r="D1152" s="11">
        <f t="shared" si="34"/>
        <v>1</v>
      </c>
      <c r="E1152" s="9" t="str">
        <f t="shared" si="35"/>
        <v>PE : Peru</v>
      </c>
    </row>
    <row r="1153" spans="1:5" x14ac:dyDescent="0.25">
      <c r="A1153" s="9" t="s">
        <v>1013</v>
      </c>
      <c r="B1153" s="9" t="s">
        <v>2325</v>
      </c>
      <c r="C1153" s="9" t="s">
        <v>1917</v>
      </c>
      <c r="D1153" s="11">
        <f t="shared" si="34"/>
        <v>1</v>
      </c>
      <c r="E1153" s="9" t="str">
        <f t="shared" si="35"/>
        <v>PE : Peru</v>
      </c>
    </row>
    <row r="1154" spans="1:5" x14ac:dyDescent="0.25">
      <c r="A1154" s="9" t="s">
        <v>1014</v>
      </c>
      <c r="B1154" s="9" t="s">
        <v>2324</v>
      </c>
      <c r="C1154" s="9" t="s">
        <v>1936</v>
      </c>
      <c r="D1154" s="11">
        <f t="shared" ref="D1154:D1217" si="36">COUNTIF(A:A, A1154)</f>
        <v>1</v>
      </c>
      <c r="E1154" s="9" t="str">
        <f t="shared" ref="E1154:E1217" si="37" xml:space="preserve"> CONCATENATE(B1154," : ", C1154)</f>
        <v>CO : Colombia</v>
      </c>
    </row>
    <row r="1155" spans="1:5" x14ac:dyDescent="0.25">
      <c r="A1155" s="9" t="s">
        <v>1016</v>
      </c>
      <c r="B1155" s="9" t="s">
        <v>2324</v>
      </c>
      <c r="C1155" s="9" t="s">
        <v>1936</v>
      </c>
      <c r="D1155" s="11">
        <f t="shared" si="36"/>
        <v>1</v>
      </c>
      <c r="E1155" s="9" t="str">
        <f t="shared" si="37"/>
        <v>CO : Colombia</v>
      </c>
    </row>
    <row r="1156" spans="1:5" x14ac:dyDescent="0.25">
      <c r="A1156" s="9" t="s">
        <v>1017</v>
      </c>
      <c r="B1156" s="9" t="s">
        <v>2324</v>
      </c>
      <c r="C1156" s="9" t="s">
        <v>1936</v>
      </c>
      <c r="D1156" s="11">
        <f t="shared" si="36"/>
        <v>1</v>
      </c>
      <c r="E1156" s="9" t="str">
        <f t="shared" si="37"/>
        <v>CO : Colombia</v>
      </c>
    </row>
    <row r="1157" spans="1:5" x14ac:dyDescent="0.25">
      <c r="A1157" s="9" t="s">
        <v>1018</v>
      </c>
      <c r="B1157" s="9" t="s">
        <v>2324</v>
      </c>
      <c r="C1157" s="9" t="s">
        <v>1936</v>
      </c>
      <c r="D1157" s="11">
        <f t="shared" si="36"/>
        <v>1</v>
      </c>
      <c r="E1157" s="9" t="str">
        <f t="shared" si="37"/>
        <v>CO : Colombia</v>
      </c>
    </row>
    <row r="1158" spans="1:5" x14ac:dyDescent="0.25">
      <c r="A1158" s="9" t="s">
        <v>1019</v>
      </c>
      <c r="B1158" s="9" t="s">
        <v>2324</v>
      </c>
      <c r="C1158" s="9" t="s">
        <v>1936</v>
      </c>
      <c r="D1158" s="11">
        <f t="shared" si="36"/>
        <v>1</v>
      </c>
      <c r="E1158" s="9" t="str">
        <f t="shared" si="37"/>
        <v>CO : Colombia</v>
      </c>
    </row>
    <row r="1159" spans="1:5" x14ac:dyDescent="0.25">
      <c r="A1159" s="9" t="s">
        <v>1020</v>
      </c>
      <c r="B1159" s="9" t="s">
        <v>2324</v>
      </c>
      <c r="C1159" s="9" t="s">
        <v>1936</v>
      </c>
      <c r="D1159" s="11">
        <f t="shared" si="36"/>
        <v>1</v>
      </c>
      <c r="E1159" s="9" t="str">
        <f t="shared" si="37"/>
        <v>CO : Colombia</v>
      </c>
    </row>
    <row r="1160" spans="1:5" x14ac:dyDescent="0.25">
      <c r="A1160" s="9" t="s">
        <v>1021</v>
      </c>
      <c r="B1160" s="9" t="s">
        <v>2324</v>
      </c>
      <c r="C1160" s="9" t="s">
        <v>1936</v>
      </c>
      <c r="D1160" s="11">
        <f t="shared" si="36"/>
        <v>1</v>
      </c>
      <c r="E1160" s="9" t="str">
        <f t="shared" si="37"/>
        <v>CO : Colombia</v>
      </c>
    </row>
    <row r="1161" spans="1:5" x14ac:dyDescent="0.25">
      <c r="A1161" s="9" t="s">
        <v>1022</v>
      </c>
      <c r="B1161" s="9" t="s">
        <v>2324</v>
      </c>
      <c r="C1161" s="9" t="s">
        <v>1936</v>
      </c>
      <c r="D1161" s="11">
        <f t="shared" si="36"/>
        <v>1</v>
      </c>
      <c r="E1161" s="9" t="str">
        <f t="shared" si="37"/>
        <v>CO : Colombia</v>
      </c>
    </row>
    <row r="1162" spans="1:5" x14ac:dyDescent="0.25">
      <c r="A1162" s="9" t="s">
        <v>1023</v>
      </c>
      <c r="B1162" s="9" t="s">
        <v>2315</v>
      </c>
      <c r="C1162" s="9" t="s">
        <v>1915</v>
      </c>
      <c r="D1162" s="11">
        <f t="shared" si="36"/>
        <v>1</v>
      </c>
      <c r="E1162" s="9" t="str">
        <f t="shared" si="37"/>
        <v>2200 : Central America</v>
      </c>
    </row>
    <row r="1163" spans="1:5" x14ac:dyDescent="0.25">
      <c r="A1163" s="9" t="s">
        <v>1025</v>
      </c>
      <c r="B1163" s="9" t="s">
        <v>2315</v>
      </c>
      <c r="C1163" s="9" t="s">
        <v>1915</v>
      </c>
      <c r="D1163" s="11">
        <f t="shared" si="36"/>
        <v>1</v>
      </c>
      <c r="E1163" s="9" t="str">
        <f t="shared" si="37"/>
        <v>2200 : Central America</v>
      </c>
    </row>
    <row r="1164" spans="1:5" x14ac:dyDescent="0.25">
      <c r="A1164" s="9" t="s">
        <v>1026</v>
      </c>
      <c r="B1164" s="9" t="s">
        <v>2315</v>
      </c>
      <c r="C1164" s="9" t="s">
        <v>1915</v>
      </c>
      <c r="D1164" s="11">
        <f t="shared" si="36"/>
        <v>1</v>
      </c>
      <c r="E1164" s="9" t="str">
        <f t="shared" si="37"/>
        <v>2200 : Central America</v>
      </c>
    </row>
    <row r="1165" spans="1:5" x14ac:dyDescent="0.25">
      <c r="A1165" s="9" t="s">
        <v>1027</v>
      </c>
      <c r="B1165" s="9" t="s">
        <v>2315</v>
      </c>
      <c r="C1165" s="9" t="s">
        <v>1915</v>
      </c>
      <c r="D1165" s="11">
        <f t="shared" si="36"/>
        <v>1</v>
      </c>
      <c r="E1165" s="9" t="str">
        <f t="shared" si="37"/>
        <v>2200 : Central America</v>
      </c>
    </row>
    <row r="1166" spans="1:5" x14ac:dyDescent="0.25">
      <c r="A1166" s="9" t="s">
        <v>1028</v>
      </c>
      <c r="B1166" s="9" t="s">
        <v>2315</v>
      </c>
      <c r="C1166" s="9" t="s">
        <v>1915</v>
      </c>
      <c r="D1166" s="11">
        <f t="shared" si="36"/>
        <v>1</v>
      </c>
      <c r="E1166" s="9" t="str">
        <f t="shared" si="37"/>
        <v>2200 : Central America</v>
      </c>
    </row>
    <row r="1167" spans="1:5" x14ac:dyDescent="0.25">
      <c r="A1167" s="9" t="s">
        <v>1029</v>
      </c>
      <c r="B1167" s="9" t="s">
        <v>2315</v>
      </c>
      <c r="C1167" s="9" t="s">
        <v>1915</v>
      </c>
      <c r="D1167" s="11">
        <f t="shared" si="36"/>
        <v>1</v>
      </c>
      <c r="E1167" s="9" t="str">
        <f t="shared" si="37"/>
        <v>2200 : Central America</v>
      </c>
    </row>
    <row r="1168" spans="1:5" x14ac:dyDescent="0.25">
      <c r="A1168" s="9" t="s">
        <v>1030</v>
      </c>
      <c r="B1168" s="9" t="s">
        <v>2315</v>
      </c>
      <c r="C1168" s="9" t="s">
        <v>1915</v>
      </c>
      <c r="D1168" s="11">
        <f t="shared" si="36"/>
        <v>1</v>
      </c>
      <c r="E1168" s="9" t="str">
        <f t="shared" si="37"/>
        <v>2200 : Central America</v>
      </c>
    </row>
    <row r="1169" spans="1:5" x14ac:dyDescent="0.25">
      <c r="A1169" s="9" t="s">
        <v>1031</v>
      </c>
      <c r="B1169" s="9" t="s">
        <v>2315</v>
      </c>
      <c r="C1169" s="9" t="s">
        <v>1915</v>
      </c>
      <c r="D1169" s="11">
        <f t="shared" si="36"/>
        <v>1</v>
      </c>
      <c r="E1169" s="9" t="str">
        <f t="shared" si="37"/>
        <v>2200 : Central America</v>
      </c>
    </row>
    <row r="1170" spans="1:5" x14ac:dyDescent="0.25">
      <c r="A1170" s="9" t="s">
        <v>2327</v>
      </c>
      <c r="B1170" s="9" t="s">
        <v>2315</v>
      </c>
      <c r="C1170" s="9" t="s">
        <v>1915</v>
      </c>
      <c r="D1170" s="11">
        <f t="shared" si="36"/>
        <v>1</v>
      </c>
      <c r="E1170" s="9" t="str">
        <f t="shared" si="37"/>
        <v>2200 : Central America</v>
      </c>
    </row>
    <row r="1171" spans="1:5" x14ac:dyDescent="0.25">
      <c r="A1171" s="9" t="s">
        <v>1032</v>
      </c>
      <c r="B1171" s="9" t="s">
        <v>2320</v>
      </c>
      <c r="C1171" s="9" t="s">
        <v>1945</v>
      </c>
      <c r="D1171" s="11">
        <f t="shared" si="36"/>
        <v>1</v>
      </c>
      <c r="E1171" s="9" t="str">
        <f t="shared" si="37"/>
        <v>PA : Panama</v>
      </c>
    </row>
    <row r="1172" spans="1:5" x14ac:dyDescent="0.25">
      <c r="A1172" s="9" t="s">
        <v>1034</v>
      </c>
      <c r="B1172" s="9" t="s">
        <v>2320</v>
      </c>
      <c r="C1172" s="9" t="s">
        <v>1945</v>
      </c>
      <c r="D1172" s="11">
        <f t="shared" si="36"/>
        <v>1</v>
      </c>
      <c r="E1172" s="9" t="str">
        <f t="shared" si="37"/>
        <v>PA : Panama</v>
      </c>
    </row>
    <row r="1173" spans="1:5" x14ac:dyDescent="0.25">
      <c r="A1173" s="9" t="s">
        <v>2328</v>
      </c>
      <c r="B1173" s="9" t="s">
        <v>2323</v>
      </c>
      <c r="C1173" s="9" t="s">
        <v>1947</v>
      </c>
      <c r="D1173" s="11">
        <f t="shared" si="36"/>
        <v>1</v>
      </c>
      <c r="E1173" s="9" t="str">
        <f t="shared" si="37"/>
        <v>NI : Nicaragua</v>
      </c>
    </row>
    <row r="1174" spans="1:5" x14ac:dyDescent="0.25">
      <c r="A1174" s="9" t="s">
        <v>1036</v>
      </c>
      <c r="B1174" s="9" t="s">
        <v>2323</v>
      </c>
      <c r="C1174" s="9" t="s">
        <v>1947</v>
      </c>
      <c r="D1174" s="11">
        <f t="shared" si="36"/>
        <v>1</v>
      </c>
      <c r="E1174" s="9" t="str">
        <f t="shared" si="37"/>
        <v>NI : Nicaragua</v>
      </c>
    </row>
    <row r="1175" spans="1:5" x14ac:dyDescent="0.25">
      <c r="A1175" s="9" t="s">
        <v>1038</v>
      </c>
      <c r="B1175" s="9" t="s">
        <v>2329</v>
      </c>
      <c r="C1175" s="9" t="s">
        <v>1948</v>
      </c>
      <c r="D1175" s="11">
        <f t="shared" si="36"/>
        <v>1</v>
      </c>
      <c r="E1175" s="9" t="str">
        <f t="shared" si="37"/>
        <v>EC : Ecuador</v>
      </c>
    </row>
    <row r="1176" spans="1:5" x14ac:dyDescent="0.25">
      <c r="A1176" s="9" t="s">
        <v>1040</v>
      </c>
      <c r="B1176" s="9" t="s">
        <v>2329</v>
      </c>
      <c r="C1176" s="9" t="s">
        <v>1948</v>
      </c>
      <c r="D1176" s="11">
        <f t="shared" si="36"/>
        <v>1</v>
      </c>
      <c r="E1176" s="9" t="str">
        <f t="shared" si="37"/>
        <v>EC : Ecuador</v>
      </c>
    </row>
    <row r="1177" spans="1:5" x14ac:dyDescent="0.25">
      <c r="A1177" s="9" t="s">
        <v>1041</v>
      </c>
      <c r="B1177" s="9" t="s">
        <v>2329</v>
      </c>
      <c r="C1177" s="9" t="s">
        <v>1948</v>
      </c>
      <c r="D1177" s="11">
        <f t="shared" si="36"/>
        <v>1</v>
      </c>
      <c r="E1177" s="9" t="str">
        <f t="shared" si="37"/>
        <v>EC : Ecuador</v>
      </c>
    </row>
    <row r="1178" spans="1:5" x14ac:dyDescent="0.25">
      <c r="A1178" s="9" t="s">
        <v>1042</v>
      </c>
      <c r="B1178" s="9" t="s">
        <v>2329</v>
      </c>
      <c r="C1178" s="9" t="s">
        <v>1948</v>
      </c>
      <c r="D1178" s="11">
        <f t="shared" si="36"/>
        <v>1</v>
      </c>
      <c r="E1178" s="9" t="str">
        <f t="shared" si="37"/>
        <v>EC : Ecuador</v>
      </c>
    </row>
    <row r="1179" spans="1:5" x14ac:dyDescent="0.25">
      <c r="A1179" s="9" t="s">
        <v>1043</v>
      </c>
      <c r="B1179" s="9" t="s">
        <v>2329</v>
      </c>
      <c r="C1179" s="9" t="s">
        <v>1948</v>
      </c>
      <c r="D1179" s="11">
        <f t="shared" si="36"/>
        <v>1</v>
      </c>
      <c r="E1179" s="9" t="str">
        <f t="shared" si="37"/>
        <v>EC : Ecuador</v>
      </c>
    </row>
    <row r="1180" spans="1:5" x14ac:dyDescent="0.25">
      <c r="A1180" s="9" t="s">
        <v>1044</v>
      </c>
      <c r="B1180" s="9" t="s">
        <v>2329</v>
      </c>
      <c r="C1180" s="9" t="s">
        <v>1948</v>
      </c>
      <c r="D1180" s="11">
        <f t="shared" si="36"/>
        <v>1</v>
      </c>
      <c r="E1180" s="9" t="str">
        <f t="shared" si="37"/>
        <v>EC : Ecuador</v>
      </c>
    </row>
    <row r="1181" spans="1:5" x14ac:dyDescent="0.25">
      <c r="A1181" s="9" t="s">
        <v>1045</v>
      </c>
      <c r="B1181" s="9" t="s">
        <v>2329</v>
      </c>
      <c r="C1181" s="9" t="s">
        <v>1948</v>
      </c>
      <c r="D1181" s="11">
        <f t="shared" si="36"/>
        <v>1</v>
      </c>
      <c r="E1181" s="9" t="str">
        <f t="shared" si="37"/>
        <v>EC : Ecuador</v>
      </c>
    </row>
    <row r="1182" spans="1:5" x14ac:dyDescent="0.25">
      <c r="A1182" s="9" t="s">
        <v>1046</v>
      </c>
      <c r="B1182" s="9" t="s">
        <v>2329</v>
      </c>
      <c r="C1182" s="9" t="s">
        <v>1948</v>
      </c>
      <c r="D1182" s="11">
        <f t="shared" si="36"/>
        <v>1</v>
      </c>
      <c r="E1182" s="9" t="str">
        <f t="shared" si="37"/>
        <v>EC : Ecuador</v>
      </c>
    </row>
    <row r="1183" spans="1:5" x14ac:dyDescent="0.25">
      <c r="A1183" s="9" t="s">
        <v>1047</v>
      </c>
      <c r="B1183" s="9" t="s">
        <v>2329</v>
      </c>
      <c r="C1183" s="9" t="s">
        <v>1948</v>
      </c>
      <c r="D1183" s="11">
        <f t="shared" si="36"/>
        <v>1</v>
      </c>
      <c r="E1183" s="9" t="str">
        <f t="shared" si="37"/>
        <v>EC : Ecuador</v>
      </c>
    </row>
    <row r="1184" spans="1:5" x14ac:dyDescent="0.25">
      <c r="A1184" s="9" t="s">
        <v>1048</v>
      </c>
      <c r="B1184" s="9" t="s">
        <v>2329</v>
      </c>
      <c r="C1184" s="9" t="s">
        <v>1948</v>
      </c>
      <c r="D1184" s="11">
        <f t="shared" si="36"/>
        <v>1</v>
      </c>
      <c r="E1184" s="9" t="str">
        <f t="shared" si="37"/>
        <v>EC : Ecuador</v>
      </c>
    </row>
    <row r="1185" spans="1:5" x14ac:dyDescent="0.25">
      <c r="A1185" s="9" t="s">
        <v>1049</v>
      </c>
      <c r="B1185" s="9" t="s">
        <v>2329</v>
      </c>
      <c r="C1185" s="9" t="s">
        <v>1948</v>
      </c>
      <c r="D1185" s="11">
        <f t="shared" si="36"/>
        <v>1</v>
      </c>
      <c r="E1185" s="9" t="str">
        <f t="shared" si="37"/>
        <v>EC : Ecuador</v>
      </c>
    </row>
    <row r="1186" spans="1:5" x14ac:dyDescent="0.25">
      <c r="A1186" s="9" t="s">
        <v>1050</v>
      </c>
      <c r="B1186" s="9" t="s">
        <v>2329</v>
      </c>
      <c r="C1186" s="9" t="s">
        <v>1948</v>
      </c>
      <c r="D1186" s="11">
        <f t="shared" si="36"/>
        <v>1</v>
      </c>
      <c r="E1186" s="9" t="str">
        <f t="shared" si="37"/>
        <v>EC : Ecuador</v>
      </c>
    </row>
    <row r="1187" spans="1:5" x14ac:dyDescent="0.25">
      <c r="A1187" s="9" t="s">
        <v>1051</v>
      </c>
      <c r="B1187" s="9" t="s">
        <v>2329</v>
      </c>
      <c r="C1187" s="9" t="s">
        <v>1948</v>
      </c>
      <c r="D1187" s="11">
        <f t="shared" si="36"/>
        <v>1</v>
      </c>
      <c r="E1187" s="9" t="str">
        <f t="shared" si="37"/>
        <v>EC : Ecuador</v>
      </c>
    </row>
    <row r="1188" spans="1:5" x14ac:dyDescent="0.25">
      <c r="A1188" s="9" t="s">
        <v>1053</v>
      </c>
      <c r="B1188" s="9" t="s">
        <v>2329</v>
      </c>
      <c r="C1188" s="9" t="s">
        <v>1948</v>
      </c>
      <c r="D1188" s="11">
        <f t="shared" si="36"/>
        <v>1</v>
      </c>
      <c r="E1188" s="9" t="str">
        <f t="shared" si="37"/>
        <v>EC : Ecuador</v>
      </c>
    </row>
    <row r="1189" spans="1:5" x14ac:dyDescent="0.25">
      <c r="A1189" s="9" t="s">
        <v>1054</v>
      </c>
      <c r="B1189" s="9" t="s">
        <v>2329</v>
      </c>
      <c r="C1189" s="9" t="s">
        <v>1948</v>
      </c>
      <c r="D1189" s="11">
        <f t="shared" si="36"/>
        <v>1</v>
      </c>
      <c r="E1189" s="9" t="str">
        <f t="shared" si="37"/>
        <v>EC : Ecuador</v>
      </c>
    </row>
    <row r="1190" spans="1:5" x14ac:dyDescent="0.25">
      <c r="A1190" s="9" t="s">
        <v>1055</v>
      </c>
      <c r="B1190" s="9" t="s">
        <v>2329</v>
      </c>
      <c r="C1190" s="9" t="s">
        <v>1948</v>
      </c>
      <c r="D1190" s="11">
        <f t="shared" si="36"/>
        <v>1</v>
      </c>
      <c r="E1190" s="9" t="str">
        <f t="shared" si="37"/>
        <v>EC : Ecuador</v>
      </c>
    </row>
    <row r="1191" spans="1:5" x14ac:dyDescent="0.25">
      <c r="A1191" s="9" t="s">
        <v>1056</v>
      </c>
      <c r="B1191" s="9" t="s">
        <v>2329</v>
      </c>
      <c r="C1191" s="9" t="s">
        <v>1948</v>
      </c>
      <c r="D1191" s="11">
        <f t="shared" si="36"/>
        <v>1</v>
      </c>
      <c r="E1191" s="9" t="str">
        <f t="shared" si="37"/>
        <v>EC : Ecuador</v>
      </c>
    </row>
    <row r="1192" spans="1:5" x14ac:dyDescent="0.25">
      <c r="A1192" s="9" t="s">
        <v>1057</v>
      </c>
      <c r="B1192" s="9" t="s">
        <v>2329</v>
      </c>
      <c r="C1192" s="9" t="s">
        <v>1948</v>
      </c>
      <c r="D1192" s="11">
        <f t="shared" si="36"/>
        <v>1</v>
      </c>
      <c r="E1192" s="9" t="str">
        <f t="shared" si="37"/>
        <v>EC : Ecuador</v>
      </c>
    </row>
    <row r="1193" spans="1:5" x14ac:dyDescent="0.25">
      <c r="A1193" s="9" t="s">
        <v>1058</v>
      </c>
      <c r="B1193" s="9" t="s">
        <v>2329</v>
      </c>
      <c r="C1193" s="9" t="s">
        <v>1948</v>
      </c>
      <c r="D1193" s="11">
        <f t="shared" si="36"/>
        <v>1</v>
      </c>
      <c r="E1193" s="9" t="str">
        <f t="shared" si="37"/>
        <v>EC : Ecuador</v>
      </c>
    </row>
    <row r="1194" spans="1:5" x14ac:dyDescent="0.25">
      <c r="A1194" s="9" t="s">
        <v>1059</v>
      </c>
      <c r="B1194" s="9" t="s">
        <v>2329</v>
      </c>
      <c r="C1194" s="9" t="s">
        <v>1948</v>
      </c>
      <c r="D1194" s="11">
        <f t="shared" si="36"/>
        <v>1</v>
      </c>
      <c r="E1194" s="9" t="str">
        <f t="shared" si="37"/>
        <v>EC : Ecuador</v>
      </c>
    </row>
    <row r="1195" spans="1:5" x14ac:dyDescent="0.25">
      <c r="A1195" s="9" t="s">
        <v>1060</v>
      </c>
      <c r="B1195" s="9" t="s">
        <v>2329</v>
      </c>
      <c r="C1195" s="9" t="s">
        <v>1948</v>
      </c>
      <c r="D1195" s="11">
        <f t="shared" si="36"/>
        <v>1</v>
      </c>
      <c r="E1195" s="9" t="str">
        <f t="shared" si="37"/>
        <v>EC : Ecuador</v>
      </c>
    </row>
    <row r="1196" spans="1:5" x14ac:dyDescent="0.25">
      <c r="A1196" s="9" t="s">
        <v>1061</v>
      </c>
      <c r="B1196" s="9" t="s">
        <v>2329</v>
      </c>
      <c r="C1196" s="9" t="s">
        <v>1948</v>
      </c>
      <c r="D1196" s="11">
        <f t="shared" si="36"/>
        <v>1</v>
      </c>
      <c r="E1196" s="9" t="str">
        <f t="shared" si="37"/>
        <v>EC : Ecuador</v>
      </c>
    </row>
    <row r="1197" spans="1:5" x14ac:dyDescent="0.25">
      <c r="A1197" s="9" t="s">
        <v>2330</v>
      </c>
      <c r="B1197" s="9" t="s">
        <v>2331</v>
      </c>
      <c r="C1197" s="9" t="s">
        <v>2332</v>
      </c>
      <c r="D1197" s="11">
        <f t="shared" si="36"/>
        <v>3</v>
      </c>
      <c r="E1197" s="9" t="str">
        <f t="shared" si="37"/>
        <v>BQ : Bonaire, Sint Eustatius and Saba</v>
      </c>
    </row>
    <row r="1198" spans="1:5" x14ac:dyDescent="0.25">
      <c r="A1198" s="9" t="s">
        <v>2330</v>
      </c>
      <c r="B1198" s="9" t="s">
        <v>2196</v>
      </c>
      <c r="C1198" s="9" t="s">
        <v>2197</v>
      </c>
      <c r="D1198" s="11">
        <f t="shared" si="36"/>
        <v>3</v>
      </c>
      <c r="E1198" s="9" t="str">
        <f t="shared" si="37"/>
        <v>CW : CuraÃ§ao</v>
      </c>
    </row>
    <row r="1199" spans="1:5" x14ac:dyDescent="0.25">
      <c r="A1199" s="9" t="s">
        <v>2330</v>
      </c>
      <c r="B1199" s="9" t="s">
        <v>2333</v>
      </c>
      <c r="C1199" s="9" t="s">
        <v>2334</v>
      </c>
      <c r="D1199" s="11">
        <f t="shared" si="36"/>
        <v>3</v>
      </c>
      <c r="E1199" s="9" t="str">
        <f t="shared" si="37"/>
        <v>SX : Sint Maarten (Dutch part)</v>
      </c>
    </row>
    <row r="1200" spans="1:5" x14ac:dyDescent="0.25">
      <c r="A1200" s="9" t="s">
        <v>2335</v>
      </c>
      <c r="B1200" s="9" t="s">
        <v>2336</v>
      </c>
      <c r="C1200" s="9" t="s">
        <v>2337</v>
      </c>
      <c r="D1200" s="11">
        <f t="shared" si="36"/>
        <v>1</v>
      </c>
      <c r="E1200" s="9" t="str">
        <f t="shared" si="37"/>
        <v>LA : Laos</v>
      </c>
    </row>
    <row r="1201" spans="1:5" x14ac:dyDescent="0.25">
      <c r="A1201" s="9" t="s">
        <v>2338</v>
      </c>
      <c r="B1201" s="9" t="s">
        <v>2336</v>
      </c>
      <c r="C1201" s="9" t="s">
        <v>2337</v>
      </c>
      <c r="D1201" s="11">
        <f t="shared" si="36"/>
        <v>1</v>
      </c>
      <c r="E1201" s="9" t="str">
        <f t="shared" si="37"/>
        <v>LA : Laos</v>
      </c>
    </row>
    <row r="1202" spans="1:5" x14ac:dyDescent="0.25">
      <c r="A1202" s="9" t="s">
        <v>2339</v>
      </c>
      <c r="B1202" s="9" t="s">
        <v>2336</v>
      </c>
      <c r="C1202" s="9" t="s">
        <v>2337</v>
      </c>
      <c r="D1202" s="11">
        <f t="shared" si="36"/>
        <v>1</v>
      </c>
      <c r="E1202" s="9" t="str">
        <f t="shared" si="37"/>
        <v>LA : Laos</v>
      </c>
    </row>
    <row r="1203" spans="1:5" x14ac:dyDescent="0.25">
      <c r="A1203" s="9" t="s">
        <v>2340</v>
      </c>
      <c r="B1203" s="9" t="s">
        <v>2336</v>
      </c>
      <c r="C1203" s="9" t="s">
        <v>2337</v>
      </c>
      <c r="D1203" s="11">
        <f t="shared" si="36"/>
        <v>1</v>
      </c>
      <c r="E1203" s="9" t="str">
        <f t="shared" si="37"/>
        <v>LA : Laos</v>
      </c>
    </row>
    <row r="1204" spans="1:5" x14ac:dyDescent="0.25">
      <c r="A1204" s="9" t="s">
        <v>2341</v>
      </c>
      <c r="B1204" s="9" t="s">
        <v>2336</v>
      </c>
      <c r="C1204" s="9" t="s">
        <v>2337</v>
      </c>
      <c r="D1204" s="11">
        <f t="shared" si="36"/>
        <v>1</v>
      </c>
      <c r="E1204" s="9" t="str">
        <f t="shared" si="37"/>
        <v>LA : Laos</v>
      </c>
    </row>
    <row r="1205" spans="1:5" x14ac:dyDescent="0.25">
      <c r="A1205" s="9" t="s">
        <v>2342</v>
      </c>
      <c r="B1205" s="9" t="s">
        <v>2336</v>
      </c>
      <c r="C1205" s="9" t="s">
        <v>2337</v>
      </c>
      <c r="D1205" s="11">
        <f t="shared" si="36"/>
        <v>1</v>
      </c>
      <c r="E1205" s="9" t="str">
        <f t="shared" si="37"/>
        <v>LA : Laos</v>
      </c>
    </row>
    <row r="1206" spans="1:5" x14ac:dyDescent="0.25">
      <c r="A1206" s="9" t="s">
        <v>2343</v>
      </c>
      <c r="B1206" s="9" t="s">
        <v>2336</v>
      </c>
      <c r="C1206" s="9" t="s">
        <v>2337</v>
      </c>
      <c r="D1206" s="11">
        <f t="shared" si="36"/>
        <v>1</v>
      </c>
      <c r="E1206" s="9" t="str">
        <f t="shared" si="37"/>
        <v>LA : Laos</v>
      </c>
    </row>
    <row r="1207" spans="1:5" x14ac:dyDescent="0.25">
      <c r="A1207" s="9" t="s">
        <v>2344</v>
      </c>
      <c r="B1207" s="9" t="s">
        <v>2336</v>
      </c>
      <c r="C1207" s="9" t="s">
        <v>2337</v>
      </c>
      <c r="D1207" s="11">
        <f t="shared" si="36"/>
        <v>1</v>
      </c>
      <c r="E1207" s="9" t="str">
        <f t="shared" si="37"/>
        <v>LA : Laos</v>
      </c>
    </row>
    <row r="1208" spans="1:5" x14ac:dyDescent="0.25">
      <c r="A1208" s="9" t="s">
        <v>2345</v>
      </c>
      <c r="B1208" s="9" t="s">
        <v>2336</v>
      </c>
      <c r="C1208" s="9" t="s">
        <v>2337</v>
      </c>
      <c r="D1208" s="11">
        <f t="shared" si="36"/>
        <v>1</v>
      </c>
      <c r="E1208" s="9" t="str">
        <f t="shared" si="37"/>
        <v>LA : Laos</v>
      </c>
    </row>
    <row r="1209" spans="1:5" x14ac:dyDescent="0.25">
      <c r="A1209" s="9" t="s">
        <v>2346</v>
      </c>
      <c r="B1209" s="9" t="s">
        <v>2336</v>
      </c>
      <c r="C1209" s="9" t="s">
        <v>2337</v>
      </c>
      <c r="D1209" s="11">
        <f t="shared" si="36"/>
        <v>1</v>
      </c>
      <c r="E1209" s="9" t="str">
        <f t="shared" si="37"/>
        <v>LA : Laos</v>
      </c>
    </row>
    <row r="1210" spans="1:5" x14ac:dyDescent="0.25">
      <c r="A1210" s="9" t="s">
        <v>2347</v>
      </c>
      <c r="B1210" s="9" t="s">
        <v>2336</v>
      </c>
      <c r="C1210" s="9" t="s">
        <v>2337</v>
      </c>
      <c r="D1210" s="11">
        <f t="shared" si="36"/>
        <v>1</v>
      </c>
      <c r="E1210" s="9" t="str">
        <f t="shared" si="37"/>
        <v>LA : Laos</v>
      </c>
    </row>
    <row r="1211" spans="1:5" x14ac:dyDescent="0.25">
      <c r="A1211" s="9" t="s">
        <v>2348</v>
      </c>
      <c r="B1211" s="9" t="s">
        <v>2336</v>
      </c>
      <c r="C1211" s="9" t="s">
        <v>2337</v>
      </c>
      <c r="D1211" s="11">
        <f t="shared" si="36"/>
        <v>1</v>
      </c>
      <c r="E1211" s="9" t="str">
        <f t="shared" si="37"/>
        <v>LA : Laos</v>
      </c>
    </row>
    <row r="1212" spans="1:5" x14ac:dyDescent="0.25">
      <c r="A1212" s="9" t="s">
        <v>2349</v>
      </c>
      <c r="B1212" s="9" t="s">
        <v>2336</v>
      </c>
      <c r="C1212" s="9" t="s">
        <v>2337</v>
      </c>
      <c r="D1212" s="11">
        <f t="shared" si="36"/>
        <v>1</v>
      </c>
      <c r="E1212" s="9" t="str">
        <f t="shared" si="37"/>
        <v>LA : Laos</v>
      </c>
    </row>
    <row r="1213" spans="1:5" x14ac:dyDescent="0.25">
      <c r="A1213" s="9" t="s">
        <v>2350</v>
      </c>
      <c r="B1213" s="9" t="s">
        <v>2336</v>
      </c>
      <c r="C1213" s="9" t="s">
        <v>2337</v>
      </c>
      <c r="D1213" s="11">
        <f t="shared" si="36"/>
        <v>1</v>
      </c>
      <c r="E1213" s="9" t="str">
        <f t="shared" si="37"/>
        <v>LA : Laos</v>
      </c>
    </row>
    <row r="1214" spans="1:5" x14ac:dyDescent="0.25">
      <c r="A1214" s="9" t="s">
        <v>2351</v>
      </c>
      <c r="B1214" s="9" t="s">
        <v>2336</v>
      </c>
      <c r="C1214" s="9" t="s">
        <v>2337</v>
      </c>
      <c r="D1214" s="11">
        <f t="shared" si="36"/>
        <v>1</v>
      </c>
      <c r="E1214" s="9" t="str">
        <f t="shared" si="37"/>
        <v>LA : Laos</v>
      </c>
    </row>
    <row r="1215" spans="1:5" x14ac:dyDescent="0.25">
      <c r="A1215" s="9" t="s">
        <v>2352</v>
      </c>
      <c r="B1215" s="9" t="s">
        <v>2336</v>
      </c>
      <c r="C1215" s="9" t="s">
        <v>2337</v>
      </c>
      <c r="D1215" s="11">
        <f t="shared" si="36"/>
        <v>1</v>
      </c>
      <c r="E1215" s="9" t="str">
        <f t="shared" si="37"/>
        <v>LA : Laos</v>
      </c>
    </row>
    <row r="1216" spans="1:5" x14ac:dyDescent="0.25">
      <c r="A1216" s="9" t="s">
        <v>2353</v>
      </c>
      <c r="B1216" s="9" t="s">
        <v>2336</v>
      </c>
      <c r="C1216" s="9" t="s">
        <v>2337</v>
      </c>
      <c r="D1216" s="11">
        <f t="shared" si="36"/>
        <v>1</v>
      </c>
      <c r="E1216" s="9" t="str">
        <f t="shared" si="37"/>
        <v>LA : Laos</v>
      </c>
    </row>
    <row r="1217" spans="1:5" x14ac:dyDescent="0.25">
      <c r="A1217" s="9" t="s">
        <v>2354</v>
      </c>
      <c r="B1217" s="9" t="s">
        <v>2336</v>
      </c>
      <c r="C1217" s="9" t="s">
        <v>2337</v>
      </c>
      <c r="D1217" s="11">
        <f t="shared" si="36"/>
        <v>1</v>
      </c>
      <c r="E1217" s="9" t="str">
        <f t="shared" si="37"/>
        <v>LA : Laos</v>
      </c>
    </row>
    <row r="1218" spans="1:5" x14ac:dyDescent="0.25">
      <c r="A1218" s="9" t="s">
        <v>2355</v>
      </c>
      <c r="B1218" s="9" t="s">
        <v>2336</v>
      </c>
      <c r="C1218" s="9" t="s">
        <v>2337</v>
      </c>
      <c r="D1218" s="11">
        <f t="shared" ref="D1218:D1281" si="38">COUNTIF(A:A, A1218)</f>
        <v>1</v>
      </c>
      <c r="E1218" s="9" t="str">
        <f t="shared" ref="E1218:E1281" si="39" xml:space="preserve"> CONCATENATE(B1218," : ", C1218)</f>
        <v>LA : Laos</v>
      </c>
    </row>
    <row r="1219" spans="1:5" x14ac:dyDescent="0.25">
      <c r="A1219" s="9" t="s">
        <v>2356</v>
      </c>
      <c r="B1219" s="9" t="s">
        <v>2336</v>
      </c>
      <c r="C1219" s="9" t="s">
        <v>2337</v>
      </c>
      <c r="D1219" s="11">
        <f t="shared" si="38"/>
        <v>1</v>
      </c>
      <c r="E1219" s="9" t="str">
        <f t="shared" si="39"/>
        <v>LA : Laos</v>
      </c>
    </row>
    <row r="1220" spans="1:5" x14ac:dyDescent="0.25">
      <c r="A1220" s="9" t="s">
        <v>2357</v>
      </c>
      <c r="B1220" s="9" t="s">
        <v>2336</v>
      </c>
      <c r="C1220" s="9" t="s">
        <v>2337</v>
      </c>
      <c r="D1220" s="11">
        <f t="shared" si="38"/>
        <v>1</v>
      </c>
      <c r="E1220" s="9" t="str">
        <f t="shared" si="39"/>
        <v>LA : Laos</v>
      </c>
    </row>
    <row r="1221" spans="1:5" x14ac:dyDescent="0.25">
      <c r="A1221" s="9" t="s">
        <v>2358</v>
      </c>
      <c r="B1221" s="9" t="s">
        <v>2336</v>
      </c>
      <c r="C1221" s="9" t="s">
        <v>2337</v>
      </c>
      <c r="D1221" s="11">
        <f t="shared" si="38"/>
        <v>1</v>
      </c>
      <c r="E1221" s="9" t="str">
        <f t="shared" si="39"/>
        <v>LA : Laos</v>
      </c>
    </row>
    <row r="1222" spans="1:5" x14ac:dyDescent="0.25">
      <c r="A1222" s="9" t="s">
        <v>2359</v>
      </c>
      <c r="B1222" s="9" t="s">
        <v>2336</v>
      </c>
      <c r="C1222" s="9" t="s">
        <v>2337</v>
      </c>
      <c r="D1222" s="11">
        <f t="shared" si="38"/>
        <v>1</v>
      </c>
      <c r="E1222" s="9" t="str">
        <f t="shared" si="39"/>
        <v>LA : Laos</v>
      </c>
    </row>
    <row r="1223" spans="1:5" x14ac:dyDescent="0.25">
      <c r="A1223" s="9" t="s">
        <v>2360</v>
      </c>
      <c r="B1223" s="9" t="s">
        <v>2336</v>
      </c>
      <c r="C1223" s="9" t="s">
        <v>2337</v>
      </c>
      <c r="D1223" s="11">
        <f t="shared" si="38"/>
        <v>1</v>
      </c>
      <c r="E1223" s="9" t="str">
        <f t="shared" si="39"/>
        <v>LA : Laos</v>
      </c>
    </row>
    <row r="1224" spans="1:5" x14ac:dyDescent="0.25">
      <c r="A1224" s="9" t="s">
        <v>2361</v>
      </c>
      <c r="B1224" s="9" t="s">
        <v>2336</v>
      </c>
      <c r="C1224" s="9" t="s">
        <v>2337</v>
      </c>
      <c r="D1224" s="11">
        <f t="shared" si="38"/>
        <v>1</v>
      </c>
      <c r="E1224" s="9" t="str">
        <f t="shared" si="39"/>
        <v>LA : Laos</v>
      </c>
    </row>
    <row r="1225" spans="1:5" x14ac:dyDescent="0.25">
      <c r="A1225" s="9" t="s">
        <v>2362</v>
      </c>
      <c r="B1225" s="9" t="s">
        <v>2336</v>
      </c>
      <c r="C1225" s="9" t="s">
        <v>2337</v>
      </c>
      <c r="D1225" s="11">
        <f t="shared" si="38"/>
        <v>1</v>
      </c>
      <c r="E1225" s="9" t="str">
        <f t="shared" si="39"/>
        <v>LA : Laos</v>
      </c>
    </row>
    <row r="1226" spans="1:5" x14ac:dyDescent="0.25">
      <c r="A1226" s="9" t="s">
        <v>2363</v>
      </c>
      <c r="B1226" s="9" t="s">
        <v>2336</v>
      </c>
      <c r="C1226" s="9" t="s">
        <v>2337</v>
      </c>
      <c r="D1226" s="11">
        <f t="shared" si="38"/>
        <v>1</v>
      </c>
      <c r="E1226" s="9" t="str">
        <f t="shared" si="39"/>
        <v>LA : Laos</v>
      </c>
    </row>
    <row r="1227" spans="1:5" x14ac:dyDescent="0.25">
      <c r="A1227" s="9" t="s">
        <v>2364</v>
      </c>
      <c r="B1227" s="9" t="s">
        <v>2336</v>
      </c>
      <c r="C1227" s="9" t="s">
        <v>2337</v>
      </c>
      <c r="D1227" s="11">
        <f t="shared" si="38"/>
        <v>1</v>
      </c>
      <c r="E1227" s="9" t="str">
        <f t="shared" si="39"/>
        <v>LA : Laos</v>
      </c>
    </row>
    <row r="1228" spans="1:5" x14ac:dyDescent="0.25">
      <c r="A1228" s="9" t="s">
        <v>2365</v>
      </c>
      <c r="B1228" s="9" t="s">
        <v>2336</v>
      </c>
      <c r="C1228" s="9" t="s">
        <v>2337</v>
      </c>
      <c r="D1228" s="11">
        <f t="shared" si="38"/>
        <v>1</v>
      </c>
      <c r="E1228" s="9" t="str">
        <f t="shared" si="39"/>
        <v>LA : Laos</v>
      </c>
    </row>
    <row r="1229" spans="1:5" x14ac:dyDescent="0.25">
      <c r="A1229" s="9" t="s">
        <v>2366</v>
      </c>
      <c r="B1229" s="9" t="s">
        <v>2367</v>
      </c>
      <c r="C1229" s="9" t="s">
        <v>2368</v>
      </c>
      <c r="D1229" s="11">
        <f t="shared" si="38"/>
        <v>1</v>
      </c>
      <c r="E1229" s="9" t="str">
        <f t="shared" si="39"/>
        <v>KH : Cambodia (Kampuchea)</v>
      </c>
    </row>
    <row r="1230" spans="1:5" x14ac:dyDescent="0.25">
      <c r="A1230" s="9" t="s">
        <v>2369</v>
      </c>
      <c r="B1230" s="9" t="s">
        <v>2367</v>
      </c>
      <c r="C1230" s="9" t="s">
        <v>2368</v>
      </c>
      <c r="D1230" s="11">
        <f t="shared" si="38"/>
        <v>1</v>
      </c>
      <c r="E1230" s="9" t="str">
        <f t="shared" si="39"/>
        <v>KH : Cambodia (Kampuchea)</v>
      </c>
    </row>
    <row r="1231" spans="1:5" x14ac:dyDescent="0.25">
      <c r="A1231" s="9" t="s">
        <v>2370</v>
      </c>
      <c r="B1231" s="9" t="s">
        <v>2367</v>
      </c>
      <c r="C1231" s="9" t="s">
        <v>2368</v>
      </c>
      <c r="D1231" s="11">
        <f t="shared" si="38"/>
        <v>1</v>
      </c>
      <c r="E1231" s="9" t="str">
        <f t="shared" si="39"/>
        <v>KH : Cambodia (Kampuchea)</v>
      </c>
    </row>
    <row r="1232" spans="1:5" x14ac:dyDescent="0.25">
      <c r="A1232" s="9" t="s">
        <v>2371</v>
      </c>
      <c r="B1232" s="9" t="s">
        <v>2367</v>
      </c>
      <c r="C1232" s="9" t="s">
        <v>2368</v>
      </c>
      <c r="D1232" s="11">
        <f t="shared" si="38"/>
        <v>1</v>
      </c>
      <c r="E1232" s="9" t="str">
        <f t="shared" si="39"/>
        <v>KH : Cambodia (Kampuchea)</v>
      </c>
    </row>
    <row r="1233" spans="1:5" x14ac:dyDescent="0.25">
      <c r="A1233" s="9" t="s">
        <v>2372</v>
      </c>
      <c r="B1233" s="9" t="s">
        <v>2367</v>
      </c>
      <c r="C1233" s="9" t="s">
        <v>2368</v>
      </c>
      <c r="D1233" s="11">
        <f t="shared" si="38"/>
        <v>1</v>
      </c>
      <c r="E1233" s="9" t="str">
        <f t="shared" si="39"/>
        <v>KH : Cambodia (Kampuchea)</v>
      </c>
    </row>
    <row r="1234" spans="1:5" x14ac:dyDescent="0.25">
      <c r="A1234" s="9" t="s">
        <v>2373</v>
      </c>
      <c r="B1234" s="9" t="s">
        <v>2367</v>
      </c>
      <c r="C1234" s="9" t="s">
        <v>2368</v>
      </c>
      <c r="D1234" s="11">
        <f t="shared" si="38"/>
        <v>1</v>
      </c>
      <c r="E1234" s="9" t="str">
        <f t="shared" si="39"/>
        <v>KH : Cambodia (Kampuchea)</v>
      </c>
    </row>
    <row r="1235" spans="1:5" x14ac:dyDescent="0.25">
      <c r="A1235" s="9" t="s">
        <v>2374</v>
      </c>
      <c r="B1235" s="9" t="s">
        <v>2367</v>
      </c>
      <c r="C1235" s="9" t="s">
        <v>2368</v>
      </c>
      <c r="D1235" s="11">
        <f t="shared" si="38"/>
        <v>1</v>
      </c>
      <c r="E1235" s="9" t="str">
        <f t="shared" si="39"/>
        <v>KH : Cambodia (Kampuchea)</v>
      </c>
    </row>
    <row r="1236" spans="1:5" x14ac:dyDescent="0.25">
      <c r="A1236" s="9" t="s">
        <v>2375</v>
      </c>
      <c r="B1236" s="9" t="s">
        <v>2367</v>
      </c>
      <c r="C1236" s="9" t="s">
        <v>2368</v>
      </c>
      <c r="D1236" s="11">
        <f t="shared" si="38"/>
        <v>1</v>
      </c>
      <c r="E1236" s="9" t="str">
        <f t="shared" si="39"/>
        <v>KH : Cambodia (Kampuchea)</v>
      </c>
    </row>
    <row r="1237" spans="1:5" x14ac:dyDescent="0.25">
      <c r="A1237" s="9" t="s">
        <v>2376</v>
      </c>
      <c r="B1237" s="9" t="s">
        <v>2367</v>
      </c>
      <c r="C1237" s="9" t="s">
        <v>2368</v>
      </c>
      <c r="D1237" s="11">
        <f t="shared" si="38"/>
        <v>1</v>
      </c>
      <c r="E1237" s="9" t="str">
        <f t="shared" si="39"/>
        <v>KH : Cambodia (Kampuchea)</v>
      </c>
    </row>
    <row r="1238" spans="1:5" x14ac:dyDescent="0.25">
      <c r="A1238" s="9" t="s">
        <v>2377</v>
      </c>
      <c r="B1238" s="9" t="s">
        <v>2367</v>
      </c>
      <c r="C1238" s="9" t="s">
        <v>2368</v>
      </c>
      <c r="D1238" s="11">
        <f t="shared" si="38"/>
        <v>1</v>
      </c>
      <c r="E1238" s="9" t="str">
        <f t="shared" si="39"/>
        <v>KH : Cambodia (Kampuchea)</v>
      </c>
    </row>
    <row r="1239" spans="1:5" x14ac:dyDescent="0.25">
      <c r="A1239" s="9" t="s">
        <v>2378</v>
      </c>
      <c r="B1239" s="9" t="s">
        <v>2367</v>
      </c>
      <c r="C1239" s="9" t="s">
        <v>2368</v>
      </c>
      <c r="D1239" s="11">
        <f t="shared" si="38"/>
        <v>1</v>
      </c>
      <c r="E1239" s="9" t="str">
        <f t="shared" si="39"/>
        <v>KH : Cambodia (Kampuchea)</v>
      </c>
    </row>
    <row r="1240" spans="1:5" x14ac:dyDescent="0.25">
      <c r="A1240" s="9" t="s">
        <v>2379</v>
      </c>
      <c r="B1240" s="9" t="s">
        <v>2367</v>
      </c>
      <c r="C1240" s="9" t="s">
        <v>2368</v>
      </c>
      <c r="D1240" s="11">
        <f t="shared" si="38"/>
        <v>1</v>
      </c>
      <c r="E1240" s="9" t="str">
        <f t="shared" si="39"/>
        <v>KH : Cambodia (Kampuchea)</v>
      </c>
    </row>
    <row r="1241" spans="1:5" x14ac:dyDescent="0.25">
      <c r="A1241" s="9" t="s">
        <v>2380</v>
      </c>
      <c r="B1241" s="9" t="s">
        <v>2367</v>
      </c>
      <c r="C1241" s="9" t="s">
        <v>2368</v>
      </c>
      <c r="D1241" s="11">
        <f t="shared" si="38"/>
        <v>1</v>
      </c>
      <c r="E1241" s="9" t="str">
        <f t="shared" si="39"/>
        <v>KH : Cambodia (Kampuchea)</v>
      </c>
    </row>
    <row r="1242" spans="1:5" x14ac:dyDescent="0.25">
      <c r="A1242" s="9" t="s">
        <v>2381</v>
      </c>
      <c r="B1242" s="9" t="s">
        <v>2367</v>
      </c>
      <c r="C1242" s="9" t="s">
        <v>2368</v>
      </c>
      <c r="D1242" s="11">
        <f t="shared" si="38"/>
        <v>1</v>
      </c>
      <c r="E1242" s="9" t="str">
        <f t="shared" si="39"/>
        <v>KH : Cambodia (Kampuchea)</v>
      </c>
    </row>
    <row r="1243" spans="1:5" x14ac:dyDescent="0.25">
      <c r="A1243" s="9" t="s">
        <v>2382</v>
      </c>
      <c r="B1243" s="9" t="s">
        <v>2367</v>
      </c>
      <c r="C1243" s="9" t="s">
        <v>2368</v>
      </c>
      <c r="D1243" s="11">
        <f t="shared" si="38"/>
        <v>1</v>
      </c>
      <c r="E1243" s="9" t="str">
        <f t="shared" si="39"/>
        <v>KH : Cambodia (Kampuchea)</v>
      </c>
    </row>
    <row r="1244" spans="1:5" x14ac:dyDescent="0.25">
      <c r="A1244" s="9" t="s">
        <v>2383</v>
      </c>
      <c r="B1244" s="9" t="s">
        <v>2367</v>
      </c>
      <c r="C1244" s="9" t="s">
        <v>2368</v>
      </c>
      <c r="D1244" s="11">
        <f t="shared" si="38"/>
        <v>1</v>
      </c>
      <c r="E1244" s="9" t="str">
        <f t="shared" si="39"/>
        <v>KH : Cambodia (Kampuchea)</v>
      </c>
    </row>
    <row r="1245" spans="1:5" x14ac:dyDescent="0.25">
      <c r="A1245" s="9" t="s">
        <v>2384</v>
      </c>
      <c r="B1245" s="9" t="s">
        <v>2367</v>
      </c>
      <c r="C1245" s="9" t="s">
        <v>2368</v>
      </c>
      <c r="D1245" s="11">
        <f t="shared" si="38"/>
        <v>1</v>
      </c>
      <c r="E1245" s="9" t="str">
        <f t="shared" si="39"/>
        <v>KH : Cambodia (Kampuchea)</v>
      </c>
    </row>
    <row r="1246" spans="1:5" x14ac:dyDescent="0.25">
      <c r="A1246" s="9" t="s">
        <v>2385</v>
      </c>
      <c r="B1246" s="9" t="s">
        <v>2367</v>
      </c>
      <c r="C1246" s="9" t="s">
        <v>2368</v>
      </c>
      <c r="D1246" s="11">
        <f t="shared" si="38"/>
        <v>1</v>
      </c>
      <c r="E1246" s="9" t="str">
        <f t="shared" si="39"/>
        <v>KH : Cambodia (Kampuchea)</v>
      </c>
    </row>
    <row r="1247" spans="1:5" x14ac:dyDescent="0.25">
      <c r="A1247" s="9" t="s">
        <v>2386</v>
      </c>
      <c r="B1247" s="9" t="s">
        <v>2367</v>
      </c>
      <c r="C1247" s="9" t="s">
        <v>2368</v>
      </c>
      <c r="D1247" s="11">
        <f t="shared" si="38"/>
        <v>1</v>
      </c>
      <c r="E1247" s="9" t="str">
        <f t="shared" si="39"/>
        <v>KH : Cambodia (Kampuchea)</v>
      </c>
    </row>
    <row r="1248" spans="1:5" x14ac:dyDescent="0.25">
      <c r="A1248" s="9" t="s">
        <v>2387</v>
      </c>
      <c r="B1248" s="9" t="s">
        <v>2367</v>
      </c>
      <c r="C1248" s="9" t="s">
        <v>2368</v>
      </c>
      <c r="D1248" s="11">
        <f t="shared" si="38"/>
        <v>1</v>
      </c>
      <c r="E1248" s="9" t="str">
        <f t="shared" si="39"/>
        <v>KH : Cambodia (Kampuchea)</v>
      </c>
    </row>
    <row r="1249" spans="1:5" x14ac:dyDescent="0.25">
      <c r="A1249" s="9" t="s">
        <v>2388</v>
      </c>
      <c r="B1249" s="9" t="s">
        <v>2367</v>
      </c>
      <c r="C1249" s="9" t="s">
        <v>2368</v>
      </c>
      <c r="D1249" s="11">
        <f t="shared" si="38"/>
        <v>1</v>
      </c>
      <c r="E1249" s="9" t="str">
        <f t="shared" si="39"/>
        <v>KH : Cambodia (Kampuchea)</v>
      </c>
    </row>
    <row r="1250" spans="1:5" x14ac:dyDescent="0.25">
      <c r="A1250" s="9" t="s">
        <v>2389</v>
      </c>
      <c r="B1250" s="9" t="s">
        <v>2367</v>
      </c>
      <c r="C1250" s="9" t="s">
        <v>2368</v>
      </c>
      <c r="D1250" s="11">
        <f t="shared" si="38"/>
        <v>1</v>
      </c>
      <c r="E1250" s="9" t="str">
        <f t="shared" si="39"/>
        <v>KH : Cambodia (Kampuchea)</v>
      </c>
    </row>
    <row r="1251" spans="1:5" x14ac:dyDescent="0.25">
      <c r="A1251" s="9" t="s">
        <v>2390</v>
      </c>
      <c r="B1251" s="9" t="s">
        <v>2367</v>
      </c>
      <c r="C1251" s="9" t="s">
        <v>2368</v>
      </c>
      <c r="D1251" s="11">
        <f t="shared" si="38"/>
        <v>1</v>
      </c>
      <c r="E1251" s="9" t="str">
        <f t="shared" si="39"/>
        <v>KH : Cambodia (Kampuchea)</v>
      </c>
    </row>
    <row r="1252" spans="1:5" x14ac:dyDescent="0.25">
      <c r="A1252" s="9" t="s">
        <v>2391</v>
      </c>
      <c r="B1252" s="9" t="s">
        <v>2367</v>
      </c>
      <c r="C1252" s="9" t="s">
        <v>2368</v>
      </c>
      <c r="D1252" s="11">
        <f t="shared" si="38"/>
        <v>1</v>
      </c>
      <c r="E1252" s="9" t="str">
        <f t="shared" si="39"/>
        <v>KH : Cambodia (Kampuchea)</v>
      </c>
    </row>
    <row r="1253" spans="1:5" x14ac:dyDescent="0.25">
      <c r="A1253" s="9" t="s">
        <v>2392</v>
      </c>
      <c r="B1253" s="9" t="s">
        <v>2367</v>
      </c>
      <c r="C1253" s="9" t="s">
        <v>2368</v>
      </c>
      <c r="D1253" s="11">
        <f t="shared" si="38"/>
        <v>1</v>
      </c>
      <c r="E1253" s="9" t="str">
        <f t="shared" si="39"/>
        <v>KH : Cambodia (Kampuchea)</v>
      </c>
    </row>
    <row r="1254" spans="1:5" x14ac:dyDescent="0.25">
      <c r="A1254" s="9" t="s">
        <v>2393</v>
      </c>
      <c r="B1254" s="9" t="s">
        <v>2367</v>
      </c>
      <c r="C1254" s="9" t="s">
        <v>2368</v>
      </c>
      <c r="D1254" s="11">
        <f t="shared" si="38"/>
        <v>1</v>
      </c>
      <c r="E1254" s="9" t="str">
        <f t="shared" si="39"/>
        <v>KH : Cambodia (Kampuchea)</v>
      </c>
    </row>
    <row r="1255" spans="1:5" x14ac:dyDescent="0.25">
      <c r="A1255" s="9" t="s">
        <v>2394</v>
      </c>
      <c r="B1255" s="9" t="s">
        <v>2367</v>
      </c>
      <c r="C1255" s="9" t="s">
        <v>2368</v>
      </c>
      <c r="D1255" s="11">
        <f t="shared" si="38"/>
        <v>1</v>
      </c>
      <c r="E1255" s="9" t="str">
        <f t="shared" si="39"/>
        <v>KH : Cambodia (Kampuchea)</v>
      </c>
    </row>
    <row r="1256" spans="1:5" x14ac:dyDescent="0.25">
      <c r="A1256" s="9" t="s">
        <v>2395</v>
      </c>
      <c r="B1256" s="9" t="s">
        <v>2367</v>
      </c>
      <c r="C1256" s="9" t="s">
        <v>2368</v>
      </c>
      <c r="D1256" s="11">
        <f t="shared" si="38"/>
        <v>1</v>
      </c>
      <c r="E1256" s="9" t="str">
        <f t="shared" si="39"/>
        <v>KH : Cambodia (Kampuchea)</v>
      </c>
    </row>
    <row r="1257" spans="1:5" x14ac:dyDescent="0.25">
      <c r="A1257" s="9" t="s">
        <v>2396</v>
      </c>
      <c r="B1257" s="9" t="s">
        <v>2367</v>
      </c>
      <c r="C1257" s="9" t="s">
        <v>2368</v>
      </c>
      <c r="D1257" s="11">
        <f t="shared" si="38"/>
        <v>1</v>
      </c>
      <c r="E1257" s="9" t="str">
        <f t="shared" si="39"/>
        <v>KH : Cambodia (Kampuchea)</v>
      </c>
    </row>
    <row r="1258" spans="1:5" x14ac:dyDescent="0.25">
      <c r="A1258" s="9" t="s">
        <v>1062</v>
      </c>
      <c r="B1258" s="9" t="s">
        <v>2367</v>
      </c>
      <c r="C1258" s="9" t="s">
        <v>2368</v>
      </c>
      <c r="D1258" s="11">
        <f t="shared" si="38"/>
        <v>1</v>
      </c>
      <c r="E1258" s="9" t="str">
        <f t="shared" si="39"/>
        <v>KH : Cambodia (Kampuchea)</v>
      </c>
    </row>
    <row r="1259" spans="1:5" x14ac:dyDescent="0.25">
      <c r="A1259" s="9" t="s">
        <v>2397</v>
      </c>
      <c r="B1259" s="9" t="s">
        <v>2398</v>
      </c>
      <c r="C1259" s="9" t="s">
        <v>2399</v>
      </c>
      <c r="D1259" s="11">
        <f t="shared" si="38"/>
        <v>1</v>
      </c>
      <c r="E1259" s="9" t="str">
        <f t="shared" si="39"/>
        <v>NP : Nepal</v>
      </c>
    </row>
    <row r="1260" spans="1:5" x14ac:dyDescent="0.25">
      <c r="A1260" s="9" t="s">
        <v>2400</v>
      </c>
      <c r="B1260" s="9" t="s">
        <v>2398</v>
      </c>
      <c r="C1260" s="9" t="s">
        <v>2399</v>
      </c>
      <c r="D1260" s="11">
        <f t="shared" si="38"/>
        <v>1</v>
      </c>
      <c r="E1260" s="9" t="str">
        <f t="shared" si="39"/>
        <v>NP : Nepal</v>
      </c>
    </row>
    <row r="1261" spans="1:5" x14ac:dyDescent="0.25">
      <c r="A1261" s="9" t="s">
        <v>2401</v>
      </c>
      <c r="B1261" s="9" t="s">
        <v>2398</v>
      </c>
      <c r="C1261" s="9" t="s">
        <v>2399</v>
      </c>
      <c r="D1261" s="11">
        <f t="shared" si="38"/>
        <v>1</v>
      </c>
      <c r="E1261" s="9" t="str">
        <f t="shared" si="39"/>
        <v>NP : Nepal</v>
      </c>
    </row>
    <row r="1262" spans="1:5" x14ac:dyDescent="0.25">
      <c r="A1262" s="9" t="s">
        <v>2402</v>
      </c>
      <c r="B1262" s="9" t="s">
        <v>2398</v>
      </c>
      <c r="C1262" s="9" t="s">
        <v>2399</v>
      </c>
      <c r="D1262" s="11">
        <f t="shared" si="38"/>
        <v>1</v>
      </c>
      <c r="E1262" s="9" t="str">
        <f t="shared" si="39"/>
        <v>NP : Nepal</v>
      </c>
    </row>
    <row r="1263" spans="1:5" x14ac:dyDescent="0.25">
      <c r="A1263" s="9" t="s">
        <v>2403</v>
      </c>
      <c r="B1263" s="9" t="s">
        <v>2398</v>
      </c>
      <c r="C1263" s="9" t="s">
        <v>2399</v>
      </c>
      <c r="D1263" s="11">
        <f t="shared" si="38"/>
        <v>1</v>
      </c>
      <c r="E1263" s="9" t="str">
        <f t="shared" si="39"/>
        <v>NP : Nepal</v>
      </c>
    </row>
    <row r="1264" spans="1:5" x14ac:dyDescent="0.25">
      <c r="A1264" s="9" t="s">
        <v>2404</v>
      </c>
      <c r="B1264" s="9" t="s">
        <v>2398</v>
      </c>
      <c r="C1264" s="9" t="s">
        <v>2399</v>
      </c>
      <c r="D1264" s="11">
        <f t="shared" si="38"/>
        <v>1</v>
      </c>
      <c r="E1264" s="9" t="str">
        <f t="shared" si="39"/>
        <v>NP : Nepal</v>
      </c>
    </row>
    <row r="1265" spans="1:5" x14ac:dyDescent="0.25">
      <c r="A1265" s="9" t="s">
        <v>2405</v>
      </c>
      <c r="B1265" s="9" t="s">
        <v>2398</v>
      </c>
      <c r="C1265" s="9" t="s">
        <v>2399</v>
      </c>
      <c r="D1265" s="11">
        <f t="shared" si="38"/>
        <v>1</v>
      </c>
      <c r="E1265" s="9" t="str">
        <f t="shared" si="39"/>
        <v>NP : Nepal</v>
      </c>
    </row>
    <row r="1266" spans="1:5" x14ac:dyDescent="0.25">
      <c r="A1266" s="9" t="s">
        <v>2406</v>
      </c>
      <c r="B1266" s="9" t="s">
        <v>2398</v>
      </c>
      <c r="C1266" s="9" t="s">
        <v>2399</v>
      </c>
      <c r="D1266" s="11">
        <f t="shared" si="38"/>
        <v>1</v>
      </c>
      <c r="E1266" s="9" t="str">
        <f t="shared" si="39"/>
        <v>NP : Nepal</v>
      </c>
    </row>
    <row r="1267" spans="1:5" x14ac:dyDescent="0.25">
      <c r="A1267" s="9" t="s">
        <v>2407</v>
      </c>
      <c r="B1267" s="9" t="s">
        <v>2398</v>
      </c>
      <c r="C1267" s="9" t="s">
        <v>2399</v>
      </c>
      <c r="D1267" s="11">
        <f t="shared" si="38"/>
        <v>1</v>
      </c>
      <c r="E1267" s="9" t="str">
        <f t="shared" si="39"/>
        <v>NP : Nepal</v>
      </c>
    </row>
    <row r="1268" spans="1:5" x14ac:dyDescent="0.25">
      <c r="A1268" s="9" t="s">
        <v>2408</v>
      </c>
      <c r="B1268" s="9" t="s">
        <v>2398</v>
      </c>
      <c r="C1268" s="9" t="s">
        <v>2399</v>
      </c>
      <c r="D1268" s="11">
        <f t="shared" si="38"/>
        <v>1</v>
      </c>
      <c r="E1268" s="9" t="str">
        <f t="shared" si="39"/>
        <v>NP : Nepal</v>
      </c>
    </row>
    <row r="1269" spans="1:5" x14ac:dyDescent="0.25">
      <c r="A1269" s="9" t="s">
        <v>2409</v>
      </c>
      <c r="B1269" s="9" t="s">
        <v>2398</v>
      </c>
      <c r="C1269" s="9" t="s">
        <v>2399</v>
      </c>
      <c r="D1269" s="11">
        <f t="shared" si="38"/>
        <v>1</v>
      </c>
      <c r="E1269" s="9" t="str">
        <f t="shared" si="39"/>
        <v>NP : Nepal</v>
      </c>
    </row>
    <row r="1270" spans="1:5" x14ac:dyDescent="0.25">
      <c r="A1270" s="9" t="s">
        <v>2410</v>
      </c>
      <c r="B1270" s="9" t="s">
        <v>2398</v>
      </c>
      <c r="C1270" s="9" t="s">
        <v>2399</v>
      </c>
      <c r="D1270" s="11">
        <f t="shared" si="38"/>
        <v>1</v>
      </c>
      <c r="E1270" s="9" t="str">
        <f t="shared" si="39"/>
        <v>NP : Nepal</v>
      </c>
    </row>
    <row r="1271" spans="1:5" x14ac:dyDescent="0.25">
      <c r="A1271" s="9" t="s">
        <v>2411</v>
      </c>
      <c r="B1271" s="9" t="s">
        <v>2398</v>
      </c>
      <c r="C1271" s="9" t="s">
        <v>2399</v>
      </c>
      <c r="D1271" s="11">
        <f t="shared" si="38"/>
        <v>1</v>
      </c>
      <c r="E1271" s="9" t="str">
        <f t="shared" si="39"/>
        <v>NP : Nepal</v>
      </c>
    </row>
    <row r="1272" spans="1:5" x14ac:dyDescent="0.25">
      <c r="A1272" s="9" t="s">
        <v>2412</v>
      </c>
      <c r="B1272" s="9" t="s">
        <v>2398</v>
      </c>
      <c r="C1272" s="9" t="s">
        <v>2399</v>
      </c>
      <c r="D1272" s="11">
        <f t="shared" si="38"/>
        <v>1</v>
      </c>
      <c r="E1272" s="9" t="str">
        <f t="shared" si="39"/>
        <v>NP : Nepal</v>
      </c>
    </row>
    <row r="1273" spans="1:5" x14ac:dyDescent="0.25">
      <c r="A1273" s="9" t="s">
        <v>2413</v>
      </c>
      <c r="B1273" s="9" t="s">
        <v>2398</v>
      </c>
      <c r="C1273" s="9" t="s">
        <v>2399</v>
      </c>
      <c r="D1273" s="11">
        <f t="shared" si="38"/>
        <v>1</v>
      </c>
      <c r="E1273" s="9" t="str">
        <f t="shared" si="39"/>
        <v>NP : Nepal</v>
      </c>
    </row>
    <row r="1274" spans="1:5" x14ac:dyDescent="0.25">
      <c r="A1274" s="9" t="s">
        <v>2414</v>
      </c>
      <c r="B1274" s="9" t="s">
        <v>2398</v>
      </c>
      <c r="C1274" s="9" t="s">
        <v>2399</v>
      </c>
      <c r="D1274" s="11">
        <f t="shared" si="38"/>
        <v>1</v>
      </c>
      <c r="E1274" s="9" t="str">
        <f t="shared" si="39"/>
        <v>NP : Nepal</v>
      </c>
    </row>
    <row r="1275" spans="1:5" x14ac:dyDescent="0.25">
      <c r="A1275" s="9" t="s">
        <v>2415</v>
      </c>
      <c r="B1275" s="9" t="s">
        <v>2398</v>
      </c>
      <c r="C1275" s="9" t="s">
        <v>2399</v>
      </c>
      <c r="D1275" s="11">
        <f t="shared" si="38"/>
        <v>1</v>
      </c>
      <c r="E1275" s="9" t="str">
        <f t="shared" si="39"/>
        <v>NP : Nepal</v>
      </c>
    </row>
    <row r="1276" spans="1:5" x14ac:dyDescent="0.25">
      <c r="A1276" s="9" t="s">
        <v>2416</v>
      </c>
      <c r="B1276" s="9" t="s">
        <v>2398</v>
      </c>
      <c r="C1276" s="9" t="s">
        <v>2399</v>
      </c>
      <c r="D1276" s="11">
        <f t="shared" si="38"/>
        <v>1</v>
      </c>
      <c r="E1276" s="9" t="str">
        <f t="shared" si="39"/>
        <v>NP : Nepal</v>
      </c>
    </row>
    <row r="1277" spans="1:5" x14ac:dyDescent="0.25">
      <c r="A1277" s="9" t="s">
        <v>2417</v>
      </c>
      <c r="B1277" s="9" t="s">
        <v>2398</v>
      </c>
      <c r="C1277" s="9" t="s">
        <v>2399</v>
      </c>
      <c r="D1277" s="11">
        <f t="shared" si="38"/>
        <v>1</v>
      </c>
      <c r="E1277" s="9" t="str">
        <f t="shared" si="39"/>
        <v>NP : Nepal</v>
      </c>
    </row>
    <row r="1278" spans="1:5" x14ac:dyDescent="0.25">
      <c r="A1278" s="9" t="s">
        <v>2418</v>
      </c>
      <c r="B1278" s="9" t="s">
        <v>2398</v>
      </c>
      <c r="C1278" s="9" t="s">
        <v>2399</v>
      </c>
      <c r="D1278" s="11">
        <f t="shared" si="38"/>
        <v>1</v>
      </c>
      <c r="E1278" s="9" t="str">
        <f t="shared" si="39"/>
        <v>NP : Nepal</v>
      </c>
    </row>
    <row r="1279" spans="1:5" x14ac:dyDescent="0.25">
      <c r="A1279" s="9" t="s">
        <v>2419</v>
      </c>
      <c r="B1279" s="9" t="s">
        <v>2398</v>
      </c>
      <c r="C1279" s="9" t="s">
        <v>2399</v>
      </c>
      <c r="D1279" s="11">
        <f t="shared" si="38"/>
        <v>1</v>
      </c>
      <c r="E1279" s="9" t="str">
        <f t="shared" si="39"/>
        <v>NP : Nepal</v>
      </c>
    </row>
    <row r="1280" spans="1:5" x14ac:dyDescent="0.25">
      <c r="A1280" s="9" t="s">
        <v>2420</v>
      </c>
      <c r="B1280" s="9" t="s">
        <v>2398</v>
      </c>
      <c r="C1280" s="9" t="s">
        <v>2399</v>
      </c>
      <c r="D1280" s="11">
        <f t="shared" si="38"/>
        <v>1</v>
      </c>
      <c r="E1280" s="9" t="str">
        <f t="shared" si="39"/>
        <v>NP : Nepal</v>
      </c>
    </row>
    <row r="1281" spans="1:5" x14ac:dyDescent="0.25">
      <c r="A1281" s="9" t="s">
        <v>2421</v>
      </c>
      <c r="B1281" s="9" t="s">
        <v>2398</v>
      </c>
      <c r="C1281" s="9" t="s">
        <v>2399</v>
      </c>
      <c r="D1281" s="11">
        <f t="shared" si="38"/>
        <v>1</v>
      </c>
      <c r="E1281" s="9" t="str">
        <f t="shared" si="39"/>
        <v>NP : Nepal</v>
      </c>
    </row>
    <row r="1282" spans="1:5" x14ac:dyDescent="0.25">
      <c r="A1282" s="9" t="s">
        <v>2422</v>
      </c>
      <c r="B1282" s="9" t="s">
        <v>2398</v>
      </c>
      <c r="C1282" s="9" t="s">
        <v>2399</v>
      </c>
      <c r="D1282" s="11">
        <f t="shared" ref="D1282:D1345" si="40">COUNTIF(A:A, A1282)</f>
        <v>1</v>
      </c>
      <c r="E1282" s="9" t="str">
        <f t="shared" ref="E1282:E1345" si="41" xml:space="preserve"> CONCATENATE(B1282," : ", C1282)</f>
        <v>NP : Nepal</v>
      </c>
    </row>
    <row r="1283" spans="1:5" x14ac:dyDescent="0.25">
      <c r="A1283" s="9" t="s">
        <v>2423</v>
      </c>
      <c r="B1283" s="9" t="s">
        <v>2398</v>
      </c>
      <c r="C1283" s="9" t="s">
        <v>2399</v>
      </c>
      <c r="D1283" s="11">
        <f t="shared" si="40"/>
        <v>1</v>
      </c>
      <c r="E1283" s="9" t="str">
        <f t="shared" si="41"/>
        <v>NP : Nepal</v>
      </c>
    </row>
    <row r="1284" spans="1:5" x14ac:dyDescent="0.25">
      <c r="A1284" s="9" t="s">
        <v>2424</v>
      </c>
      <c r="B1284" s="9" t="s">
        <v>2398</v>
      </c>
      <c r="C1284" s="9" t="s">
        <v>2399</v>
      </c>
      <c r="D1284" s="11">
        <f t="shared" si="40"/>
        <v>1</v>
      </c>
      <c r="E1284" s="9" t="str">
        <f t="shared" si="41"/>
        <v>NP : Nepal</v>
      </c>
    </row>
    <row r="1285" spans="1:5" x14ac:dyDescent="0.25">
      <c r="A1285" s="9" t="s">
        <v>2425</v>
      </c>
      <c r="B1285" s="9" t="s">
        <v>2398</v>
      </c>
      <c r="C1285" s="9" t="s">
        <v>2399</v>
      </c>
      <c r="D1285" s="11">
        <f t="shared" si="40"/>
        <v>1</v>
      </c>
      <c r="E1285" s="9" t="str">
        <f t="shared" si="41"/>
        <v>NP : Nepal</v>
      </c>
    </row>
    <row r="1286" spans="1:5" x14ac:dyDescent="0.25">
      <c r="A1286" s="9" t="s">
        <v>2426</v>
      </c>
      <c r="B1286" s="9" t="s">
        <v>2398</v>
      </c>
      <c r="C1286" s="9" t="s">
        <v>2399</v>
      </c>
      <c r="D1286" s="11">
        <f t="shared" si="40"/>
        <v>1</v>
      </c>
      <c r="E1286" s="9" t="str">
        <f t="shared" si="41"/>
        <v>NP : Nepal</v>
      </c>
    </row>
    <row r="1287" spans="1:5" x14ac:dyDescent="0.25">
      <c r="A1287" s="9" t="s">
        <v>2427</v>
      </c>
      <c r="B1287" s="9" t="s">
        <v>2398</v>
      </c>
      <c r="C1287" s="9" t="s">
        <v>2399</v>
      </c>
      <c r="D1287" s="11">
        <f t="shared" si="40"/>
        <v>1</v>
      </c>
      <c r="E1287" s="9" t="str">
        <f t="shared" si="41"/>
        <v>NP : Nepal</v>
      </c>
    </row>
    <row r="1288" spans="1:5" x14ac:dyDescent="0.25">
      <c r="A1288" s="9" t="s">
        <v>1064</v>
      </c>
      <c r="B1288" s="9" t="s">
        <v>2206</v>
      </c>
      <c r="C1288" s="9" t="s">
        <v>1958</v>
      </c>
      <c r="D1288" s="11">
        <f t="shared" si="40"/>
        <v>1</v>
      </c>
      <c r="E1288" s="9" t="str">
        <f t="shared" si="41"/>
        <v>CA : Canada</v>
      </c>
    </row>
    <row r="1289" spans="1:5" x14ac:dyDescent="0.25">
      <c r="A1289" s="9" t="s">
        <v>1066</v>
      </c>
      <c r="B1289" s="9" t="s">
        <v>2206</v>
      </c>
      <c r="C1289" s="9" t="s">
        <v>1958</v>
      </c>
      <c r="D1289" s="11">
        <f t="shared" si="40"/>
        <v>1</v>
      </c>
      <c r="E1289" s="9" t="str">
        <f t="shared" si="41"/>
        <v>CA : Canada</v>
      </c>
    </row>
    <row r="1290" spans="1:5" x14ac:dyDescent="0.25">
      <c r="A1290" s="9" t="s">
        <v>1067</v>
      </c>
      <c r="B1290" s="9" t="s">
        <v>2206</v>
      </c>
      <c r="C1290" s="9" t="s">
        <v>1958</v>
      </c>
      <c r="D1290" s="11">
        <f t="shared" si="40"/>
        <v>1</v>
      </c>
      <c r="E1290" s="9" t="str">
        <f t="shared" si="41"/>
        <v>CA : Canada</v>
      </c>
    </row>
    <row r="1291" spans="1:5" x14ac:dyDescent="0.25">
      <c r="A1291" s="9" t="s">
        <v>1068</v>
      </c>
      <c r="B1291" s="9" t="s">
        <v>2206</v>
      </c>
      <c r="C1291" s="9" t="s">
        <v>1958</v>
      </c>
      <c r="D1291" s="11">
        <f t="shared" si="40"/>
        <v>1</v>
      </c>
      <c r="E1291" s="9" t="str">
        <f t="shared" si="41"/>
        <v>CA : Canada</v>
      </c>
    </row>
    <row r="1292" spans="1:5" x14ac:dyDescent="0.25">
      <c r="A1292" s="9" t="s">
        <v>1069</v>
      </c>
      <c r="B1292" s="9" t="s">
        <v>2206</v>
      </c>
      <c r="C1292" s="9" t="s">
        <v>1958</v>
      </c>
      <c r="D1292" s="11">
        <f t="shared" si="40"/>
        <v>1</v>
      </c>
      <c r="E1292" s="9" t="str">
        <f t="shared" si="41"/>
        <v>CA : Canada</v>
      </c>
    </row>
    <row r="1293" spans="1:5" x14ac:dyDescent="0.25">
      <c r="A1293" s="9" t="s">
        <v>1070</v>
      </c>
      <c r="B1293" s="9" t="s">
        <v>2206</v>
      </c>
      <c r="C1293" s="9" t="s">
        <v>1958</v>
      </c>
      <c r="D1293" s="11">
        <f t="shared" si="40"/>
        <v>1</v>
      </c>
      <c r="E1293" s="9" t="str">
        <f t="shared" si="41"/>
        <v>CA : Canada</v>
      </c>
    </row>
    <row r="1294" spans="1:5" x14ac:dyDescent="0.25">
      <c r="A1294" s="9" t="s">
        <v>1071</v>
      </c>
      <c r="B1294" s="9" t="s">
        <v>2206</v>
      </c>
      <c r="C1294" s="9" t="s">
        <v>1958</v>
      </c>
      <c r="D1294" s="11">
        <f t="shared" si="40"/>
        <v>1</v>
      </c>
      <c r="E1294" s="9" t="str">
        <f t="shared" si="41"/>
        <v>CA : Canada</v>
      </c>
    </row>
    <row r="1295" spans="1:5" x14ac:dyDescent="0.25">
      <c r="A1295" s="9" t="s">
        <v>1072</v>
      </c>
      <c r="B1295" s="9" t="s">
        <v>2206</v>
      </c>
      <c r="C1295" s="9" t="s">
        <v>1958</v>
      </c>
      <c r="D1295" s="11">
        <f t="shared" si="40"/>
        <v>1</v>
      </c>
      <c r="E1295" s="9" t="str">
        <f t="shared" si="41"/>
        <v>CA : Canada</v>
      </c>
    </row>
    <row r="1296" spans="1:5" x14ac:dyDescent="0.25">
      <c r="A1296" s="9" t="s">
        <v>1073</v>
      </c>
      <c r="B1296" s="9" t="s">
        <v>2206</v>
      </c>
      <c r="C1296" s="9" t="s">
        <v>1958</v>
      </c>
      <c r="D1296" s="11">
        <f t="shared" si="40"/>
        <v>1</v>
      </c>
      <c r="E1296" s="9" t="str">
        <f t="shared" si="41"/>
        <v>CA : Canada</v>
      </c>
    </row>
    <row r="1297" spans="1:5" x14ac:dyDescent="0.25">
      <c r="A1297" s="9" t="s">
        <v>1074</v>
      </c>
      <c r="B1297" s="9" t="s">
        <v>2206</v>
      </c>
      <c r="C1297" s="9" t="s">
        <v>1958</v>
      </c>
      <c r="D1297" s="11">
        <f t="shared" si="40"/>
        <v>1</v>
      </c>
      <c r="E1297" s="9" t="str">
        <f t="shared" si="41"/>
        <v>CA : Canada</v>
      </c>
    </row>
    <row r="1298" spans="1:5" x14ac:dyDescent="0.25">
      <c r="A1298" s="9" t="s">
        <v>1075</v>
      </c>
      <c r="B1298" s="9" t="s">
        <v>2206</v>
      </c>
      <c r="C1298" s="9" t="s">
        <v>1958</v>
      </c>
      <c r="D1298" s="11">
        <f t="shared" si="40"/>
        <v>1</v>
      </c>
      <c r="E1298" s="9" t="str">
        <f t="shared" si="41"/>
        <v>CA : Canada</v>
      </c>
    </row>
    <row r="1299" spans="1:5" x14ac:dyDescent="0.25">
      <c r="A1299" s="9" t="s">
        <v>1076</v>
      </c>
      <c r="B1299" s="9" t="s">
        <v>2206</v>
      </c>
      <c r="C1299" s="9" t="s">
        <v>1958</v>
      </c>
      <c r="D1299" s="11">
        <f t="shared" si="40"/>
        <v>1</v>
      </c>
      <c r="E1299" s="9" t="str">
        <f t="shared" si="41"/>
        <v>CA : Canada</v>
      </c>
    </row>
    <row r="1300" spans="1:5" x14ac:dyDescent="0.25">
      <c r="A1300" s="9" t="s">
        <v>1077</v>
      </c>
      <c r="B1300" s="9" t="s">
        <v>2206</v>
      </c>
      <c r="C1300" s="9" t="s">
        <v>1958</v>
      </c>
      <c r="D1300" s="11">
        <f t="shared" si="40"/>
        <v>1</v>
      </c>
      <c r="E1300" s="9" t="str">
        <f t="shared" si="41"/>
        <v>CA : Canada</v>
      </c>
    </row>
    <row r="1301" spans="1:5" x14ac:dyDescent="0.25">
      <c r="A1301" s="9" t="s">
        <v>1078</v>
      </c>
      <c r="B1301" s="9" t="s">
        <v>2206</v>
      </c>
      <c r="C1301" s="9" t="s">
        <v>1958</v>
      </c>
      <c r="D1301" s="11">
        <f t="shared" si="40"/>
        <v>1</v>
      </c>
      <c r="E1301" s="9" t="str">
        <f t="shared" si="41"/>
        <v>CA : Canada</v>
      </c>
    </row>
    <row r="1302" spans="1:5" x14ac:dyDescent="0.25">
      <c r="A1302" s="9" t="s">
        <v>1079</v>
      </c>
      <c r="B1302" s="9" t="s">
        <v>2206</v>
      </c>
      <c r="C1302" s="9" t="s">
        <v>1958</v>
      </c>
      <c r="D1302" s="11">
        <f t="shared" si="40"/>
        <v>1</v>
      </c>
      <c r="E1302" s="9" t="str">
        <f t="shared" si="41"/>
        <v>CA : Canada</v>
      </c>
    </row>
    <row r="1303" spans="1:5" x14ac:dyDescent="0.25">
      <c r="A1303" s="9" t="s">
        <v>1080</v>
      </c>
      <c r="B1303" s="9" t="s">
        <v>2206</v>
      </c>
      <c r="C1303" s="9" t="s">
        <v>1958</v>
      </c>
      <c r="D1303" s="11">
        <f t="shared" si="40"/>
        <v>1</v>
      </c>
      <c r="E1303" s="9" t="str">
        <f t="shared" si="41"/>
        <v>CA : Canada</v>
      </c>
    </row>
    <row r="1304" spans="1:5" x14ac:dyDescent="0.25">
      <c r="A1304" s="9" t="s">
        <v>1081</v>
      </c>
      <c r="B1304" s="9" t="s">
        <v>2206</v>
      </c>
      <c r="C1304" s="9" t="s">
        <v>1958</v>
      </c>
      <c r="D1304" s="11">
        <f t="shared" si="40"/>
        <v>1</v>
      </c>
      <c r="E1304" s="9" t="str">
        <f t="shared" si="41"/>
        <v>CA : Canada</v>
      </c>
    </row>
    <row r="1305" spans="1:5" x14ac:dyDescent="0.25">
      <c r="A1305" s="9" t="s">
        <v>1082</v>
      </c>
      <c r="B1305" s="9" t="s">
        <v>2206</v>
      </c>
      <c r="C1305" s="9" t="s">
        <v>1958</v>
      </c>
      <c r="D1305" s="11">
        <f t="shared" si="40"/>
        <v>1</v>
      </c>
      <c r="E1305" s="9" t="str">
        <f t="shared" si="41"/>
        <v>CA : Canada</v>
      </c>
    </row>
    <row r="1306" spans="1:5" x14ac:dyDescent="0.25">
      <c r="A1306" s="9" t="s">
        <v>1083</v>
      </c>
      <c r="B1306" s="9" t="s">
        <v>2206</v>
      </c>
      <c r="C1306" s="9" t="s">
        <v>1958</v>
      </c>
      <c r="D1306" s="11">
        <f t="shared" si="40"/>
        <v>1</v>
      </c>
      <c r="E1306" s="9" t="str">
        <f t="shared" si="41"/>
        <v>CA : Canada</v>
      </c>
    </row>
    <row r="1307" spans="1:5" x14ac:dyDescent="0.25">
      <c r="A1307" s="9" t="s">
        <v>1084</v>
      </c>
      <c r="B1307" s="9" t="s">
        <v>2206</v>
      </c>
      <c r="C1307" s="9" t="s">
        <v>1958</v>
      </c>
      <c r="D1307" s="11">
        <f t="shared" si="40"/>
        <v>1</v>
      </c>
      <c r="E1307" s="9" t="str">
        <f t="shared" si="41"/>
        <v>CA : Canada</v>
      </c>
    </row>
    <row r="1308" spans="1:5" x14ac:dyDescent="0.25">
      <c r="A1308" s="9" t="s">
        <v>1085</v>
      </c>
      <c r="B1308" s="9" t="s">
        <v>2206</v>
      </c>
      <c r="C1308" s="9" t="s">
        <v>1958</v>
      </c>
      <c r="D1308" s="11">
        <f t="shared" si="40"/>
        <v>1</v>
      </c>
      <c r="E1308" s="9" t="str">
        <f t="shared" si="41"/>
        <v>CA : Canada</v>
      </c>
    </row>
    <row r="1309" spans="1:5" x14ac:dyDescent="0.25">
      <c r="A1309" s="9" t="s">
        <v>1086</v>
      </c>
      <c r="B1309" s="9" t="s">
        <v>2206</v>
      </c>
      <c r="C1309" s="9" t="s">
        <v>1958</v>
      </c>
      <c r="D1309" s="11">
        <f t="shared" si="40"/>
        <v>1</v>
      </c>
      <c r="E1309" s="9" t="str">
        <f t="shared" si="41"/>
        <v>CA : Canada</v>
      </c>
    </row>
    <row r="1310" spans="1:5" x14ac:dyDescent="0.25">
      <c r="A1310" s="9" t="s">
        <v>1087</v>
      </c>
      <c r="B1310" s="9" t="s">
        <v>2206</v>
      </c>
      <c r="C1310" s="9" t="s">
        <v>1958</v>
      </c>
      <c r="D1310" s="11">
        <f t="shared" si="40"/>
        <v>1</v>
      </c>
      <c r="E1310" s="9" t="str">
        <f t="shared" si="41"/>
        <v>CA : Canada</v>
      </c>
    </row>
    <row r="1311" spans="1:5" x14ac:dyDescent="0.25">
      <c r="A1311" s="9" t="s">
        <v>1088</v>
      </c>
      <c r="B1311" s="9" t="s">
        <v>2206</v>
      </c>
      <c r="C1311" s="9" t="s">
        <v>1958</v>
      </c>
      <c r="D1311" s="11">
        <f t="shared" si="40"/>
        <v>1</v>
      </c>
      <c r="E1311" s="9" t="str">
        <f t="shared" si="41"/>
        <v>CA : Canada</v>
      </c>
    </row>
    <row r="1312" spans="1:5" x14ac:dyDescent="0.25">
      <c r="A1312" s="9" t="s">
        <v>1090</v>
      </c>
      <c r="B1312" s="9" t="s">
        <v>2206</v>
      </c>
      <c r="C1312" s="9" t="s">
        <v>1958</v>
      </c>
      <c r="D1312" s="11">
        <f t="shared" si="40"/>
        <v>1</v>
      </c>
      <c r="E1312" s="9" t="str">
        <f t="shared" si="41"/>
        <v>CA : Canada</v>
      </c>
    </row>
    <row r="1313" spans="1:5" x14ac:dyDescent="0.25">
      <c r="A1313" s="9" t="s">
        <v>1091</v>
      </c>
      <c r="B1313" s="9" t="s">
        <v>2206</v>
      </c>
      <c r="C1313" s="9" t="s">
        <v>1958</v>
      </c>
      <c r="D1313" s="11">
        <f t="shared" si="40"/>
        <v>1</v>
      </c>
      <c r="E1313" s="9" t="str">
        <f t="shared" si="41"/>
        <v>CA : Canada</v>
      </c>
    </row>
    <row r="1314" spans="1:5" x14ac:dyDescent="0.25">
      <c r="A1314" s="9" t="s">
        <v>1092</v>
      </c>
      <c r="B1314" s="9" t="s">
        <v>2206</v>
      </c>
      <c r="C1314" s="9" t="s">
        <v>1958</v>
      </c>
      <c r="D1314" s="11">
        <f t="shared" si="40"/>
        <v>1</v>
      </c>
      <c r="E1314" s="9" t="str">
        <f t="shared" si="41"/>
        <v>CA : Canada</v>
      </c>
    </row>
    <row r="1315" spans="1:5" x14ac:dyDescent="0.25">
      <c r="A1315" s="9" t="s">
        <v>1093</v>
      </c>
      <c r="B1315" s="9" t="s">
        <v>2206</v>
      </c>
      <c r="C1315" s="9" t="s">
        <v>1958</v>
      </c>
      <c r="D1315" s="11">
        <f t="shared" si="40"/>
        <v>1</v>
      </c>
      <c r="E1315" s="9" t="str">
        <f t="shared" si="41"/>
        <v>CA : Canada</v>
      </c>
    </row>
    <row r="1316" spans="1:5" x14ac:dyDescent="0.25">
      <c r="A1316" s="9" t="s">
        <v>1094</v>
      </c>
      <c r="B1316" s="9" t="s">
        <v>2206</v>
      </c>
      <c r="C1316" s="9" t="s">
        <v>1958</v>
      </c>
      <c r="D1316" s="11">
        <f t="shared" si="40"/>
        <v>1</v>
      </c>
      <c r="E1316" s="9" t="str">
        <f t="shared" si="41"/>
        <v>CA : Canada</v>
      </c>
    </row>
    <row r="1317" spans="1:5" x14ac:dyDescent="0.25">
      <c r="A1317" s="9" t="s">
        <v>1095</v>
      </c>
      <c r="B1317" s="9" t="s">
        <v>2206</v>
      </c>
      <c r="C1317" s="9" t="s">
        <v>1958</v>
      </c>
      <c r="D1317" s="11">
        <f t="shared" si="40"/>
        <v>1</v>
      </c>
      <c r="E1317" s="9" t="str">
        <f t="shared" si="41"/>
        <v>CA : Canada</v>
      </c>
    </row>
    <row r="1318" spans="1:5" x14ac:dyDescent="0.25">
      <c r="A1318" s="9" t="s">
        <v>1096</v>
      </c>
      <c r="B1318" s="9" t="s">
        <v>2206</v>
      </c>
      <c r="C1318" s="9" t="s">
        <v>1958</v>
      </c>
      <c r="D1318" s="11">
        <f t="shared" si="40"/>
        <v>1</v>
      </c>
      <c r="E1318" s="9" t="str">
        <f t="shared" si="41"/>
        <v>CA : Canada</v>
      </c>
    </row>
    <row r="1319" spans="1:5" x14ac:dyDescent="0.25">
      <c r="A1319" s="9" t="s">
        <v>1097</v>
      </c>
      <c r="B1319" s="9" t="s">
        <v>2206</v>
      </c>
      <c r="C1319" s="9" t="s">
        <v>1958</v>
      </c>
      <c r="D1319" s="11">
        <f t="shared" si="40"/>
        <v>1</v>
      </c>
      <c r="E1319" s="9" t="str">
        <f t="shared" si="41"/>
        <v>CA : Canada</v>
      </c>
    </row>
    <row r="1320" spans="1:5" x14ac:dyDescent="0.25">
      <c r="A1320" s="9" t="s">
        <v>1098</v>
      </c>
      <c r="B1320" s="9" t="s">
        <v>2206</v>
      </c>
      <c r="C1320" s="9" t="s">
        <v>1958</v>
      </c>
      <c r="D1320" s="11">
        <f t="shared" si="40"/>
        <v>1</v>
      </c>
      <c r="E1320" s="9" t="str">
        <f t="shared" si="41"/>
        <v>CA : Canada</v>
      </c>
    </row>
    <row r="1321" spans="1:5" x14ac:dyDescent="0.25">
      <c r="A1321" s="9" t="s">
        <v>1099</v>
      </c>
      <c r="B1321" s="9" t="s">
        <v>2206</v>
      </c>
      <c r="C1321" s="9" t="s">
        <v>1958</v>
      </c>
      <c r="D1321" s="11">
        <f t="shared" si="40"/>
        <v>1</v>
      </c>
      <c r="E1321" s="9" t="str">
        <f t="shared" si="41"/>
        <v>CA : Canada</v>
      </c>
    </row>
    <row r="1322" spans="1:5" x14ac:dyDescent="0.25">
      <c r="A1322" s="9" t="s">
        <v>1100</v>
      </c>
      <c r="B1322" s="9" t="s">
        <v>2206</v>
      </c>
      <c r="C1322" s="9" t="s">
        <v>1958</v>
      </c>
      <c r="D1322" s="11">
        <f t="shared" si="40"/>
        <v>1</v>
      </c>
      <c r="E1322" s="9" t="str">
        <f t="shared" si="41"/>
        <v>CA : Canada</v>
      </c>
    </row>
    <row r="1323" spans="1:5" x14ac:dyDescent="0.25">
      <c r="A1323" s="9" t="s">
        <v>1101</v>
      </c>
      <c r="B1323" s="9" t="s">
        <v>2206</v>
      </c>
      <c r="C1323" s="9" t="s">
        <v>1958</v>
      </c>
      <c r="D1323" s="11">
        <f t="shared" si="40"/>
        <v>1</v>
      </c>
      <c r="E1323" s="9" t="str">
        <f t="shared" si="41"/>
        <v>CA : Canada</v>
      </c>
    </row>
    <row r="1324" spans="1:5" x14ac:dyDescent="0.25">
      <c r="A1324" s="9" t="s">
        <v>1102</v>
      </c>
      <c r="B1324" s="9" t="s">
        <v>2206</v>
      </c>
      <c r="C1324" s="9" t="s">
        <v>1958</v>
      </c>
      <c r="D1324" s="11">
        <f t="shared" si="40"/>
        <v>1</v>
      </c>
      <c r="E1324" s="9" t="str">
        <f t="shared" si="41"/>
        <v>CA : Canada</v>
      </c>
    </row>
    <row r="1325" spans="1:5" x14ac:dyDescent="0.25">
      <c r="A1325" s="9" t="s">
        <v>1103</v>
      </c>
      <c r="B1325" s="9" t="s">
        <v>2206</v>
      </c>
      <c r="C1325" s="9" t="s">
        <v>1958</v>
      </c>
      <c r="D1325" s="11">
        <f t="shared" si="40"/>
        <v>1</v>
      </c>
      <c r="E1325" s="9" t="str">
        <f t="shared" si="41"/>
        <v>CA : Canada</v>
      </c>
    </row>
    <row r="1326" spans="1:5" x14ac:dyDescent="0.25">
      <c r="A1326" s="9" t="s">
        <v>1104</v>
      </c>
      <c r="B1326" s="9" t="s">
        <v>2206</v>
      </c>
      <c r="C1326" s="9" t="s">
        <v>1958</v>
      </c>
      <c r="D1326" s="11">
        <f t="shared" si="40"/>
        <v>1</v>
      </c>
      <c r="E1326" s="9" t="str">
        <f t="shared" si="41"/>
        <v>CA : Canada</v>
      </c>
    </row>
    <row r="1327" spans="1:5" x14ac:dyDescent="0.25">
      <c r="A1327" s="9" t="s">
        <v>1105</v>
      </c>
      <c r="B1327" s="9" t="s">
        <v>2206</v>
      </c>
      <c r="C1327" s="9" t="s">
        <v>1958</v>
      </c>
      <c r="D1327" s="11">
        <f t="shared" si="40"/>
        <v>1</v>
      </c>
      <c r="E1327" s="9" t="str">
        <f t="shared" si="41"/>
        <v>CA : Canada</v>
      </c>
    </row>
    <row r="1328" spans="1:5" x14ac:dyDescent="0.25">
      <c r="A1328" s="9" t="s">
        <v>1106</v>
      </c>
      <c r="B1328" s="9" t="s">
        <v>2206</v>
      </c>
      <c r="C1328" s="9" t="s">
        <v>1958</v>
      </c>
      <c r="D1328" s="11">
        <f t="shared" si="40"/>
        <v>1</v>
      </c>
      <c r="E1328" s="9" t="str">
        <f t="shared" si="41"/>
        <v>CA : Canada</v>
      </c>
    </row>
    <row r="1329" spans="1:5" x14ac:dyDescent="0.25">
      <c r="A1329" s="9" t="s">
        <v>1107</v>
      </c>
      <c r="B1329" s="9" t="s">
        <v>2206</v>
      </c>
      <c r="C1329" s="9" t="s">
        <v>1958</v>
      </c>
      <c r="D1329" s="11">
        <f t="shared" si="40"/>
        <v>1</v>
      </c>
      <c r="E1329" s="9" t="str">
        <f t="shared" si="41"/>
        <v>CA : Canada</v>
      </c>
    </row>
    <row r="1330" spans="1:5" x14ac:dyDescent="0.25">
      <c r="A1330" s="9" t="s">
        <v>1108</v>
      </c>
      <c r="B1330" s="9" t="s">
        <v>2206</v>
      </c>
      <c r="C1330" s="9" t="s">
        <v>1958</v>
      </c>
      <c r="D1330" s="11">
        <f t="shared" si="40"/>
        <v>1</v>
      </c>
      <c r="E1330" s="9" t="str">
        <f t="shared" si="41"/>
        <v>CA : Canada</v>
      </c>
    </row>
    <row r="1331" spans="1:5" x14ac:dyDescent="0.25">
      <c r="A1331" s="9" t="s">
        <v>1109</v>
      </c>
      <c r="B1331" s="9" t="s">
        <v>2206</v>
      </c>
      <c r="C1331" s="9" t="s">
        <v>1958</v>
      </c>
      <c r="D1331" s="11">
        <f t="shared" si="40"/>
        <v>1</v>
      </c>
      <c r="E1331" s="9" t="str">
        <f t="shared" si="41"/>
        <v>CA : Canada</v>
      </c>
    </row>
    <row r="1332" spans="1:5" x14ac:dyDescent="0.25">
      <c r="A1332" s="9" t="s">
        <v>1110</v>
      </c>
      <c r="B1332" s="9" t="s">
        <v>2206</v>
      </c>
      <c r="C1332" s="9" t="s">
        <v>1958</v>
      </c>
      <c r="D1332" s="11">
        <f t="shared" si="40"/>
        <v>1</v>
      </c>
      <c r="E1332" s="9" t="str">
        <f t="shared" si="41"/>
        <v>CA : Canada</v>
      </c>
    </row>
    <row r="1333" spans="1:5" x14ac:dyDescent="0.25">
      <c r="A1333" s="9" t="s">
        <v>1111</v>
      </c>
      <c r="B1333" s="9" t="s">
        <v>2206</v>
      </c>
      <c r="C1333" s="9" t="s">
        <v>1958</v>
      </c>
      <c r="D1333" s="11">
        <f t="shared" si="40"/>
        <v>1</v>
      </c>
      <c r="E1333" s="9" t="str">
        <f t="shared" si="41"/>
        <v>CA : Canada</v>
      </c>
    </row>
    <row r="1334" spans="1:5" x14ac:dyDescent="0.25">
      <c r="A1334" s="9" t="s">
        <v>1112</v>
      </c>
      <c r="B1334" s="9" t="s">
        <v>2206</v>
      </c>
      <c r="C1334" s="9" t="s">
        <v>1958</v>
      </c>
      <c r="D1334" s="11">
        <f t="shared" si="40"/>
        <v>1</v>
      </c>
      <c r="E1334" s="9" t="str">
        <f t="shared" si="41"/>
        <v>CA : Canada</v>
      </c>
    </row>
    <row r="1335" spans="1:5" x14ac:dyDescent="0.25">
      <c r="A1335" s="9" t="s">
        <v>1113</v>
      </c>
      <c r="B1335" s="9" t="s">
        <v>2206</v>
      </c>
      <c r="C1335" s="9" t="s">
        <v>1958</v>
      </c>
      <c r="D1335" s="11">
        <f t="shared" si="40"/>
        <v>1</v>
      </c>
      <c r="E1335" s="9" t="str">
        <f t="shared" si="41"/>
        <v>CA : Canada</v>
      </c>
    </row>
    <row r="1336" spans="1:5" x14ac:dyDescent="0.25">
      <c r="A1336" s="9" t="s">
        <v>1114</v>
      </c>
      <c r="B1336" s="9" t="s">
        <v>2206</v>
      </c>
      <c r="C1336" s="9" t="s">
        <v>1958</v>
      </c>
      <c r="D1336" s="11">
        <f t="shared" si="40"/>
        <v>1</v>
      </c>
      <c r="E1336" s="9" t="str">
        <f t="shared" si="41"/>
        <v>CA : Canada</v>
      </c>
    </row>
    <row r="1337" spans="1:5" x14ac:dyDescent="0.25">
      <c r="A1337" s="9" t="s">
        <v>1115</v>
      </c>
      <c r="B1337" s="9" t="s">
        <v>2206</v>
      </c>
      <c r="C1337" s="9" t="s">
        <v>1958</v>
      </c>
      <c r="D1337" s="11">
        <f t="shared" si="40"/>
        <v>1</v>
      </c>
      <c r="E1337" s="9" t="str">
        <f t="shared" si="41"/>
        <v>CA : Canada</v>
      </c>
    </row>
    <row r="1338" spans="1:5" x14ac:dyDescent="0.25">
      <c r="A1338" s="9" t="s">
        <v>1116</v>
      </c>
      <c r="B1338" s="9" t="s">
        <v>2206</v>
      </c>
      <c r="C1338" s="9" t="s">
        <v>1958</v>
      </c>
      <c r="D1338" s="11">
        <f t="shared" si="40"/>
        <v>1</v>
      </c>
      <c r="E1338" s="9" t="str">
        <f t="shared" si="41"/>
        <v>CA : Canada</v>
      </c>
    </row>
    <row r="1339" spans="1:5" x14ac:dyDescent="0.25">
      <c r="A1339" s="9" t="s">
        <v>1117</v>
      </c>
      <c r="B1339" s="9" t="s">
        <v>2206</v>
      </c>
      <c r="C1339" s="9" t="s">
        <v>1958</v>
      </c>
      <c r="D1339" s="11">
        <f t="shared" si="40"/>
        <v>1</v>
      </c>
      <c r="E1339" s="9" t="str">
        <f t="shared" si="41"/>
        <v>CA : Canada</v>
      </c>
    </row>
    <row r="1340" spans="1:5" x14ac:dyDescent="0.25">
      <c r="A1340" s="9" t="s">
        <v>1118</v>
      </c>
      <c r="B1340" s="9" t="s">
        <v>2206</v>
      </c>
      <c r="C1340" s="9" t="s">
        <v>1958</v>
      </c>
      <c r="D1340" s="11">
        <f t="shared" si="40"/>
        <v>1</v>
      </c>
      <c r="E1340" s="9" t="str">
        <f t="shared" si="41"/>
        <v>CA : Canada</v>
      </c>
    </row>
    <row r="1341" spans="1:5" x14ac:dyDescent="0.25">
      <c r="A1341" s="9" t="s">
        <v>1119</v>
      </c>
      <c r="B1341" s="9" t="s">
        <v>2206</v>
      </c>
      <c r="C1341" s="9" t="s">
        <v>1958</v>
      </c>
      <c r="D1341" s="11">
        <f t="shared" si="40"/>
        <v>1</v>
      </c>
      <c r="E1341" s="9" t="str">
        <f t="shared" si="41"/>
        <v>CA : Canada</v>
      </c>
    </row>
    <row r="1342" spans="1:5" x14ac:dyDescent="0.25">
      <c r="A1342" s="9" t="s">
        <v>1120</v>
      </c>
      <c r="B1342" s="9" t="s">
        <v>2206</v>
      </c>
      <c r="C1342" s="9" t="s">
        <v>1958</v>
      </c>
      <c r="D1342" s="11">
        <f t="shared" si="40"/>
        <v>1</v>
      </c>
      <c r="E1342" s="9" t="str">
        <f t="shared" si="41"/>
        <v>CA : Canada</v>
      </c>
    </row>
    <row r="1343" spans="1:5" x14ac:dyDescent="0.25">
      <c r="A1343" s="9" t="s">
        <v>1121</v>
      </c>
      <c r="B1343" s="9" t="s">
        <v>2206</v>
      </c>
      <c r="C1343" s="9" t="s">
        <v>1958</v>
      </c>
      <c r="D1343" s="11">
        <f t="shared" si="40"/>
        <v>1</v>
      </c>
      <c r="E1343" s="9" t="str">
        <f t="shared" si="41"/>
        <v>CA : Canada</v>
      </c>
    </row>
    <row r="1344" spans="1:5" x14ac:dyDescent="0.25">
      <c r="A1344" s="9" t="s">
        <v>1122</v>
      </c>
      <c r="B1344" s="9" t="s">
        <v>2206</v>
      </c>
      <c r="C1344" s="9" t="s">
        <v>1958</v>
      </c>
      <c r="D1344" s="11">
        <f t="shared" si="40"/>
        <v>1</v>
      </c>
      <c r="E1344" s="9" t="str">
        <f t="shared" si="41"/>
        <v>CA : Canada</v>
      </c>
    </row>
    <row r="1345" spans="1:5" x14ac:dyDescent="0.25">
      <c r="A1345" s="9" t="s">
        <v>1123</v>
      </c>
      <c r="B1345" s="9" t="s">
        <v>2206</v>
      </c>
      <c r="C1345" s="9" t="s">
        <v>1958</v>
      </c>
      <c r="D1345" s="11">
        <f t="shared" si="40"/>
        <v>1</v>
      </c>
      <c r="E1345" s="9" t="str">
        <f t="shared" si="41"/>
        <v>CA : Canada</v>
      </c>
    </row>
    <row r="1346" spans="1:5" x14ac:dyDescent="0.25">
      <c r="A1346" s="9" t="s">
        <v>1124</v>
      </c>
      <c r="B1346" s="9" t="s">
        <v>2206</v>
      </c>
      <c r="C1346" s="9" t="s">
        <v>1958</v>
      </c>
      <c r="D1346" s="11">
        <f t="shared" ref="D1346:D1378" si="42">COUNTIF(A:A, A1346)</f>
        <v>1</v>
      </c>
      <c r="E1346" s="9" t="str">
        <f t="shared" ref="E1346:E1378" si="43" xml:space="preserve"> CONCATENATE(B1346," : ", C1346)</f>
        <v>CA : Canada</v>
      </c>
    </row>
    <row r="1347" spans="1:5" x14ac:dyDescent="0.25">
      <c r="A1347" s="9" t="s">
        <v>1125</v>
      </c>
      <c r="B1347" s="9" t="s">
        <v>2206</v>
      </c>
      <c r="C1347" s="9" t="s">
        <v>1958</v>
      </c>
      <c r="D1347" s="11">
        <f t="shared" si="42"/>
        <v>1</v>
      </c>
      <c r="E1347" s="9" t="str">
        <f t="shared" si="43"/>
        <v>CA : Canada</v>
      </c>
    </row>
    <row r="1348" spans="1:5" x14ac:dyDescent="0.25">
      <c r="A1348" s="9" t="s">
        <v>1126</v>
      </c>
      <c r="B1348" s="9" t="s">
        <v>2206</v>
      </c>
      <c r="C1348" s="9" t="s">
        <v>1958</v>
      </c>
      <c r="D1348" s="11">
        <f t="shared" si="42"/>
        <v>1</v>
      </c>
      <c r="E1348" s="9" t="str">
        <f t="shared" si="43"/>
        <v>CA : Canada</v>
      </c>
    </row>
    <row r="1349" spans="1:5" x14ac:dyDescent="0.25">
      <c r="A1349" s="9" t="s">
        <v>1127</v>
      </c>
      <c r="B1349" s="9" t="s">
        <v>2206</v>
      </c>
      <c r="C1349" s="9" t="s">
        <v>1958</v>
      </c>
      <c r="D1349" s="11">
        <f t="shared" si="42"/>
        <v>1</v>
      </c>
      <c r="E1349" s="9" t="str">
        <f t="shared" si="43"/>
        <v>CA : Canada</v>
      </c>
    </row>
    <row r="1350" spans="1:5" x14ac:dyDescent="0.25">
      <c r="A1350" s="9" t="s">
        <v>1128</v>
      </c>
      <c r="B1350" s="9" t="s">
        <v>2206</v>
      </c>
      <c r="C1350" s="9" t="s">
        <v>1958</v>
      </c>
      <c r="D1350" s="11">
        <f t="shared" si="42"/>
        <v>1</v>
      </c>
      <c r="E1350" s="9" t="str">
        <f t="shared" si="43"/>
        <v>CA : Canada</v>
      </c>
    </row>
    <row r="1351" spans="1:5" x14ac:dyDescent="0.25">
      <c r="A1351" s="9" t="s">
        <v>1130</v>
      </c>
      <c r="B1351" s="9" t="s">
        <v>2206</v>
      </c>
      <c r="C1351" s="9" t="s">
        <v>1958</v>
      </c>
      <c r="D1351" s="11">
        <f t="shared" si="42"/>
        <v>1</v>
      </c>
      <c r="E1351" s="9" t="str">
        <f t="shared" si="43"/>
        <v>CA : Canada</v>
      </c>
    </row>
    <row r="1352" spans="1:5" x14ac:dyDescent="0.25">
      <c r="A1352" s="9" t="s">
        <v>1132</v>
      </c>
      <c r="B1352" s="9" t="s">
        <v>2206</v>
      </c>
      <c r="C1352" s="9" t="s">
        <v>1958</v>
      </c>
      <c r="D1352" s="11">
        <f t="shared" si="42"/>
        <v>1</v>
      </c>
      <c r="E1352" s="9" t="str">
        <f t="shared" si="43"/>
        <v>CA : Canada</v>
      </c>
    </row>
    <row r="1353" spans="1:5" x14ac:dyDescent="0.25">
      <c r="A1353" s="9" t="s">
        <v>1133</v>
      </c>
      <c r="B1353" s="9" t="s">
        <v>2206</v>
      </c>
      <c r="C1353" s="9" t="s">
        <v>1958</v>
      </c>
      <c r="D1353" s="11">
        <f t="shared" si="42"/>
        <v>1</v>
      </c>
      <c r="E1353" s="9" t="str">
        <f t="shared" si="43"/>
        <v>CA : Canada</v>
      </c>
    </row>
    <row r="1354" spans="1:5" x14ac:dyDescent="0.25">
      <c r="A1354" s="9" t="s">
        <v>1134</v>
      </c>
      <c r="B1354" s="9" t="s">
        <v>2206</v>
      </c>
      <c r="C1354" s="9" t="s">
        <v>1958</v>
      </c>
      <c r="D1354" s="11">
        <f t="shared" si="42"/>
        <v>1</v>
      </c>
      <c r="E1354" s="9" t="str">
        <f t="shared" si="43"/>
        <v>CA : Canada</v>
      </c>
    </row>
    <row r="1355" spans="1:5" x14ac:dyDescent="0.25">
      <c r="A1355" s="9" t="s">
        <v>1135</v>
      </c>
      <c r="B1355" s="9" t="s">
        <v>2206</v>
      </c>
      <c r="C1355" s="9" t="s">
        <v>1958</v>
      </c>
      <c r="D1355" s="11">
        <f t="shared" si="42"/>
        <v>1</v>
      </c>
      <c r="E1355" s="9" t="str">
        <f t="shared" si="43"/>
        <v>CA : Canada</v>
      </c>
    </row>
    <row r="1356" spans="1:5" x14ac:dyDescent="0.25">
      <c r="A1356" s="9" t="s">
        <v>1136</v>
      </c>
      <c r="B1356" s="9" t="s">
        <v>2428</v>
      </c>
      <c r="C1356" s="9" t="s">
        <v>2429</v>
      </c>
      <c r="D1356" s="11">
        <f t="shared" si="42"/>
        <v>1</v>
      </c>
      <c r="E1356" s="9" t="str">
        <f t="shared" si="43"/>
        <v>5001 : Countries subject to safeguard measures</v>
      </c>
    </row>
    <row r="1357" spans="1:5" x14ac:dyDescent="0.25">
      <c r="A1357" s="9" t="s">
        <v>1138</v>
      </c>
      <c r="B1357" s="9" t="s">
        <v>2428</v>
      </c>
      <c r="C1357" s="9" t="s">
        <v>2429</v>
      </c>
      <c r="D1357" s="11">
        <f t="shared" si="42"/>
        <v>1</v>
      </c>
      <c r="E1357" s="9" t="str">
        <f t="shared" si="43"/>
        <v>5001 : Countries subject to safeguard measures</v>
      </c>
    </row>
    <row r="1358" spans="1:5" x14ac:dyDescent="0.25">
      <c r="A1358" s="9" t="s">
        <v>1139</v>
      </c>
      <c r="B1358" s="9" t="s">
        <v>2428</v>
      </c>
      <c r="C1358" s="9" t="s">
        <v>2429</v>
      </c>
      <c r="D1358" s="11">
        <f t="shared" si="42"/>
        <v>1</v>
      </c>
      <c r="E1358" s="9" t="str">
        <f t="shared" si="43"/>
        <v>5001 : Countries subject to safeguard measures</v>
      </c>
    </row>
    <row r="1359" spans="1:5" x14ac:dyDescent="0.25">
      <c r="A1359" s="9" t="s">
        <v>1140</v>
      </c>
      <c r="B1359" s="9" t="s">
        <v>2428</v>
      </c>
      <c r="C1359" s="9" t="s">
        <v>2429</v>
      </c>
      <c r="D1359" s="11">
        <f t="shared" si="42"/>
        <v>1</v>
      </c>
      <c r="E1359" s="9" t="str">
        <f t="shared" si="43"/>
        <v>5001 : Countries subject to safeguard measures</v>
      </c>
    </row>
    <row r="1360" spans="1:5" x14ac:dyDescent="0.25">
      <c r="A1360" s="9" t="s">
        <v>1141</v>
      </c>
      <c r="B1360" s="9" t="s">
        <v>2428</v>
      </c>
      <c r="C1360" s="9" t="s">
        <v>2429</v>
      </c>
      <c r="D1360" s="11">
        <f t="shared" si="42"/>
        <v>1</v>
      </c>
      <c r="E1360" s="9" t="str">
        <f t="shared" si="43"/>
        <v>5001 : Countries subject to safeguard measures</v>
      </c>
    </row>
    <row r="1361" spans="1:5" x14ac:dyDescent="0.25">
      <c r="A1361" s="9" t="s">
        <v>1142</v>
      </c>
      <c r="B1361" s="9" t="s">
        <v>2428</v>
      </c>
      <c r="C1361" s="9" t="s">
        <v>2429</v>
      </c>
      <c r="D1361" s="11">
        <f t="shared" si="42"/>
        <v>1</v>
      </c>
      <c r="E1361" s="9" t="str">
        <f t="shared" si="43"/>
        <v>5001 : Countries subject to safeguard measures</v>
      </c>
    </row>
    <row r="1362" spans="1:5" x14ac:dyDescent="0.25">
      <c r="A1362" s="9" t="s">
        <v>1143</v>
      </c>
      <c r="B1362" s="9" t="s">
        <v>2428</v>
      </c>
      <c r="C1362" s="9" t="s">
        <v>2429</v>
      </c>
      <c r="D1362" s="11">
        <f t="shared" si="42"/>
        <v>1</v>
      </c>
      <c r="E1362" s="9" t="str">
        <f t="shared" si="43"/>
        <v>5001 : Countries subject to safeguard measures</v>
      </c>
    </row>
    <row r="1363" spans="1:5" x14ac:dyDescent="0.25">
      <c r="A1363" s="9" t="s">
        <v>1144</v>
      </c>
      <c r="B1363" s="9" t="s">
        <v>2428</v>
      </c>
      <c r="C1363" s="9" t="s">
        <v>2429</v>
      </c>
      <c r="D1363" s="11">
        <f t="shared" si="42"/>
        <v>1</v>
      </c>
      <c r="E1363" s="9" t="str">
        <f t="shared" si="43"/>
        <v>5001 : Countries subject to safeguard measures</v>
      </c>
    </row>
    <row r="1364" spans="1:5" x14ac:dyDescent="0.25">
      <c r="A1364" s="9" t="s">
        <v>1145</v>
      </c>
      <c r="B1364" s="9" t="s">
        <v>2428</v>
      </c>
      <c r="C1364" s="9" t="s">
        <v>2429</v>
      </c>
      <c r="D1364" s="11">
        <f t="shared" si="42"/>
        <v>1</v>
      </c>
      <c r="E1364" s="9" t="str">
        <f t="shared" si="43"/>
        <v>5001 : Countries subject to safeguard measures</v>
      </c>
    </row>
    <row r="1365" spans="1:5" x14ac:dyDescent="0.25">
      <c r="A1365" s="9" t="s">
        <v>1146</v>
      </c>
      <c r="B1365" s="9" t="s">
        <v>2428</v>
      </c>
      <c r="C1365" s="9" t="s">
        <v>2429</v>
      </c>
      <c r="D1365" s="11">
        <f t="shared" si="42"/>
        <v>1</v>
      </c>
      <c r="E1365" s="9" t="str">
        <f t="shared" si="43"/>
        <v>5001 : Countries subject to safeguard measures</v>
      </c>
    </row>
    <row r="1366" spans="1:5" x14ac:dyDescent="0.25">
      <c r="A1366" s="9" t="s">
        <v>1147</v>
      </c>
      <c r="B1366" s="9" t="s">
        <v>2428</v>
      </c>
      <c r="C1366" s="9" t="s">
        <v>2429</v>
      </c>
      <c r="D1366" s="11">
        <f t="shared" si="42"/>
        <v>1</v>
      </c>
      <c r="E1366" s="9" t="str">
        <f t="shared" si="43"/>
        <v>5001 : Countries subject to safeguard measures</v>
      </c>
    </row>
    <row r="1367" spans="1:5" x14ac:dyDescent="0.25">
      <c r="A1367" s="9" t="s">
        <v>1148</v>
      </c>
      <c r="B1367" s="9" t="s">
        <v>2428</v>
      </c>
      <c r="C1367" s="9" t="s">
        <v>2429</v>
      </c>
      <c r="D1367" s="11">
        <f t="shared" si="42"/>
        <v>1</v>
      </c>
      <c r="E1367" s="9" t="str">
        <f t="shared" si="43"/>
        <v>5001 : Countries subject to safeguard measures</v>
      </c>
    </row>
    <row r="1368" spans="1:5" x14ac:dyDescent="0.25">
      <c r="A1368" s="9" t="s">
        <v>1149</v>
      </c>
      <c r="B1368" s="9" t="s">
        <v>2428</v>
      </c>
      <c r="C1368" s="9" t="s">
        <v>2429</v>
      </c>
      <c r="D1368" s="11">
        <f t="shared" si="42"/>
        <v>1</v>
      </c>
      <c r="E1368" s="9" t="str">
        <f t="shared" si="43"/>
        <v>5001 : Countries subject to safeguard measures</v>
      </c>
    </row>
    <row r="1369" spans="1:5" x14ac:dyDescent="0.25">
      <c r="A1369" s="9" t="s">
        <v>1150</v>
      </c>
      <c r="B1369" s="9" t="s">
        <v>2428</v>
      </c>
      <c r="C1369" s="9" t="s">
        <v>2429</v>
      </c>
      <c r="D1369" s="11">
        <f t="shared" si="42"/>
        <v>1</v>
      </c>
      <c r="E1369" s="9" t="str">
        <f t="shared" si="43"/>
        <v>5001 : Countries subject to safeguard measures</v>
      </c>
    </row>
    <row r="1370" spans="1:5" x14ac:dyDescent="0.25">
      <c r="A1370" s="9" t="s">
        <v>1151</v>
      </c>
      <c r="B1370" s="9" t="s">
        <v>2428</v>
      </c>
      <c r="C1370" s="9" t="s">
        <v>2429</v>
      </c>
      <c r="D1370" s="11">
        <f t="shared" si="42"/>
        <v>1</v>
      </c>
      <c r="E1370" s="9" t="str">
        <f t="shared" si="43"/>
        <v>5001 : Countries subject to safeguard measures</v>
      </c>
    </row>
    <row r="1371" spans="1:5" x14ac:dyDescent="0.25">
      <c r="A1371" s="9" t="s">
        <v>1152</v>
      </c>
      <c r="B1371" s="9" t="s">
        <v>2428</v>
      </c>
      <c r="C1371" s="9" t="s">
        <v>2429</v>
      </c>
      <c r="D1371" s="11">
        <f t="shared" si="42"/>
        <v>1</v>
      </c>
      <c r="E1371" s="9" t="str">
        <f t="shared" si="43"/>
        <v>5001 : Countries subject to safeguard measures</v>
      </c>
    </row>
    <row r="1372" spans="1:5" x14ac:dyDescent="0.25">
      <c r="A1372" s="9" t="s">
        <v>1153</v>
      </c>
      <c r="B1372" s="9" t="s">
        <v>2428</v>
      </c>
      <c r="C1372" s="9" t="s">
        <v>2429</v>
      </c>
      <c r="D1372" s="11">
        <f t="shared" si="42"/>
        <v>1</v>
      </c>
      <c r="E1372" s="9" t="str">
        <f t="shared" si="43"/>
        <v>5001 : Countries subject to safeguard measures</v>
      </c>
    </row>
    <row r="1373" spans="1:5" x14ac:dyDescent="0.25">
      <c r="A1373" s="9" t="s">
        <v>1154</v>
      </c>
      <c r="B1373" s="9" t="s">
        <v>2428</v>
      </c>
      <c r="C1373" s="9" t="s">
        <v>2429</v>
      </c>
      <c r="D1373" s="11">
        <f t="shared" si="42"/>
        <v>1</v>
      </c>
      <c r="E1373" s="9" t="str">
        <f t="shared" si="43"/>
        <v>5001 : Countries subject to safeguard measures</v>
      </c>
    </row>
    <row r="1374" spans="1:5" x14ac:dyDescent="0.25">
      <c r="A1374" s="9" t="s">
        <v>1155</v>
      </c>
      <c r="B1374" s="9" t="s">
        <v>2428</v>
      </c>
      <c r="C1374" s="9" t="s">
        <v>2429</v>
      </c>
      <c r="D1374" s="11">
        <f t="shared" si="42"/>
        <v>1</v>
      </c>
      <c r="E1374" s="9" t="str">
        <f t="shared" si="43"/>
        <v>5001 : Countries subject to safeguard measures</v>
      </c>
    </row>
    <row r="1375" spans="1:5" x14ac:dyDescent="0.25">
      <c r="A1375" s="9" t="s">
        <v>1156</v>
      </c>
      <c r="B1375" s="9" t="s">
        <v>2428</v>
      </c>
      <c r="C1375" s="9" t="s">
        <v>2429</v>
      </c>
      <c r="D1375" s="11">
        <f t="shared" si="42"/>
        <v>1</v>
      </c>
      <c r="E1375" s="9" t="str">
        <f t="shared" si="43"/>
        <v>5001 : Countries subject to safeguard measures</v>
      </c>
    </row>
    <row r="1376" spans="1:5" x14ac:dyDescent="0.25">
      <c r="A1376" s="9" t="s">
        <v>1157</v>
      </c>
      <c r="B1376" s="9" t="s">
        <v>2428</v>
      </c>
      <c r="C1376" s="9" t="s">
        <v>2429</v>
      </c>
      <c r="D1376" s="11">
        <f t="shared" si="42"/>
        <v>1</v>
      </c>
      <c r="E1376" s="9" t="str">
        <f t="shared" si="43"/>
        <v>5001 : Countries subject to safeguard measures</v>
      </c>
    </row>
    <row r="1377" spans="1:5" x14ac:dyDescent="0.25">
      <c r="A1377" s="9" t="s">
        <v>1158</v>
      </c>
      <c r="B1377" s="9" t="s">
        <v>2428</v>
      </c>
      <c r="C1377" s="9" t="s">
        <v>2429</v>
      </c>
      <c r="D1377" s="11">
        <f t="shared" si="42"/>
        <v>1</v>
      </c>
      <c r="E1377" s="9" t="str">
        <f t="shared" si="43"/>
        <v>5001 : Countries subject to safeguard measures</v>
      </c>
    </row>
    <row r="1378" spans="1:5" x14ac:dyDescent="0.25">
      <c r="A1378" s="9" t="s">
        <v>1159</v>
      </c>
      <c r="B1378" s="9" t="s">
        <v>2428</v>
      </c>
      <c r="C1378" s="9" t="s">
        <v>2429</v>
      </c>
      <c r="D1378" s="11">
        <f t="shared" si="42"/>
        <v>1</v>
      </c>
      <c r="E1378" s="9" t="str">
        <f t="shared" si="43"/>
        <v>5001 : Countries subject to safeguard measures</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32272-39D9-4BC6-800E-5060E69D1E86}">
  <sheetPr codeName="Sheet4"/>
  <dimension ref="A1:D1054"/>
  <sheetViews>
    <sheetView workbookViewId="0">
      <selection activeCell="D2" sqref="D2"/>
    </sheetView>
  </sheetViews>
  <sheetFormatPr defaultRowHeight="15" x14ac:dyDescent="0.25"/>
  <cols>
    <col min="1" max="2" width="15.28515625" style="1" bestFit="1" customWidth="1"/>
    <col min="3" max="3" width="20.85546875" style="2" bestFit="1" customWidth="1"/>
    <col min="4" max="4" width="76.7109375" style="1" bestFit="1" customWidth="1"/>
    <col min="5" max="16384" width="9.140625" style="1"/>
  </cols>
  <sheetData>
    <row r="1" spans="1:4" x14ac:dyDescent="0.25">
      <c r="A1" s="1" t="s">
        <v>0</v>
      </c>
      <c r="B1" s="1" t="s">
        <v>1160</v>
      </c>
      <c r="C1" s="2" t="s">
        <v>1274</v>
      </c>
      <c r="D1" s="1" t="s">
        <v>1279</v>
      </c>
    </row>
    <row r="2" spans="1:4" ht="45" x14ac:dyDescent="0.25">
      <c r="A2" s="3" t="s">
        <v>1</v>
      </c>
      <c r="B2" s="3" t="s">
        <v>1161</v>
      </c>
      <c r="C2" s="4">
        <f t="shared" ref="C2:C65" si="0">COUNTIF(A:A, A2)</f>
        <v>1</v>
      </c>
      <c r="D2" s="3" t="s">
        <v>1280</v>
      </c>
    </row>
    <row r="3" spans="1:4" ht="45" x14ac:dyDescent="0.25">
      <c r="A3" s="3" t="s">
        <v>6</v>
      </c>
      <c r="B3" s="3" t="s">
        <v>1161</v>
      </c>
      <c r="C3" s="4">
        <f t="shared" si="0"/>
        <v>1</v>
      </c>
      <c r="D3" s="3" t="s">
        <v>1280</v>
      </c>
    </row>
    <row r="4" spans="1:4" ht="45" x14ac:dyDescent="0.25">
      <c r="A4" s="3" t="s">
        <v>8</v>
      </c>
      <c r="B4" s="3" t="s">
        <v>1161</v>
      </c>
      <c r="C4" s="4">
        <f t="shared" si="0"/>
        <v>1</v>
      </c>
      <c r="D4" s="3" t="s">
        <v>1280</v>
      </c>
    </row>
    <row r="5" spans="1:4" ht="45" x14ac:dyDescent="0.25">
      <c r="A5" s="3" t="s">
        <v>9</v>
      </c>
      <c r="B5" s="3" t="s">
        <v>1161</v>
      </c>
      <c r="C5" s="4">
        <f t="shared" si="0"/>
        <v>1</v>
      </c>
      <c r="D5" s="3" t="s">
        <v>1280</v>
      </c>
    </row>
    <row r="6" spans="1:4" ht="45" x14ac:dyDescent="0.25">
      <c r="A6" s="3" t="s">
        <v>12</v>
      </c>
      <c r="B6" s="3" t="s">
        <v>1161</v>
      </c>
      <c r="C6" s="4">
        <f t="shared" si="0"/>
        <v>1</v>
      </c>
      <c r="D6" s="3" t="s">
        <v>1280</v>
      </c>
    </row>
    <row r="7" spans="1:4" ht="45" x14ac:dyDescent="0.25">
      <c r="A7" s="3" t="s">
        <v>13</v>
      </c>
      <c r="B7" s="3" t="s">
        <v>1161</v>
      </c>
      <c r="C7" s="4">
        <f t="shared" si="0"/>
        <v>1</v>
      </c>
      <c r="D7" s="3" t="s">
        <v>1280</v>
      </c>
    </row>
    <row r="8" spans="1:4" ht="45" x14ac:dyDescent="0.25">
      <c r="A8" s="3" t="s">
        <v>14</v>
      </c>
      <c r="B8" s="3" t="s">
        <v>1161</v>
      </c>
      <c r="C8" s="4">
        <f t="shared" si="0"/>
        <v>1</v>
      </c>
      <c r="D8" s="3" t="s">
        <v>1280</v>
      </c>
    </row>
    <row r="9" spans="1:4" ht="45" x14ac:dyDescent="0.25">
      <c r="A9" s="3" t="s">
        <v>15</v>
      </c>
      <c r="B9" s="3" t="s">
        <v>1162</v>
      </c>
      <c r="C9" s="4">
        <f t="shared" si="0"/>
        <v>1</v>
      </c>
      <c r="D9" s="3" t="s">
        <v>1281</v>
      </c>
    </row>
    <row r="10" spans="1:4" ht="45" x14ac:dyDescent="0.25">
      <c r="A10" s="3" t="s">
        <v>17</v>
      </c>
      <c r="B10" s="3" t="s">
        <v>1162</v>
      </c>
      <c r="C10" s="4">
        <f t="shared" si="0"/>
        <v>1</v>
      </c>
      <c r="D10" s="3" t="s">
        <v>1281</v>
      </c>
    </row>
    <row r="11" spans="1:4" ht="45" x14ac:dyDescent="0.25">
      <c r="A11" s="3" t="s">
        <v>18</v>
      </c>
      <c r="B11" s="3" t="s">
        <v>1162</v>
      </c>
      <c r="C11" s="4">
        <f t="shared" si="0"/>
        <v>1</v>
      </c>
      <c r="D11" s="3" t="s">
        <v>1281</v>
      </c>
    </row>
    <row r="12" spans="1:4" ht="45" x14ac:dyDescent="0.25">
      <c r="A12" s="3" t="s">
        <v>19</v>
      </c>
      <c r="B12" s="3" t="s">
        <v>1162</v>
      </c>
      <c r="C12" s="4">
        <f t="shared" si="0"/>
        <v>1</v>
      </c>
      <c r="D12" s="3" t="s">
        <v>1281</v>
      </c>
    </row>
    <row r="13" spans="1:4" ht="45" x14ac:dyDescent="0.25">
      <c r="A13" s="3" t="s">
        <v>20</v>
      </c>
      <c r="B13" s="3" t="s">
        <v>1162</v>
      </c>
      <c r="C13" s="4">
        <f t="shared" si="0"/>
        <v>1</v>
      </c>
      <c r="D13" s="3" t="s">
        <v>1281</v>
      </c>
    </row>
    <row r="14" spans="1:4" ht="45" x14ac:dyDescent="0.25">
      <c r="A14" s="3" t="s">
        <v>21</v>
      </c>
      <c r="B14" s="3" t="s">
        <v>1162</v>
      </c>
      <c r="C14" s="4">
        <f t="shared" si="0"/>
        <v>1</v>
      </c>
      <c r="D14" s="3" t="s">
        <v>1281</v>
      </c>
    </row>
    <row r="15" spans="1:4" ht="45" x14ac:dyDescent="0.25">
      <c r="A15" s="3" t="s">
        <v>22</v>
      </c>
      <c r="B15" s="3" t="s">
        <v>1162</v>
      </c>
      <c r="C15" s="4">
        <f t="shared" si="0"/>
        <v>1</v>
      </c>
      <c r="D15" s="3" t="s">
        <v>1281</v>
      </c>
    </row>
    <row r="16" spans="1:4" ht="30" x14ac:dyDescent="0.25">
      <c r="A16" s="3" t="s">
        <v>23</v>
      </c>
      <c r="B16" s="3" t="s">
        <v>1163</v>
      </c>
      <c r="C16" s="4">
        <f t="shared" si="0"/>
        <v>1</v>
      </c>
      <c r="D16" s="3" t="s">
        <v>1282</v>
      </c>
    </row>
    <row r="17" spans="1:4" ht="45" x14ac:dyDescent="0.25">
      <c r="A17" s="3" t="s">
        <v>25</v>
      </c>
      <c r="B17" s="3" t="s">
        <v>1161</v>
      </c>
      <c r="C17" s="4">
        <f t="shared" si="0"/>
        <v>1</v>
      </c>
      <c r="D17" s="3" t="s">
        <v>1280</v>
      </c>
    </row>
    <row r="18" spans="1:4" ht="45" x14ac:dyDescent="0.25">
      <c r="A18" s="3" t="s">
        <v>26</v>
      </c>
      <c r="B18" s="3" t="s">
        <v>1161</v>
      </c>
      <c r="C18" s="4">
        <f t="shared" si="0"/>
        <v>1</v>
      </c>
      <c r="D18" s="3" t="s">
        <v>1280</v>
      </c>
    </row>
    <row r="19" spans="1:4" ht="45" x14ac:dyDescent="0.25">
      <c r="A19" s="3" t="s">
        <v>27</v>
      </c>
      <c r="B19" s="3" t="s">
        <v>1161</v>
      </c>
      <c r="C19" s="4">
        <f t="shared" si="0"/>
        <v>1</v>
      </c>
      <c r="D19" s="3" t="s">
        <v>1280</v>
      </c>
    </row>
    <row r="20" spans="1:4" ht="45" x14ac:dyDescent="0.25">
      <c r="A20" s="3" t="s">
        <v>28</v>
      </c>
      <c r="B20" s="3" t="s">
        <v>1161</v>
      </c>
      <c r="C20" s="4">
        <f t="shared" si="0"/>
        <v>1</v>
      </c>
      <c r="D20" s="3" t="s">
        <v>1280</v>
      </c>
    </row>
    <row r="21" spans="1:4" ht="45" x14ac:dyDescent="0.25">
      <c r="A21" s="3" t="s">
        <v>29</v>
      </c>
      <c r="B21" s="3" t="s">
        <v>1161</v>
      </c>
      <c r="C21" s="4">
        <f t="shared" si="0"/>
        <v>1</v>
      </c>
      <c r="D21" s="3" t="s">
        <v>1280</v>
      </c>
    </row>
    <row r="22" spans="1:4" ht="45" x14ac:dyDescent="0.25">
      <c r="A22" s="3" t="s">
        <v>30</v>
      </c>
      <c r="B22" s="3" t="s">
        <v>1161</v>
      </c>
      <c r="C22" s="4">
        <f t="shared" si="0"/>
        <v>1</v>
      </c>
      <c r="D22" s="3" t="s">
        <v>1280</v>
      </c>
    </row>
    <row r="23" spans="1:4" ht="45" x14ac:dyDescent="0.25">
      <c r="A23" s="3" t="s">
        <v>31</v>
      </c>
      <c r="B23" s="3" t="s">
        <v>1164</v>
      </c>
      <c r="C23" s="4">
        <f t="shared" si="0"/>
        <v>1</v>
      </c>
      <c r="D23" s="3" t="s">
        <v>1283</v>
      </c>
    </row>
    <row r="24" spans="1:4" ht="45" x14ac:dyDescent="0.25">
      <c r="A24" s="3" t="s">
        <v>33</v>
      </c>
      <c r="B24" s="3" t="s">
        <v>1164</v>
      </c>
      <c r="C24" s="4">
        <f t="shared" si="0"/>
        <v>1</v>
      </c>
      <c r="D24" s="3" t="s">
        <v>1283</v>
      </c>
    </row>
    <row r="25" spans="1:4" ht="45" x14ac:dyDescent="0.25">
      <c r="A25" s="3" t="s">
        <v>34</v>
      </c>
      <c r="B25" s="3" t="s">
        <v>1164</v>
      </c>
      <c r="C25" s="4">
        <f t="shared" si="0"/>
        <v>1</v>
      </c>
      <c r="D25" s="3" t="s">
        <v>1283</v>
      </c>
    </row>
    <row r="26" spans="1:4" ht="45" x14ac:dyDescent="0.25">
      <c r="A26" s="3" t="s">
        <v>35</v>
      </c>
      <c r="B26" s="3" t="s">
        <v>1162</v>
      </c>
      <c r="C26" s="4">
        <f t="shared" si="0"/>
        <v>1</v>
      </c>
      <c r="D26" s="3" t="s">
        <v>1281</v>
      </c>
    </row>
    <row r="27" spans="1:4" ht="45" x14ac:dyDescent="0.25">
      <c r="A27" s="3" t="s">
        <v>36</v>
      </c>
      <c r="B27" s="3" t="s">
        <v>1162</v>
      </c>
      <c r="C27" s="4">
        <f t="shared" si="0"/>
        <v>1</v>
      </c>
      <c r="D27" s="3" t="s">
        <v>1281</v>
      </c>
    </row>
    <row r="28" spans="1:4" ht="45" x14ac:dyDescent="0.25">
      <c r="A28" s="3" t="s">
        <v>37</v>
      </c>
      <c r="B28" s="3" t="s">
        <v>1162</v>
      </c>
      <c r="C28" s="4">
        <f t="shared" si="0"/>
        <v>1</v>
      </c>
      <c r="D28" s="3" t="s">
        <v>1281</v>
      </c>
    </row>
    <row r="29" spans="1:4" ht="45" x14ac:dyDescent="0.25">
      <c r="A29" s="3" t="s">
        <v>38</v>
      </c>
      <c r="B29" s="3" t="s">
        <v>1162</v>
      </c>
      <c r="C29" s="4">
        <f t="shared" si="0"/>
        <v>1</v>
      </c>
      <c r="D29" s="3" t="s">
        <v>1281</v>
      </c>
    </row>
    <row r="30" spans="1:4" ht="45" x14ac:dyDescent="0.25">
      <c r="A30" s="3" t="s">
        <v>39</v>
      </c>
      <c r="B30" s="3" t="s">
        <v>1162</v>
      </c>
      <c r="C30" s="4">
        <f t="shared" si="0"/>
        <v>1</v>
      </c>
      <c r="D30" s="3" t="s">
        <v>1281</v>
      </c>
    </row>
    <row r="31" spans="1:4" ht="45" x14ac:dyDescent="0.25">
      <c r="A31" s="3" t="s">
        <v>40</v>
      </c>
      <c r="B31" s="3" t="s">
        <v>1162</v>
      </c>
      <c r="C31" s="4">
        <f t="shared" si="0"/>
        <v>1</v>
      </c>
      <c r="D31" s="3" t="s">
        <v>1281</v>
      </c>
    </row>
    <row r="32" spans="1:4" ht="45" x14ac:dyDescent="0.25">
      <c r="A32" s="3" t="s">
        <v>41</v>
      </c>
      <c r="B32" s="3" t="s">
        <v>1162</v>
      </c>
      <c r="C32" s="4">
        <f t="shared" si="0"/>
        <v>1</v>
      </c>
      <c r="D32" s="3" t="s">
        <v>1281</v>
      </c>
    </row>
    <row r="33" spans="1:4" ht="45" x14ac:dyDescent="0.25">
      <c r="A33" s="3" t="s">
        <v>43</v>
      </c>
      <c r="B33" s="3" t="s">
        <v>1162</v>
      </c>
      <c r="C33" s="4">
        <f t="shared" si="0"/>
        <v>1</v>
      </c>
      <c r="D33" s="3" t="s">
        <v>1281</v>
      </c>
    </row>
    <row r="34" spans="1:4" ht="45" x14ac:dyDescent="0.25">
      <c r="A34" s="3" t="s">
        <v>44</v>
      </c>
      <c r="B34" s="3" t="s">
        <v>1162</v>
      </c>
      <c r="C34" s="4">
        <f t="shared" si="0"/>
        <v>1</v>
      </c>
      <c r="D34" s="3" t="s">
        <v>1281</v>
      </c>
    </row>
    <row r="35" spans="1:4" ht="30" x14ac:dyDescent="0.25">
      <c r="A35" s="3" t="s">
        <v>45</v>
      </c>
      <c r="B35" s="3" t="s">
        <v>1165</v>
      </c>
      <c r="C35" s="4">
        <f t="shared" si="0"/>
        <v>1</v>
      </c>
      <c r="D35" s="3" t="s">
        <v>1284</v>
      </c>
    </row>
    <row r="36" spans="1:4" ht="60" x14ac:dyDescent="0.25">
      <c r="A36" s="3" t="s">
        <v>47</v>
      </c>
      <c r="B36" s="3" t="s">
        <v>1166</v>
      </c>
      <c r="C36" s="4">
        <f t="shared" si="0"/>
        <v>1</v>
      </c>
      <c r="D36" s="3" t="s">
        <v>1285</v>
      </c>
    </row>
    <row r="37" spans="1:4" ht="60" x14ac:dyDescent="0.25">
      <c r="A37" s="3" t="s">
        <v>49</v>
      </c>
      <c r="B37" s="3" t="s">
        <v>1167</v>
      </c>
      <c r="C37" s="4">
        <f t="shared" si="0"/>
        <v>1</v>
      </c>
      <c r="D37" s="3" t="s">
        <v>1286</v>
      </c>
    </row>
    <row r="38" spans="1:4" ht="60" x14ac:dyDescent="0.25">
      <c r="A38" s="3" t="s">
        <v>51</v>
      </c>
      <c r="B38" s="3" t="s">
        <v>1167</v>
      </c>
      <c r="C38" s="4">
        <f t="shared" si="0"/>
        <v>1</v>
      </c>
      <c r="D38" s="3" t="s">
        <v>1286</v>
      </c>
    </row>
    <row r="39" spans="1:4" ht="60" x14ac:dyDescent="0.25">
      <c r="A39" s="3" t="s">
        <v>53</v>
      </c>
      <c r="B39" s="3" t="s">
        <v>1167</v>
      </c>
      <c r="C39" s="4">
        <f t="shared" si="0"/>
        <v>1</v>
      </c>
      <c r="D39" s="3" t="s">
        <v>1286</v>
      </c>
    </row>
    <row r="40" spans="1:4" ht="60" x14ac:dyDescent="0.25">
      <c r="A40" s="3" t="s">
        <v>54</v>
      </c>
      <c r="B40" s="3" t="s">
        <v>1167</v>
      </c>
      <c r="C40" s="4">
        <f t="shared" si="0"/>
        <v>1</v>
      </c>
      <c r="D40" s="3" t="s">
        <v>1286</v>
      </c>
    </row>
    <row r="41" spans="1:4" ht="60" x14ac:dyDescent="0.25">
      <c r="A41" s="3" t="s">
        <v>55</v>
      </c>
      <c r="B41" s="3" t="s">
        <v>1167</v>
      </c>
      <c r="C41" s="4">
        <f t="shared" si="0"/>
        <v>1</v>
      </c>
      <c r="D41" s="3" t="s">
        <v>1286</v>
      </c>
    </row>
    <row r="42" spans="1:4" ht="45" x14ac:dyDescent="0.25">
      <c r="A42" s="3" t="s">
        <v>56</v>
      </c>
      <c r="B42" s="3" t="s">
        <v>1168</v>
      </c>
      <c r="C42" s="4">
        <f t="shared" si="0"/>
        <v>1</v>
      </c>
      <c r="D42" s="3" t="s">
        <v>1287</v>
      </c>
    </row>
    <row r="43" spans="1:4" ht="30" x14ac:dyDescent="0.25">
      <c r="A43" s="3" t="s">
        <v>58</v>
      </c>
      <c r="B43" s="3" t="s">
        <v>1169</v>
      </c>
      <c r="C43" s="4">
        <f t="shared" si="0"/>
        <v>1</v>
      </c>
      <c r="D43" s="3" t="s">
        <v>1288</v>
      </c>
    </row>
    <row r="44" spans="1:4" ht="30" x14ac:dyDescent="0.25">
      <c r="A44" s="3" t="s">
        <v>60</v>
      </c>
      <c r="B44" s="3" t="s">
        <v>1170</v>
      </c>
      <c r="C44" s="4">
        <f t="shared" si="0"/>
        <v>1</v>
      </c>
      <c r="D44" s="3" t="s">
        <v>1289</v>
      </c>
    </row>
    <row r="45" spans="1:4" ht="30" x14ac:dyDescent="0.25">
      <c r="A45" s="3" t="s">
        <v>62</v>
      </c>
      <c r="B45" s="3" t="s">
        <v>1170</v>
      </c>
      <c r="C45" s="4">
        <f t="shared" si="0"/>
        <v>1</v>
      </c>
      <c r="D45" s="3" t="s">
        <v>1289</v>
      </c>
    </row>
    <row r="46" spans="1:4" ht="45" x14ac:dyDescent="0.25">
      <c r="A46" s="3" t="s">
        <v>63</v>
      </c>
      <c r="B46" s="3" t="s">
        <v>1161</v>
      </c>
      <c r="C46" s="4">
        <f t="shared" si="0"/>
        <v>1</v>
      </c>
      <c r="D46" s="3" t="s">
        <v>1280</v>
      </c>
    </row>
    <row r="47" spans="1:4" ht="45" x14ac:dyDescent="0.25">
      <c r="A47" s="3" t="s">
        <v>64</v>
      </c>
      <c r="B47" s="3" t="s">
        <v>1161</v>
      </c>
      <c r="C47" s="4">
        <f t="shared" si="0"/>
        <v>1</v>
      </c>
      <c r="D47" s="3" t="s">
        <v>1280</v>
      </c>
    </row>
    <row r="48" spans="1:4" ht="30" x14ac:dyDescent="0.25">
      <c r="A48" s="3" t="s">
        <v>65</v>
      </c>
      <c r="B48" s="3" t="s">
        <v>1170</v>
      </c>
      <c r="C48" s="4">
        <f t="shared" si="0"/>
        <v>1</v>
      </c>
      <c r="D48" s="3" t="s">
        <v>1289</v>
      </c>
    </row>
    <row r="49" spans="1:4" ht="60" x14ac:dyDescent="0.25">
      <c r="A49" s="3" t="s">
        <v>66</v>
      </c>
      <c r="B49" s="3" t="s">
        <v>1171</v>
      </c>
      <c r="C49" s="4">
        <f t="shared" si="0"/>
        <v>1</v>
      </c>
      <c r="D49" s="3" t="s">
        <v>1290</v>
      </c>
    </row>
    <row r="50" spans="1:4" ht="30" x14ac:dyDescent="0.25">
      <c r="A50" s="3" t="s">
        <v>68</v>
      </c>
      <c r="B50" s="3" t="s">
        <v>1172</v>
      </c>
      <c r="C50" s="4">
        <f t="shared" si="0"/>
        <v>1</v>
      </c>
      <c r="D50" s="3" t="s">
        <v>1291</v>
      </c>
    </row>
    <row r="51" spans="1:4" ht="45" x14ac:dyDescent="0.25">
      <c r="A51" s="3" t="s">
        <v>70</v>
      </c>
      <c r="B51" s="3" t="s">
        <v>1161</v>
      </c>
      <c r="C51" s="4">
        <f t="shared" si="0"/>
        <v>1</v>
      </c>
      <c r="D51" s="3" t="s">
        <v>1280</v>
      </c>
    </row>
    <row r="52" spans="1:4" ht="45" x14ac:dyDescent="0.25">
      <c r="A52" s="3" t="s">
        <v>71</v>
      </c>
      <c r="B52" s="3" t="s">
        <v>1173</v>
      </c>
      <c r="C52" s="4">
        <f t="shared" si="0"/>
        <v>1</v>
      </c>
      <c r="D52" s="3" t="s">
        <v>1292</v>
      </c>
    </row>
    <row r="53" spans="1:4" ht="45" x14ac:dyDescent="0.25">
      <c r="A53" s="3" t="s">
        <v>72</v>
      </c>
      <c r="B53" s="3" t="s">
        <v>1173</v>
      </c>
      <c r="C53" s="4">
        <f t="shared" si="0"/>
        <v>1</v>
      </c>
      <c r="D53" s="3" t="s">
        <v>1292</v>
      </c>
    </row>
    <row r="54" spans="1:4" ht="45" x14ac:dyDescent="0.25">
      <c r="A54" s="3" t="s">
        <v>73</v>
      </c>
      <c r="B54" s="3" t="s">
        <v>1173</v>
      </c>
      <c r="C54" s="4">
        <f t="shared" si="0"/>
        <v>2</v>
      </c>
      <c r="D54" s="3" t="s">
        <v>1292</v>
      </c>
    </row>
    <row r="55" spans="1:4" ht="30" x14ac:dyDescent="0.25">
      <c r="A55" s="3" t="s">
        <v>73</v>
      </c>
      <c r="B55" s="3" t="s">
        <v>1207</v>
      </c>
      <c r="C55" s="4">
        <f t="shared" si="0"/>
        <v>2</v>
      </c>
      <c r="D55" s="3" t="s">
        <v>1293</v>
      </c>
    </row>
    <row r="56" spans="1:4" x14ac:dyDescent="0.25">
      <c r="A56" s="3" t="s">
        <v>74</v>
      </c>
      <c r="B56" s="3" t="s">
        <v>1174</v>
      </c>
      <c r="C56" s="4">
        <f t="shared" si="0"/>
        <v>1</v>
      </c>
      <c r="D56" s="3" t="s">
        <v>1294</v>
      </c>
    </row>
    <row r="57" spans="1:4" ht="45" x14ac:dyDescent="0.25">
      <c r="A57" s="3" t="s">
        <v>77</v>
      </c>
      <c r="B57" s="3" t="s">
        <v>1175</v>
      </c>
      <c r="C57" s="4">
        <f t="shared" si="0"/>
        <v>1</v>
      </c>
      <c r="D57" s="3" t="s">
        <v>1295</v>
      </c>
    </row>
    <row r="58" spans="1:4" x14ac:dyDescent="0.25">
      <c r="A58" s="3" t="s">
        <v>79</v>
      </c>
      <c r="B58" s="3" t="s">
        <v>1174</v>
      </c>
      <c r="C58" s="4">
        <f t="shared" si="0"/>
        <v>1</v>
      </c>
      <c r="D58" s="3" t="s">
        <v>1294</v>
      </c>
    </row>
    <row r="59" spans="1:4" x14ac:dyDescent="0.25">
      <c r="A59" s="3" t="s">
        <v>80</v>
      </c>
      <c r="B59" s="3" t="s">
        <v>1176</v>
      </c>
      <c r="C59" s="4">
        <f t="shared" si="0"/>
        <v>1</v>
      </c>
      <c r="D59" s="3" t="s">
        <v>1296</v>
      </c>
    </row>
    <row r="60" spans="1:4" ht="45" x14ac:dyDescent="0.25">
      <c r="A60" s="3" t="s">
        <v>82</v>
      </c>
      <c r="B60" s="3" t="s">
        <v>1161</v>
      </c>
      <c r="C60" s="4">
        <f t="shared" si="0"/>
        <v>1</v>
      </c>
      <c r="D60" s="3" t="s">
        <v>1280</v>
      </c>
    </row>
    <row r="61" spans="1:4" ht="45" x14ac:dyDescent="0.25">
      <c r="A61" s="3" t="s">
        <v>85</v>
      </c>
      <c r="B61" s="3" t="s">
        <v>1161</v>
      </c>
      <c r="C61" s="4">
        <f t="shared" si="0"/>
        <v>1</v>
      </c>
      <c r="D61" s="3" t="s">
        <v>1280</v>
      </c>
    </row>
    <row r="62" spans="1:4" ht="45" x14ac:dyDescent="0.25">
      <c r="A62" s="3" t="s">
        <v>87</v>
      </c>
      <c r="B62" s="3" t="s">
        <v>1161</v>
      </c>
      <c r="C62" s="4">
        <f t="shared" si="0"/>
        <v>1</v>
      </c>
      <c r="D62" s="3" t="s">
        <v>1280</v>
      </c>
    </row>
    <row r="63" spans="1:4" ht="45" x14ac:dyDescent="0.25">
      <c r="A63" s="3" t="s">
        <v>88</v>
      </c>
      <c r="B63" s="3" t="s">
        <v>1161</v>
      </c>
      <c r="C63" s="4">
        <f t="shared" si="0"/>
        <v>1</v>
      </c>
      <c r="D63" s="3" t="s">
        <v>1280</v>
      </c>
    </row>
    <row r="64" spans="1:4" ht="30" x14ac:dyDescent="0.25">
      <c r="A64" s="3" t="s">
        <v>89</v>
      </c>
      <c r="B64" s="3" t="s">
        <v>1177</v>
      </c>
      <c r="C64" s="4">
        <f t="shared" si="0"/>
        <v>1</v>
      </c>
      <c r="D64" s="3" t="s">
        <v>1297</v>
      </c>
    </row>
    <row r="65" spans="1:4" ht="30" x14ac:dyDescent="0.25">
      <c r="A65" s="3" t="s">
        <v>91</v>
      </c>
      <c r="B65" s="3" t="s">
        <v>1177</v>
      </c>
      <c r="C65" s="4">
        <f t="shared" si="0"/>
        <v>1</v>
      </c>
      <c r="D65" s="3" t="s">
        <v>1297</v>
      </c>
    </row>
    <row r="66" spans="1:4" ht="30" x14ac:dyDescent="0.25">
      <c r="A66" s="3" t="s">
        <v>92</v>
      </c>
      <c r="B66" s="3" t="s">
        <v>1177</v>
      </c>
      <c r="C66" s="4">
        <f t="shared" ref="C66:C129" si="1">COUNTIF(A:A, A66)</f>
        <v>1</v>
      </c>
      <c r="D66" s="3" t="s">
        <v>1297</v>
      </c>
    </row>
    <row r="67" spans="1:4" ht="30" x14ac:dyDescent="0.25">
      <c r="A67" s="3" t="s">
        <v>93</v>
      </c>
      <c r="B67" s="3" t="s">
        <v>1178</v>
      </c>
      <c r="C67" s="4">
        <f t="shared" si="1"/>
        <v>1</v>
      </c>
      <c r="D67" s="3" t="s">
        <v>1298</v>
      </c>
    </row>
    <row r="68" spans="1:4" ht="30" x14ac:dyDescent="0.25">
      <c r="A68" s="3" t="s">
        <v>96</v>
      </c>
      <c r="B68" s="3" t="s">
        <v>1179</v>
      </c>
      <c r="C68" s="4">
        <f t="shared" si="1"/>
        <v>1</v>
      </c>
      <c r="D68" s="3" t="s">
        <v>1299</v>
      </c>
    </row>
    <row r="69" spans="1:4" ht="30" x14ac:dyDescent="0.25">
      <c r="A69" s="3" t="s">
        <v>98</v>
      </c>
      <c r="B69" s="3" t="s">
        <v>1179</v>
      </c>
      <c r="C69" s="4">
        <f t="shared" si="1"/>
        <v>1</v>
      </c>
      <c r="D69" s="3" t="s">
        <v>1299</v>
      </c>
    </row>
    <row r="70" spans="1:4" ht="30" x14ac:dyDescent="0.25">
      <c r="A70" s="3" t="s">
        <v>100</v>
      </c>
      <c r="B70" s="3" t="s">
        <v>1180</v>
      </c>
      <c r="C70" s="4">
        <f t="shared" si="1"/>
        <v>1</v>
      </c>
      <c r="D70" s="3" t="s">
        <v>1300</v>
      </c>
    </row>
    <row r="71" spans="1:4" ht="30" x14ac:dyDescent="0.25">
      <c r="A71" s="3" t="s">
        <v>102</v>
      </c>
      <c r="B71" s="3" t="s">
        <v>1180</v>
      </c>
      <c r="C71" s="4">
        <f t="shared" si="1"/>
        <v>1</v>
      </c>
      <c r="D71" s="3" t="s">
        <v>1300</v>
      </c>
    </row>
    <row r="72" spans="1:4" ht="30" x14ac:dyDescent="0.25">
      <c r="A72" s="3" t="s">
        <v>104</v>
      </c>
      <c r="B72" s="3" t="s">
        <v>1180</v>
      </c>
      <c r="C72" s="4">
        <f t="shared" si="1"/>
        <v>1</v>
      </c>
      <c r="D72" s="3" t="s">
        <v>1300</v>
      </c>
    </row>
    <row r="73" spans="1:4" ht="30" x14ac:dyDescent="0.25">
      <c r="A73" s="3" t="s">
        <v>105</v>
      </c>
      <c r="B73" s="3" t="s">
        <v>1180</v>
      </c>
      <c r="C73" s="4">
        <f t="shared" si="1"/>
        <v>1</v>
      </c>
      <c r="D73" s="3" t="s">
        <v>1300</v>
      </c>
    </row>
    <row r="74" spans="1:4" ht="30" x14ac:dyDescent="0.25">
      <c r="A74" s="3" t="s">
        <v>106</v>
      </c>
      <c r="B74" s="3" t="s">
        <v>1180</v>
      </c>
      <c r="C74" s="4">
        <f t="shared" si="1"/>
        <v>1</v>
      </c>
      <c r="D74" s="3" t="s">
        <v>1300</v>
      </c>
    </row>
    <row r="75" spans="1:4" ht="30" x14ac:dyDescent="0.25">
      <c r="A75" s="3" t="s">
        <v>107</v>
      </c>
      <c r="B75" s="3" t="s">
        <v>1180</v>
      </c>
      <c r="C75" s="4">
        <f t="shared" si="1"/>
        <v>1</v>
      </c>
      <c r="D75" s="3" t="s">
        <v>1300</v>
      </c>
    </row>
    <row r="76" spans="1:4" ht="45" x14ac:dyDescent="0.25">
      <c r="A76" s="3" t="s">
        <v>109</v>
      </c>
      <c r="B76" s="3" t="s">
        <v>1181</v>
      </c>
      <c r="C76" s="4">
        <f t="shared" si="1"/>
        <v>1</v>
      </c>
      <c r="D76" s="3" t="s">
        <v>1301</v>
      </c>
    </row>
    <row r="77" spans="1:4" ht="45" x14ac:dyDescent="0.25">
      <c r="A77" s="3" t="s">
        <v>111</v>
      </c>
      <c r="B77" s="3" t="s">
        <v>1181</v>
      </c>
      <c r="C77" s="4">
        <f t="shared" si="1"/>
        <v>1</v>
      </c>
      <c r="D77" s="3" t="s">
        <v>1301</v>
      </c>
    </row>
    <row r="78" spans="1:4" ht="45" x14ac:dyDescent="0.25">
      <c r="A78" s="3" t="s">
        <v>112</v>
      </c>
      <c r="B78" s="3" t="s">
        <v>1181</v>
      </c>
      <c r="C78" s="4">
        <f t="shared" si="1"/>
        <v>1</v>
      </c>
      <c r="D78" s="3" t="s">
        <v>1301</v>
      </c>
    </row>
    <row r="79" spans="1:4" ht="45" x14ac:dyDescent="0.25">
      <c r="A79" s="3" t="s">
        <v>113</v>
      </c>
      <c r="B79" s="3" t="s">
        <v>1181</v>
      </c>
      <c r="C79" s="4">
        <f t="shared" si="1"/>
        <v>1</v>
      </c>
      <c r="D79" s="3" t="s">
        <v>1301</v>
      </c>
    </row>
    <row r="80" spans="1:4" ht="45" x14ac:dyDescent="0.25">
      <c r="A80" s="3" t="s">
        <v>114</v>
      </c>
      <c r="B80" s="3" t="s">
        <v>1181</v>
      </c>
      <c r="C80" s="4">
        <f t="shared" si="1"/>
        <v>1</v>
      </c>
      <c r="D80" s="3" t="s">
        <v>1301</v>
      </c>
    </row>
    <row r="81" spans="1:4" ht="45" x14ac:dyDescent="0.25">
      <c r="A81" s="3" t="s">
        <v>115</v>
      </c>
      <c r="B81" s="3" t="s">
        <v>1181</v>
      </c>
      <c r="C81" s="4">
        <f t="shared" si="1"/>
        <v>1</v>
      </c>
      <c r="D81" s="3" t="s">
        <v>1301</v>
      </c>
    </row>
    <row r="82" spans="1:4" ht="45" x14ac:dyDescent="0.25">
      <c r="A82" s="3" t="s">
        <v>116</v>
      </c>
      <c r="B82" s="3" t="s">
        <v>1181</v>
      </c>
      <c r="C82" s="4">
        <f t="shared" si="1"/>
        <v>1</v>
      </c>
      <c r="D82" s="3" t="s">
        <v>1301</v>
      </c>
    </row>
    <row r="83" spans="1:4" ht="45" x14ac:dyDescent="0.25">
      <c r="A83" s="3" t="s">
        <v>117</v>
      </c>
      <c r="B83" s="3" t="s">
        <v>1181</v>
      </c>
      <c r="C83" s="4">
        <f t="shared" si="1"/>
        <v>1</v>
      </c>
      <c r="D83" s="3" t="s">
        <v>1301</v>
      </c>
    </row>
    <row r="84" spans="1:4" ht="45" x14ac:dyDescent="0.25">
      <c r="A84" s="3" t="s">
        <v>118</v>
      </c>
      <c r="B84" s="3" t="s">
        <v>1181</v>
      </c>
      <c r="C84" s="4">
        <f t="shared" si="1"/>
        <v>1</v>
      </c>
      <c r="D84" s="3" t="s">
        <v>1301</v>
      </c>
    </row>
    <row r="85" spans="1:4" ht="30" x14ac:dyDescent="0.25">
      <c r="A85" s="3" t="s">
        <v>119</v>
      </c>
      <c r="B85" s="3" t="s">
        <v>1182</v>
      </c>
      <c r="C85" s="4">
        <f t="shared" si="1"/>
        <v>1</v>
      </c>
      <c r="D85" s="3" t="s">
        <v>1302</v>
      </c>
    </row>
    <row r="86" spans="1:4" ht="30" x14ac:dyDescent="0.25">
      <c r="A86" s="3" t="s">
        <v>121</v>
      </c>
      <c r="B86" s="3" t="s">
        <v>1182</v>
      </c>
      <c r="C86" s="4">
        <f t="shared" si="1"/>
        <v>1</v>
      </c>
      <c r="D86" s="3" t="s">
        <v>1302</v>
      </c>
    </row>
    <row r="87" spans="1:4" ht="30" x14ac:dyDescent="0.25">
      <c r="A87" s="3" t="s">
        <v>123</v>
      </c>
      <c r="B87" s="3" t="s">
        <v>1182</v>
      </c>
      <c r="C87" s="4">
        <f t="shared" si="1"/>
        <v>1</v>
      </c>
      <c r="D87" s="3" t="s">
        <v>1302</v>
      </c>
    </row>
    <row r="88" spans="1:4" ht="30" x14ac:dyDescent="0.25">
      <c r="A88" s="3" t="s">
        <v>124</v>
      </c>
      <c r="B88" s="3" t="s">
        <v>1182</v>
      </c>
      <c r="C88" s="4">
        <f t="shared" si="1"/>
        <v>1</v>
      </c>
      <c r="D88" s="3" t="s">
        <v>1302</v>
      </c>
    </row>
    <row r="89" spans="1:4" ht="30" x14ac:dyDescent="0.25">
      <c r="A89" s="3" t="s">
        <v>125</v>
      </c>
      <c r="B89" s="3" t="s">
        <v>1182</v>
      </c>
      <c r="C89" s="4">
        <f t="shared" si="1"/>
        <v>1</v>
      </c>
      <c r="D89" s="3" t="s">
        <v>1302</v>
      </c>
    </row>
    <row r="90" spans="1:4" ht="30" x14ac:dyDescent="0.25">
      <c r="A90" s="3" t="s">
        <v>126</v>
      </c>
      <c r="B90" s="3" t="s">
        <v>1182</v>
      </c>
      <c r="C90" s="4">
        <f t="shared" si="1"/>
        <v>1</v>
      </c>
      <c r="D90" s="3" t="s">
        <v>1302</v>
      </c>
    </row>
    <row r="91" spans="1:4" ht="30" x14ac:dyDescent="0.25">
      <c r="A91" s="3" t="s">
        <v>127</v>
      </c>
      <c r="B91" s="3" t="s">
        <v>1182</v>
      </c>
      <c r="C91" s="4">
        <f t="shared" si="1"/>
        <v>1</v>
      </c>
      <c r="D91" s="3" t="s">
        <v>1302</v>
      </c>
    </row>
    <row r="92" spans="1:4" ht="30" x14ac:dyDescent="0.25">
      <c r="A92" s="3" t="s">
        <v>128</v>
      </c>
      <c r="B92" s="3" t="s">
        <v>1182</v>
      </c>
      <c r="C92" s="4">
        <f t="shared" si="1"/>
        <v>1</v>
      </c>
      <c r="D92" s="3" t="s">
        <v>1302</v>
      </c>
    </row>
    <row r="93" spans="1:4" ht="30" x14ac:dyDescent="0.25">
      <c r="A93" s="3" t="s">
        <v>129</v>
      </c>
      <c r="B93" s="3" t="s">
        <v>1182</v>
      </c>
      <c r="C93" s="4">
        <f t="shared" si="1"/>
        <v>1</v>
      </c>
      <c r="D93" s="3" t="s">
        <v>1302</v>
      </c>
    </row>
    <row r="94" spans="1:4" ht="30" x14ac:dyDescent="0.25">
      <c r="A94" s="3" t="s">
        <v>130</v>
      </c>
      <c r="B94" s="3" t="s">
        <v>1182</v>
      </c>
      <c r="C94" s="4">
        <f t="shared" si="1"/>
        <v>1</v>
      </c>
      <c r="D94" s="3" t="s">
        <v>1302</v>
      </c>
    </row>
    <row r="95" spans="1:4" ht="30" x14ac:dyDescent="0.25">
      <c r="A95" s="3" t="s">
        <v>131</v>
      </c>
      <c r="B95" s="3" t="s">
        <v>1182</v>
      </c>
      <c r="C95" s="4">
        <f t="shared" si="1"/>
        <v>1</v>
      </c>
      <c r="D95" s="3" t="s">
        <v>1302</v>
      </c>
    </row>
    <row r="96" spans="1:4" ht="30" x14ac:dyDescent="0.25">
      <c r="A96" s="3" t="s">
        <v>132</v>
      </c>
      <c r="B96" s="3" t="s">
        <v>1182</v>
      </c>
      <c r="C96" s="4">
        <f t="shared" si="1"/>
        <v>1</v>
      </c>
      <c r="D96" s="3" t="s">
        <v>1302</v>
      </c>
    </row>
    <row r="97" spans="1:4" ht="30" x14ac:dyDescent="0.25">
      <c r="A97" s="3" t="s">
        <v>133</v>
      </c>
      <c r="B97" s="3" t="s">
        <v>1182</v>
      </c>
      <c r="C97" s="4">
        <f t="shared" si="1"/>
        <v>1</v>
      </c>
      <c r="D97" s="3" t="s">
        <v>1302</v>
      </c>
    </row>
    <row r="98" spans="1:4" x14ac:dyDescent="0.25">
      <c r="A98" s="3" t="s">
        <v>134</v>
      </c>
      <c r="B98" s="3" t="s">
        <v>1275</v>
      </c>
      <c r="C98" s="4">
        <f t="shared" si="1"/>
        <v>2</v>
      </c>
      <c r="D98" s="3" t="s">
        <v>1303</v>
      </c>
    </row>
    <row r="99" spans="1:4" ht="30" x14ac:dyDescent="0.25">
      <c r="A99" s="3" t="s">
        <v>134</v>
      </c>
      <c r="B99" s="3" t="s">
        <v>1183</v>
      </c>
      <c r="C99" s="4">
        <f t="shared" si="1"/>
        <v>2</v>
      </c>
      <c r="D99" s="3" t="s">
        <v>1304</v>
      </c>
    </row>
    <row r="100" spans="1:4" ht="45" x14ac:dyDescent="0.25">
      <c r="A100" s="3" t="s">
        <v>136</v>
      </c>
      <c r="B100" s="3" t="s">
        <v>1184</v>
      </c>
      <c r="C100" s="4">
        <f t="shared" si="1"/>
        <v>1</v>
      </c>
      <c r="D100" s="3" t="s">
        <v>1305</v>
      </c>
    </row>
    <row r="101" spans="1:4" ht="45" x14ac:dyDescent="0.25">
      <c r="A101" s="3" t="s">
        <v>138</v>
      </c>
      <c r="B101" s="3" t="s">
        <v>1184</v>
      </c>
      <c r="C101" s="4">
        <f t="shared" si="1"/>
        <v>1</v>
      </c>
      <c r="D101" s="3" t="s">
        <v>1305</v>
      </c>
    </row>
    <row r="102" spans="1:4" ht="45" x14ac:dyDescent="0.25">
      <c r="A102" s="3" t="s">
        <v>139</v>
      </c>
      <c r="B102" s="3" t="s">
        <v>1184</v>
      </c>
      <c r="C102" s="4">
        <f t="shared" si="1"/>
        <v>1</v>
      </c>
      <c r="D102" s="3" t="s">
        <v>1305</v>
      </c>
    </row>
    <row r="103" spans="1:4" ht="45" x14ac:dyDescent="0.25">
      <c r="A103" s="3" t="s">
        <v>140</v>
      </c>
      <c r="B103" s="3" t="s">
        <v>1184</v>
      </c>
      <c r="C103" s="4">
        <f t="shared" si="1"/>
        <v>1</v>
      </c>
      <c r="D103" s="3" t="s">
        <v>1305</v>
      </c>
    </row>
    <row r="104" spans="1:4" ht="45" x14ac:dyDescent="0.25">
      <c r="A104" s="3" t="s">
        <v>141</v>
      </c>
      <c r="B104" s="3" t="s">
        <v>1184</v>
      </c>
      <c r="C104" s="4">
        <f t="shared" si="1"/>
        <v>1</v>
      </c>
      <c r="D104" s="3" t="s">
        <v>1305</v>
      </c>
    </row>
    <row r="105" spans="1:4" ht="45" x14ac:dyDescent="0.25">
      <c r="A105" s="3" t="s">
        <v>142</v>
      </c>
      <c r="B105" s="3" t="s">
        <v>1184</v>
      </c>
      <c r="C105" s="4">
        <f t="shared" si="1"/>
        <v>1</v>
      </c>
      <c r="D105" s="3" t="s">
        <v>1305</v>
      </c>
    </row>
    <row r="106" spans="1:4" ht="45" x14ac:dyDescent="0.25">
      <c r="A106" s="3" t="s">
        <v>143</v>
      </c>
      <c r="B106" s="3" t="s">
        <v>1184</v>
      </c>
      <c r="C106" s="4">
        <f t="shared" si="1"/>
        <v>1</v>
      </c>
      <c r="D106" s="3" t="s">
        <v>1305</v>
      </c>
    </row>
    <row r="107" spans="1:4" ht="45" x14ac:dyDescent="0.25">
      <c r="A107" s="3" t="s">
        <v>144</v>
      </c>
      <c r="B107" s="3" t="s">
        <v>1184</v>
      </c>
      <c r="C107" s="4">
        <f t="shared" si="1"/>
        <v>1</v>
      </c>
      <c r="D107" s="3" t="s">
        <v>1305</v>
      </c>
    </row>
    <row r="108" spans="1:4" ht="45" x14ac:dyDescent="0.25">
      <c r="A108" s="3" t="s">
        <v>145</v>
      </c>
      <c r="B108" s="3" t="s">
        <v>1184</v>
      </c>
      <c r="C108" s="4">
        <f t="shared" si="1"/>
        <v>1</v>
      </c>
      <c r="D108" s="3" t="s">
        <v>1305</v>
      </c>
    </row>
    <row r="109" spans="1:4" ht="45" x14ac:dyDescent="0.25">
      <c r="A109" s="3" t="s">
        <v>146</v>
      </c>
      <c r="B109" s="3" t="s">
        <v>1184</v>
      </c>
      <c r="C109" s="4">
        <f t="shared" si="1"/>
        <v>1</v>
      </c>
      <c r="D109" s="3" t="s">
        <v>1305</v>
      </c>
    </row>
    <row r="110" spans="1:4" ht="45" x14ac:dyDescent="0.25">
      <c r="A110" s="3" t="s">
        <v>147</v>
      </c>
      <c r="B110" s="3" t="s">
        <v>1184</v>
      </c>
      <c r="C110" s="4">
        <f t="shared" si="1"/>
        <v>1</v>
      </c>
      <c r="D110" s="3" t="s">
        <v>1305</v>
      </c>
    </row>
    <row r="111" spans="1:4" ht="45" x14ac:dyDescent="0.25">
      <c r="A111" s="3" t="s">
        <v>148</v>
      </c>
      <c r="B111" s="3" t="s">
        <v>1184</v>
      </c>
      <c r="C111" s="4">
        <f t="shared" si="1"/>
        <v>1</v>
      </c>
      <c r="D111" s="3" t="s">
        <v>1305</v>
      </c>
    </row>
    <row r="112" spans="1:4" ht="45" x14ac:dyDescent="0.25">
      <c r="A112" s="3" t="s">
        <v>149</v>
      </c>
      <c r="B112" s="3" t="s">
        <v>1184</v>
      </c>
      <c r="C112" s="4">
        <f t="shared" si="1"/>
        <v>1</v>
      </c>
      <c r="D112" s="3" t="s">
        <v>1305</v>
      </c>
    </row>
    <row r="113" spans="1:4" ht="45" x14ac:dyDescent="0.25">
      <c r="A113" s="3" t="s">
        <v>150</v>
      </c>
      <c r="B113" s="3" t="s">
        <v>1184</v>
      </c>
      <c r="C113" s="4">
        <f t="shared" si="1"/>
        <v>1</v>
      </c>
      <c r="D113" s="3" t="s">
        <v>1305</v>
      </c>
    </row>
    <row r="114" spans="1:4" ht="45" x14ac:dyDescent="0.25">
      <c r="A114" s="3" t="s">
        <v>151</v>
      </c>
      <c r="B114" s="3" t="s">
        <v>1185</v>
      </c>
      <c r="C114" s="4">
        <f t="shared" si="1"/>
        <v>1</v>
      </c>
      <c r="D114" s="3" t="s">
        <v>1306</v>
      </c>
    </row>
    <row r="115" spans="1:4" ht="45" x14ac:dyDescent="0.25">
      <c r="A115" s="3" t="s">
        <v>153</v>
      </c>
      <c r="B115" s="3" t="s">
        <v>1186</v>
      </c>
      <c r="C115" s="4">
        <f t="shared" si="1"/>
        <v>1</v>
      </c>
      <c r="D115" s="3" t="s">
        <v>1307</v>
      </c>
    </row>
    <row r="116" spans="1:4" ht="45" x14ac:dyDescent="0.25">
      <c r="A116" s="3" t="s">
        <v>155</v>
      </c>
      <c r="B116" s="3" t="s">
        <v>1187</v>
      </c>
      <c r="C116" s="4">
        <f t="shared" si="1"/>
        <v>1</v>
      </c>
      <c r="D116" s="3" t="s">
        <v>1308</v>
      </c>
    </row>
    <row r="117" spans="1:4" ht="45" x14ac:dyDescent="0.25">
      <c r="A117" s="3" t="s">
        <v>157</v>
      </c>
      <c r="B117" s="3" t="s">
        <v>1188</v>
      </c>
      <c r="C117" s="4">
        <f t="shared" si="1"/>
        <v>1</v>
      </c>
      <c r="D117" s="3" t="s">
        <v>1309</v>
      </c>
    </row>
    <row r="118" spans="1:4" ht="45" x14ac:dyDescent="0.25">
      <c r="A118" s="3" t="s">
        <v>159</v>
      </c>
      <c r="B118" s="3" t="s">
        <v>1188</v>
      </c>
      <c r="C118" s="4">
        <f t="shared" si="1"/>
        <v>1</v>
      </c>
      <c r="D118" s="3" t="s">
        <v>1309</v>
      </c>
    </row>
    <row r="119" spans="1:4" ht="45" x14ac:dyDescent="0.25">
      <c r="A119" s="3" t="s">
        <v>160</v>
      </c>
      <c r="B119" s="3" t="s">
        <v>1187</v>
      </c>
      <c r="C119" s="4">
        <f t="shared" si="1"/>
        <v>1</v>
      </c>
      <c r="D119" s="3" t="s">
        <v>1308</v>
      </c>
    </row>
    <row r="120" spans="1:4" ht="45" x14ac:dyDescent="0.25">
      <c r="A120" s="3" t="s">
        <v>161</v>
      </c>
      <c r="B120" s="3" t="s">
        <v>1188</v>
      </c>
      <c r="C120" s="4">
        <f t="shared" si="1"/>
        <v>1</v>
      </c>
      <c r="D120" s="3" t="s">
        <v>1309</v>
      </c>
    </row>
    <row r="121" spans="1:4" ht="45" x14ac:dyDescent="0.25">
      <c r="A121" s="3" t="s">
        <v>162</v>
      </c>
      <c r="B121" s="3" t="s">
        <v>1187</v>
      </c>
      <c r="C121" s="4">
        <f t="shared" si="1"/>
        <v>1</v>
      </c>
      <c r="D121" s="3" t="s">
        <v>1308</v>
      </c>
    </row>
    <row r="122" spans="1:4" ht="45" x14ac:dyDescent="0.25">
      <c r="A122" s="3" t="s">
        <v>164</v>
      </c>
      <c r="B122" s="3" t="s">
        <v>1187</v>
      </c>
      <c r="C122" s="4">
        <f t="shared" si="1"/>
        <v>1</v>
      </c>
      <c r="D122" s="3" t="s">
        <v>1308</v>
      </c>
    </row>
    <row r="123" spans="1:4" ht="75" x14ac:dyDescent="0.25">
      <c r="A123" s="3" t="s">
        <v>165</v>
      </c>
      <c r="B123" s="3" t="s">
        <v>1189</v>
      </c>
      <c r="C123" s="4">
        <f t="shared" si="1"/>
        <v>1</v>
      </c>
      <c r="D123" s="3" t="s">
        <v>1310</v>
      </c>
    </row>
    <row r="124" spans="1:4" x14ac:dyDescent="0.25">
      <c r="A124" s="3" t="s">
        <v>167</v>
      </c>
      <c r="B124" s="3" t="s">
        <v>1275</v>
      </c>
      <c r="C124" s="4">
        <f t="shared" si="1"/>
        <v>2</v>
      </c>
      <c r="D124" s="3" t="s">
        <v>1303</v>
      </c>
    </row>
    <row r="125" spans="1:4" ht="30" x14ac:dyDescent="0.25">
      <c r="A125" s="3" t="s">
        <v>167</v>
      </c>
      <c r="B125" s="3" t="s">
        <v>1183</v>
      </c>
      <c r="C125" s="4">
        <f t="shared" si="1"/>
        <v>2</v>
      </c>
      <c r="D125" s="3" t="s">
        <v>1304</v>
      </c>
    </row>
    <row r="126" spans="1:4" ht="30" x14ac:dyDescent="0.25">
      <c r="A126" s="3" t="s">
        <v>168</v>
      </c>
      <c r="B126" s="3" t="s">
        <v>1190</v>
      </c>
      <c r="C126" s="4">
        <f t="shared" si="1"/>
        <v>1</v>
      </c>
      <c r="D126" s="3" t="s">
        <v>1311</v>
      </c>
    </row>
    <row r="127" spans="1:4" ht="30" x14ac:dyDescent="0.25">
      <c r="A127" s="3" t="s">
        <v>170</v>
      </c>
      <c r="B127" s="3" t="s">
        <v>1191</v>
      </c>
      <c r="C127" s="4">
        <f t="shared" si="1"/>
        <v>1</v>
      </c>
      <c r="D127" s="3" t="s">
        <v>1312</v>
      </c>
    </row>
    <row r="128" spans="1:4" x14ac:dyDescent="0.25">
      <c r="A128" s="3" t="s">
        <v>172</v>
      </c>
      <c r="B128" s="3" t="s">
        <v>1275</v>
      </c>
      <c r="C128" s="4">
        <f t="shared" si="1"/>
        <v>2</v>
      </c>
      <c r="D128" s="3" t="s">
        <v>1303</v>
      </c>
    </row>
    <row r="129" spans="1:4" ht="30" x14ac:dyDescent="0.25">
      <c r="A129" s="3" t="s">
        <v>172</v>
      </c>
      <c r="B129" s="3" t="s">
        <v>1183</v>
      </c>
      <c r="C129" s="4">
        <f t="shared" si="1"/>
        <v>2</v>
      </c>
      <c r="D129" s="3" t="s">
        <v>1304</v>
      </c>
    </row>
    <row r="130" spans="1:4" ht="30" x14ac:dyDescent="0.25">
      <c r="A130" s="3" t="s">
        <v>173</v>
      </c>
      <c r="B130" s="3" t="s">
        <v>1192</v>
      </c>
      <c r="C130" s="4">
        <f t="shared" ref="C130:C193" si="2">COUNTIF(A:A, A130)</f>
        <v>1</v>
      </c>
      <c r="D130" s="3" t="s">
        <v>1313</v>
      </c>
    </row>
    <row r="131" spans="1:4" ht="30" x14ac:dyDescent="0.25">
      <c r="A131" s="3" t="s">
        <v>175</v>
      </c>
      <c r="B131" s="3" t="s">
        <v>1193</v>
      </c>
      <c r="C131" s="4">
        <f t="shared" si="2"/>
        <v>1</v>
      </c>
      <c r="D131" s="3" t="s">
        <v>1314</v>
      </c>
    </row>
    <row r="132" spans="1:4" ht="30" x14ac:dyDescent="0.25">
      <c r="A132" s="3" t="s">
        <v>177</v>
      </c>
      <c r="B132" s="3" t="s">
        <v>1193</v>
      </c>
      <c r="C132" s="4">
        <f t="shared" si="2"/>
        <v>1</v>
      </c>
      <c r="D132" s="3" t="s">
        <v>1314</v>
      </c>
    </row>
    <row r="133" spans="1:4" ht="30" x14ac:dyDescent="0.25">
      <c r="A133" s="3" t="s">
        <v>179</v>
      </c>
      <c r="B133" s="3" t="s">
        <v>1193</v>
      </c>
      <c r="C133" s="4">
        <f t="shared" si="2"/>
        <v>1</v>
      </c>
      <c r="D133" s="3" t="s">
        <v>1314</v>
      </c>
    </row>
    <row r="134" spans="1:4" ht="30" x14ac:dyDescent="0.25">
      <c r="A134" s="3" t="s">
        <v>180</v>
      </c>
      <c r="B134" s="3" t="s">
        <v>1194</v>
      </c>
      <c r="C134" s="4">
        <f t="shared" si="2"/>
        <v>1</v>
      </c>
      <c r="D134" s="3" t="s">
        <v>1315</v>
      </c>
    </row>
    <row r="135" spans="1:4" ht="30" x14ac:dyDescent="0.25">
      <c r="A135" s="3" t="s">
        <v>182</v>
      </c>
      <c r="B135" s="3" t="s">
        <v>1194</v>
      </c>
      <c r="C135" s="4">
        <f t="shared" si="2"/>
        <v>1</v>
      </c>
      <c r="D135" s="3" t="s">
        <v>1315</v>
      </c>
    </row>
    <row r="136" spans="1:4" ht="30" x14ac:dyDescent="0.25">
      <c r="A136" s="3" t="s">
        <v>183</v>
      </c>
      <c r="B136" s="3" t="s">
        <v>1194</v>
      </c>
      <c r="C136" s="4">
        <f t="shared" si="2"/>
        <v>1</v>
      </c>
      <c r="D136" s="3" t="s">
        <v>1315</v>
      </c>
    </row>
    <row r="137" spans="1:4" ht="30" x14ac:dyDescent="0.25">
      <c r="A137" s="3" t="s">
        <v>184</v>
      </c>
      <c r="B137" s="3" t="s">
        <v>1194</v>
      </c>
      <c r="C137" s="4">
        <f t="shared" si="2"/>
        <v>1</v>
      </c>
      <c r="D137" s="3" t="s">
        <v>1315</v>
      </c>
    </row>
    <row r="138" spans="1:4" x14ac:dyDescent="0.25">
      <c r="A138" s="3" t="s">
        <v>185</v>
      </c>
      <c r="B138" s="3" t="s">
        <v>1195</v>
      </c>
      <c r="C138" s="4">
        <f t="shared" si="2"/>
        <v>1</v>
      </c>
      <c r="D138" s="3" t="s">
        <v>1316</v>
      </c>
    </row>
    <row r="139" spans="1:4" ht="60" x14ac:dyDescent="0.25">
      <c r="A139" s="3" t="s">
        <v>187</v>
      </c>
      <c r="B139" s="3" t="s">
        <v>1196</v>
      </c>
      <c r="C139" s="4">
        <f t="shared" si="2"/>
        <v>1</v>
      </c>
      <c r="D139" s="3" t="s">
        <v>1317</v>
      </c>
    </row>
    <row r="140" spans="1:4" ht="30" x14ac:dyDescent="0.25">
      <c r="A140" s="3" t="s">
        <v>189</v>
      </c>
      <c r="B140" s="3" t="s">
        <v>1193</v>
      </c>
      <c r="C140" s="4">
        <f t="shared" si="2"/>
        <v>1</v>
      </c>
      <c r="D140" s="3" t="s">
        <v>1314</v>
      </c>
    </row>
    <row r="141" spans="1:4" ht="30" x14ac:dyDescent="0.25">
      <c r="A141" s="3" t="s">
        <v>190</v>
      </c>
      <c r="B141" s="3" t="s">
        <v>1193</v>
      </c>
      <c r="C141" s="4">
        <f t="shared" si="2"/>
        <v>2</v>
      </c>
      <c r="D141" s="3" t="s">
        <v>1314</v>
      </c>
    </row>
    <row r="142" spans="1:4" ht="45" x14ac:dyDescent="0.25">
      <c r="A142" s="3" t="s">
        <v>190</v>
      </c>
      <c r="B142" s="3" t="s">
        <v>1197</v>
      </c>
      <c r="C142" s="4">
        <f t="shared" si="2"/>
        <v>2</v>
      </c>
      <c r="D142" s="3" t="s">
        <v>1318</v>
      </c>
    </row>
    <row r="143" spans="1:4" ht="30" x14ac:dyDescent="0.25">
      <c r="A143" s="3" t="s">
        <v>192</v>
      </c>
      <c r="B143" s="3" t="s">
        <v>1193</v>
      </c>
      <c r="C143" s="4">
        <f t="shared" si="2"/>
        <v>1</v>
      </c>
      <c r="D143" s="3" t="s">
        <v>1314</v>
      </c>
    </row>
    <row r="144" spans="1:4" ht="30" x14ac:dyDescent="0.25">
      <c r="A144" s="3" t="s">
        <v>193</v>
      </c>
      <c r="B144" s="3" t="s">
        <v>1193</v>
      </c>
      <c r="C144" s="4">
        <f t="shared" si="2"/>
        <v>1</v>
      </c>
      <c r="D144" s="3" t="s">
        <v>1314</v>
      </c>
    </row>
    <row r="145" spans="1:4" ht="30" x14ac:dyDescent="0.25">
      <c r="A145" s="3" t="s">
        <v>194</v>
      </c>
      <c r="B145" s="3" t="s">
        <v>1193</v>
      </c>
      <c r="C145" s="4">
        <f t="shared" si="2"/>
        <v>1</v>
      </c>
      <c r="D145" s="3" t="s">
        <v>1314</v>
      </c>
    </row>
    <row r="146" spans="1:4" ht="30" x14ac:dyDescent="0.25">
      <c r="A146" s="3" t="s">
        <v>195</v>
      </c>
      <c r="B146" s="3" t="s">
        <v>1193</v>
      </c>
      <c r="C146" s="4">
        <f t="shared" si="2"/>
        <v>1</v>
      </c>
      <c r="D146" s="3" t="s">
        <v>1314</v>
      </c>
    </row>
    <row r="147" spans="1:4" ht="30" x14ac:dyDescent="0.25">
      <c r="A147" s="3" t="s">
        <v>196</v>
      </c>
      <c r="B147" s="3" t="s">
        <v>1193</v>
      </c>
      <c r="C147" s="4">
        <f t="shared" si="2"/>
        <v>1</v>
      </c>
      <c r="D147" s="3" t="s">
        <v>1314</v>
      </c>
    </row>
    <row r="148" spans="1:4" ht="30" x14ac:dyDescent="0.25">
      <c r="A148" s="3" t="s">
        <v>197</v>
      </c>
      <c r="B148" s="3" t="s">
        <v>1193</v>
      </c>
      <c r="C148" s="4">
        <f t="shared" si="2"/>
        <v>1</v>
      </c>
      <c r="D148" s="3" t="s">
        <v>1314</v>
      </c>
    </row>
    <row r="149" spans="1:4" ht="30" x14ac:dyDescent="0.25">
      <c r="A149" s="3" t="s">
        <v>198</v>
      </c>
      <c r="B149" s="3" t="s">
        <v>1193</v>
      </c>
      <c r="C149" s="4">
        <f t="shared" si="2"/>
        <v>1</v>
      </c>
      <c r="D149" s="3" t="s">
        <v>1314</v>
      </c>
    </row>
    <row r="150" spans="1:4" ht="30" x14ac:dyDescent="0.25">
      <c r="A150" s="3" t="s">
        <v>199</v>
      </c>
      <c r="B150" s="3" t="s">
        <v>1193</v>
      </c>
      <c r="C150" s="4">
        <f t="shared" si="2"/>
        <v>1</v>
      </c>
      <c r="D150" s="3" t="s">
        <v>1314</v>
      </c>
    </row>
    <row r="151" spans="1:4" ht="30" x14ac:dyDescent="0.25">
      <c r="A151" s="3" t="s">
        <v>200</v>
      </c>
      <c r="B151" s="3" t="s">
        <v>1193</v>
      </c>
      <c r="C151" s="4">
        <f t="shared" si="2"/>
        <v>1</v>
      </c>
      <c r="D151" s="3" t="s">
        <v>1314</v>
      </c>
    </row>
    <row r="152" spans="1:4" ht="30" x14ac:dyDescent="0.25">
      <c r="A152" s="3" t="s">
        <v>201</v>
      </c>
      <c r="B152" s="3" t="s">
        <v>1193</v>
      </c>
      <c r="C152" s="4">
        <f t="shared" si="2"/>
        <v>2</v>
      </c>
      <c r="D152" s="3" t="s">
        <v>1314</v>
      </c>
    </row>
    <row r="153" spans="1:4" ht="45" x14ac:dyDescent="0.25">
      <c r="A153" s="3" t="s">
        <v>201</v>
      </c>
      <c r="B153" s="3" t="s">
        <v>1197</v>
      </c>
      <c r="C153" s="4">
        <f t="shared" si="2"/>
        <v>2</v>
      </c>
      <c r="D153" s="3" t="s">
        <v>1318</v>
      </c>
    </row>
    <row r="154" spans="1:4" ht="30" x14ac:dyDescent="0.25">
      <c r="A154" s="3" t="s">
        <v>202</v>
      </c>
      <c r="B154" s="3" t="s">
        <v>1193</v>
      </c>
      <c r="C154" s="4">
        <f t="shared" si="2"/>
        <v>2</v>
      </c>
      <c r="D154" s="3" t="s">
        <v>1314</v>
      </c>
    </row>
    <row r="155" spans="1:4" ht="45" x14ac:dyDescent="0.25">
      <c r="A155" s="3" t="s">
        <v>202</v>
      </c>
      <c r="B155" s="3" t="s">
        <v>1197</v>
      </c>
      <c r="C155" s="4">
        <f t="shared" si="2"/>
        <v>2</v>
      </c>
      <c r="D155" s="3" t="s">
        <v>1318</v>
      </c>
    </row>
    <row r="156" spans="1:4" ht="30" x14ac:dyDescent="0.25">
      <c r="A156" s="3" t="s">
        <v>203</v>
      </c>
      <c r="B156" s="3" t="s">
        <v>1193</v>
      </c>
      <c r="C156" s="4">
        <f t="shared" si="2"/>
        <v>1</v>
      </c>
      <c r="D156" s="3" t="s">
        <v>1314</v>
      </c>
    </row>
    <row r="157" spans="1:4" ht="30" x14ac:dyDescent="0.25">
      <c r="A157" s="3" t="s">
        <v>204</v>
      </c>
      <c r="B157" s="3" t="s">
        <v>1193</v>
      </c>
      <c r="C157" s="4">
        <f t="shared" si="2"/>
        <v>1</v>
      </c>
      <c r="D157" s="3" t="s">
        <v>1314</v>
      </c>
    </row>
    <row r="158" spans="1:4" ht="30" x14ac:dyDescent="0.25">
      <c r="A158" s="3" t="s">
        <v>205</v>
      </c>
      <c r="B158" s="3" t="s">
        <v>1193</v>
      </c>
      <c r="C158" s="4">
        <f t="shared" si="2"/>
        <v>1</v>
      </c>
      <c r="D158" s="3" t="s">
        <v>1314</v>
      </c>
    </row>
    <row r="159" spans="1:4" ht="30" x14ac:dyDescent="0.25">
      <c r="A159" s="3" t="s">
        <v>207</v>
      </c>
      <c r="B159" s="3" t="s">
        <v>1193</v>
      </c>
      <c r="C159" s="4">
        <f t="shared" si="2"/>
        <v>1</v>
      </c>
      <c r="D159" s="3" t="s">
        <v>1314</v>
      </c>
    </row>
    <row r="160" spans="1:4" ht="30" x14ac:dyDescent="0.25">
      <c r="A160" s="3" t="s">
        <v>208</v>
      </c>
      <c r="B160" s="3" t="s">
        <v>1193</v>
      </c>
      <c r="C160" s="4">
        <f t="shared" si="2"/>
        <v>1</v>
      </c>
      <c r="D160" s="3" t="s">
        <v>1314</v>
      </c>
    </row>
    <row r="161" spans="1:4" ht="30" x14ac:dyDescent="0.25">
      <c r="A161" s="3" t="s">
        <v>209</v>
      </c>
      <c r="B161" s="3" t="s">
        <v>1193</v>
      </c>
      <c r="C161" s="4">
        <f t="shared" si="2"/>
        <v>2</v>
      </c>
      <c r="D161" s="3" t="s">
        <v>1314</v>
      </c>
    </row>
    <row r="162" spans="1:4" ht="45" x14ac:dyDescent="0.25">
      <c r="A162" s="3" t="s">
        <v>209</v>
      </c>
      <c r="B162" s="3" t="s">
        <v>1197</v>
      </c>
      <c r="C162" s="4">
        <f t="shared" si="2"/>
        <v>2</v>
      </c>
      <c r="D162" s="3" t="s">
        <v>1318</v>
      </c>
    </row>
    <row r="163" spans="1:4" ht="30" x14ac:dyDescent="0.25">
      <c r="A163" s="3" t="s">
        <v>210</v>
      </c>
      <c r="B163" s="3" t="s">
        <v>1193</v>
      </c>
      <c r="C163" s="4">
        <f t="shared" si="2"/>
        <v>2</v>
      </c>
      <c r="D163" s="3" t="s">
        <v>1314</v>
      </c>
    </row>
    <row r="164" spans="1:4" ht="45" x14ac:dyDescent="0.25">
      <c r="A164" s="3" t="s">
        <v>210</v>
      </c>
      <c r="B164" s="3" t="s">
        <v>1197</v>
      </c>
      <c r="C164" s="4">
        <f t="shared" si="2"/>
        <v>2</v>
      </c>
      <c r="D164" s="3" t="s">
        <v>1318</v>
      </c>
    </row>
    <row r="165" spans="1:4" ht="30" x14ac:dyDescent="0.25">
      <c r="A165" s="3" t="s">
        <v>211</v>
      </c>
      <c r="B165" s="3" t="s">
        <v>1193</v>
      </c>
      <c r="C165" s="4">
        <f t="shared" si="2"/>
        <v>2</v>
      </c>
      <c r="D165" s="3" t="s">
        <v>1314</v>
      </c>
    </row>
    <row r="166" spans="1:4" ht="45" x14ac:dyDescent="0.25">
      <c r="A166" s="3" t="s">
        <v>211</v>
      </c>
      <c r="B166" s="3" t="s">
        <v>1197</v>
      </c>
      <c r="C166" s="4">
        <f t="shared" si="2"/>
        <v>2</v>
      </c>
      <c r="D166" s="3" t="s">
        <v>1318</v>
      </c>
    </row>
    <row r="167" spans="1:4" ht="30" x14ac:dyDescent="0.25">
      <c r="A167" s="3" t="s">
        <v>212</v>
      </c>
      <c r="B167" s="3" t="s">
        <v>1193</v>
      </c>
      <c r="C167" s="4">
        <f t="shared" si="2"/>
        <v>1</v>
      </c>
      <c r="D167" s="3" t="s">
        <v>1314</v>
      </c>
    </row>
    <row r="168" spans="1:4" ht="30" x14ac:dyDescent="0.25">
      <c r="A168" s="3" t="s">
        <v>213</v>
      </c>
      <c r="B168" s="3" t="s">
        <v>1193</v>
      </c>
      <c r="C168" s="4">
        <f t="shared" si="2"/>
        <v>1</v>
      </c>
      <c r="D168" s="3" t="s">
        <v>1314</v>
      </c>
    </row>
    <row r="169" spans="1:4" ht="30" x14ac:dyDescent="0.25">
      <c r="A169" s="3" t="s">
        <v>214</v>
      </c>
      <c r="B169" s="3" t="s">
        <v>1193</v>
      </c>
      <c r="C169" s="4">
        <f t="shared" si="2"/>
        <v>1</v>
      </c>
      <c r="D169" s="3" t="s">
        <v>1314</v>
      </c>
    </row>
    <row r="170" spans="1:4" ht="30" x14ac:dyDescent="0.25">
      <c r="A170" s="3" t="s">
        <v>215</v>
      </c>
      <c r="B170" s="3" t="s">
        <v>1193</v>
      </c>
      <c r="C170" s="4">
        <f t="shared" si="2"/>
        <v>2</v>
      </c>
      <c r="D170" s="3" t="s">
        <v>1314</v>
      </c>
    </row>
    <row r="171" spans="1:4" ht="45" x14ac:dyDescent="0.25">
      <c r="A171" s="3" t="s">
        <v>215</v>
      </c>
      <c r="B171" s="3" t="s">
        <v>1197</v>
      </c>
      <c r="C171" s="4">
        <f t="shared" si="2"/>
        <v>2</v>
      </c>
      <c r="D171" s="3" t="s">
        <v>1318</v>
      </c>
    </row>
    <row r="172" spans="1:4" ht="30" x14ac:dyDescent="0.25">
      <c r="A172" s="3" t="s">
        <v>216</v>
      </c>
      <c r="B172" s="3" t="s">
        <v>1193</v>
      </c>
      <c r="C172" s="4">
        <f t="shared" si="2"/>
        <v>1</v>
      </c>
      <c r="D172" s="3" t="s">
        <v>1314</v>
      </c>
    </row>
    <row r="173" spans="1:4" ht="30" x14ac:dyDescent="0.25">
      <c r="A173" s="3" t="s">
        <v>217</v>
      </c>
      <c r="B173" s="3" t="s">
        <v>1193</v>
      </c>
      <c r="C173" s="4">
        <f t="shared" si="2"/>
        <v>1</v>
      </c>
      <c r="D173" s="3" t="s">
        <v>1314</v>
      </c>
    </row>
    <row r="174" spans="1:4" ht="45" x14ac:dyDescent="0.25">
      <c r="A174" s="3" t="s">
        <v>218</v>
      </c>
      <c r="B174" s="3" t="s">
        <v>1197</v>
      </c>
      <c r="C174" s="4">
        <f t="shared" si="2"/>
        <v>1</v>
      </c>
      <c r="D174" s="3" t="s">
        <v>1318</v>
      </c>
    </row>
    <row r="175" spans="1:4" ht="30" x14ac:dyDescent="0.25">
      <c r="A175" s="3" t="s">
        <v>219</v>
      </c>
      <c r="B175" s="3" t="s">
        <v>1193</v>
      </c>
      <c r="C175" s="4">
        <f t="shared" si="2"/>
        <v>1</v>
      </c>
      <c r="D175" s="3" t="s">
        <v>1314</v>
      </c>
    </row>
    <row r="176" spans="1:4" ht="30" x14ac:dyDescent="0.25">
      <c r="A176" s="3" t="s">
        <v>220</v>
      </c>
      <c r="B176" s="3" t="s">
        <v>1193</v>
      </c>
      <c r="C176" s="4">
        <f t="shared" si="2"/>
        <v>1</v>
      </c>
      <c r="D176" s="3" t="s">
        <v>1314</v>
      </c>
    </row>
    <row r="177" spans="1:4" ht="30" x14ac:dyDescent="0.25">
      <c r="A177" s="3" t="s">
        <v>221</v>
      </c>
      <c r="B177" s="3" t="s">
        <v>1193</v>
      </c>
      <c r="C177" s="4">
        <f t="shared" si="2"/>
        <v>1</v>
      </c>
      <c r="D177" s="3" t="s">
        <v>1314</v>
      </c>
    </row>
    <row r="178" spans="1:4" ht="30" x14ac:dyDescent="0.25">
      <c r="A178" s="3" t="s">
        <v>222</v>
      </c>
      <c r="B178" s="3" t="s">
        <v>1193</v>
      </c>
      <c r="C178" s="4">
        <f t="shared" si="2"/>
        <v>1</v>
      </c>
      <c r="D178" s="3" t="s">
        <v>1314</v>
      </c>
    </row>
    <row r="179" spans="1:4" ht="30" x14ac:dyDescent="0.25">
      <c r="A179" s="3" t="s">
        <v>223</v>
      </c>
      <c r="B179" s="3" t="s">
        <v>1193</v>
      </c>
      <c r="C179" s="4">
        <f t="shared" si="2"/>
        <v>1</v>
      </c>
      <c r="D179" s="3" t="s">
        <v>1314</v>
      </c>
    </row>
    <row r="180" spans="1:4" ht="30" x14ac:dyDescent="0.25">
      <c r="A180" s="3" t="s">
        <v>224</v>
      </c>
      <c r="B180" s="3" t="s">
        <v>1193</v>
      </c>
      <c r="C180" s="4">
        <f t="shared" si="2"/>
        <v>2</v>
      </c>
      <c r="D180" s="3" t="s">
        <v>1314</v>
      </c>
    </row>
    <row r="181" spans="1:4" ht="45" x14ac:dyDescent="0.25">
      <c r="A181" s="3" t="s">
        <v>224</v>
      </c>
      <c r="B181" s="3" t="s">
        <v>1197</v>
      </c>
      <c r="C181" s="4">
        <f t="shared" si="2"/>
        <v>2</v>
      </c>
      <c r="D181" s="3" t="s">
        <v>1318</v>
      </c>
    </row>
    <row r="182" spans="1:4" ht="30" x14ac:dyDescent="0.25">
      <c r="A182" s="3" t="s">
        <v>225</v>
      </c>
      <c r="B182" s="3" t="s">
        <v>1193</v>
      </c>
      <c r="C182" s="4">
        <f t="shared" si="2"/>
        <v>1</v>
      </c>
      <c r="D182" s="3" t="s">
        <v>1314</v>
      </c>
    </row>
    <row r="183" spans="1:4" ht="30" x14ac:dyDescent="0.25">
      <c r="A183" s="3" t="s">
        <v>226</v>
      </c>
      <c r="B183" s="3" t="s">
        <v>1193</v>
      </c>
      <c r="C183" s="4">
        <f t="shared" si="2"/>
        <v>1</v>
      </c>
      <c r="D183" s="3" t="s">
        <v>1314</v>
      </c>
    </row>
    <row r="184" spans="1:4" ht="30" x14ac:dyDescent="0.25">
      <c r="A184" s="3" t="s">
        <v>227</v>
      </c>
      <c r="B184" s="3" t="s">
        <v>1193</v>
      </c>
      <c r="C184" s="4">
        <f t="shared" si="2"/>
        <v>1</v>
      </c>
      <c r="D184" s="3" t="s">
        <v>1314</v>
      </c>
    </row>
    <row r="185" spans="1:4" ht="30" x14ac:dyDescent="0.25">
      <c r="A185" s="3" t="s">
        <v>228</v>
      </c>
      <c r="B185" s="3" t="s">
        <v>1193</v>
      </c>
      <c r="C185" s="4">
        <f t="shared" si="2"/>
        <v>1</v>
      </c>
      <c r="D185" s="3" t="s">
        <v>1314</v>
      </c>
    </row>
    <row r="186" spans="1:4" ht="30" x14ac:dyDescent="0.25">
      <c r="A186" s="3" t="s">
        <v>229</v>
      </c>
      <c r="B186" s="3" t="s">
        <v>1193</v>
      </c>
      <c r="C186" s="4">
        <f t="shared" si="2"/>
        <v>1</v>
      </c>
      <c r="D186" s="3" t="s">
        <v>1314</v>
      </c>
    </row>
    <row r="187" spans="1:4" ht="30" x14ac:dyDescent="0.25">
      <c r="A187" s="3" t="s">
        <v>230</v>
      </c>
      <c r="B187" s="3" t="s">
        <v>1193</v>
      </c>
      <c r="C187" s="4">
        <f t="shared" si="2"/>
        <v>1</v>
      </c>
      <c r="D187" s="3" t="s">
        <v>1314</v>
      </c>
    </row>
    <row r="188" spans="1:4" ht="30" x14ac:dyDescent="0.25">
      <c r="A188" s="3" t="s">
        <v>232</v>
      </c>
      <c r="B188" s="3" t="s">
        <v>1193</v>
      </c>
      <c r="C188" s="4">
        <f t="shared" si="2"/>
        <v>1</v>
      </c>
      <c r="D188" s="3" t="s">
        <v>1314</v>
      </c>
    </row>
    <row r="189" spans="1:4" ht="30" x14ac:dyDescent="0.25">
      <c r="A189" s="3" t="s">
        <v>233</v>
      </c>
      <c r="B189" s="3" t="s">
        <v>1193</v>
      </c>
      <c r="C189" s="4">
        <f t="shared" si="2"/>
        <v>1</v>
      </c>
      <c r="D189" s="3" t="s">
        <v>1314</v>
      </c>
    </row>
    <row r="190" spans="1:4" ht="30" x14ac:dyDescent="0.25">
      <c r="A190" s="3" t="s">
        <v>234</v>
      </c>
      <c r="B190" s="3" t="s">
        <v>1193</v>
      </c>
      <c r="C190" s="4">
        <f t="shared" si="2"/>
        <v>1</v>
      </c>
      <c r="D190" s="3" t="s">
        <v>1314</v>
      </c>
    </row>
    <row r="191" spans="1:4" x14ac:dyDescent="0.25">
      <c r="A191" s="3" t="s">
        <v>235</v>
      </c>
      <c r="B191" s="3" t="s">
        <v>1276</v>
      </c>
      <c r="C191" s="4">
        <f t="shared" si="2"/>
        <v>2</v>
      </c>
      <c r="D191" s="3" t="s">
        <v>4</v>
      </c>
    </row>
    <row r="192" spans="1:4" ht="30" x14ac:dyDescent="0.25">
      <c r="A192" s="3" t="s">
        <v>235</v>
      </c>
      <c r="B192" s="3" t="s">
        <v>1193</v>
      </c>
      <c r="C192" s="4">
        <f t="shared" si="2"/>
        <v>2</v>
      </c>
      <c r="D192" s="3" t="s">
        <v>1314</v>
      </c>
    </row>
    <row r="193" spans="1:4" ht="30" x14ac:dyDescent="0.25">
      <c r="A193" s="3" t="s">
        <v>237</v>
      </c>
      <c r="B193" s="3" t="s">
        <v>1193</v>
      </c>
      <c r="C193" s="4">
        <f t="shared" si="2"/>
        <v>1</v>
      </c>
      <c r="D193" s="3" t="s">
        <v>1314</v>
      </c>
    </row>
    <row r="194" spans="1:4" ht="30" x14ac:dyDescent="0.25">
      <c r="A194" s="3" t="s">
        <v>238</v>
      </c>
      <c r="B194" s="3" t="s">
        <v>1193</v>
      </c>
      <c r="C194" s="4">
        <f t="shared" ref="C194:C257" si="3">COUNTIF(A:A, A194)</f>
        <v>1</v>
      </c>
      <c r="D194" s="3" t="s">
        <v>1314</v>
      </c>
    </row>
    <row r="195" spans="1:4" ht="30" x14ac:dyDescent="0.25">
      <c r="A195" s="3" t="s">
        <v>239</v>
      </c>
      <c r="B195" s="3" t="s">
        <v>1193</v>
      </c>
      <c r="C195" s="4">
        <f t="shared" si="3"/>
        <v>1</v>
      </c>
      <c r="D195" s="3" t="s">
        <v>1314</v>
      </c>
    </row>
    <row r="196" spans="1:4" ht="60" x14ac:dyDescent="0.25">
      <c r="A196" s="3" t="s">
        <v>240</v>
      </c>
      <c r="B196" s="3" t="s">
        <v>1198</v>
      </c>
      <c r="C196" s="4">
        <f t="shared" si="3"/>
        <v>1</v>
      </c>
      <c r="D196" s="3" t="s">
        <v>1319</v>
      </c>
    </row>
    <row r="197" spans="1:4" ht="45" x14ac:dyDescent="0.25">
      <c r="A197" s="3" t="s">
        <v>242</v>
      </c>
      <c r="B197" s="3" t="s">
        <v>1199</v>
      </c>
      <c r="C197" s="4">
        <f t="shared" si="3"/>
        <v>1</v>
      </c>
      <c r="D197" s="3" t="s">
        <v>1320</v>
      </c>
    </row>
    <row r="198" spans="1:4" ht="45" x14ac:dyDescent="0.25">
      <c r="A198" s="3" t="s">
        <v>244</v>
      </c>
      <c r="B198" s="3" t="s">
        <v>1199</v>
      </c>
      <c r="C198" s="4">
        <f t="shared" si="3"/>
        <v>1</v>
      </c>
      <c r="D198" s="3" t="s">
        <v>1320</v>
      </c>
    </row>
    <row r="199" spans="1:4" ht="45" x14ac:dyDescent="0.25">
      <c r="A199" s="3" t="s">
        <v>246</v>
      </c>
      <c r="B199" s="3" t="s">
        <v>1199</v>
      </c>
      <c r="C199" s="4">
        <f t="shared" si="3"/>
        <v>1</v>
      </c>
      <c r="D199" s="3" t="s">
        <v>1320</v>
      </c>
    </row>
    <row r="200" spans="1:4" ht="45" x14ac:dyDescent="0.25">
      <c r="A200" s="3" t="s">
        <v>247</v>
      </c>
      <c r="B200" s="3" t="s">
        <v>1199</v>
      </c>
      <c r="C200" s="4">
        <f t="shared" si="3"/>
        <v>1</v>
      </c>
      <c r="D200" s="3" t="s">
        <v>1320</v>
      </c>
    </row>
    <row r="201" spans="1:4" ht="30" x14ac:dyDescent="0.25">
      <c r="A201" s="3" t="s">
        <v>248</v>
      </c>
      <c r="B201" s="3" t="s">
        <v>1193</v>
      </c>
      <c r="C201" s="4">
        <f t="shared" si="3"/>
        <v>1</v>
      </c>
      <c r="D201" s="3" t="s">
        <v>1314</v>
      </c>
    </row>
    <row r="202" spans="1:4" ht="60" x14ac:dyDescent="0.25">
      <c r="A202" s="3" t="s">
        <v>249</v>
      </c>
      <c r="B202" s="3" t="s">
        <v>1167</v>
      </c>
      <c r="C202" s="4">
        <f t="shared" si="3"/>
        <v>1</v>
      </c>
      <c r="D202" s="3" t="s">
        <v>1286</v>
      </c>
    </row>
    <row r="203" spans="1:4" x14ac:dyDescent="0.25">
      <c r="A203" s="3" t="s">
        <v>251</v>
      </c>
      <c r="B203" s="3" t="s">
        <v>1275</v>
      </c>
      <c r="C203" s="4">
        <f t="shared" si="3"/>
        <v>2</v>
      </c>
      <c r="D203" s="3" t="s">
        <v>1303</v>
      </c>
    </row>
    <row r="204" spans="1:4" ht="30" x14ac:dyDescent="0.25">
      <c r="A204" s="3" t="s">
        <v>251</v>
      </c>
      <c r="B204" s="3" t="s">
        <v>1183</v>
      </c>
      <c r="C204" s="4">
        <f t="shared" si="3"/>
        <v>2</v>
      </c>
      <c r="D204" s="3" t="s">
        <v>1304</v>
      </c>
    </row>
    <row r="205" spans="1:4" ht="30" x14ac:dyDescent="0.25">
      <c r="A205" s="3" t="s">
        <v>252</v>
      </c>
      <c r="B205" s="3" t="s">
        <v>1193</v>
      </c>
      <c r="C205" s="4">
        <f t="shared" si="3"/>
        <v>1</v>
      </c>
      <c r="D205" s="3" t="s">
        <v>1314</v>
      </c>
    </row>
    <row r="206" spans="1:4" ht="30" x14ac:dyDescent="0.25">
      <c r="A206" s="3" t="s">
        <v>253</v>
      </c>
      <c r="B206" s="3" t="s">
        <v>1193</v>
      </c>
      <c r="C206" s="4">
        <f t="shared" si="3"/>
        <v>1</v>
      </c>
      <c r="D206" s="3" t="s">
        <v>1314</v>
      </c>
    </row>
    <row r="207" spans="1:4" ht="30" x14ac:dyDescent="0.25">
      <c r="A207" s="3" t="s">
        <v>254</v>
      </c>
      <c r="B207" s="3" t="s">
        <v>1193</v>
      </c>
      <c r="C207" s="4">
        <f t="shared" si="3"/>
        <v>1</v>
      </c>
      <c r="D207" s="3" t="s">
        <v>1314</v>
      </c>
    </row>
    <row r="208" spans="1:4" ht="30" x14ac:dyDescent="0.25">
      <c r="A208" s="3" t="s">
        <v>255</v>
      </c>
      <c r="B208" s="3" t="s">
        <v>1193</v>
      </c>
      <c r="C208" s="4">
        <f t="shared" si="3"/>
        <v>1</v>
      </c>
      <c r="D208" s="3" t="s">
        <v>1314</v>
      </c>
    </row>
    <row r="209" spans="1:4" ht="30" x14ac:dyDescent="0.25">
      <c r="A209" s="3" t="s">
        <v>256</v>
      </c>
      <c r="B209" s="3" t="s">
        <v>1193</v>
      </c>
      <c r="C209" s="4">
        <f t="shared" si="3"/>
        <v>1</v>
      </c>
      <c r="D209" s="3" t="s">
        <v>1314</v>
      </c>
    </row>
    <row r="210" spans="1:4" x14ac:dyDescent="0.25">
      <c r="A210" s="3" t="s">
        <v>257</v>
      </c>
      <c r="B210" s="3" t="s">
        <v>1275</v>
      </c>
      <c r="C210" s="4">
        <f t="shared" si="3"/>
        <v>2</v>
      </c>
      <c r="D210" s="3" t="s">
        <v>1303</v>
      </c>
    </row>
    <row r="211" spans="1:4" ht="30" x14ac:dyDescent="0.25">
      <c r="A211" s="3" t="s">
        <v>257</v>
      </c>
      <c r="B211" s="3" t="s">
        <v>1183</v>
      </c>
      <c r="C211" s="4">
        <f t="shared" si="3"/>
        <v>2</v>
      </c>
      <c r="D211" s="3" t="s">
        <v>1304</v>
      </c>
    </row>
    <row r="212" spans="1:4" ht="30" x14ac:dyDescent="0.25">
      <c r="A212" s="3" t="s">
        <v>259</v>
      </c>
      <c r="B212" s="3" t="s">
        <v>1192</v>
      </c>
      <c r="C212" s="4">
        <f t="shared" si="3"/>
        <v>1</v>
      </c>
      <c r="D212" s="3" t="s">
        <v>1313</v>
      </c>
    </row>
    <row r="213" spans="1:4" ht="30" x14ac:dyDescent="0.25">
      <c r="A213" s="3" t="s">
        <v>260</v>
      </c>
      <c r="B213" s="3" t="s">
        <v>1192</v>
      </c>
      <c r="C213" s="4">
        <f t="shared" si="3"/>
        <v>1</v>
      </c>
      <c r="D213" s="3" t="s">
        <v>1313</v>
      </c>
    </row>
    <row r="214" spans="1:4" ht="30" x14ac:dyDescent="0.25">
      <c r="A214" s="3" t="s">
        <v>261</v>
      </c>
      <c r="B214" s="3" t="s">
        <v>1192</v>
      </c>
      <c r="C214" s="4">
        <f t="shared" si="3"/>
        <v>1</v>
      </c>
      <c r="D214" s="3" t="s">
        <v>1313</v>
      </c>
    </row>
    <row r="215" spans="1:4" ht="30" x14ac:dyDescent="0.25">
      <c r="A215" s="3" t="s">
        <v>262</v>
      </c>
      <c r="B215" s="3" t="s">
        <v>1192</v>
      </c>
      <c r="C215" s="4">
        <f t="shared" si="3"/>
        <v>1</v>
      </c>
      <c r="D215" s="3" t="s">
        <v>1313</v>
      </c>
    </row>
    <row r="216" spans="1:4" ht="30" x14ac:dyDescent="0.25">
      <c r="A216" s="3" t="s">
        <v>263</v>
      </c>
      <c r="B216" s="3" t="s">
        <v>1192</v>
      </c>
      <c r="C216" s="4">
        <f t="shared" si="3"/>
        <v>1</v>
      </c>
      <c r="D216" s="3" t="s">
        <v>1313</v>
      </c>
    </row>
    <row r="217" spans="1:4" ht="30" x14ac:dyDescent="0.25">
      <c r="A217" s="3" t="s">
        <v>264</v>
      </c>
      <c r="B217" s="3" t="s">
        <v>1192</v>
      </c>
      <c r="C217" s="4">
        <f t="shared" si="3"/>
        <v>1</v>
      </c>
      <c r="D217" s="3" t="s">
        <v>1313</v>
      </c>
    </row>
    <row r="218" spans="1:4" ht="30" x14ac:dyDescent="0.25">
      <c r="A218" s="3" t="s">
        <v>265</v>
      </c>
      <c r="B218" s="3" t="s">
        <v>1192</v>
      </c>
      <c r="C218" s="4">
        <f t="shared" si="3"/>
        <v>1</v>
      </c>
      <c r="D218" s="3" t="s">
        <v>1313</v>
      </c>
    </row>
    <row r="219" spans="1:4" ht="60" x14ac:dyDescent="0.25">
      <c r="A219" s="3" t="s">
        <v>266</v>
      </c>
      <c r="B219" s="3" t="s">
        <v>1200</v>
      </c>
      <c r="C219" s="4">
        <f t="shared" si="3"/>
        <v>1</v>
      </c>
      <c r="D219" s="3" t="s">
        <v>1321</v>
      </c>
    </row>
    <row r="220" spans="1:4" ht="30" x14ac:dyDescent="0.25">
      <c r="A220" s="3" t="s">
        <v>268</v>
      </c>
      <c r="B220" s="3" t="s">
        <v>1277</v>
      </c>
      <c r="C220" s="4">
        <f t="shared" si="3"/>
        <v>1</v>
      </c>
      <c r="D220" s="3" t="s">
        <v>1322</v>
      </c>
    </row>
    <row r="221" spans="1:4" ht="30" x14ac:dyDescent="0.25">
      <c r="A221" s="3" t="s">
        <v>270</v>
      </c>
      <c r="B221" s="3" t="s">
        <v>1192</v>
      </c>
      <c r="C221" s="4">
        <f t="shared" si="3"/>
        <v>1</v>
      </c>
      <c r="D221" s="3" t="s">
        <v>1313</v>
      </c>
    </row>
    <row r="222" spans="1:4" ht="30" x14ac:dyDescent="0.25">
      <c r="A222" s="3" t="s">
        <v>271</v>
      </c>
      <c r="B222" s="3" t="s">
        <v>1192</v>
      </c>
      <c r="C222" s="4">
        <f t="shared" si="3"/>
        <v>1</v>
      </c>
      <c r="D222" s="3" t="s">
        <v>1313</v>
      </c>
    </row>
    <row r="223" spans="1:4" ht="30" x14ac:dyDescent="0.25">
      <c r="A223" s="3" t="s">
        <v>272</v>
      </c>
      <c r="B223" s="3" t="s">
        <v>1192</v>
      </c>
      <c r="C223" s="4">
        <f t="shared" si="3"/>
        <v>1</v>
      </c>
      <c r="D223" s="3" t="s">
        <v>1313</v>
      </c>
    </row>
    <row r="224" spans="1:4" ht="30" x14ac:dyDescent="0.25">
      <c r="A224" s="3" t="s">
        <v>273</v>
      </c>
      <c r="B224" s="3" t="s">
        <v>1193</v>
      </c>
      <c r="C224" s="4">
        <f t="shared" si="3"/>
        <v>1</v>
      </c>
      <c r="D224" s="3" t="s">
        <v>1314</v>
      </c>
    </row>
    <row r="225" spans="1:4" ht="30" x14ac:dyDescent="0.25">
      <c r="A225" s="3" t="s">
        <v>274</v>
      </c>
      <c r="B225" s="3" t="s">
        <v>1193</v>
      </c>
      <c r="C225" s="4">
        <f t="shared" si="3"/>
        <v>1</v>
      </c>
      <c r="D225" s="3" t="s">
        <v>1314</v>
      </c>
    </row>
    <row r="226" spans="1:4" ht="30" x14ac:dyDescent="0.25">
      <c r="A226" s="3" t="s">
        <v>275</v>
      </c>
      <c r="B226" s="3" t="s">
        <v>1193</v>
      </c>
      <c r="C226" s="4">
        <f t="shared" si="3"/>
        <v>1</v>
      </c>
      <c r="D226" s="3" t="s">
        <v>1314</v>
      </c>
    </row>
    <row r="227" spans="1:4" ht="30" x14ac:dyDescent="0.25">
      <c r="A227" s="3" t="s">
        <v>276</v>
      </c>
      <c r="B227" s="3" t="s">
        <v>1193</v>
      </c>
      <c r="C227" s="4">
        <f t="shared" si="3"/>
        <v>1</v>
      </c>
      <c r="D227" s="3" t="s">
        <v>1314</v>
      </c>
    </row>
    <row r="228" spans="1:4" ht="30" x14ac:dyDescent="0.25">
      <c r="A228" s="3" t="s">
        <v>277</v>
      </c>
      <c r="B228" s="3" t="s">
        <v>1193</v>
      </c>
      <c r="C228" s="4">
        <f t="shared" si="3"/>
        <v>1</v>
      </c>
      <c r="D228" s="3" t="s">
        <v>1314</v>
      </c>
    </row>
    <row r="229" spans="1:4" ht="30" x14ac:dyDescent="0.25">
      <c r="A229" s="3" t="s">
        <v>278</v>
      </c>
      <c r="B229" s="3" t="s">
        <v>1193</v>
      </c>
      <c r="C229" s="4">
        <f t="shared" si="3"/>
        <v>1</v>
      </c>
      <c r="D229" s="3" t="s">
        <v>1314</v>
      </c>
    </row>
    <row r="230" spans="1:4" ht="30" x14ac:dyDescent="0.25">
      <c r="A230" s="3" t="s">
        <v>279</v>
      </c>
      <c r="B230" s="3" t="s">
        <v>1201</v>
      </c>
      <c r="C230" s="4">
        <f t="shared" si="3"/>
        <v>1</v>
      </c>
      <c r="D230" s="3" t="s">
        <v>1323</v>
      </c>
    </row>
    <row r="231" spans="1:4" ht="30" x14ac:dyDescent="0.25">
      <c r="A231" s="3" t="s">
        <v>281</v>
      </c>
      <c r="B231" s="3" t="s">
        <v>1202</v>
      </c>
      <c r="C231" s="4">
        <f t="shared" si="3"/>
        <v>1</v>
      </c>
      <c r="D231" s="3" t="s">
        <v>1324</v>
      </c>
    </row>
    <row r="232" spans="1:4" ht="30" x14ac:dyDescent="0.25">
      <c r="A232" s="3" t="s">
        <v>283</v>
      </c>
      <c r="B232" s="3" t="s">
        <v>1202</v>
      </c>
      <c r="C232" s="4">
        <f t="shared" si="3"/>
        <v>1</v>
      </c>
      <c r="D232" s="3" t="s">
        <v>1324</v>
      </c>
    </row>
    <row r="233" spans="1:4" ht="45" x14ac:dyDescent="0.25">
      <c r="A233" s="3" t="s">
        <v>284</v>
      </c>
      <c r="B233" s="3" t="s">
        <v>1203</v>
      </c>
      <c r="C233" s="4">
        <f t="shared" si="3"/>
        <v>1</v>
      </c>
      <c r="D233" s="3" t="s">
        <v>1325</v>
      </c>
    </row>
    <row r="234" spans="1:4" ht="45" x14ac:dyDescent="0.25">
      <c r="A234" s="3" t="s">
        <v>286</v>
      </c>
      <c r="B234" s="3" t="s">
        <v>1204</v>
      </c>
      <c r="C234" s="4">
        <f t="shared" si="3"/>
        <v>1</v>
      </c>
      <c r="D234" s="3" t="s">
        <v>1326</v>
      </c>
    </row>
    <row r="235" spans="1:4" ht="45" x14ac:dyDescent="0.25">
      <c r="A235" s="3" t="s">
        <v>288</v>
      </c>
      <c r="B235" s="3" t="s">
        <v>1204</v>
      </c>
      <c r="C235" s="4">
        <f t="shared" si="3"/>
        <v>1</v>
      </c>
      <c r="D235" s="3" t="s">
        <v>1326</v>
      </c>
    </row>
    <row r="236" spans="1:4" ht="45" x14ac:dyDescent="0.25">
      <c r="A236" s="3" t="s">
        <v>289</v>
      </c>
      <c r="B236" s="3" t="s">
        <v>1204</v>
      </c>
      <c r="C236" s="4">
        <f t="shared" si="3"/>
        <v>1</v>
      </c>
      <c r="D236" s="3" t="s">
        <v>1326</v>
      </c>
    </row>
    <row r="237" spans="1:4" ht="45" x14ac:dyDescent="0.25">
      <c r="A237" s="3" t="s">
        <v>290</v>
      </c>
      <c r="B237" s="3" t="s">
        <v>1204</v>
      </c>
      <c r="C237" s="4">
        <f t="shared" si="3"/>
        <v>1</v>
      </c>
      <c r="D237" s="3" t="s">
        <v>1326</v>
      </c>
    </row>
    <row r="238" spans="1:4" ht="45" x14ac:dyDescent="0.25">
      <c r="A238" s="3" t="s">
        <v>291</v>
      </c>
      <c r="B238" s="3" t="s">
        <v>1204</v>
      </c>
      <c r="C238" s="4">
        <f t="shared" si="3"/>
        <v>1</v>
      </c>
      <c r="D238" s="3" t="s">
        <v>1326</v>
      </c>
    </row>
    <row r="239" spans="1:4" ht="45" x14ac:dyDescent="0.25">
      <c r="A239" s="3" t="s">
        <v>292</v>
      </c>
      <c r="B239" s="3" t="s">
        <v>1204</v>
      </c>
      <c r="C239" s="4">
        <f t="shared" si="3"/>
        <v>1</v>
      </c>
      <c r="D239" s="3" t="s">
        <v>1326</v>
      </c>
    </row>
    <row r="240" spans="1:4" ht="45" x14ac:dyDescent="0.25">
      <c r="A240" s="3" t="s">
        <v>293</v>
      </c>
      <c r="B240" s="3" t="s">
        <v>1204</v>
      </c>
      <c r="C240" s="4">
        <f t="shared" si="3"/>
        <v>1</v>
      </c>
      <c r="D240" s="3" t="s">
        <v>1326</v>
      </c>
    </row>
    <row r="241" spans="1:4" ht="45" x14ac:dyDescent="0.25">
      <c r="A241" s="3" t="s">
        <v>294</v>
      </c>
      <c r="B241" s="3" t="s">
        <v>1204</v>
      </c>
      <c r="C241" s="4">
        <f t="shared" si="3"/>
        <v>1</v>
      </c>
      <c r="D241" s="3" t="s">
        <v>1326</v>
      </c>
    </row>
    <row r="242" spans="1:4" ht="45" x14ac:dyDescent="0.25">
      <c r="A242" s="3" t="s">
        <v>295</v>
      </c>
      <c r="B242" s="3" t="s">
        <v>1204</v>
      </c>
      <c r="C242" s="4">
        <f t="shared" si="3"/>
        <v>1</v>
      </c>
      <c r="D242" s="3" t="s">
        <v>1326</v>
      </c>
    </row>
    <row r="243" spans="1:4" ht="45" x14ac:dyDescent="0.25">
      <c r="A243" s="3" t="s">
        <v>296</v>
      </c>
      <c r="B243" s="3" t="s">
        <v>1204</v>
      </c>
      <c r="C243" s="4">
        <f t="shared" si="3"/>
        <v>1</v>
      </c>
      <c r="D243" s="3" t="s">
        <v>1326</v>
      </c>
    </row>
    <row r="244" spans="1:4" ht="45" x14ac:dyDescent="0.25">
      <c r="A244" s="3" t="s">
        <v>297</v>
      </c>
      <c r="B244" s="3" t="s">
        <v>1204</v>
      </c>
      <c r="C244" s="4">
        <f t="shared" si="3"/>
        <v>1</v>
      </c>
      <c r="D244" s="3" t="s">
        <v>1326</v>
      </c>
    </row>
    <row r="245" spans="1:4" ht="45" x14ac:dyDescent="0.25">
      <c r="A245" s="3" t="s">
        <v>298</v>
      </c>
      <c r="B245" s="3" t="s">
        <v>1204</v>
      </c>
      <c r="C245" s="4">
        <f t="shared" si="3"/>
        <v>1</v>
      </c>
      <c r="D245" s="3" t="s">
        <v>1326</v>
      </c>
    </row>
    <row r="246" spans="1:4" ht="45" x14ac:dyDescent="0.25">
      <c r="A246" s="3" t="s">
        <v>299</v>
      </c>
      <c r="B246" s="3" t="s">
        <v>1204</v>
      </c>
      <c r="C246" s="4">
        <f t="shared" si="3"/>
        <v>1</v>
      </c>
      <c r="D246" s="3" t="s">
        <v>1326</v>
      </c>
    </row>
    <row r="247" spans="1:4" ht="45" x14ac:dyDescent="0.25">
      <c r="A247" s="3" t="s">
        <v>300</v>
      </c>
      <c r="B247" s="3" t="s">
        <v>1204</v>
      </c>
      <c r="C247" s="4">
        <f t="shared" si="3"/>
        <v>1</v>
      </c>
      <c r="D247" s="3" t="s">
        <v>1326</v>
      </c>
    </row>
    <row r="248" spans="1:4" ht="45" x14ac:dyDescent="0.25">
      <c r="A248" s="3" t="s">
        <v>301</v>
      </c>
      <c r="B248" s="3" t="s">
        <v>1204</v>
      </c>
      <c r="C248" s="4">
        <f t="shared" si="3"/>
        <v>1</v>
      </c>
      <c r="D248" s="3" t="s">
        <v>1326</v>
      </c>
    </row>
    <row r="249" spans="1:4" ht="45" x14ac:dyDescent="0.25">
      <c r="A249" s="3" t="s">
        <v>302</v>
      </c>
      <c r="B249" s="3" t="s">
        <v>1204</v>
      </c>
      <c r="C249" s="4">
        <f t="shared" si="3"/>
        <v>1</v>
      </c>
      <c r="D249" s="3" t="s">
        <v>1326</v>
      </c>
    </row>
    <row r="250" spans="1:4" ht="45" x14ac:dyDescent="0.25">
      <c r="A250" s="3" t="s">
        <v>303</v>
      </c>
      <c r="B250" s="3" t="s">
        <v>1204</v>
      </c>
      <c r="C250" s="4">
        <f t="shared" si="3"/>
        <v>1</v>
      </c>
      <c r="D250" s="3" t="s">
        <v>1326</v>
      </c>
    </row>
    <row r="251" spans="1:4" ht="45" x14ac:dyDescent="0.25">
      <c r="A251" s="3" t="s">
        <v>304</v>
      </c>
      <c r="B251" s="3" t="s">
        <v>1204</v>
      </c>
      <c r="C251" s="4">
        <f t="shared" si="3"/>
        <v>1</v>
      </c>
      <c r="D251" s="3" t="s">
        <v>1326</v>
      </c>
    </row>
    <row r="252" spans="1:4" ht="45" x14ac:dyDescent="0.25">
      <c r="A252" s="3" t="s">
        <v>305</v>
      </c>
      <c r="B252" s="3" t="s">
        <v>1204</v>
      </c>
      <c r="C252" s="4">
        <f t="shared" si="3"/>
        <v>1</v>
      </c>
      <c r="D252" s="3" t="s">
        <v>1326</v>
      </c>
    </row>
    <row r="253" spans="1:4" ht="45" x14ac:dyDescent="0.25">
      <c r="A253" s="3" t="s">
        <v>306</v>
      </c>
      <c r="B253" s="3" t="s">
        <v>1204</v>
      </c>
      <c r="C253" s="4">
        <f t="shared" si="3"/>
        <v>1</v>
      </c>
      <c r="D253" s="3" t="s">
        <v>1326</v>
      </c>
    </row>
    <row r="254" spans="1:4" ht="45" x14ac:dyDescent="0.25">
      <c r="A254" s="3" t="s">
        <v>307</v>
      </c>
      <c r="B254" s="3" t="s">
        <v>1204</v>
      </c>
      <c r="C254" s="4">
        <f t="shared" si="3"/>
        <v>1</v>
      </c>
      <c r="D254" s="3" t="s">
        <v>1326</v>
      </c>
    </row>
    <row r="255" spans="1:4" ht="45" x14ac:dyDescent="0.25">
      <c r="A255" s="3" t="s">
        <v>308</v>
      </c>
      <c r="B255" s="3" t="s">
        <v>1204</v>
      </c>
      <c r="C255" s="4">
        <f t="shared" si="3"/>
        <v>1</v>
      </c>
      <c r="D255" s="3" t="s">
        <v>1326</v>
      </c>
    </row>
    <row r="256" spans="1:4" ht="45" x14ac:dyDescent="0.25">
      <c r="A256" s="3" t="s">
        <v>309</v>
      </c>
      <c r="B256" s="3" t="s">
        <v>1204</v>
      </c>
      <c r="C256" s="4">
        <f t="shared" si="3"/>
        <v>1</v>
      </c>
      <c r="D256" s="3" t="s">
        <v>1326</v>
      </c>
    </row>
    <row r="257" spans="1:4" ht="45" x14ac:dyDescent="0.25">
      <c r="A257" s="3" t="s">
        <v>310</v>
      </c>
      <c r="B257" s="3" t="s">
        <v>1204</v>
      </c>
      <c r="C257" s="4">
        <f t="shared" si="3"/>
        <v>1</v>
      </c>
      <c r="D257" s="3" t="s">
        <v>1326</v>
      </c>
    </row>
    <row r="258" spans="1:4" ht="45" x14ac:dyDescent="0.25">
      <c r="A258" s="3" t="s">
        <v>311</v>
      </c>
      <c r="B258" s="3" t="s">
        <v>1204</v>
      </c>
      <c r="C258" s="4">
        <f t="shared" ref="C258:C321" si="4">COUNTIF(A:A, A258)</f>
        <v>1</v>
      </c>
      <c r="D258" s="3" t="s">
        <v>1326</v>
      </c>
    </row>
    <row r="259" spans="1:4" ht="45" x14ac:dyDescent="0.25">
      <c r="A259" s="3" t="s">
        <v>312</v>
      </c>
      <c r="B259" s="3" t="s">
        <v>1204</v>
      </c>
      <c r="C259" s="4">
        <f t="shared" si="4"/>
        <v>1</v>
      </c>
      <c r="D259" s="3" t="s">
        <v>1326</v>
      </c>
    </row>
    <row r="260" spans="1:4" ht="45" x14ac:dyDescent="0.25">
      <c r="A260" s="3" t="s">
        <v>313</v>
      </c>
      <c r="B260" s="3" t="s">
        <v>1204</v>
      </c>
      <c r="C260" s="4">
        <f t="shared" si="4"/>
        <v>1</v>
      </c>
      <c r="D260" s="3" t="s">
        <v>1326</v>
      </c>
    </row>
    <row r="261" spans="1:4" ht="45" x14ac:dyDescent="0.25">
      <c r="A261" s="3" t="s">
        <v>314</v>
      </c>
      <c r="B261" s="3" t="s">
        <v>1204</v>
      </c>
      <c r="C261" s="4">
        <f t="shared" si="4"/>
        <v>1</v>
      </c>
      <c r="D261" s="3" t="s">
        <v>1326</v>
      </c>
    </row>
    <row r="262" spans="1:4" ht="45" x14ac:dyDescent="0.25">
      <c r="A262" s="3" t="s">
        <v>315</v>
      </c>
      <c r="B262" s="3" t="s">
        <v>1204</v>
      </c>
      <c r="C262" s="4">
        <f t="shared" si="4"/>
        <v>1</v>
      </c>
      <c r="D262" s="3" t="s">
        <v>1326</v>
      </c>
    </row>
    <row r="263" spans="1:4" ht="30" x14ac:dyDescent="0.25">
      <c r="A263" s="3" t="s">
        <v>316</v>
      </c>
      <c r="B263" s="3" t="s">
        <v>1205</v>
      </c>
      <c r="C263" s="4">
        <f t="shared" si="4"/>
        <v>1</v>
      </c>
      <c r="D263" s="3" t="s">
        <v>1327</v>
      </c>
    </row>
    <row r="264" spans="1:4" ht="30" x14ac:dyDescent="0.25">
      <c r="A264" s="3" t="s">
        <v>318</v>
      </c>
      <c r="B264" s="3" t="s">
        <v>1205</v>
      </c>
      <c r="C264" s="4">
        <f t="shared" si="4"/>
        <v>1</v>
      </c>
      <c r="D264" s="3" t="s">
        <v>1327</v>
      </c>
    </row>
    <row r="265" spans="1:4" ht="30" x14ac:dyDescent="0.25">
      <c r="A265" s="3" t="s">
        <v>319</v>
      </c>
      <c r="B265" s="3" t="s">
        <v>1205</v>
      </c>
      <c r="C265" s="4">
        <f t="shared" si="4"/>
        <v>1</v>
      </c>
      <c r="D265" s="3" t="s">
        <v>1327</v>
      </c>
    </row>
    <row r="266" spans="1:4" ht="30" x14ac:dyDescent="0.25">
      <c r="A266" s="3" t="s">
        <v>320</v>
      </c>
      <c r="B266" s="3" t="s">
        <v>1205</v>
      </c>
      <c r="C266" s="4">
        <f t="shared" si="4"/>
        <v>1</v>
      </c>
      <c r="D266" s="3" t="s">
        <v>1327</v>
      </c>
    </row>
    <row r="267" spans="1:4" ht="30" x14ac:dyDescent="0.25">
      <c r="A267" s="3" t="s">
        <v>321</v>
      </c>
      <c r="B267" s="3" t="s">
        <v>1205</v>
      </c>
      <c r="C267" s="4">
        <f t="shared" si="4"/>
        <v>1</v>
      </c>
      <c r="D267" s="3" t="s">
        <v>1327</v>
      </c>
    </row>
    <row r="268" spans="1:4" ht="30" x14ac:dyDescent="0.25">
      <c r="A268" s="3" t="s">
        <v>322</v>
      </c>
      <c r="B268" s="3" t="s">
        <v>1205</v>
      </c>
      <c r="C268" s="4">
        <f t="shared" si="4"/>
        <v>1</v>
      </c>
      <c r="D268" s="3" t="s">
        <v>1327</v>
      </c>
    </row>
    <row r="269" spans="1:4" ht="30" x14ac:dyDescent="0.25">
      <c r="A269" s="3" t="s">
        <v>323</v>
      </c>
      <c r="B269" s="3" t="s">
        <v>1205</v>
      </c>
      <c r="C269" s="4">
        <f t="shared" si="4"/>
        <v>1</v>
      </c>
      <c r="D269" s="3" t="s">
        <v>1327</v>
      </c>
    </row>
    <row r="270" spans="1:4" ht="30" x14ac:dyDescent="0.25">
      <c r="A270" s="3" t="s">
        <v>324</v>
      </c>
      <c r="B270" s="3" t="s">
        <v>1205</v>
      </c>
      <c r="C270" s="4">
        <f t="shared" si="4"/>
        <v>1</v>
      </c>
      <c r="D270" s="3" t="s">
        <v>1327</v>
      </c>
    </row>
    <row r="271" spans="1:4" ht="30" x14ac:dyDescent="0.25">
      <c r="A271" s="3" t="s">
        <v>325</v>
      </c>
      <c r="B271" s="3" t="s">
        <v>1205</v>
      </c>
      <c r="C271" s="4">
        <f t="shared" si="4"/>
        <v>1</v>
      </c>
      <c r="D271" s="3" t="s">
        <v>1327</v>
      </c>
    </row>
    <row r="272" spans="1:4" ht="30" x14ac:dyDescent="0.25">
      <c r="A272" s="3" t="s">
        <v>326</v>
      </c>
      <c r="B272" s="3" t="s">
        <v>1205</v>
      </c>
      <c r="C272" s="4">
        <f t="shared" si="4"/>
        <v>1</v>
      </c>
      <c r="D272" s="3" t="s">
        <v>1327</v>
      </c>
    </row>
    <row r="273" spans="1:4" ht="30" x14ac:dyDescent="0.25">
      <c r="A273" s="3" t="s">
        <v>327</v>
      </c>
      <c r="B273" s="3" t="s">
        <v>1205</v>
      </c>
      <c r="C273" s="4">
        <f t="shared" si="4"/>
        <v>1</v>
      </c>
      <c r="D273" s="3" t="s">
        <v>1327</v>
      </c>
    </row>
    <row r="274" spans="1:4" ht="30" x14ac:dyDescent="0.25">
      <c r="A274" s="3" t="s">
        <v>328</v>
      </c>
      <c r="B274" s="3" t="s">
        <v>1205</v>
      </c>
      <c r="C274" s="4">
        <f t="shared" si="4"/>
        <v>1</v>
      </c>
      <c r="D274" s="3" t="s">
        <v>1327</v>
      </c>
    </row>
    <row r="275" spans="1:4" ht="30" x14ac:dyDescent="0.25">
      <c r="A275" s="3" t="s">
        <v>329</v>
      </c>
      <c r="B275" s="3" t="s">
        <v>1205</v>
      </c>
      <c r="C275" s="4">
        <f t="shared" si="4"/>
        <v>1</v>
      </c>
      <c r="D275" s="3" t="s">
        <v>1327</v>
      </c>
    </row>
    <row r="276" spans="1:4" ht="30" x14ac:dyDescent="0.25">
      <c r="A276" s="3" t="s">
        <v>330</v>
      </c>
      <c r="B276" s="3" t="s">
        <v>1205</v>
      </c>
      <c r="C276" s="4">
        <f t="shared" si="4"/>
        <v>1</v>
      </c>
      <c r="D276" s="3" t="s">
        <v>1327</v>
      </c>
    </row>
    <row r="277" spans="1:4" ht="45" x14ac:dyDescent="0.25">
      <c r="A277" s="3" t="s">
        <v>331</v>
      </c>
      <c r="B277" s="3" t="s">
        <v>1206</v>
      </c>
      <c r="C277" s="4">
        <f t="shared" si="4"/>
        <v>1</v>
      </c>
      <c r="D277" s="3" t="s">
        <v>1328</v>
      </c>
    </row>
    <row r="278" spans="1:4" ht="45" x14ac:dyDescent="0.25">
      <c r="A278" s="3" t="s">
        <v>333</v>
      </c>
      <c r="B278" s="3" t="s">
        <v>1206</v>
      </c>
      <c r="C278" s="4">
        <f t="shared" si="4"/>
        <v>1</v>
      </c>
      <c r="D278" s="3" t="s">
        <v>1328</v>
      </c>
    </row>
    <row r="279" spans="1:4" ht="45" x14ac:dyDescent="0.25">
      <c r="A279" s="3" t="s">
        <v>334</v>
      </c>
      <c r="B279" s="3" t="s">
        <v>1206</v>
      </c>
      <c r="C279" s="4">
        <f t="shared" si="4"/>
        <v>1</v>
      </c>
      <c r="D279" s="3" t="s">
        <v>1328</v>
      </c>
    </row>
    <row r="280" spans="1:4" ht="30" x14ac:dyDescent="0.25">
      <c r="A280" s="3" t="s">
        <v>335</v>
      </c>
      <c r="B280" s="3" t="s">
        <v>1207</v>
      </c>
      <c r="C280" s="4">
        <f t="shared" si="4"/>
        <v>1</v>
      </c>
      <c r="D280" s="3" t="s">
        <v>1293</v>
      </c>
    </row>
    <row r="281" spans="1:4" ht="30" x14ac:dyDescent="0.25">
      <c r="A281" s="3" t="s">
        <v>337</v>
      </c>
      <c r="B281" s="3" t="s">
        <v>1207</v>
      </c>
      <c r="C281" s="4">
        <f t="shared" si="4"/>
        <v>1</v>
      </c>
      <c r="D281" s="3" t="s">
        <v>1293</v>
      </c>
    </row>
    <row r="282" spans="1:4" ht="30" x14ac:dyDescent="0.25">
      <c r="A282" s="3" t="s">
        <v>338</v>
      </c>
      <c r="B282" s="3" t="s">
        <v>1207</v>
      </c>
      <c r="C282" s="4">
        <f t="shared" si="4"/>
        <v>1</v>
      </c>
      <c r="D282" s="3" t="s">
        <v>1293</v>
      </c>
    </row>
    <row r="283" spans="1:4" ht="30" x14ac:dyDescent="0.25">
      <c r="A283" s="3" t="s">
        <v>339</v>
      </c>
      <c r="B283" s="3" t="s">
        <v>1207</v>
      </c>
      <c r="C283" s="4">
        <f t="shared" si="4"/>
        <v>1</v>
      </c>
      <c r="D283" s="3" t="s">
        <v>1293</v>
      </c>
    </row>
    <row r="284" spans="1:4" ht="30" x14ac:dyDescent="0.25">
      <c r="A284" s="3" t="s">
        <v>340</v>
      </c>
      <c r="B284" s="3" t="s">
        <v>1207</v>
      </c>
      <c r="C284" s="4">
        <f t="shared" si="4"/>
        <v>1</v>
      </c>
      <c r="D284" s="3" t="s">
        <v>1293</v>
      </c>
    </row>
    <row r="285" spans="1:4" ht="30" x14ac:dyDescent="0.25">
      <c r="A285" s="3" t="s">
        <v>341</v>
      </c>
      <c r="B285" s="3" t="s">
        <v>1207</v>
      </c>
      <c r="C285" s="4">
        <f t="shared" si="4"/>
        <v>1</v>
      </c>
      <c r="D285" s="3" t="s">
        <v>1293</v>
      </c>
    </row>
    <row r="286" spans="1:4" ht="45" x14ac:dyDescent="0.25">
      <c r="A286" s="3" t="s">
        <v>342</v>
      </c>
      <c r="B286" s="3" t="s">
        <v>1278</v>
      </c>
      <c r="C286" s="4">
        <f t="shared" si="4"/>
        <v>2</v>
      </c>
      <c r="D286" s="3" t="s">
        <v>1329</v>
      </c>
    </row>
    <row r="287" spans="1:4" ht="30" x14ac:dyDescent="0.25">
      <c r="A287" s="3" t="s">
        <v>342</v>
      </c>
      <c r="B287" s="3" t="s">
        <v>1207</v>
      </c>
      <c r="C287" s="4">
        <f t="shared" si="4"/>
        <v>2</v>
      </c>
      <c r="D287" s="3" t="s">
        <v>1293</v>
      </c>
    </row>
    <row r="288" spans="1:4" ht="30" x14ac:dyDescent="0.25">
      <c r="A288" s="3" t="s">
        <v>343</v>
      </c>
      <c r="B288" s="3" t="s">
        <v>1208</v>
      </c>
      <c r="C288" s="4">
        <f t="shared" si="4"/>
        <v>1</v>
      </c>
      <c r="D288" s="3" t="s">
        <v>1330</v>
      </c>
    </row>
    <row r="289" spans="1:4" ht="30" x14ac:dyDescent="0.25">
      <c r="A289" s="3" t="s">
        <v>345</v>
      </c>
      <c r="B289" s="3" t="s">
        <v>1208</v>
      </c>
      <c r="C289" s="4">
        <f t="shared" si="4"/>
        <v>1</v>
      </c>
      <c r="D289" s="3" t="s">
        <v>1330</v>
      </c>
    </row>
    <row r="290" spans="1:4" ht="30" x14ac:dyDescent="0.25">
      <c r="A290" s="3" t="s">
        <v>346</v>
      </c>
      <c r="B290" s="3" t="s">
        <v>1209</v>
      </c>
      <c r="C290" s="4">
        <f t="shared" si="4"/>
        <v>1</v>
      </c>
      <c r="D290" s="3" t="s">
        <v>1331</v>
      </c>
    </row>
    <row r="291" spans="1:4" ht="30" x14ac:dyDescent="0.25">
      <c r="A291" s="3" t="s">
        <v>348</v>
      </c>
      <c r="B291" s="3" t="s">
        <v>1209</v>
      </c>
      <c r="C291" s="4">
        <f t="shared" si="4"/>
        <v>1</v>
      </c>
      <c r="D291" s="3" t="s">
        <v>1331</v>
      </c>
    </row>
    <row r="292" spans="1:4" ht="30" x14ac:dyDescent="0.25">
      <c r="A292" s="3" t="s">
        <v>349</v>
      </c>
      <c r="B292" s="3" t="s">
        <v>1209</v>
      </c>
      <c r="C292" s="4">
        <f t="shared" si="4"/>
        <v>1</v>
      </c>
      <c r="D292" s="3" t="s">
        <v>1331</v>
      </c>
    </row>
    <row r="293" spans="1:4" ht="30" x14ac:dyDescent="0.25">
      <c r="A293" s="3" t="s">
        <v>350</v>
      </c>
      <c r="B293" s="3" t="s">
        <v>1209</v>
      </c>
      <c r="C293" s="4">
        <f t="shared" si="4"/>
        <v>1</v>
      </c>
      <c r="D293" s="3" t="s">
        <v>1331</v>
      </c>
    </row>
    <row r="294" spans="1:4" ht="30" x14ac:dyDescent="0.25">
      <c r="A294" s="3" t="s">
        <v>351</v>
      </c>
      <c r="B294" s="3" t="s">
        <v>1209</v>
      </c>
      <c r="C294" s="4">
        <f t="shared" si="4"/>
        <v>1</v>
      </c>
      <c r="D294" s="3" t="s">
        <v>1331</v>
      </c>
    </row>
    <row r="295" spans="1:4" ht="30" x14ac:dyDescent="0.25">
      <c r="A295" s="3" t="s">
        <v>352</v>
      </c>
      <c r="B295" s="3" t="s">
        <v>1209</v>
      </c>
      <c r="C295" s="4">
        <f t="shared" si="4"/>
        <v>1</v>
      </c>
      <c r="D295" s="3" t="s">
        <v>1331</v>
      </c>
    </row>
    <row r="296" spans="1:4" ht="30" x14ac:dyDescent="0.25">
      <c r="A296" s="3" t="s">
        <v>353</v>
      </c>
      <c r="B296" s="3" t="s">
        <v>1209</v>
      </c>
      <c r="C296" s="4">
        <f t="shared" si="4"/>
        <v>1</v>
      </c>
      <c r="D296" s="3" t="s">
        <v>1331</v>
      </c>
    </row>
    <row r="297" spans="1:4" ht="30" x14ac:dyDescent="0.25">
      <c r="A297" s="3" t="s">
        <v>354</v>
      </c>
      <c r="B297" s="3" t="s">
        <v>1209</v>
      </c>
      <c r="C297" s="4">
        <f t="shared" si="4"/>
        <v>1</v>
      </c>
      <c r="D297" s="3" t="s">
        <v>1331</v>
      </c>
    </row>
    <row r="298" spans="1:4" ht="30" x14ac:dyDescent="0.25">
      <c r="A298" s="3" t="s">
        <v>355</v>
      </c>
      <c r="B298" s="3" t="s">
        <v>1209</v>
      </c>
      <c r="C298" s="4">
        <f t="shared" si="4"/>
        <v>1</v>
      </c>
      <c r="D298" s="3" t="s">
        <v>1331</v>
      </c>
    </row>
    <row r="299" spans="1:4" ht="30" x14ac:dyDescent="0.25">
      <c r="A299" s="3" t="s">
        <v>356</v>
      </c>
      <c r="B299" s="3" t="s">
        <v>1209</v>
      </c>
      <c r="C299" s="4">
        <f t="shared" si="4"/>
        <v>1</v>
      </c>
      <c r="D299" s="3" t="s">
        <v>1331</v>
      </c>
    </row>
    <row r="300" spans="1:4" ht="30" x14ac:dyDescent="0.25">
      <c r="A300" s="3" t="s">
        <v>357</v>
      </c>
      <c r="B300" s="3" t="s">
        <v>1209</v>
      </c>
      <c r="C300" s="4">
        <f t="shared" si="4"/>
        <v>1</v>
      </c>
      <c r="D300" s="3" t="s">
        <v>1331</v>
      </c>
    </row>
    <row r="301" spans="1:4" ht="30" x14ac:dyDescent="0.25">
      <c r="A301" s="3" t="s">
        <v>358</v>
      </c>
      <c r="B301" s="3" t="s">
        <v>1209</v>
      </c>
      <c r="C301" s="4">
        <f t="shared" si="4"/>
        <v>1</v>
      </c>
      <c r="D301" s="3" t="s">
        <v>1331</v>
      </c>
    </row>
    <row r="302" spans="1:4" ht="30" x14ac:dyDescent="0.25">
      <c r="A302" s="3" t="s">
        <v>359</v>
      </c>
      <c r="B302" s="3" t="s">
        <v>1209</v>
      </c>
      <c r="C302" s="4">
        <f t="shared" si="4"/>
        <v>1</v>
      </c>
      <c r="D302" s="3" t="s">
        <v>1331</v>
      </c>
    </row>
    <row r="303" spans="1:4" ht="30" x14ac:dyDescent="0.25">
      <c r="A303" s="3" t="s">
        <v>360</v>
      </c>
      <c r="B303" s="3" t="s">
        <v>1209</v>
      </c>
      <c r="C303" s="4">
        <f t="shared" si="4"/>
        <v>1</v>
      </c>
      <c r="D303" s="3" t="s">
        <v>1331</v>
      </c>
    </row>
    <row r="304" spans="1:4" ht="30" x14ac:dyDescent="0.25">
      <c r="A304" s="3" t="s">
        <v>361</v>
      </c>
      <c r="B304" s="3" t="s">
        <v>1209</v>
      </c>
      <c r="C304" s="4">
        <f t="shared" si="4"/>
        <v>1</v>
      </c>
      <c r="D304" s="3" t="s">
        <v>1331</v>
      </c>
    </row>
    <row r="305" spans="1:4" ht="30" x14ac:dyDescent="0.25">
      <c r="A305" s="3" t="s">
        <v>362</v>
      </c>
      <c r="B305" s="3" t="s">
        <v>1209</v>
      </c>
      <c r="C305" s="4">
        <f t="shared" si="4"/>
        <v>1</v>
      </c>
      <c r="D305" s="3" t="s">
        <v>1331</v>
      </c>
    </row>
    <row r="306" spans="1:4" ht="30" x14ac:dyDescent="0.25">
      <c r="A306" s="3" t="s">
        <v>363</v>
      </c>
      <c r="B306" s="3" t="s">
        <v>1209</v>
      </c>
      <c r="C306" s="4">
        <f t="shared" si="4"/>
        <v>1</v>
      </c>
      <c r="D306" s="3" t="s">
        <v>1331</v>
      </c>
    </row>
    <row r="307" spans="1:4" ht="30" x14ac:dyDescent="0.25">
      <c r="A307" s="3" t="s">
        <v>364</v>
      </c>
      <c r="B307" s="3" t="s">
        <v>1207</v>
      </c>
      <c r="C307" s="4">
        <f t="shared" si="4"/>
        <v>1</v>
      </c>
      <c r="D307" s="3" t="s">
        <v>1293</v>
      </c>
    </row>
    <row r="308" spans="1:4" ht="60" x14ac:dyDescent="0.25">
      <c r="A308" s="3" t="s">
        <v>365</v>
      </c>
      <c r="B308" s="3" t="s">
        <v>1210</v>
      </c>
      <c r="C308" s="4">
        <f t="shared" si="4"/>
        <v>1</v>
      </c>
      <c r="D308" s="3" t="s">
        <v>1332</v>
      </c>
    </row>
    <row r="309" spans="1:4" ht="60" x14ac:dyDescent="0.25">
      <c r="A309" s="3" t="s">
        <v>367</v>
      </c>
      <c r="B309" s="3" t="s">
        <v>1210</v>
      </c>
      <c r="C309" s="4">
        <f t="shared" si="4"/>
        <v>1</v>
      </c>
      <c r="D309" s="3" t="s">
        <v>1332</v>
      </c>
    </row>
    <row r="310" spans="1:4" ht="60" x14ac:dyDescent="0.25">
      <c r="A310" s="3" t="s">
        <v>368</v>
      </c>
      <c r="B310" s="3" t="s">
        <v>1210</v>
      </c>
      <c r="C310" s="4">
        <f t="shared" si="4"/>
        <v>1</v>
      </c>
      <c r="D310" s="3" t="s">
        <v>1332</v>
      </c>
    </row>
    <row r="311" spans="1:4" ht="60" x14ac:dyDescent="0.25">
      <c r="A311" s="3" t="s">
        <v>369</v>
      </c>
      <c r="B311" s="3" t="s">
        <v>1210</v>
      </c>
      <c r="C311" s="4">
        <f t="shared" si="4"/>
        <v>1</v>
      </c>
      <c r="D311" s="3" t="s">
        <v>1332</v>
      </c>
    </row>
    <row r="312" spans="1:4" ht="60" x14ac:dyDescent="0.25">
      <c r="A312" s="3" t="s">
        <v>370</v>
      </c>
      <c r="B312" s="3" t="s">
        <v>1210</v>
      </c>
      <c r="C312" s="4">
        <f t="shared" si="4"/>
        <v>1</v>
      </c>
      <c r="D312" s="3" t="s">
        <v>1332</v>
      </c>
    </row>
    <row r="313" spans="1:4" ht="60" x14ac:dyDescent="0.25">
      <c r="A313" s="3" t="s">
        <v>371</v>
      </c>
      <c r="B313" s="3" t="s">
        <v>1210</v>
      </c>
      <c r="C313" s="4">
        <f t="shared" si="4"/>
        <v>1</v>
      </c>
      <c r="D313" s="3" t="s">
        <v>1332</v>
      </c>
    </row>
    <row r="314" spans="1:4" ht="60" x14ac:dyDescent="0.25">
      <c r="A314" s="3" t="s">
        <v>372</v>
      </c>
      <c r="B314" s="3" t="s">
        <v>1210</v>
      </c>
      <c r="C314" s="4">
        <f t="shared" si="4"/>
        <v>1</v>
      </c>
      <c r="D314" s="3" t="s">
        <v>1332</v>
      </c>
    </row>
    <row r="315" spans="1:4" ht="60" x14ac:dyDescent="0.25">
      <c r="A315" s="3" t="s">
        <v>373</v>
      </c>
      <c r="B315" s="3" t="s">
        <v>1210</v>
      </c>
      <c r="C315" s="4">
        <f t="shared" si="4"/>
        <v>1</v>
      </c>
      <c r="D315" s="3" t="s">
        <v>1332</v>
      </c>
    </row>
    <row r="316" spans="1:4" ht="60" x14ac:dyDescent="0.25">
      <c r="A316" s="3" t="s">
        <v>374</v>
      </c>
      <c r="B316" s="3" t="s">
        <v>1210</v>
      </c>
      <c r="C316" s="4">
        <f t="shared" si="4"/>
        <v>1</v>
      </c>
      <c r="D316" s="3" t="s">
        <v>1332</v>
      </c>
    </row>
    <row r="317" spans="1:4" ht="60" x14ac:dyDescent="0.25">
      <c r="A317" s="3" t="s">
        <v>375</v>
      </c>
      <c r="B317" s="3" t="s">
        <v>1210</v>
      </c>
      <c r="C317" s="4">
        <f t="shared" si="4"/>
        <v>1</v>
      </c>
      <c r="D317" s="3" t="s">
        <v>1332</v>
      </c>
    </row>
    <row r="318" spans="1:4" ht="60" x14ac:dyDescent="0.25">
      <c r="A318" s="3" t="s">
        <v>376</v>
      </c>
      <c r="B318" s="3" t="s">
        <v>1210</v>
      </c>
      <c r="C318" s="4">
        <f t="shared" si="4"/>
        <v>1</v>
      </c>
      <c r="D318" s="3" t="s">
        <v>1332</v>
      </c>
    </row>
    <row r="319" spans="1:4" ht="60" x14ac:dyDescent="0.25">
      <c r="A319" s="3" t="s">
        <v>377</v>
      </c>
      <c r="B319" s="3" t="s">
        <v>1210</v>
      </c>
      <c r="C319" s="4">
        <f t="shared" si="4"/>
        <v>1</v>
      </c>
      <c r="D319" s="3" t="s">
        <v>1332</v>
      </c>
    </row>
    <row r="320" spans="1:4" ht="30" x14ac:dyDescent="0.25">
      <c r="A320" s="3" t="s">
        <v>378</v>
      </c>
      <c r="B320" s="3" t="s">
        <v>1211</v>
      </c>
      <c r="C320" s="4">
        <f t="shared" si="4"/>
        <v>1</v>
      </c>
      <c r="D320" s="3" t="s">
        <v>1333</v>
      </c>
    </row>
    <row r="321" spans="1:4" ht="30" x14ac:dyDescent="0.25">
      <c r="A321" s="3" t="s">
        <v>380</v>
      </c>
      <c r="B321" s="3" t="s">
        <v>1211</v>
      </c>
      <c r="C321" s="4">
        <f t="shared" si="4"/>
        <v>1</v>
      </c>
      <c r="D321" s="3" t="s">
        <v>1333</v>
      </c>
    </row>
    <row r="322" spans="1:4" ht="30" x14ac:dyDescent="0.25">
      <c r="A322" s="3" t="s">
        <v>381</v>
      </c>
      <c r="B322" s="3" t="s">
        <v>1211</v>
      </c>
      <c r="C322" s="4">
        <f t="shared" ref="C322:C385" si="5">COUNTIF(A:A, A322)</f>
        <v>1</v>
      </c>
      <c r="D322" s="3" t="s">
        <v>1333</v>
      </c>
    </row>
    <row r="323" spans="1:4" ht="30" x14ac:dyDescent="0.25">
      <c r="A323" s="3" t="s">
        <v>382</v>
      </c>
      <c r="B323" s="3" t="s">
        <v>1211</v>
      </c>
      <c r="C323" s="4">
        <f t="shared" si="5"/>
        <v>1</v>
      </c>
      <c r="D323" s="3" t="s">
        <v>1333</v>
      </c>
    </row>
    <row r="324" spans="1:4" ht="30" x14ac:dyDescent="0.25">
      <c r="A324" s="3" t="s">
        <v>383</v>
      </c>
      <c r="B324" s="3" t="s">
        <v>1211</v>
      </c>
      <c r="C324" s="4">
        <f t="shared" si="5"/>
        <v>1</v>
      </c>
      <c r="D324" s="3" t="s">
        <v>1333</v>
      </c>
    </row>
    <row r="325" spans="1:4" ht="30" x14ac:dyDescent="0.25">
      <c r="A325" s="3" t="s">
        <v>384</v>
      </c>
      <c r="B325" s="3" t="s">
        <v>1211</v>
      </c>
      <c r="C325" s="4">
        <f t="shared" si="5"/>
        <v>1</v>
      </c>
      <c r="D325" s="3" t="s">
        <v>1333</v>
      </c>
    </row>
    <row r="326" spans="1:4" ht="30" x14ac:dyDescent="0.25">
      <c r="A326" s="3" t="s">
        <v>385</v>
      </c>
      <c r="B326" s="3" t="s">
        <v>1211</v>
      </c>
      <c r="C326" s="4">
        <f t="shared" si="5"/>
        <v>1</v>
      </c>
      <c r="D326" s="3" t="s">
        <v>1333</v>
      </c>
    </row>
    <row r="327" spans="1:4" ht="30" x14ac:dyDescent="0.25">
      <c r="A327" s="3" t="s">
        <v>386</v>
      </c>
      <c r="B327" s="3" t="s">
        <v>1211</v>
      </c>
      <c r="C327" s="4">
        <f t="shared" si="5"/>
        <v>1</v>
      </c>
      <c r="D327" s="3" t="s">
        <v>1333</v>
      </c>
    </row>
    <row r="328" spans="1:4" ht="30" x14ac:dyDescent="0.25">
      <c r="A328" s="3" t="s">
        <v>387</v>
      </c>
      <c r="B328" s="3" t="s">
        <v>1211</v>
      </c>
      <c r="C328" s="4">
        <f t="shared" si="5"/>
        <v>1</v>
      </c>
      <c r="D328" s="3" t="s">
        <v>1333</v>
      </c>
    </row>
    <row r="329" spans="1:4" ht="30" x14ac:dyDescent="0.25">
      <c r="A329" s="3" t="s">
        <v>388</v>
      </c>
      <c r="B329" s="3" t="s">
        <v>1211</v>
      </c>
      <c r="C329" s="4">
        <f t="shared" si="5"/>
        <v>1</v>
      </c>
      <c r="D329" s="3" t="s">
        <v>1333</v>
      </c>
    </row>
    <row r="330" spans="1:4" ht="30" x14ac:dyDescent="0.25">
      <c r="A330" s="3" t="s">
        <v>389</v>
      </c>
      <c r="B330" s="3" t="s">
        <v>1211</v>
      </c>
      <c r="C330" s="4">
        <f t="shared" si="5"/>
        <v>1</v>
      </c>
      <c r="D330" s="3" t="s">
        <v>1333</v>
      </c>
    </row>
    <row r="331" spans="1:4" ht="30" x14ac:dyDescent="0.25">
      <c r="A331" s="3" t="s">
        <v>390</v>
      </c>
      <c r="B331" s="3" t="s">
        <v>1211</v>
      </c>
      <c r="C331" s="4">
        <f t="shared" si="5"/>
        <v>1</v>
      </c>
      <c r="D331" s="3" t="s">
        <v>1333</v>
      </c>
    </row>
    <row r="332" spans="1:4" ht="30" x14ac:dyDescent="0.25">
      <c r="A332" s="3" t="s">
        <v>391</v>
      </c>
      <c r="B332" s="3" t="s">
        <v>1211</v>
      </c>
      <c r="C332" s="4">
        <f t="shared" si="5"/>
        <v>1</v>
      </c>
      <c r="D332" s="3" t="s">
        <v>1333</v>
      </c>
    </row>
    <row r="333" spans="1:4" ht="30" x14ac:dyDescent="0.25">
      <c r="A333" s="3" t="s">
        <v>392</v>
      </c>
      <c r="B333" s="3" t="s">
        <v>1211</v>
      </c>
      <c r="C333" s="4">
        <f t="shared" si="5"/>
        <v>1</v>
      </c>
      <c r="D333" s="3" t="s">
        <v>1333</v>
      </c>
    </row>
    <row r="334" spans="1:4" ht="30" x14ac:dyDescent="0.25">
      <c r="A334" s="3" t="s">
        <v>393</v>
      </c>
      <c r="B334" s="3" t="s">
        <v>1211</v>
      </c>
      <c r="C334" s="4">
        <f t="shared" si="5"/>
        <v>1</v>
      </c>
      <c r="D334" s="3" t="s">
        <v>1333</v>
      </c>
    </row>
    <row r="335" spans="1:4" ht="30" x14ac:dyDescent="0.25">
      <c r="A335" s="3" t="s">
        <v>394</v>
      </c>
      <c r="B335" s="3" t="s">
        <v>1211</v>
      </c>
      <c r="C335" s="4">
        <f t="shared" si="5"/>
        <v>1</v>
      </c>
      <c r="D335" s="3" t="s">
        <v>1333</v>
      </c>
    </row>
    <row r="336" spans="1:4" ht="30" x14ac:dyDescent="0.25">
      <c r="A336" s="3" t="s">
        <v>395</v>
      </c>
      <c r="B336" s="3" t="s">
        <v>1211</v>
      </c>
      <c r="C336" s="4">
        <f t="shared" si="5"/>
        <v>1</v>
      </c>
      <c r="D336" s="3" t="s">
        <v>1333</v>
      </c>
    </row>
    <row r="337" spans="1:4" ht="30" x14ac:dyDescent="0.25">
      <c r="A337" s="3" t="s">
        <v>396</v>
      </c>
      <c r="B337" s="3" t="s">
        <v>1211</v>
      </c>
      <c r="C337" s="4">
        <f t="shared" si="5"/>
        <v>1</v>
      </c>
      <c r="D337" s="3" t="s">
        <v>1333</v>
      </c>
    </row>
    <row r="338" spans="1:4" ht="30" x14ac:dyDescent="0.25">
      <c r="A338" s="3" t="s">
        <v>397</v>
      </c>
      <c r="B338" s="3" t="s">
        <v>1211</v>
      </c>
      <c r="C338" s="4">
        <f t="shared" si="5"/>
        <v>1</v>
      </c>
      <c r="D338" s="3" t="s">
        <v>1333</v>
      </c>
    </row>
    <row r="339" spans="1:4" ht="30" x14ac:dyDescent="0.25">
      <c r="A339" s="3" t="s">
        <v>398</v>
      </c>
      <c r="B339" s="3" t="s">
        <v>1211</v>
      </c>
      <c r="C339" s="4">
        <f t="shared" si="5"/>
        <v>1</v>
      </c>
      <c r="D339" s="3" t="s">
        <v>1333</v>
      </c>
    </row>
    <row r="340" spans="1:4" ht="30" x14ac:dyDescent="0.25">
      <c r="A340" s="3" t="s">
        <v>399</v>
      </c>
      <c r="B340" s="3" t="s">
        <v>1211</v>
      </c>
      <c r="C340" s="4">
        <f t="shared" si="5"/>
        <v>1</v>
      </c>
      <c r="D340" s="3" t="s">
        <v>1333</v>
      </c>
    </row>
    <row r="341" spans="1:4" ht="30" x14ac:dyDescent="0.25">
      <c r="A341" s="3" t="s">
        <v>400</v>
      </c>
      <c r="B341" s="3" t="s">
        <v>1211</v>
      </c>
      <c r="C341" s="4">
        <f t="shared" si="5"/>
        <v>1</v>
      </c>
      <c r="D341" s="3" t="s">
        <v>1333</v>
      </c>
    </row>
    <row r="342" spans="1:4" ht="30" x14ac:dyDescent="0.25">
      <c r="A342" s="3" t="s">
        <v>401</v>
      </c>
      <c r="B342" s="3" t="s">
        <v>1211</v>
      </c>
      <c r="C342" s="4">
        <f t="shared" si="5"/>
        <v>1</v>
      </c>
      <c r="D342" s="3" t="s">
        <v>1333</v>
      </c>
    </row>
    <row r="343" spans="1:4" ht="30" x14ac:dyDescent="0.25">
      <c r="A343" s="3" t="s">
        <v>402</v>
      </c>
      <c r="B343" s="3" t="s">
        <v>1211</v>
      </c>
      <c r="C343" s="4">
        <f t="shared" si="5"/>
        <v>1</v>
      </c>
      <c r="D343" s="3" t="s">
        <v>1333</v>
      </c>
    </row>
    <row r="344" spans="1:4" ht="30" x14ac:dyDescent="0.25">
      <c r="A344" s="3" t="s">
        <v>403</v>
      </c>
      <c r="B344" s="3" t="s">
        <v>1211</v>
      </c>
      <c r="C344" s="4">
        <f t="shared" si="5"/>
        <v>1</v>
      </c>
      <c r="D344" s="3" t="s">
        <v>1333</v>
      </c>
    </row>
    <row r="345" spans="1:4" ht="30" x14ac:dyDescent="0.25">
      <c r="A345" s="3" t="s">
        <v>404</v>
      </c>
      <c r="B345" s="3" t="s">
        <v>1211</v>
      </c>
      <c r="C345" s="4">
        <f t="shared" si="5"/>
        <v>1</v>
      </c>
      <c r="D345" s="3" t="s">
        <v>1333</v>
      </c>
    </row>
    <row r="346" spans="1:4" ht="30" x14ac:dyDescent="0.25">
      <c r="A346" s="3" t="s">
        <v>405</v>
      </c>
      <c r="B346" s="3" t="s">
        <v>1211</v>
      </c>
      <c r="C346" s="4">
        <f t="shared" si="5"/>
        <v>1</v>
      </c>
      <c r="D346" s="3" t="s">
        <v>1333</v>
      </c>
    </row>
    <row r="347" spans="1:4" ht="30" x14ac:dyDescent="0.25">
      <c r="A347" s="3" t="s">
        <v>406</v>
      </c>
      <c r="B347" s="3" t="s">
        <v>1211</v>
      </c>
      <c r="C347" s="4">
        <f t="shared" si="5"/>
        <v>1</v>
      </c>
      <c r="D347" s="3" t="s">
        <v>1333</v>
      </c>
    </row>
    <row r="348" spans="1:4" ht="30" x14ac:dyDescent="0.25">
      <c r="A348" s="3" t="s">
        <v>407</v>
      </c>
      <c r="B348" s="3" t="s">
        <v>1211</v>
      </c>
      <c r="C348" s="4">
        <f t="shared" si="5"/>
        <v>1</v>
      </c>
      <c r="D348" s="3" t="s">
        <v>1333</v>
      </c>
    </row>
    <row r="349" spans="1:4" ht="30" x14ac:dyDescent="0.25">
      <c r="A349" s="3" t="s">
        <v>408</v>
      </c>
      <c r="B349" s="3" t="s">
        <v>1212</v>
      </c>
      <c r="C349" s="4">
        <f t="shared" si="5"/>
        <v>1</v>
      </c>
      <c r="D349" s="3" t="s">
        <v>1334</v>
      </c>
    </row>
    <row r="350" spans="1:4" ht="30" x14ac:dyDescent="0.25">
      <c r="A350" s="3" t="s">
        <v>410</v>
      </c>
      <c r="B350" s="3" t="s">
        <v>1212</v>
      </c>
      <c r="C350" s="4">
        <f t="shared" si="5"/>
        <v>1</v>
      </c>
      <c r="D350" s="3" t="s">
        <v>1334</v>
      </c>
    </row>
    <row r="351" spans="1:4" ht="30" x14ac:dyDescent="0.25">
      <c r="A351" s="3" t="s">
        <v>411</v>
      </c>
      <c r="B351" s="3" t="s">
        <v>1212</v>
      </c>
      <c r="C351" s="4">
        <f t="shared" si="5"/>
        <v>1</v>
      </c>
      <c r="D351" s="3" t="s">
        <v>1334</v>
      </c>
    </row>
    <row r="352" spans="1:4" ht="30" x14ac:dyDescent="0.25">
      <c r="A352" s="3" t="s">
        <v>412</v>
      </c>
      <c r="B352" s="3" t="s">
        <v>1212</v>
      </c>
      <c r="C352" s="4">
        <f t="shared" si="5"/>
        <v>1</v>
      </c>
      <c r="D352" s="3" t="s">
        <v>1334</v>
      </c>
    </row>
    <row r="353" spans="1:4" ht="30" x14ac:dyDescent="0.25">
      <c r="A353" s="3" t="s">
        <v>413</v>
      </c>
      <c r="B353" s="3" t="s">
        <v>1212</v>
      </c>
      <c r="C353" s="4">
        <f t="shared" si="5"/>
        <v>1</v>
      </c>
      <c r="D353" s="3" t="s">
        <v>1334</v>
      </c>
    </row>
    <row r="354" spans="1:4" ht="30" x14ac:dyDescent="0.25">
      <c r="A354" s="3" t="s">
        <v>414</v>
      </c>
      <c r="B354" s="3" t="s">
        <v>1212</v>
      </c>
      <c r="C354" s="4">
        <f t="shared" si="5"/>
        <v>1</v>
      </c>
      <c r="D354" s="3" t="s">
        <v>1334</v>
      </c>
    </row>
    <row r="355" spans="1:4" ht="30" x14ac:dyDescent="0.25">
      <c r="A355" s="3" t="s">
        <v>415</v>
      </c>
      <c r="B355" s="3" t="s">
        <v>1213</v>
      </c>
      <c r="C355" s="4">
        <f t="shared" si="5"/>
        <v>1</v>
      </c>
      <c r="D355" s="3" t="s">
        <v>1335</v>
      </c>
    </row>
    <row r="356" spans="1:4" ht="30" x14ac:dyDescent="0.25">
      <c r="A356" s="3" t="s">
        <v>417</v>
      </c>
      <c r="B356" s="3" t="s">
        <v>1213</v>
      </c>
      <c r="C356" s="4">
        <f t="shared" si="5"/>
        <v>1</v>
      </c>
      <c r="D356" s="3" t="s">
        <v>1335</v>
      </c>
    </row>
    <row r="357" spans="1:4" ht="30" x14ac:dyDescent="0.25">
      <c r="A357" s="3" t="s">
        <v>418</v>
      </c>
      <c r="B357" s="3" t="s">
        <v>1214</v>
      </c>
      <c r="C357" s="4">
        <f t="shared" si="5"/>
        <v>1</v>
      </c>
      <c r="D357" s="3" t="s">
        <v>1336</v>
      </c>
    </row>
    <row r="358" spans="1:4" ht="30" x14ac:dyDescent="0.25">
      <c r="A358" s="3" t="s">
        <v>420</v>
      </c>
      <c r="B358" s="3" t="s">
        <v>1214</v>
      </c>
      <c r="C358" s="4">
        <f t="shared" si="5"/>
        <v>1</v>
      </c>
      <c r="D358" s="3" t="s">
        <v>1336</v>
      </c>
    </row>
    <row r="359" spans="1:4" ht="30" x14ac:dyDescent="0.25">
      <c r="A359" s="3" t="s">
        <v>421</v>
      </c>
      <c r="B359" s="3" t="s">
        <v>1215</v>
      </c>
      <c r="C359" s="4">
        <f t="shared" si="5"/>
        <v>1</v>
      </c>
      <c r="D359" s="3" t="s">
        <v>1337</v>
      </c>
    </row>
    <row r="360" spans="1:4" ht="30" x14ac:dyDescent="0.25">
      <c r="A360" s="3" t="s">
        <v>423</v>
      </c>
      <c r="B360" s="3" t="s">
        <v>1216</v>
      </c>
      <c r="C360" s="4">
        <f t="shared" si="5"/>
        <v>1</v>
      </c>
      <c r="D360" s="3" t="s">
        <v>1338</v>
      </c>
    </row>
    <row r="361" spans="1:4" ht="30" x14ac:dyDescent="0.25">
      <c r="A361" s="3" t="s">
        <v>425</v>
      </c>
      <c r="B361" s="3" t="s">
        <v>1216</v>
      </c>
      <c r="C361" s="4">
        <f t="shared" si="5"/>
        <v>1</v>
      </c>
      <c r="D361" s="3" t="s">
        <v>1338</v>
      </c>
    </row>
    <row r="362" spans="1:4" ht="30" x14ac:dyDescent="0.25">
      <c r="A362" s="3" t="s">
        <v>426</v>
      </c>
      <c r="B362" s="3" t="s">
        <v>1216</v>
      </c>
      <c r="C362" s="4">
        <f t="shared" si="5"/>
        <v>1</v>
      </c>
      <c r="D362" s="3" t="s">
        <v>1338</v>
      </c>
    </row>
    <row r="363" spans="1:4" ht="30" x14ac:dyDescent="0.25">
      <c r="A363" s="3" t="s">
        <v>427</v>
      </c>
      <c r="B363" s="3" t="s">
        <v>1216</v>
      </c>
      <c r="C363" s="4">
        <f t="shared" si="5"/>
        <v>1</v>
      </c>
      <c r="D363" s="3" t="s">
        <v>1338</v>
      </c>
    </row>
    <row r="364" spans="1:4" ht="30" x14ac:dyDescent="0.25">
      <c r="A364" s="3" t="s">
        <v>428</v>
      </c>
      <c r="B364" s="3" t="s">
        <v>1216</v>
      </c>
      <c r="C364" s="4">
        <f t="shared" si="5"/>
        <v>1</v>
      </c>
      <c r="D364" s="3" t="s">
        <v>1338</v>
      </c>
    </row>
    <row r="365" spans="1:4" ht="30" x14ac:dyDescent="0.25">
      <c r="A365" s="3" t="s">
        <v>429</v>
      </c>
      <c r="B365" s="3" t="s">
        <v>1216</v>
      </c>
      <c r="C365" s="4">
        <f t="shared" si="5"/>
        <v>1</v>
      </c>
      <c r="D365" s="3" t="s">
        <v>1338</v>
      </c>
    </row>
    <row r="366" spans="1:4" ht="30" x14ac:dyDescent="0.25">
      <c r="A366" s="3" t="s">
        <v>430</v>
      </c>
      <c r="B366" s="3" t="s">
        <v>1217</v>
      </c>
      <c r="C366" s="4">
        <f t="shared" si="5"/>
        <v>1</v>
      </c>
      <c r="D366" s="3" t="s">
        <v>1339</v>
      </c>
    </row>
    <row r="367" spans="1:4" ht="30" x14ac:dyDescent="0.25">
      <c r="A367" s="3" t="s">
        <v>432</v>
      </c>
      <c r="B367" s="3" t="s">
        <v>1217</v>
      </c>
      <c r="C367" s="4">
        <f t="shared" si="5"/>
        <v>1</v>
      </c>
      <c r="D367" s="3" t="s">
        <v>1339</v>
      </c>
    </row>
    <row r="368" spans="1:4" ht="30" x14ac:dyDescent="0.25">
      <c r="A368" s="3" t="s">
        <v>433</v>
      </c>
      <c r="B368" s="3" t="s">
        <v>1218</v>
      </c>
      <c r="C368" s="4">
        <f t="shared" si="5"/>
        <v>1</v>
      </c>
      <c r="D368" s="3" t="s">
        <v>1340</v>
      </c>
    </row>
    <row r="369" spans="1:4" ht="30" x14ac:dyDescent="0.25">
      <c r="A369" s="3" t="s">
        <v>435</v>
      </c>
      <c r="B369" s="3" t="s">
        <v>1218</v>
      </c>
      <c r="C369" s="4">
        <f t="shared" si="5"/>
        <v>1</v>
      </c>
      <c r="D369" s="3" t="s">
        <v>1340</v>
      </c>
    </row>
    <row r="370" spans="1:4" ht="60" x14ac:dyDescent="0.25">
      <c r="A370" s="3" t="s">
        <v>436</v>
      </c>
      <c r="B370" s="3" t="s">
        <v>1219</v>
      </c>
      <c r="C370" s="4">
        <f t="shared" si="5"/>
        <v>1</v>
      </c>
      <c r="D370" s="3" t="s">
        <v>1341</v>
      </c>
    </row>
    <row r="371" spans="1:4" ht="30" x14ac:dyDescent="0.25">
      <c r="A371" s="3" t="s">
        <v>438</v>
      </c>
      <c r="B371" s="3" t="s">
        <v>1220</v>
      </c>
      <c r="C371" s="4">
        <f t="shared" si="5"/>
        <v>1</v>
      </c>
      <c r="D371" s="3" t="s">
        <v>1342</v>
      </c>
    </row>
    <row r="372" spans="1:4" ht="30" x14ac:dyDescent="0.25">
      <c r="A372" s="3" t="s">
        <v>440</v>
      </c>
      <c r="B372" s="3" t="s">
        <v>1220</v>
      </c>
      <c r="C372" s="4">
        <f t="shared" si="5"/>
        <v>1</v>
      </c>
      <c r="D372" s="3" t="s">
        <v>1342</v>
      </c>
    </row>
    <row r="373" spans="1:4" ht="45" x14ac:dyDescent="0.25">
      <c r="A373" s="3" t="s">
        <v>441</v>
      </c>
      <c r="B373" s="3" t="s">
        <v>1221</v>
      </c>
      <c r="C373" s="4">
        <f t="shared" si="5"/>
        <v>1</v>
      </c>
      <c r="D373" s="3" t="s">
        <v>1343</v>
      </c>
    </row>
    <row r="374" spans="1:4" ht="45" x14ac:dyDescent="0.25">
      <c r="A374" s="3" t="s">
        <v>443</v>
      </c>
      <c r="B374" s="3" t="s">
        <v>1221</v>
      </c>
      <c r="C374" s="4">
        <f t="shared" si="5"/>
        <v>1</v>
      </c>
      <c r="D374" s="3" t="s">
        <v>1343</v>
      </c>
    </row>
    <row r="375" spans="1:4" ht="60" x14ac:dyDescent="0.25">
      <c r="A375" s="3" t="s">
        <v>445</v>
      </c>
      <c r="B375" s="3" t="s">
        <v>1219</v>
      </c>
      <c r="C375" s="4">
        <f t="shared" si="5"/>
        <v>1</v>
      </c>
      <c r="D375" s="3" t="s">
        <v>1341</v>
      </c>
    </row>
    <row r="376" spans="1:4" ht="30" x14ac:dyDescent="0.25">
      <c r="A376" s="3" t="s">
        <v>447</v>
      </c>
      <c r="B376" s="3" t="s">
        <v>1222</v>
      </c>
      <c r="C376" s="4">
        <f t="shared" si="5"/>
        <v>1</v>
      </c>
      <c r="D376" s="3" t="s">
        <v>1344</v>
      </c>
    </row>
    <row r="377" spans="1:4" ht="60" x14ac:dyDescent="0.25">
      <c r="A377" s="3" t="s">
        <v>449</v>
      </c>
      <c r="B377" s="3" t="s">
        <v>1219</v>
      </c>
      <c r="C377" s="4">
        <f t="shared" si="5"/>
        <v>1</v>
      </c>
      <c r="D377" s="3" t="s">
        <v>1341</v>
      </c>
    </row>
    <row r="378" spans="1:4" ht="30" x14ac:dyDescent="0.25">
      <c r="A378" s="3" t="s">
        <v>450</v>
      </c>
      <c r="B378" s="3" t="s">
        <v>1222</v>
      </c>
      <c r="C378" s="4">
        <f t="shared" si="5"/>
        <v>1</v>
      </c>
      <c r="D378" s="3" t="s">
        <v>1344</v>
      </c>
    </row>
    <row r="379" spans="1:4" ht="60" x14ac:dyDescent="0.25">
      <c r="A379" s="3" t="s">
        <v>451</v>
      </c>
      <c r="B379" s="3" t="s">
        <v>1219</v>
      </c>
      <c r="C379" s="4">
        <f t="shared" si="5"/>
        <v>1</v>
      </c>
      <c r="D379" s="3" t="s">
        <v>1341</v>
      </c>
    </row>
    <row r="380" spans="1:4" ht="60" x14ac:dyDescent="0.25">
      <c r="A380" s="3" t="s">
        <v>452</v>
      </c>
      <c r="B380" s="3" t="s">
        <v>1219</v>
      </c>
      <c r="C380" s="4">
        <f t="shared" si="5"/>
        <v>1</v>
      </c>
      <c r="D380" s="3" t="s">
        <v>1341</v>
      </c>
    </row>
    <row r="381" spans="1:4" ht="60" x14ac:dyDescent="0.25">
      <c r="A381" s="3" t="s">
        <v>453</v>
      </c>
      <c r="B381" s="3" t="s">
        <v>1219</v>
      </c>
      <c r="C381" s="4">
        <f t="shared" si="5"/>
        <v>1</v>
      </c>
      <c r="D381" s="3" t="s">
        <v>1341</v>
      </c>
    </row>
    <row r="382" spans="1:4" ht="30" x14ac:dyDescent="0.25">
      <c r="A382" s="3" t="s">
        <v>454</v>
      </c>
      <c r="B382" s="3" t="s">
        <v>1220</v>
      </c>
      <c r="C382" s="4">
        <f t="shared" si="5"/>
        <v>1</v>
      </c>
      <c r="D382" s="3" t="s">
        <v>1342</v>
      </c>
    </row>
    <row r="383" spans="1:4" ht="30" x14ac:dyDescent="0.25">
      <c r="A383" s="3" t="s">
        <v>455</v>
      </c>
      <c r="B383" s="3" t="s">
        <v>1223</v>
      </c>
      <c r="C383" s="4">
        <f t="shared" si="5"/>
        <v>1</v>
      </c>
      <c r="D383" s="3" t="s">
        <v>1345</v>
      </c>
    </row>
    <row r="384" spans="1:4" ht="30" x14ac:dyDescent="0.25">
      <c r="A384" s="3" t="s">
        <v>457</v>
      </c>
      <c r="B384" s="3" t="s">
        <v>1223</v>
      </c>
      <c r="C384" s="4">
        <f t="shared" si="5"/>
        <v>1</v>
      </c>
      <c r="D384" s="3" t="s">
        <v>1345</v>
      </c>
    </row>
    <row r="385" spans="1:4" ht="30" x14ac:dyDescent="0.25">
      <c r="A385" s="3" t="s">
        <v>458</v>
      </c>
      <c r="B385" s="3" t="s">
        <v>1223</v>
      </c>
      <c r="C385" s="4">
        <f t="shared" si="5"/>
        <v>1</v>
      </c>
      <c r="D385" s="3" t="s">
        <v>1345</v>
      </c>
    </row>
    <row r="386" spans="1:4" ht="30" x14ac:dyDescent="0.25">
      <c r="A386" s="3" t="s">
        <v>460</v>
      </c>
      <c r="B386" s="3" t="s">
        <v>1223</v>
      </c>
      <c r="C386" s="4">
        <f t="shared" ref="C386:C449" si="6">COUNTIF(A:A, A386)</f>
        <v>1</v>
      </c>
      <c r="D386" s="3" t="s">
        <v>1345</v>
      </c>
    </row>
    <row r="387" spans="1:4" ht="30" x14ac:dyDescent="0.25">
      <c r="A387" s="3" t="s">
        <v>461</v>
      </c>
      <c r="B387" s="3" t="s">
        <v>1223</v>
      </c>
      <c r="C387" s="4">
        <f t="shared" si="6"/>
        <v>1</v>
      </c>
      <c r="D387" s="3" t="s">
        <v>1345</v>
      </c>
    </row>
    <row r="388" spans="1:4" ht="30" x14ac:dyDescent="0.25">
      <c r="A388" s="3" t="s">
        <v>462</v>
      </c>
      <c r="B388" s="3" t="s">
        <v>1223</v>
      </c>
      <c r="C388" s="4">
        <f t="shared" si="6"/>
        <v>1</v>
      </c>
      <c r="D388" s="3" t="s">
        <v>1345</v>
      </c>
    </row>
    <row r="389" spans="1:4" ht="60" x14ac:dyDescent="0.25">
      <c r="A389" s="3" t="s">
        <v>463</v>
      </c>
      <c r="B389" s="3" t="s">
        <v>1224</v>
      </c>
      <c r="C389" s="4">
        <f t="shared" si="6"/>
        <v>1</v>
      </c>
      <c r="D389" s="3" t="s">
        <v>1346</v>
      </c>
    </row>
    <row r="390" spans="1:4" ht="90" x14ac:dyDescent="0.25">
      <c r="A390" s="3" t="s">
        <v>465</v>
      </c>
      <c r="B390" s="3" t="s">
        <v>1225</v>
      </c>
      <c r="C390" s="4">
        <f t="shared" si="6"/>
        <v>1</v>
      </c>
      <c r="D390" s="3" t="s">
        <v>1347</v>
      </c>
    </row>
    <row r="391" spans="1:4" ht="90" x14ac:dyDescent="0.25">
      <c r="A391" s="3" t="s">
        <v>467</v>
      </c>
      <c r="B391" s="3" t="s">
        <v>1225</v>
      </c>
      <c r="C391" s="4">
        <f t="shared" si="6"/>
        <v>1</v>
      </c>
      <c r="D391" s="3" t="s">
        <v>1347</v>
      </c>
    </row>
    <row r="392" spans="1:4" ht="30" x14ac:dyDescent="0.25">
      <c r="A392" s="3" t="s">
        <v>468</v>
      </c>
      <c r="B392" s="3" t="s">
        <v>1226</v>
      </c>
      <c r="C392" s="4">
        <f t="shared" si="6"/>
        <v>1</v>
      </c>
      <c r="D392" s="3" t="s">
        <v>1348</v>
      </c>
    </row>
    <row r="393" spans="1:4" ht="30" x14ac:dyDescent="0.25">
      <c r="A393" s="3" t="s">
        <v>470</v>
      </c>
      <c r="B393" s="3" t="s">
        <v>1226</v>
      </c>
      <c r="C393" s="4">
        <f t="shared" si="6"/>
        <v>1</v>
      </c>
      <c r="D393" s="3" t="s">
        <v>1348</v>
      </c>
    </row>
    <row r="394" spans="1:4" ht="30" x14ac:dyDescent="0.25">
      <c r="A394" s="3" t="s">
        <v>471</v>
      </c>
      <c r="B394" s="3" t="s">
        <v>1226</v>
      </c>
      <c r="C394" s="4">
        <f t="shared" si="6"/>
        <v>1</v>
      </c>
      <c r="D394" s="3" t="s">
        <v>1348</v>
      </c>
    </row>
    <row r="395" spans="1:4" ht="30" x14ac:dyDescent="0.25">
      <c r="A395" s="3" t="s">
        <v>472</v>
      </c>
      <c r="B395" s="3" t="s">
        <v>1191</v>
      </c>
      <c r="C395" s="4">
        <f t="shared" si="6"/>
        <v>1</v>
      </c>
      <c r="D395" s="3" t="s">
        <v>1312</v>
      </c>
    </row>
    <row r="396" spans="1:4" ht="60" x14ac:dyDescent="0.25">
      <c r="A396" s="3" t="s">
        <v>473</v>
      </c>
      <c r="B396" s="3" t="s">
        <v>1227</v>
      </c>
      <c r="C396" s="4">
        <f t="shared" si="6"/>
        <v>1</v>
      </c>
      <c r="D396" s="3" t="s">
        <v>1349</v>
      </c>
    </row>
    <row r="397" spans="1:4" ht="60" x14ac:dyDescent="0.25">
      <c r="A397" s="3" t="s">
        <v>475</v>
      </c>
      <c r="B397" s="3" t="s">
        <v>1227</v>
      </c>
      <c r="C397" s="4">
        <f t="shared" si="6"/>
        <v>1</v>
      </c>
      <c r="D397" s="3" t="s">
        <v>1349</v>
      </c>
    </row>
    <row r="398" spans="1:4" ht="60" x14ac:dyDescent="0.25">
      <c r="A398" s="3" t="s">
        <v>476</v>
      </c>
      <c r="B398" s="3" t="s">
        <v>1228</v>
      </c>
      <c r="C398" s="4">
        <f t="shared" si="6"/>
        <v>1</v>
      </c>
      <c r="D398" s="3" t="s">
        <v>1350</v>
      </c>
    </row>
    <row r="399" spans="1:4" ht="60" x14ac:dyDescent="0.25">
      <c r="A399" s="3" t="s">
        <v>478</v>
      </c>
      <c r="B399" s="3" t="s">
        <v>1228</v>
      </c>
      <c r="C399" s="4">
        <f t="shared" si="6"/>
        <v>1</v>
      </c>
      <c r="D399" s="3" t="s">
        <v>1350</v>
      </c>
    </row>
    <row r="400" spans="1:4" ht="60" x14ac:dyDescent="0.25">
      <c r="A400" s="3" t="s">
        <v>479</v>
      </c>
      <c r="B400" s="3" t="s">
        <v>1228</v>
      </c>
      <c r="C400" s="4">
        <f t="shared" si="6"/>
        <v>1</v>
      </c>
      <c r="D400" s="3" t="s">
        <v>1350</v>
      </c>
    </row>
    <row r="401" spans="1:4" ht="60" x14ac:dyDescent="0.25">
      <c r="A401" s="3" t="s">
        <v>480</v>
      </c>
      <c r="B401" s="3" t="s">
        <v>1228</v>
      </c>
      <c r="C401" s="4">
        <f t="shared" si="6"/>
        <v>1</v>
      </c>
      <c r="D401" s="3" t="s">
        <v>1350</v>
      </c>
    </row>
    <row r="402" spans="1:4" ht="60" x14ac:dyDescent="0.25">
      <c r="A402" s="3" t="s">
        <v>481</v>
      </c>
      <c r="B402" s="3" t="s">
        <v>1228</v>
      </c>
      <c r="C402" s="4">
        <f t="shared" si="6"/>
        <v>1</v>
      </c>
      <c r="D402" s="3" t="s">
        <v>1350</v>
      </c>
    </row>
    <row r="403" spans="1:4" ht="60" x14ac:dyDescent="0.25">
      <c r="A403" s="3" t="s">
        <v>482</v>
      </c>
      <c r="B403" s="3" t="s">
        <v>1228</v>
      </c>
      <c r="C403" s="4">
        <f t="shared" si="6"/>
        <v>1</v>
      </c>
      <c r="D403" s="3" t="s">
        <v>1350</v>
      </c>
    </row>
    <row r="404" spans="1:4" ht="60" x14ac:dyDescent="0.25">
      <c r="A404" s="3" t="s">
        <v>483</v>
      </c>
      <c r="B404" s="3" t="s">
        <v>1228</v>
      </c>
      <c r="C404" s="4">
        <f t="shared" si="6"/>
        <v>1</v>
      </c>
      <c r="D404" s="3" t="s">
        <v>1350</v>
      </c>
    </row>
    <row r="405" spans="1:4" ht="60" x14ac:dyDescent="0.25">
      <c r="A405" s="3" t="s">
        <v>485</v>
      </c>
      <c r="B405" s="3" t="s">
        <v>1228</v>
      </c>
      <c r="C405" s="4">
        <f t="shared" si="6"/>
        <v>1</v>
      </c>
      <c r="D405" s="3" t="s">
        <v>1350</v>
      </c>
    </row>
    <row r="406" spans="1:4" ht="60" x14ac:dyDescent="0.25">
      <c r="A406" s="3" t="s">
        <v>486</v>
      </c>
      <c r="B406" s="3" t="s">
        <v>1228</v>
      </c>
      <c r="C406" s="4">
        <f t="shared" si="6"/>
        <v>1</v>
      </c>
      <c r="D406" s="3" t="s">
        <v>1350</v>
      </c>
    </row>
    <row r="407" spans="1:4" ht="60" x14ac:dyDescent="0.25">
      <c r="A407" s="3" t="s">
        <v>487</v>
      </c>
      <c r="B407" s="3" t="s">
        <v>1228</v>
      </c>
      <c r="C407" s="4">
        <f t="shared" si="6"/>
        <v>1</v>
      </c>
      <c r="D407" s="3" t="s">
        <v>1350</v>
      </c>
    </row>
    <row r="408" spans="1:4" ht="60" x14ac:dyDescent="0.25">
      <c r="A408" s="3" t="s">
        <v>488</v>
      </c>
      <c r="B408" s="3" t="s">
        <v>1228</v>
      </c>
      <c r="C408" s="4">
        <f t="shared" si="6"/>
        <v>1</v>
      </c>
      <c r="D408" s="3" t="s">
        <v>1350</v>
      </c>
    </row>
    <row r="409" spans="1:4" ht="60" x14ac:dyDescent="0.25">
      <c r="A409" s="3" t="s">
        <v>489</v>
      </c>
      <c r="B409" s="3" t="s">
        <v>1228</v>
      </c>
      <c r="C409" s="4">
        <f t="shared" si="6"/>
        <v>1</v>
      </c>
      <c r="D409" s="3" t="s">
        <v>1350</v>
      </c>
    </row>
    <row r="410" spans="1:4" ht="60" x14ac:dyDescent="0.25">
      <c r="A410" s="3" t="s">
        <v>490</v>
      </c>
      <c r="B410" s="3" t="s">
        <v>1228</v>
      </c>
      <c r="C410" s="4">
        <f t="shared" si="6"/>
        <v>1</v>
      </c>
      <c r="D410" s="3" t="s">
        <v>1350</v>
      </c>
    </row>
    <row r="411" spans="1:4" ht="60" x14ac:dyDescent="0.25">
      <c r="A411" s="3" t="s">
        <v>491</v>
      </c>
      <c r="B411" s="3" t="s">
        <v>1228</v>
      </c>
      <c r="C411" s="4">
        <f t="shared" si="6"/>
        <v>1</v>
      </c>
      <c r="D411" s="3" t="s">
        <v>1350</v>
      </c>
    </row>
    <row r="412" spans="1:4" ht="60" x14ac:dyDescent="0.25">
      <c r="A412" s="3" t="s">
        <v>492</v>
      </c>
      <c r="B412" s="3" t="s">
        <v>1228</v>
      </c>
      <c r="C412" s="4">
        <f t="shared" si="6"/>
        <v>1</v>
      </c>
      <c r="D412" s="3" t="s">
        <v>1350</v>
      </c>
    </row>
    <row r="413" spans="1:4" ht="60" x14ac:dyDescent="0.25">
      <c r="A413" s="3" t="s">
        <v>493</v>
      </c>
      <c r="B413" s="3" t="s">
        <v>1228</v>
      </c>
      <c r="C413" s="4">
        <f t="shared" si="6"/>
        <v>1</v>
      </c>
      <c r="D413" s="3" t="s">
        <v>1350</v>
      </c>
    </row>
    <row r="414" spans="1:4" ht="60" x14ac:dyDescent="0.25">
      <c r="A414" s="3" t="s">
        <v>494</v>
      </c>
      <c r="B414" s="3" t="s">
        <v>1228</v>
      </c>
      <c r="C414" s="4">
        <f t="shared" si="6"/>
        <v>1</v>
      </c>
      <c r="D414" s="3" t="s">
        <v>1350</v>
      </c>
    </row>
    <row r="415" spans="1:4" ht="60" x14ac:dyDescent="0.25">
      <c r="A415" s="3" t="s">
        <v>495</v>
      </c>
      <c r="B415" s="3" t="s">
        <v>1228</v>
      </c>
      <c r="C415" s="4">
        <f t="shared" si="6"/>
        <v>1</v>
      </c>
      <c r="D415" s="3" t="s">
        <v>1350</v>
      </c>
    </row>
    <row r="416" spans="1:4" ht="30" x14ac:dyDescent="0.25">
      <c r="A416" s="3" t="s">
        <v>497</v>
      </c>
      <c r="B416" s="3" t="s">
        <v>1229</v>
      </c>
      <c r="C416" s="4">
        <f t="shared" si="6"/>
        <v>1</v>
      </c>
      <c r="D416" s="3" t="s">
        <v>1351</v>
      </c>
    </row>
    <row r="417" spans="1:4" ht="30" x14ac:dyDescent="0.25">
      <c r="A417" s="3" t="s">
        <v>499</v>
      </c>
      <c r="B417" s="3" t="s">
        <v>1229</v>
      </c>
      <c r="C417" s="4">
        <f t="shared" si="6"/>
        <v>1</v>
      </c>
      <c r="D417" s="3" t="s">
        <v>1351</v>
      </c>
    </row>
    <row r="418" spans="1:4" ht="30" x14ac:dyDescent="0.25">
      <c r="A418" s="3" t="s">
        <v>500</v>
      </c>
      <c r="B418" s="3" t="s">
        <v>1229</v>
      </c>
      <c r="C418" s="4">
        <f t="shared" si="6"/>
        <v>1</v>
      </c>
      <c r="D418" s="3" t="s">
        <v>1351</v>
      </c>
    </row>
    <row r="419" spans="1:4" ht="30" x14ac:dyDescent="0.25">
      <c r="A419" s="3" t="s">
        <v>501</v>
      </c>
      <c r="B419" s="3" t="s">
        <v>1229</v>
      </c>
      <c r="C419" s="4">
        <f t="shared" si="6"/>
        <v>1</v>
      </c>
      <c r="D419" s="3" t="s">
        <v>1351</v>
      </c>
    </row>
    <row r="420" spans="1:4" ht="30" x14ac:dyDescent="0.25">
      <c r="A420" s="3" t="s">
        <v>502</v>
      </c>
      <c r="B420" s="3" t="s">
        <v>1229</v>
      </c>
      <c r="C420" s="4">
        <f t="shared" si="6"/>
        <v>1</v>
      </c>
      <c r="D420" s="3" t="s">
        <v>1351</v>
      </c>
    </row>
    <row r="421" spans="1:4" ht="30" x14ac:dyDescent="0.25">
      <c r="A421" s="3" t="s">
        <v>503</v>
      </c>
      <c r="B421" s="3" t="s">
        <v>1229</v>
      </c>
      <c r="C421" s="4">
        <f t="shared" si="6"/>
        <v>1</v>
      </c>
      <c r="D421" s="3" t="s">
        <v>1351</v>
      </c>
    </row>
    <row r="422" spans="1:4" ht="30" x14ac:dyDescent="0.25">
      <c r="A422" s="3" t="s">
        <v>504</v>
      </c>
      <c r="B422" s="3" t="s">
        <v>1229</v>
      </c>
      <c r="C422" s="4">
        <f t="shared" si="6"/>
        <v>1</v>
      </c>
      <c r="D422" s="3" t="s">
        <v>1351</v>
      </c>
    </row>
    <row r="423" spans="1:4" ht="30" x14ac:dyDescent="0.25">
      <c r="A423" s="3" t="s">
        <v>505</v>
      </c>
      <c r="B423" s="3" t="s">
        <v>1229</v>
      </c>
      <c r="C423" s="4">
        <f t="shared" si="6"/>
        <v>1</v>
      </c>
      <c r="D423" s="3" t="s">
        <v>1351</v>
      </c>
    </row>
    <row r="424" spans="1:4" ht="30" x14ac:dyDescent="0.25">
      <c r="A424" s="3" t="s">
        <v>506</v>
      </c>
      <c r="B424" s="3" t="s">
        <v>1229</v>
      </c>
      <c r="C424" s="4">
        <f t="shared" si="6"/>
        <v>1</v>
      </c>
      <c r="D424" s="3" t="s">
        <v>1351</v>
      </c>
    </row>
    <row r="425" spans="1:4" ht="30" x14ac:dyDescent="0.25">
      <c r="A425" s="3" t="s">
        <v>507</v>
      </c>
      <c r="B425" s="3" t="s">
        <v>1229</v>
      </c>
      <c r="C425" s="4">
        <f t="shared" si="6"/>
        <v>1</v>
      </c>
      <c r="D425" s="3" t="s">
        <v>1351</v>
      </c>
    </row>
    <row r="426" spans="1:4" ht="30" x14ac:dyDescent="0.25">
      <c r="A426" s="3" t="s">
        <v>508</v>
      </c>
      <c r="B426" s="3" t="s">
        <v>1229</v>
      </c>
      <c r="C426" s="4">
        <f t="shared" si="6"/>
        <v>1</v>
      </c>
      <c r="D426" s="3" t="s">
        <v>1351</v>
      </c>
    </row>
    <row r="427" spans="1:4" ht="30" x14ac:dyDescent="0.25">
      <c r="A427" s="3" t="s">
        <v>509</v>
      </c>
      <c r="B427" s="3" t="s">
        <v>1229</v>
      </c>
      <c r="C427" s="4">
        <f t="shared" si="6"/>
        <v>1</v>
      </c>
      <c r="D427" s="3" t="s">
        <v>1351</v>
      </c>
    </row>
    <row r="428" spans="1:4" ht="45" x14ac:dyDescent="0.25">
      <c r="A428" s="3" t="s">
        <v>510</v>
      </c>
      <c r="B428" s="3" t="s">
        <v>1230</v>
      </c>
      <c r="C428" s="4">
        <f t="shared" si="6"/>
        <v>1</v>
      </c>
      <c r="D428" s="3" t="s">
        <v>1352</v>
      </c>
    </row>
    <row r="429" spans="1:4" ht="45" x14ac:dyDescent="0.25">
      <c r="A429" s="3" t="s">
        <v>512</v>
      </c>
      <c r="B429" s="3" t="s">
        <v>1230</v>
      </c>
      <c r="C429" s="4">
        <f t="shared" si="6"/>
        <v>1</v>
      </c>
      <c r="D429" s="3" t="s">
        <v>1352</v>
      </c>
    </row>
    <row r="430" spans="1:4" ht="30" x14ac:dyDescent="0.25">
      <c r="A430" s="3" t="s">
        <v>513</v>
      </c>
      <c r="B430" s="3" t="s">
        <v>1231</v>
      </c>
      <c r="C430" s="4">
        <f t="shared" si="6"/>
        <v>1</v>
      </c>
      <c r="D430" s="3" t="s">
        <v>1353</v>
      </c>
    </row>
    <row r="431" spans="1:4" ht="45" x14ac:dyDescent="0.25">
      <c r="A431" s="3" t="s">
        <v>515</v>
      </c>
      <c r="B431" s="3" t="s">
        <v>1230</v>
      </c>
      <c r="C431" s="4">
        <f t="shared" si="6"/>
        <v>1</v>
      </c>
      <c r="D431" s="3" t="s">
        <v>1352</v>
      </c>
    </row>
    <row r="432" spans="1:4" ht="45" x14ac:dyDescent="0.25">
      <c r="A432" s="3" t="s">
        <v>516</v>
      </c>
      <c r="B432" s="3" t="s">
        <v>1230</v>
      </c>
      <c r="C432" s="4">
        <f t="shared" si="6"/>
        <v>1</v>
      </c>
      <c r="D432" s="3" t="s">
        <v>1352</v>
      </c>
    </row>
    <row r="433" spans="1:4" ht="45" x14ac:dyDescent="0.25">
      <c r="A433" s="3" t="s">
        <v>517</v>
      </c>
      <c r="B433" s="3" t="s">
        <v>1230</v>
      </c>
      <c r="C433" s="4">
        <f t="shared" si="6"/>
        <v>1</v>
      </c>
      <c r="D433" s="3" t="s">
        <v>1352</v>
      </c>
    </row>
    <row r="434" spans="1:4" ht="45" x14ac:dyDescent="0.25">
      <c r="A434" s="3" t="s">
        <v>518</v>
      </c>
      <c r="B434" s="3" t="s">
        <v>1230</v>
      </c>
      <c r="C434" s="4">
        <f t="shared" si="6"/>
        <v>1</v>
      </c>
      <c r="D434" s="3" t="s">
        <v>1352</v>
      </c>
    </row>
    <row r="435" spans="1:4" ht="45" x14ac:dyDescent="0.25">
      <c r="A435" s="3" t="s">
        <v>519</v>
      </c>
      <c r="B435" s="3" t="s">
        <v>1230</v>
      </c>
      <c r="C435" s="4">
        <f t="shared" si="6"/>
        <v>1</v>
      </c>
      <c r="D435" s="3" t="s">
        <v>1352</v>
      </c>
    </row>
    <row r="436" spans="1:4" ht="45" x14ac:dyDescent="0.25">
      <c r="A436" s="3" t="s">
        <v>520</v>
      </c>
      <c r="B436" s="3" t="s">
        <v>1230</v>
      </c>
      <c r="C436" s="4">
        <f t="shared" si="6"/>
        <v>1</v>
      </c>
      <c r="D436" s="3" t="s">
        <v>1352</v>
      </c>
    </row>
    <row r="437" spans="1:4" ht="45" x14ac:dyDescent="0.25">
      <c r="A437" s="3" t="s">
        <v>521</v>
      </c>
      <c r="B437" s="3" t="s">
        <v>1230</v>
      </c>
      <c r="C437" s="4">
        <f t="shared" si="6"/>
        <v>1</v>
      </c>
      <c r="D437" s="3" t="s">
        <v>1352</v>
      </c>
    </row>
    <row r="438" spans="1:4" ht="45" x14ac:dyDescent="0.25">
      <c r="A438" s="3" t="s">
        <v>522</v>
      </c>
      <c r="B438" s="3" t="s">
        <v>1230</v>
      </c>
      <c r="C438" s="4">
        <f t="shared" si="6"/>
        <v>1</v>
      </c>
      <c r="D438" s="3" t="s">
        <v>1352</v>
      </c>
    </row>
    <row r="439" spans="1:4" ht="45" x14ac:dyDescent="0.25">
      <c r="A439" s="3" t="s">
        <v>523</v>
      </c>
      <c r="B439" s="3" t="s">
        <v>1230</v>
      </c>
      <c r="C439" s="4">
        <f t="shared" si="6"/>
        <v>1</v>
      </c>
      <c r="D439" s="3" t="s">
        <v>1352</v>
      </c>
    </row>
    <row r="440" spans="1:4" ht="45" x14ac:dyDescent="0.25">
      <c r="A440" s="3" t="s">
        <v>524</v>
      </c>
      <c r="B440" s="3" t="s">
        <v>1230</v>
      </c>
      <c r="C440" s="4">
        <f t="shared" si="6"/>
        <v>1</v>
      </c>
      <c r="D440" s="3" t="s">
        <v>1352</v>
      </c>
    </row>
    <row r="441" spans="1:4" ht="45" x14ac:dyDescent="0.25">
      <c r="A441" s="3" t="s">
        <v>526</v>
      </c>
      <c r="B441" s="3" t="s">
        <v>1230</v>
      </c>
      <c r="C441" s="4">
        <f t="shared" si="6"/>
        <v>1</v>
      </c>
      <c r="D441" s="3" t="s">
        <v>1352</v>
      </c>
    </row>
    <row r="442" spans="1:4" ht="45" x14ac:dyDescent="0.25">
      <c r="A442" s="3" t="s">
        <v>527</v>
      </c>
      <c r="B442" s="3" t="s">
        <v>1230</v>
      </c>
      <c r="C442" s="4">
        <f t="shared" si="6"/>
        <v>1</v>
      </c>
      <c r="D442" s="3" t="s">
        <v>1352</v>
      </c>
    </row>
    <row r="443" spans="1:4" ht="45" x14ac:dyDescent="0.25">
      <c r="A443" s="3" t="s">
        <v>528</v>
      </c>
      <c r="B443" s="3" t="s">
        <v>1230</v>
      </c>
      <c r="C443" s="4">
        <f t="shared" si="6"/>
        <v>1</v>
      </c>
      <c r="D443" s="3" t="s">
        <v>1352</v>
      </c>
    </row>
    <row r="444" spans="1:4" ht="45" x14ac:dyDescent="0.25">
      <c r="A444" s="3" t="s">
        <v>529</v>
      </c>
      <c r="B444" s="3" t="s">
        <v>1230</v>
      </c>
      <c r="C444" s="4">
        <f t="shared" si="6"/>
        <v>1</v>
      </c>
      <c r="D444" s="3" t="s">
        <v>1352</v>
      </c>
    </row>
    <row r="445" spans="1:4" ht="45" x14ac:dyDescent="0.25">
      <c r="A445" s="3" t="s">
        <v>530</v>
      </c>
      <c r="B445" s="3" t="s">
        <v>1230</v>
      </c>
      <c r="C445" s="4">
        <f t="shared" si="6"/>
        <v>1</v>
      </c>
      <c r="D445" s="3" t="s">
        <v>1352</v>
      </c>
    </row>
    <row r="446" spans="1:4" ht="45" x14ac:dyDescent="0.25">
      <c r="A446" s="3" t="s">
        <v>531</v>
      </c>
      <c r="B446" s="3" t="s">
        <v>1230</v>
      </c>
      <c r="C446" s="4">
        <f t="shared" si="6"/>
        <v>1</v>
      </c>
      <c r="D446" s="3" t="s">
        <v>1352</v>
      </c>
    </row>
    <row r="447" spans="1:4" ht="45" x14ac:dyDescent="0.25">
      <c r="A447" s="3" t="s">
        <v>532</v>
      </c>
      <c r="B447" s="3" t="s">
        <v>1230</v>
      </c>
      <c r="C447" s="4">
        <f t="shared" si="6"/>
        <v>1</v>
      </c>
      <c r="D447" s="3" t="s">
        <v>1352</v>
      </c>
    </row>
    <row r="448" spans="1:4" ht="45" x14ac:dyDescent="0.25">
      <c r="A448" s="3" t="s">
        <v>533</v>
      </c>
      <c r="B448" s="3" t="s">
        <v>1230</v>
      </c>
      <c r="C448" s="4">
        <f t="shared" si="6"/>
        <v>1</v>
      </c>
      <c r="D448" s="3" t="s">
        <v>1352</v>
      </c>
    </row>
    <row r="449" spans="1:4" ht="45" x14ac:dyDescent="0.25">
      <c r="A449" s="3" t="s">
        <v>535</v>
      </c>
      <c r="B449" s="3" t="s">
        <v>1230</v>
      </c>
      <c r="C449" s="4">
        <f t="shared" si="6"/>
        <v>1</v>
      </c>
      <c r="D449" s="3" t="s">
        <v>1352</v>
      </c>
    </row>
    <row r="450" spans="1:4" ht="45" x14ac:dyDescent="0.25">
      <c r="A450" s="3" t="s">
        <v>536</v>
      </c>
      <c r="B450" s="3" t="s">
        <v>1230</v>
      </c>
      <c r="C450" s="4">
        <f t="shared" ref="C450:C513" si="7">COUNTIF(A:A, A450)</f>
        <v>1</v>
      </c>
      <c r="D450" s="3" t="s">
        <v>1352</v>
      </c>
    </row>
    <row r="451" spans="1:4" ht="45" x14ac:dyDescent="0.25">
      <c r="A451" s="3" t="s">
        <v>537</v>
      </c>
      <c r="B451" s="3" t="s">
        <v>1230</v>
      </c>
      <c r="C451" s="4">
        <f t="shared" si="7"/>
        <v>1</v>
      </c>
      <c r="D451" s="3" t="s">
        <v>1352</v>
      </c>
    </row>
    <row r="452" spans="1:4" ht="45" x14ac:dyDescent="0.25">
      <c r="A452" s="3" t="s">
        <v>538</v>
      </c>
      <c r="B452" s="3" t="s">
        <v>1230</v>
      </c>
      <c r="C452" s="4">
        <f t="shared" si="7"/>
        <v>1</v>
      </c>
      <c r="D452" s="3" t="s">
        <v>1352</v>
      </c>
    </row>
    <row r="453" spans="1:4" ht="45" x14ac:dyDescent="0.25">
      <c r="A453" s="3" t="s">
        <v>540</v>
      </c>
      <c r="B453" s="3" t="s">
        <v>1230</v>
      </c>
      <c r="C453" s="4">
        <f t="shared" si="7"/>
        <v>1</v>
      </c>
      <c r="D453" s="3" t="s">
        <v>1352</v>
      </c>
    </row>
    <row r="454" spans="1:4" ht="45" x14ac:dyDescent="0.25">
      <c r="A454" s="3" t="s">
        <v>541</v>
      </c>
      <c r="B454" s="3" t="s">
        <v>1230</v>
      </c>
      <c r="C454" s="4">
        <f t="shared" si="7"/>
        <v>1</v>
      </c>
      <c r="D454" s="3" t="s">
        <v>1352</v>
      </c>
    </row>
    <row r="455" spans="1:4" ht="30" x14ac:dyDescent="0.25">
      <c r="A455" s="3" t="s">
        <v>542</v>
      </c>
      <c r="B455" s="3" t="s">
        <v>1229</v>
      </c>
      <c r="C455" s="4">
        <f t="shared" si="7"/>
        <v>1</v>
      </c>
      <c r="D455" s="3" t="s">
        <v>1351</v>
      </c>
    </row>
    <row r="456" spans="1:4" ht="30" x14ac:dyDescent="0.25">
      <c r="A456" s="3" t="s">
        <v>543</v>
      </c>
      <c r="B456" s="3" t="s">
        <v>1229</v>
      </c>
      <c r="C456" s="4">
        <f t="shared" si="7"/>
        <v>1</v>
      </c>
      <c r="D456" s="3" t="s">
        <v>1351</v>
      </c>
    </row>
    <row r="457" spans="1:4" ht="30" x14ac:dyDescent="0.25">
      <c r="A457" s="3" t="s">
        <v>544</v>
      </c>
      <c r="B457" s="3" t="s">
        <v>1229</v>
      </c>
      <c r="C457" s="4">
        <f t="shared" si="7"/>
        <v>1</v>
      </c>
      <c r="D457" s="3" t="s">
        <v>1351</v>
      </c>
    </row>
    <row r="458" spans="1:4" ht="45" x14ac:dyDescent="0.25">
      <c r="A458" s="3" t="s">
        <v>545</v>
      </c>
      <c r="B458" s="3" t="s">
        <v>1232</v>
      </c>
      <c r="C458" s="4">
        <f t="shared" si="7"/>
        <v>1</v>
      </c>
      <c r="D458" s="3" t="s">
        <v>1354</v>
      </c>
    </row>
    <row r="459" spans="1:4" x14ac:dyDescent="0.25">
      <c r="A459" s="3" t="s">
        <v>547</v>
      </c>
      <c r="B459" s="3" t="s">
        <v>1275</v>
      </c>
      <c r="C459" s="4">
        <f t="shared" si="7"/>
        <v>2</v>
      </c>
      <c r="D459" s="3" t="s">
        <v>1303</v>
      </c>
    </row>
    <row r="460" spans="1:4" ht="30" x14ac:dyDescent="0.25">
      <c r="A460" s="3" t="s">
        <v>547</v>
      </c>
      <c r="B460" s="3" t="s">
        <v>1183</v>
      </c>
      <c r="C460" s="4">
        <f t="shared" si="7"/>
        <v>2</v>
      </c>
      <c r="D460" s="3" t="s">
        <v>1304</v>
      </c>
    </row>
    <row r="461" spans="1:4" ht="45" x14ac:dyDescent="0.25">
      <c r="A461" s="3" t="s">
        <v>548</v>
      </c>
      <c r="B461" s="3" t="s">
        <v>1232</v>
      </c>
      <c r="C461" s="4">
        <f t="shared" si="7"/>
        <v>1</v>
      </c>
      <c r="D461" s="3" t="s">
        <v>1354</v>
      </c>
    </row>
    <row r="462" spans="1:4" ht="45" x14ac:dyDescent="0.25">
      <c r="A462" s="3" t="s">
        <v>549</v>
      </c>
      <c r="B462" s="3" t="s">
        <v>1232</v>
      </c>
      <c r="C462" s="4">
        <f t="shared" si="7"/>
        <v>1</v>
      </c>
      <c r="D462" s="3" t="s">
        <v>1354</v>
      </c>
    </row>
    <row r="463" spans="1:4" ht="45" x14ac:dyDescent="0.25">
      <c r="A463" s="3" t="s">
        <v>550</v>
      </c>
      <c r="B463" s="3" t="s">
        <v>1232</v>
      </c>
      <c r="C463" s="4">
        <f t="shared" si="7"/>
        <v>1</v>
      </c>
      <c r="D463" s="3" t="s">
        <v>1354</v>
      </c>
    </row>
    <row r="464" spans="1:4" ht="45" x14ac:dyDescent="0.25">
      <c r="A464" s="3" t="s">
        <v>551</v>
      </c>
      <c r="B464" s="3" t="s">
        <v>1232</v>
      </c>
      <c r="C464" s="4">
        <f t="shared" si="7"/>
        <v>1</v>
      </c>
      <c r="D464" s="3" t="s">
        <v>1354</v>
      </c>
    </row>
    <row r="465" spans="1:4" ht="45" x14ac:dyDescent="0.25">
      <c r="A465" s="3" t="s">
        <v>552</v>
      </c>
      <c r="B465" s="3" t="s">
        <v>1232</v>
      </c>
      <c r="C465" s="4">
        <f t="shared" si="7"/>
        <v>1</v>
      </c>
      <c r="D465" s="3" t="s">
        <v>1354</v>
      </c>
    </row>
    <row r="466" spans="1:4" ht="45" x14ac:dyDescent="0.25">
      <c r="A466" s="3" t="s">
        <v>553</v>
      </c>
      <c r="B466" s="3" t="s">
        <v>1232</v>
      </c>
      <c r="C466" s="4">
        <f t="shared" si="7"/>
        <v>1</v>
      </c>
      <c r="D466" s="3" t="s">
        <v>1354</v>
      </c>
    </row>
    <row r="467" spans="1:4" ht="45" x14ac:dyDescent="0.25">
      <c r="A467" s="3" t="s">
        <v>554</v>
      </c>
      <c r="B467" s="3" t="s">
        <v>1232</v>
      </c>
      <c r="C467" s="4">
        <f t="shared" si="7"/>
        <v>1</v>
      </c>
      <c r="D467" s="3" t="s">
        <v>1354</v>
      </c>
    </row>
    <row r="468" spans="1:4" ht="45" x14ac:dyDescent="0.25">
      <c r="A468" s="3" t="s">
        <v>555</v>
      </c>
      <c r="B468" s="3" t="s">
        <v>1232</v>
      </c>
      <c r="C468" s="4">
        <f t="shared" si="7"/>
        <v>1</v>
      </c>
      <c r="D468" s="3" t="s">
        <v>1354</v>
      </c>
    </row>
    <row r="469" spans="1:4" ht="45" x14ac:dyDescent="0.25">
      <c r="A469" s="3" t="s">
        <v>556</v>
      </c>
      <c r="B469" s="3" t="s">
        <v>1232</v>
      </c>
      <c r="C469" s="4">
        <f t="shared" si="7"/>
        <v>1</v>
      </c>
      <c r="D469" s="3" t="s">
        <v>1354</v>
      </c>
    </row>
    <row r="470" spans="1:4" ht="45" x14ac:dyDescent="0.25">
      <c r="A470" s="3" t="s">
        <v>557</v>
      </c>
      <c r="B470" s="3" t="s">
        <v>1232</v>
      </c>
      <c r="C470" s="4">
        <f t="shared" si="7"/>
        <v>1</v>
      </c>
      <c r="D470" s="3" t="s">
        <v>1354</v>
      </c>
    </row>
    <row r="471" spans="1:4" ht="45" x14ac:dyDescent="0.25">
      <c r="A471" s="3" t="s">
        <v>558</v>
      </c>
      <c r="B471" s="3" t="s">
        <v>1232</v>
      </c>
      <c r="C471" s="4">
        <f t="shared" si="7"/>
        <v>1</v>
      </c>
      <c r="D471" s="3" t="s">
        <v>1354</v>
      </c>
    </row>
    <row r="472" spans="1:4" ht="45" x14ac:dyDescent="0.25">
      <c r="A472" s="3" t="s">
        <v>559</v>
      </c>
      <c r="B472" s="3" t="s">
        <v>1232</v>
      </c>
      <c r="C472" s="4">
        <f t="shared" si="7"/>
        <v>1</v>
      </c>
      <c r="D472" s="3" t="s">
        <v>1354</v>
      </c>
    </row>
    <row r="473" spans="1:4" ht="45" x14ac:dyDescent="0.25">
      <c r="A473" s="3" t="s">
        <v>560</v>
      </c>
      <c r="B473" s="3" t="s">
        <v>1232</v>
      </c>
      <c r="C473" s="4">
        <f t="shared" si="7"/>
        <v>1</v>
      </c>
      <c r="D473" s="3" t="s">
        <v>1354</v>
      </c>
    </row>
    <row r="474" spans="1:4" ht="45" x14ac:dyDescent="0.25">
      <c r="A474" s="3" t="s">
        <v>562</v>
      </c>
      <c r="B474" s="3" t="s">
        <v>1233</v>
      </c>
      <c r="C474" s="4">
        <f t="shared" si="7"/>
        <v>1</v>
      </c>
      <c r="D474" s="3" t="s">
        <v>1355</v>
      </c>
    </row>
    <row r="475" spans="1:4" x14ac:dyDescent="0.25">
      <c r="A475" s="3" t="s">
        <v>564</v>
      </c>
      <c r="B475" s="3" t="s">
        <v>1275</v>
      </c>
      <c r="C475" s="4">
        <f t="shared" si="7"/>
        <v>2</v>
      </c>
      <c r="D475" s="3" t="s">
        <v>1303</v>
      </c>
    </row>
    <row r="476" spans="1:4" ht="30" x14ac:dyDescent="0.25">
      <c r="A476" s="3" t="s">
        <v>564</v>
      </c>
      <c r="B476" s="3" t="s">
        <v>1183</v>
      </c>
      <c r="C476" s="4">
        <f t="shared" si="7"/>
        <v>2</v>
      </c>
      <c r="D476" s="3" t="s">
        <v>1304</v>
      </c>
    </row>
    <row r="477" spans="1:4" x14ac:dyDescent="0.25">
      <c r="A477" s="3" t="s">
        <v>565</v>
      </c>
      <c r="B477" s="3" t="s">
        <v>1275</v>
      </c>
      <c r="C477" s="4">
        <f t="shared" si="7"/>
        <v>2</v>
      </c>
      <c r="D477" s="3" t="s">
        <v>1303</v>
      </c>
    </row>
    <row r="478" spans="1:4" ht="30" x14ac:dyDescent="0.25">
      <c r="A478" s="3" t="s">
        <v>565</v>
      </c>
      <c r="B478" s="3" t="s">
        <v>1183</v>
      </c>
      <c r="C478" s="4">
        <f t="shared" si="7"/>
        <v>2</v>
      </c>
      <c r="D478" s="3" t="s">
        <v>1304</v>
      </c>
    </row>
    <row r="479" spans="1:4" x14ac:dyDescent="0.25">
      <c r="A479" s="3" t="s">
        <v>566</v>
      </c>
      <c r="B479" s="3" t="s">
        <v>1275</v>
      </c>
      <c r="C479" s="4">
        <f t="shared" si="7"/>
        <v>2</v>
      </c>
      <c r="D479" s="3" t="s">
        <v>1303</v>
      </c>
    </row>
    <row r="480" spans="1:4" ht="30" x14ac:dyDescent="0.25">
      <c r="A480" s="3" t="s">
        <v>566</v>
      </c>
      <c r="B480" s="3" t="s">
        <v>1183</v>
      </c>
      <c r="C480" s="4">
        <f t="shared" si="7"/>
        <v>2</v>
      </c>
      <c r="D480" s="3" t="s">
        <v>1304</v>
      </c>
    </row>
    <row r="481" spans="1:4" x14ac:dyDescent="0.25">
      <c r="A481" s="3" t="s">
        <v>567</v>
      </c>
      <c r="B481" s="3" t="s">
        <v>1275</v>
      </c>
      <c r="C481" s="4">
        <f t="shared" si="7"/>
        <v>2</v>
      </c>
      <c r="D481" s="3" t="s">
        <v>1303</v>
      </c>
    </row>
    <row r="482" spans="1:4" ht="30" x14ac:dyDescent="0.25">
      <c r="A482" s="3" t="s">
        <v>567</v>
      </c>
      <c r="B482" s="3" t="s">
        <v>1183</v>
      </c>
      <c r="C482" s="4">
        <f t="shared" si="7"/>
        <v>2</v>
      </c>
      <c r="D482" s="3" t="s">
        <v>1304</v>
      </c>
    </row>
    <row r="483" spans="1:4" x14ac:dyDescent="0.25">
      <c r="A483" s="3" t="s">
        <v>568</v>
      </c>
      <c r="B483" s="3" t="s">
        <v>1275</v>
      </c>
      <c r="C483" s="4">
        <f t="shared" si="7"/>
        <v>2</v>
      </c>
      <c r="D483" s="3" t="s">
        <v>1303</v>
      </c>
    </row>
    <row r="484" spans="1:4" ht="30" x14ac:dyDescent="0.25">
      <c r="A484" s="3" t="s">
        <v>568</v>
      </c>
      <c r="B484" s="3" t="s">
        <v>1183</v>
      </c>
      <c r="C484" s="4">
        <f t="shared" si="7"/>
        <v>2</v>
      </c>
      <c r="D484" s="3" t="s">
        <v>1304</v>
      </c>
    </row>
    <row r="485" spans="1:4" x14ac:dyDescent="0.25">
      <c r="A485" s="3" t="s">
        <v>569</v>
      </c>
      <c r="B485" s="3" t="s">
        <v>1275</v>
      </c>
      <c r="C485" s="4">
        <f t="shared" si="7"/>
        <v>2</v>
      </c>
      <c r="D485" s="3" t="s">
        <v>1303</v>
      </c>
    </row>
    <row r="486" spans="1:4" ht="30" x14ac:dyDescent="0.25">
      <c r="A486" s="3" t="s">
        <v>569</v>
      </c>
      <c r="B486" s="3" t="s">
        <v>1183</v>
      </c>
      <c r="C486" s="4">
        <f t="shared" si="7"/>
        <v>2</v>
      </c>
      <c r="D486" s="3" t="s">
        <v>1304</v>
      </c>
    </row>
    <row r="487" spans="1:4" x14ac:dyDescent="0.25">
      <c r="A487" s="3" t="s">
        <v>570</v>
      </c>
      <c r="B487" s="3" t="s">
        <v>1275</v>
      </c>
      <c r="C487" s="4">
        <f t="shared" si="7"/>
        <v>2</v>
      </c>
      <c r="D487" s="3" t="s">
        <v>1303</v>
      </c>
    </row>
    <row r="488" spans="1:4" ht="30" x14ac:dyDescent="0.25">
      <c r="A488" s="3" t="s">
        <v>570</v>
      </c>
      <c r="B488" s="3" t="s">
        <v>1183</v>
      </c>
      <c r="C488" s="4">
        <f t="shared" si="7"/>
        <v>2</v>
      </c>
      <c r="D488" s="3" t="s">
        <v>1304</v>
      </c>
    </row>
    <row r="489" spans="1:4" x14ac:dyDescent="0.25">
      <c r="A489" s="3" t="s">
        <v>571</v>
      </c>
      <c r="B489" s="3" t="s">
        <v>1275</v>
      </c>
      <c r="C489" s="4">
        <f t="shared" si="7"/>
        <v>2</v>
      </c>
      <c r="D489" s="3" t="s">
        <v>1303</v>
      </c>
    </row>
    <row r="490" spans="1:4" ht="30" x14ac:dyDescent="0.25">
      <c r="A490" s="3" t="s">
        <v>571</v>
      </c>
      <c r="B490" s="3" t="s">
        <v>1183</v>
      </c>
      <c r="C490" s="4">
        <f t="shared" si="7"/>
        <v>2</v>
      </c>
      <c r="D490" s="3" t="s">
        <v>1304</v>
      </c>
    </row>
    <row r="491" spans="1:4" x14ac:dyDescent="0.25">
      <c r="A491" s="3" t="s">
        <v>572</v>
      </c>
      <c r="B491" s="3" t="s">
        <v>1275</v>
      </c>
      <c r="C491" s="4">
        <f t="shared" si="7"/>
        <v>2</v>
      </c>
      <c r="D491" s="3" t="s">
        <v>1303</v>
      </c>
    </row>
    <row r="492" spans="1:4" ht="30" x14ac:dyDescent="0.25">
      <c r="A492" s="3" t="s">
        <v>572</v>
      </c>
      <c r="B492" s="3" t="s">
        <v>1183</v>
      </c>
      <c r="C492" s="4">
        <f t="shared" si="7"/>
        <v>2</v>
      </c>
      <c r="D492" s="3" t="s">
        <v>1304</v>
      </c>
    </row>
    <row r="493" spans="1:4" x14ac:dyDescent="0.25">
      <c r="A493" s="3" t="s">
        <v>573</v>
      </c>
      <c r="B493" s="3" t="s">
        <v>1275</v>
      </c>
      <c r="C493" s="4">
        <f t="shared" si="7"/>
        <v>2</v>
      </c>
      <c r="D493" s="3" t="s">
        <v>1303</v>
      </c>
    </row>
    <row r="494" spans="1:4" ht="30" x14ac:dyDescent="0.25">
      <c r="A494" s="3" t="s">
        <v>573</v>
      </c>
      <c r="B494" s="3" t="s">
        <v>1183</v>
      </c>
      <c r="C494" s="4">
        <f t="shared" si="7"/>
        <v>2</v>
      </c>
      <c r="D494" s="3" t="s">
        <v>1304</v>
      </c>
    </row>
    <row r="495" spans="1:4" x14ac:dyDescent="0.25">
      <c r="A495" s="3" t="s">
        <v>574</v>
      </c>
      <c r="B495" s="3" t="s">
        <v>1275</v>
      </c>
      <c r="C495" s="4">
        <f t="shared" si="7"/>
        <v>2</v>
      </c>
      <c r="D495" s="3" t="s">
        <v>1303</v>
      </c>
    </row>
    <row r="496" spans="1:4" ht="30" x14ac:dyDescent="0.25">
      <c r="A496" s="3" t="s">
        <v>574</v>
      </c>
      <c r="B496" s="3" t="s">
        <v>1183</v>
      </c>
      <c r="C496" s="4">
        <f t="shared" si="7"/>
        <v>2</v>
      </c>
      <c r="D496" s="3" t="s">
        <v>1304</v>
      </c>
    </row>
    <row r="497" spans="1:4" x14ac:dyDescent="0.25">
      <c r="A497" s="3" t="s">
        <v>575</v>
      </c>
      <c r="B497" s="3" t="s">
        <v>1275</v>
      </c>
      <c r="C497" s="4">
        <f t="shared" si="7"/>
        <v>2</v>
      </c>
      <c r="D497" s="3" t="s">
        <v>1303</v>
      </c>
    </row>
    <row r="498" spans="1:4" ht="30" x14ac:dyDescent="0.25">
      <c r="A498" s="3" t="s">
        <v>575</v>
      </c>
      <c r="B498" s="3" t="s">
        <v>1183</v>
      </c>
      <c r="C498" s="4">
        <f t="shared" si="7"/>
        <v>2</v>
      </c>
      <c r="D498" s="3" t="s">
        <v>1304</v>
      </c>
    </row>
    <row r="499" spans="1:4" x14ac:dyDescent="0.25">
      <c r="A499" s="3" t="s">
        <v>576</v>
      </c>
      <c r="B499" s="3" t="s">
        <v>1275</v>
      </c>
      <c r="C499" s="4">
        <f t="shared" si="7"/>
        <v>2</v>
      </c>
      <c r="D499" s="3" t="s">
        <v>1303</v>
      </c>
    </row>
    <row r="500" spans="1:4" ht="30" x14ac:dyDescent="0.25">
      <c r="A500" s="3" t="s">
        <v>576</v>
      </c>
      <c r="B500" s="3" t="s">
        <v>1183</v>
      </c>
      <c r="C500" s="4">
        <f t="shared" si="7"/>
        <v>2</v>
      </c>
      <c r="D500" s="3" t="s">
        <v>1304</v>
      </c>
    </row>
    <row r="501" spans="1:4" x14ac:dyDescent="0.25">
      <c r="A501" s="3" t="s">
        <v>577</v>
      </c>
      <c r="B501" s="3" t="s">
        <v>1275</v>
      </c>
      <c r="C501" s="4">
        <f t="shared" si="7"/>
        <v>2</v>
      </c>
      <c r="D501" s="3" t="s">
        <v>1303</v>
      </c>
    </row>
    <row r="502" spans="1:4" ht="30" x14ac:dyDescent="0.25">
      <c r="A502" s="3" t="s">
        <v>577</v>
      </c>
      <c r="B502" s="3" t="s">
        <v>1183</v>
      </c>
      <c r="C502" s="4">
        <f t="shared" si="7"/>
        <v>2</v>
      </c>
      <c r="D502" s="3" t="s">
        <v>1304</v>
      </c>
    </row>
    <row r="503" spans="1:4" x14ac:dyDescent="0.25">
      <c r="A503" s="3" t="s">
        <v>578</v>
      </c>
      <c r="B503" s="3" t="s">
        <v>1275</v>
      </c>
      <c r="C503" s="4">
        <f t="shared" si="7"/>
        <v>2</v>
      </c>
      <c r="D503" s="3" t="s">
        <v>1303</v>
      </c>
    </row>
    <row r="504" spans="1:4" ht="30" x14ac:dyDescent="0.25">
      <c r="A504" s="3" t="s">
        <v>578</v>
      </c>
      <c r="B504" s="3" t="s">
        <v>1183</v>
      </c>
      <c r="C504" s="4">
        <f t="shared" si="7"/>
        <v>2</v>
      </c>
      <c r="D504" s="3" t="s">
        <v>1304</v>
      </c>
    </row>
    <row r="505" spans="1:4" x14ac:dyDescent="0.25">
      <c r="A505" s="3" t="s">
        <v>579</v>
      </c>
      <c r="B505" s="3" t="s">
        <v>1275</v>
      </c>
      <c r="C505" s="4">
        <f t="shared" si="7"/>
        <v>2</v>
      </c>
      <c r="D505" s="3" t="s">
        <v>1303</v>
      </c>
    </row>
    <row r="506" spans="1:4" ht="30" x14ac:dyDescent="0.25">
      <c r="A506" s="3" t="s">
        <v>579</v>
      </c>
      <c r="B506" s="3" t="s">
        <v>1183</v>
      </c>
      <c r="C506" s="4">
        <f t="shared" si="7"/>
        <v>2</v>
      </c>
      <c r="D506" s="3" t="s">
        <v>1304</v>
      </c>
    </row>
    <row r="507" spans="1:4" ht="30" x14ac:dyDescent="0.25">
      <c r="A507" s="3" t="s">
        <v>580</v>
      </c>
      <c r="B507" s="3" t="s">
        <v>1183</v>
      </c>
      <c r="C507" s="4">
        <f t="shared" si="7"/>
        <v>2</v>
      </c>
      <c r="D507" s="3" t="s">
        <v>1304</v>
      </c>
    </row>
    <row r="508" spans="1:4" ht="45" x14ac:dyDescent="0.25">
      <c r="A508" s="3" t="s">
        <v>580</v>
      </c>
      <c r="B508" s="3" t="s">
        <v>1203</v>
      </c>
      <c r="C508" s="4">
        <f t="shared" si="7"/>
        <v>2</v>
      </c>
      <c r="D508" s="3" t="s">
        <v>1325</v>
      </c>
    </row>
    <row r="509" spans="1:4" x14ac:dyDescent="0.25">
      <c r="A509" s="3" t="s">
        <v>582</v>
      </c>
      <c r="B509" s="3" t="s">
        <v>1275</v>
      </c>
      <c r="C509" s="4">
        <f t="shared" si="7"/>
        <v>2</v>
      </c>
      <c r="D509" s="3" t="s">
        <v>1303</v>
      </c>
    </row>
    <row r="510" spans="1:4" ht="30" x14ac:dyDescent="0.25">
      <c r="A510" s="3" t="s">
        <v>582</v>
      </c>
      <c r="B510" s="3" t="s">
        <v>1183</v>
      </c>
      <c r="C510" s="4">
        <f t="shared" si="7"/>
        <v>2</v>
      </c>
      <c r="D510" s="3" t="s">
        <v>1304</v>
      </c>
    </row>
    <row r="511" spans="1:4" x14ac:dyDescent="0.25">
      <c r="A511" s="3" t="s">
        <v>584</v>
      </c>
      <c r="B511" s="3" t="s">
        <v>1275</v>
      </c>
      <c r="C511" s="4">
        <f t="shared" si="7"/>
        <v>2</v>
      </c>
      <c r="D511" s="3" t="s">
        <v>1303</v>
      </c>
    </row>
    <row r="512" spans="1:4" ht="30" x14ac:dyDescent="0.25">
      <c r="A512" s="3" t="s">
        <v>584</v>
      </c>
      <c r="B512" s="3" t="s">
        <v>1183</v>
      </c>
      <c r="C512" s="4">
        <f t="shared" si="7"/>
        <v>2</v>
      </c>
      <c r="D512" s="3" t="s">
        <v>1304</v>
      </c>
    </row>
    <row r="513" spans="1:4" x14ac:dyDescent="0.25">
      <c r="A513" s="3" t="s">
        <v>585</v>
      </c>
      <c r="B513" s="3" t="s">
        <v>1275</v>
      </c>
      <c r="C513" s="4">
        <f t="shared" si="7"/>
        <v>2</v>
      </c>
      <c r="D513" s="3" t="s">
        <v>1303</v>
      </c>
    </row>
    <row r="514" spans="1:4" ht="30" x14ac:dyDescent="0.25">
      <c r="A514" s="3" t="s">
        <v>585</v>
      </c>
      <c r="B514" s="3" t="s">
        <v>1183</v>
      </c>
      <c r="C514" s="4">
        <f t="shared" ref="C514:C577" si="8">COUNTIF(A:A, A514)</f>
        <v>2</v>
      </c>
      <c r="D514" s="3" t="s">
        <v>1304</v>
      </c>
    </row>
    <row r="515" spans="1:4" x14ac:dyDescent="0.25">
      <c r="A515" s="3" t="s">
        <v>586</v>
      </c>
      <c r="B515" s="3" t="s">
        <v>1275</v>
      </c>
      <c r="C515" s="4">
        <f t="shared" si="8"/>
        <v>2</v>
      </c>
      <c r="D515" s="3" t="s">
        <v>1303</v>
      </c>
    </row>
    <row r="516" spans="1:4" ht="30" x14ac:dyDescent="0.25">
      <c r="A516" s="3" t="s">
        <v>586</v>
      </c>
      <c r="B516" s="3" t="s">
        <v>1183</v>
      </c>
      <c r="C516" s="4">
        <f t="shared" si="8"/>
        <v>2</v>
      </c>
      <c r="D516" s="3" t="s">
        <v>1304</v>
      </c>
    </row>
    <row r="517" spans="1:4" x14ac:dyDescent="0.25">
      <c r="A517" s="3" t="s">
        <v>587</v>
      </c>
      <c r="B517" s="3" t="s">
        <v>1275</v>
      </c>
      <c r="C517" s="4">
        <f t="shared" si="8"/>
        <v>2</v>
      </c>
      <c r="D517" s="3" t="s">
        <v>1303</v>
      </c>
    </row>
    <row r="518" spans="1:4" ht="30" x14ac:dyDescent="0.25">
      <c r="A518" s="3" t="s">
        <v>587</v>
      </c>
      <c r="B518" s="3" t="s">
        <v>1183</v>
      </c>
      <c r="C518" s="4">
        <f t="shared" si="8"/>
        <v>2</v>
      </c>
      <c r="D518" s="3" t="s">
        <v>1304</v>
      </c>
    </row>
    <row r="519" spans="1:4" x14ac:dyDescent="0.25">
      <c r="A519" s="3" t="s">
        <v>588</v>
      </c>
      <c r="B519" s="3" t="s">
        <v>1275</v>
      </c>
      <c r="C519" s="4">
        <f t="shared" si="8"/>
        <v>2</v>
      </c>
      <c r="D519" s="3" t="s">
        <v>1303</v>
      </c>
    </row>
    <row r="520" spans="1:4" ht="30" x14ac:dyDescent="0.25">
      <c r="A520" s="3" t="s">
        <v>588</v>
      </c>
      <c r="B520" s="3" t="s">
        <v>1183</v>
      </c>
      <c r="C520" s="4">
        <f t="shared" si="8"/>
        <v>2</v>
      </c>
      <c r="D520" s="3" t="s">
        <v>1304</v>
      </c>
    </row>
    <row r="521" spans="1:4" x14ac:dyDescent="0.25">
      <c r="A521" s="3" t="s">
        <v>589</v>
      </c>
      <c r="B521" s="3" t="s">
        <v>1275</v>
      </c>
      <c r="C521" s="4">
        <f t="shared" si="8"/>
        <v>2</v>
      </c>
      <c r="D521" s="3" t="s">
        <v>1303</v>
      </c>
    </row>
    <row r="522" spans="1:4" ht="30" x14ac:dyDescent="0.25">
      <c r="A522" s="3" t="s">
        <v>589</v>
      </c>
      <c r="B522" s="3" t="s">
        <v>1183</v>
      </c>
      <c r="C522" s="4">
        <f t="shared" si="8"/>
        <v>2</v>
      </c>
      <c r="D522" s="3" t="s">
        <v>1304</v>
      </c>
    </row>
    <row r="523" spans="1:4" x14ac:dyDescent="0.25">
      <c r="A523" s="3" t="s">
        <v>590</v>
      </c>
      <c r="B523" s="3" t="s">
        <v>1275</v>
      </c>
      <c r="C523" s="4">
        <f t="shared" si="8"/>
        <v>2</v>
      </c>
      <c r="D523" s="3" t="s">
        <v>1303</v>
      </c>
    </row>
    <row r="524" spans="1:4" ht="30" x14ac:dyDescent="0.25">
      <c r="A524" s="3" t="s">
        <v>590</v>
      </c>
      <c r="B524" s="3" t="s">
        <v>1183</v>
      </c>
      <c r="C524" s="4">
        <f t="shared" si="8"/>
        <v>2</v>
      </c>
      <c r="D524" s="3" t="s">
        <v>1304</v>
      </c>
    </row>
    <row r="525" spans="1:4" x14ac:dyDescent="0.25">
      <c r="A525" s="3" t="s">
        <v>591</v>
      </c>
      <c r="B525" s="3" t="s">
        <v>1275</v>
      </c>
      <c r="C525" s="4">
        <f t="shared" si="8"/>
        <v>2</v>
      </c>
      <c r="D525" s="3" t="s">
        <v>1303</v>
      </c>
    </row>
    <row r="526" spans="1:4" ht="30" x14ac:dyDescent="0.25">
      <c r="A526" s="3" t="s">
        <v>591</v>
      </c>
      <c r="B526" s="3" t="s">
        <v>1183</v>
      </c>
      <c r="C526" s="4">
        <f t="shared" si="8"/>
        <v>2</v>
      </c>
      <c r="D526" s="3" t="s">
        <v>1304</v>
      </c>
    </row>
    <row r="527" spans="1:4" x14ac:dyDescent="0.25">
      <c r="A527" s="3" t="s">
        <v>592</v>
      </c>
      <c r="B527" s="3" t="s">
        <v>1275</v>
      </c>
      <c r="C527" s="4">
        <f t="shared" si="8"/>
        <v>2</v>
      </c>
      <c r="D527" s="3" t="s">
        <v>1303</v>
      </c>
    </row>
    <row r="528" spans="1:4" ht="30" x14ac:dyDescent="0.25">
      <c r="A528" s="3" t="s">
        <v>592</v>
      </c>
      <c r="B528" s="3" t="s">
        <v>1183</v>
      </c>
      <c r="C528" s="4">
        <f t="shared" si="8"/>
        <v>2</v>
      </c>
      <c r="D528" s="3" t="s">
        <v>1304</v>
      </c>
    </row>
    <row r="529" spans="1:4" x14ac:dyDescent="0.25">
      <c r="A529" s="3" t="s">
        <v>593</v>
      </c>
      <c r="B529" s="3" t="s">
        <v>1275</v>
      </c>
      <c r="C529" s="4">
        <f t="shared" si="8"/>
        <v>2</v>
      </c>
      <c r="D529" s="3" t="s">
        <v>1303</v>
      </c>
    </row>
    <row r="530" spans="1:4" ht="30" x14ac:dyDescent="0.25">
      <c r="A530" s="3" t="s">
        <v>593</v>
      </c>
      <c r="B530" s="3" t="s">
        <v>1183</v>
      </c>
      <c r="C530" s="4">
        <f t="shared" si="8"/>
        <v>2</v>
      </c>
      <c r="D530" s="3" t="s">
        <v>1304</v>
      </c>
    </row>
    <row r="531" spans="1:4" x14ac:dyDescent="0.25">
      <c r="A531" s="3" t="s">
        <v>594</v>
      </c>
      <c r="B531" s="3" t="s">
        <v>1275</v>
      </c>
      <c r="C531" s="4">
        <f t="shared" si="8"/>
        <v>2</v>
      </c>
      <c r="D531" s="3" t="s">
        <v>1303</v>
      </c>
    </row>
    <row r="532" spans="1:4" ht="30" x14ac:dyDescent="0.25">
      <c r="A532" s="3" t="s">
        <v>594</v>
      </c>
      <c r="B532" s="3" t="s">
        <v>1183</v>
      </c>
      <c r="C532" s="4">
        <f t="shared" si="8"/>
        <v>2</v>
      </c>
      <c r="D532" s="3" t="s">
        <v>1304</v>
      </c>
    </row>
    <row r="533" spans="1:4" x14ac:dyDescent="0.25">
      <c r="A533" s="3" t="s">
        <v>595</v>
      </c>
      <c r="B533" s="3" t="s">
        <v>1275</v>
      </c>
      <c r="C533" s="4">
        <f t="shared" si="8"/>
        <v>2</v>
      </c>
      <c r="D533" s="3" t="s">
        <v>1303</v>
      </c>
    </row>
    <row r="534" spans="1:4" ht="30" x14ac:dyDescent="0.25">
      <c r="A534" s="3" t="s">
        <v>595</v>
      </c>
      <c r="B534" s="3" t="s">
        <v>1183</v>
      </c>
      <c r="C534" s="4">
        <f t="shared" si="8"/>
        <v>2</v>
      </c>
      <c r="D534" s="3" t="s">
        <v>1304</v>
      </c>
    </row>
    <row r="535" spans="1:4" x14ac:dyDescent="0.25">
      <c r="A535" s="3" t="s">
        <v>596</v>
      </c>
      <c r="B535" s="3" t="s">
        <v>1275</v>
      </c>
      <c r="C535" s="4">
        <f t="shared" si="8"/>
        <v>2</v>
      </c>
      <c r="D535" s="3" t="s">
        <v>1303</v>
      </c>
    </row>
    <row r="536" spans="1:4" ht="30" x14ac:dyDescent="0.25">
      <c r="A536" s="3" t="s">
        <v>596</v>
      </c>
      <c r="B536" s="3" t="s">
        <v>1183</v>
      </c>
      <c r="C536" s="4">
        <f t="shared" si="8"/>
        <v>2</v>
      </c>
      <c r="D536" s="3" t="s">
        <v>1304</v>
      </c>
    </row>
    <row r="537" spans="1:4" x14ac:dyDescent="0.25">
      <c r="A537" s="3" t="s">
        <v>597</v>
      </c>
      <c r="B537" s="3" t="s">
        <v>1275</v>
      </c>
      <c r="C537" s="4">
        <f t="shared" si="8"/>
        <v>2</v>
      </c>
      <c r="D537" s="3" t="s">
        <v>1303</v>
      </c>
    </row>
    <row r="538" spans="1:4" ht="30" x14ac:dyDescent="0.25">
      <c r="A538" s="3" t="s">
        <v>597</v>
      </c>
      <c r="B538" s="3" t="s">
        <v>1183</v>
      </c>
      <c r="C538" s="4">
        <f t="shared" si="8"/>
        <v>2</v>
      </c>
      <c r="D538" s="3" t="s">
        <v>1304</v>
      </c>
    </row>
    <row r="539" spans="1:4" x14ac:dyDescent="0.25">
      <c r="A539" s="3" t="s">
        <v>598</v>
      </c>
      <c r="B539" s="3" t="s">
        <v>1234</v>
      </c>
      <c r="C539" s="4">
        <f t="shared" si="8"/>
        <v>1</v>
      </c>
      <c r="D539" s="3" t="s">
        <v>1356</v>
      </c>
    </row>
    <row r="540" spans="1:4" ht="45" x14ac:dyDescent="0.25">
      <c r="A540" s="3" t="s">
        <v>601</v>
      </c>
      <c r="B540" s="3" t="s">
        <v>1235</v>
      </c>
      <c r="C540" s="4">
        <f t="shared" si="8"/>
        <v>1</v>
      </c>
      <c r="D540" s="3" t="s">
        <v>1357</v>
      </c>
    </row>
    <row r="541" spans="1:4" ht="45" x14ac:dyDescent="0.25">
      <c r="A541" s="3" t="s">
        <v>603</v>
      </c>
      <c r="B541" s="3" t="s">
        <v>1235</v>
      </c>
      <c r="C541" s="4">
        <f t="shared" si="8"/>
        <v>1</v>
      </c>
      <c r="D541" s="3" t="s">
        <v>1357</v>
      </c>
    </row>
    <row r="542" spans="1:4" ht="45" x14ac:dyDescent="0.25">
      <c r="A542" s="3" t="s">
        <v>604</v>
      </c>
      <c r="B542" s="3" t="s">
        <v>1235</v>
      </c>
      <c r="C542" s="4">
        <f t="shared" si="8"/>
        <v>1</v>
      </c>
      <c r="D542" s="3" t="s">
        <v>1357</v>
      </c>
    </row>
    <row r="543" spans="1:4" ht="45" x14ac:dyDescent="0.25">
      <c r="A543" s="3" t="s">
        <v>605</v>
      </c>
      <c r="B543" s="3" t="s">
        <v>1235</v>
      </c>
      <c r="C543" s="4">
        <f t="shared" si="8"/>
        <v>1</v>
      </c>
      <c r="D543" s="3" t="s">
        <v>1357</v>
      </c>
    </row>
    <row r="544" spans="1:4" ht="45" x14ac:dyDescent="0.25">
      <c r="A544" s="3" t="s">
        <v>606</v>
      </c>
      <c r="B544" s="3" t="s">
        <v>1235</v>
      </c>
      <c r="C544" s="4">
        <f t="shared" si="8"/>
        <v>1</v>
      </c>
      <c r="D544" s="3" t="s">
        <v>1357</v>
      </c>
    </row>
    <row r="545" spans="1:4" ht="45" x14ac:dyDescent="0.25">
      <c r="A545" s="3" t="s">
        <v>607</v>
      </c>
      <c r="B545" s="3" t="s">
        <v>1235</v>
      </c>
      <c r="C545" s="4">
        <f t="shared" si="8"/>
        <v>1</v>
      </c>
      <c r="D545" s="3" t="s">
        <v>1357</v>
      </c>
    </row>
    <row r="546" spans="1:4" ht="45" x14ac:dyDescent="0.25">
      <c r="A546" s="3" t="s">
        <v>608</v>
      </c>
      <c r="B546" s="3" t="s">
        <v>1235</v>
      </c>
      <c r="C546" s="4">
        <f t="shared" si="8"/>
        <v>1</v>
      </c>
      <c r="D546" s="3" t="s">
        <v>1357</v>
      </c>
    </row>
    <row r="547" spans="1:4" ht="45" x14ac:dyDescent="0.25">
      <c r="A547" s="3" t="s">
        <v>609</v>
      </c>
      <c r="B547" s="3" t="s">
        <v>1235</v>
      </c>
      <c r="C547" s="4">
        <f t="shared" si="8"/>
        <v>1</v>
      </c>
      <c r="D547" s="3" t="s">
        <v>1357</v>
      </c>
    </row>
    <row r="548" spans="1:4" ht="45" x14ac:dyDescent="0.25">
      <c r="A548" s="3" t="s">
        <v>611</v>
      </c>
      <c r="B548" s="3" t="s">
        <v>1235</v>
      </c>
      <c r="C548" s="4">
        <f t="shared" si="8"/>
        <v>1</v>
      </c>
      <c r="D548" s="3" t="s">
        <v>1357</v>
      </c>
    </row>
    <row r="549" spans="1:4" ht="45" x14ac:dyDescent="0.25">
      <c r="A549" s="3" t="s">
        <v>612</v>
      </c>
      <c r="B549" s="3" t="s">
        <v>1235</v>
      </c>
      <c r="C549" s="4">
        <f t="shared" si="8"/>
        <v>1</v>
      </c>
      <c r="D549" s="3" t="s">
        <v>1357</v>
      </c>
    </row>
    <row r="550" spans="1:4" ht="45" x14ac:dyDescent="0.25">
      <c r="A550" s="3" t="s">
        <v>613</v>
      </c>
      <c r="B550" s="3" t="s">
        <v>1235</v>
      </c>
      <c r="C550" s="4">
        <f t="shared" si="8"/>
        <v>1</v>
      </c>
      <c r="D550" s="3" t="s">
        <v>1357</v>
      </c>
    </row>
    <row r="551" spans="1:4" ht="45" x14ac:dyDescent="0.25">
      <c r="A551" s="3" t="s">
        <v>614</v>
      </c>
      <c r="B551" s="3" t="s">
        <v>1235</v>
      </c>
      <c r="C551" s="4">
        <f t="shared" si="8"/>
        <v>1</v>
      </c>
      <c r="D551" s="3" t="s">
        <v>1357</v>
      </c>
    </row>
    <row r="552" spans="1:4" ht="45" x14ac:dyDescent="0.25">
      <c r="A552" s="3" t="s">
        <v>615</v>
      </c>
      <c r="B552" s="3" t="s">
        <v>1161</v>
      </c>
      <c r="C552" s="4">
        <f t="shared" si="8"/>
        <v>1</v>
      </c>
      <c r="D552" s="3" t="s">
        <v>1280</v>
      </c>
    </row>
    <row r="553" spans="1:4" ht="45" x14ac:dyDescent="0.25">
      <c r="A553" s="3" t="s">
        <v>616</v>
      </c>
      <c r="B553" s="3" t="s">
        <v>1233</v>
      </c>
      <c r="C553" s="4">
        <f t="shared" si="8"/>
        <v>1</v>
      </c>
      <c r="D553" s="3" t="s">
        <v>1355</v>
      </c>
    </row>
    <row r="554" spans="1:4" ht="45" x14ac:dyDescent="0.25">
      <c r="A554" s="3" t="s">
        <v>617</v>
      </c>
      <c r="B554" s="3" t="s">
        <v>1233</v>
      </c>
      <c r="C554" s="4">
        <f t="shared" si="8"/>
        <v>1</v>
      </c>
      <c r="D554" s="3" t="s">
        <v>1355</v>
      </c>
    </row>
    <row r="555" spans="1:4" ht="45" x14ac:dyDescent="0.25">
      <c r="A555" s="3" t="s">
        <v>618</v>
      </c>
      <c r="B555" s="3" t="s">
        <v>1233</v>
      </c>
      <c r="C555" s="4">
        <f t="shared" si="8"/>
        <v>1</v>
      </c>
      <c r="D555" s="3" t="s">
        <v>1355</v>
      </c>
    </row>
    <row r="556" spans="1:4" ht="45" x14ac:dyDescent="0.25">
      <c r="A556" s="3" t="s">
        <v>620</v>
      </c>
      <c r="B556" s="3" t="s">
        <v>1233</v>
      </c>
      <c r="C556" s="4">
        <f t="shared" si="8"/>
        <v>1</v>
      </c>
      <c r="D556" s="3" t="s">
        <v>1355</v>
      </c>
    </row>
    <row r="557" spans="1:4" ht="45" x14ac:dyDescent="0.25">
      <c r="A557" s="3" t="s">
        <v>621</v>
      </c>
      <c r="B557" s="3" t="s">
        <v>1233</v>
      </c>
      <c r="C557" s="4">
        <f t="shared" si="8"/>
        <v>1</v>
      </c>
      <c r="D557" s="3" t="s">
        <v>1355</v>
      </c>
    </row>
    <row r="558" spans="1:4" ht="45" x14ac:dyDescent="0.25">
      <c r="A558" s="3" t="s">
        <v>623</v>
      </c>
      <c r="B558" s="3" t="s">
        <v>1233</v>
      </c>
      <c r="C558" s="4">
        <f t="shared" si="8"/>
        <v>1</v>
      </c>
      <c r="D558" s="3" t="s">
        <v>1355</v>
      </c>
    </row>
    <row r="559" spans="1:4" ht="45" x14ac:dyDescent="0.25">
      <c r="A559" s="3" t="s">
        <v>624</v>
      </c>
      <c r="B559" s="3" t="s">
        <v>1233</v>
      </c>
      <c r="C559" s="4">
        <f t="shared" si="8"/>
        <v>1</v>
      </c>
      <c r="D559" s="3" t="s">
        <v>1355</v>
      </c>
    </row>
    <row r="560" spans="1:4" ht="45" x14ac:dyDescent="0.25">
      <c r="A560" s="3" t="s">
        <v>625</v>
      </c>
      <c r="B560" s="3" t="s">
        <v>1233</v>
      </c>
      <c r="C560" s="4">
        <f t="shared" si="8"/>
        <v>1</v>
      </c>
      <c r="D560" s="3" t="s">
        <v>1355</v>
      </c>
    </row>
    <row r="561" spans="1:4" ht="45" x14ac:dyDescent="0.25">
      <c r="A561" s="3" t="s">
        <v>626</v>
      </c>
      <c r="B561" s="3" t="s">
        <v>1233</v>
      </c>
      <c r="C561" s="4">
        <f t="shared" si="8"/>
        <v>1</v>
      </c>
      <c r="D561" s="3" t="s">
        <v>1355</v>
      </c>
    </row>
    <row r="562" spans="1:4" ht="45" x14ac:dyDescent="0.25">
      <c r="A562" s="3" t="s">
        <v>627</v>
      </c>
      <c r="B562" s="3" t="s">
        <v>1233</v>
      </c>
      <c r="C562" s="4">
        <f t="shared" si="8"/>
        <v>1</v>
      </c>
      <c r="D562" s="3" t="s">
        <v>1355</v>
      </c>
    </row>
    <row r="563" spans="1:4" ht="45" x14ac:dyDescent="0.25">
      <c r="A563" s="3" t="s">
        <v>628</v>
      </c>
      <c r="B563" s="3" t="s">
        <v>1233</v>
      </c>
      <c r="C563" s="4">
        <f t="shared" si="8"/>
        <v>1</v>
      </c>
      <c r="D563" s="3" t="s">
        <v>1355</v>
      </c>
    </row>
    <row r="564" spans="1:4" ht="45" x14ac:dyDescent="0.25">
      <c r="A564" s="3" t="s">
        <v>629</v>
      </c>
      <c r="B564" s="3" t="s">
        <v>1233</v>
      </c>
      <c r="C564" s="4">
        <f t="shared" si="8"/>
        <v>1</v>
      </c>
      <c r="D564" s="3" t="s">
        <v>1355</v>
      </c>
    </row>
    <row r="565" spans="1:4" ht="45" x14ac:dyDescent="0.25">
      <c r="A565" s="3" t="s">
        <v>630</v>
      </c>
      <c r="B565" s="3" t="s">
        <v>1233</v>
      </c>
      <c r="C565" s="4">
        <f t="shared" si="8"/>
        <v>1</v>
      </c>
      <c r="D565" s="3" t="s">
        <v>1355</v>
      </c>
    </row>
    <row r="566" spans="1:4" ht="45" x14ac:dyDescent="0.25">
      <c r="A566" s="3" t="s">
        <v>631</v>
      </c>
      <c r="B566" s="3" t="s">
        <v>1233</v>
      </c>
      <c r="C566" s="4">
        <f t="shared" si="8"/>
        <v>1</v>
      </c>
      <c r="D566" s="3" t="s">
        <v>1355</v>
      </c>
    </row>
    <row r="567" spans="1:4" ht="45" x14ac:dyDescent="0.25">
      <c r="A567" s="3" t="s">
        <v>632</v>
      </c>
      <c r="B567" s="3" t="s">
        <v>1233</v>
      </c>
      <c r="C567" s="4">
        <f t="shared" si="8"/>
        <v>1</v>
      </c>
      <c r="D567" s="3" t="s">
        <v>1355</v>
      </c>
    </row>
    <row r="568" spans="1:4" ht="45" x14ac:dyDescent="0.25">
      <c r="A568" s="3" t="s">
        <v>633</v>
      </c>
      <c r="B568" s="3" t="s">
        <v>1233</v>
      </c>
      <c r="C568" s="4">
        <f t="shared" si="8"/>
        <v>1</v>
      </c>
      <c r="D568" s="3" t="s">
        <v>1355</v>
      </c>
    </row>
    <row r="569" spans="1:4" ht="45" x14ac:dyDescent="0.25">
      <c r="A569" s="3" t="s">
        <v>634</v>
      </c>
      <c r="B569" s="3" t="s">
        <v>1233</v>
      </c>
      <c r="C569" s="4">
        <f t="shared" si="8"/>
        <v>1</v>
      </c>
      <c r="D569" s="3" t="s">
        <v>1355</v>
      </c>
    </row>
    <row r="570" spans="1:4" ht="45" x14ac:dyDescent="0.25">
      <c r="A570" s="3" t="s">
        <v>635</v>
      </c>
      <c r="B570" s="3" t="s">
        <v>1233</v>
      </c>
      <c r="C570" s="4">
        <f t="shared" si="8"/>
        <v>1</v>
      </c>
      <c r="D570" s="3" t="s">
        <v>1355</v>
      </c>
    </row>
    <row r="571" spans="1:4" ht="45" x14ac:dyDescent="0.25">
      <c r="A571" s="3" t="s">
        <v>636</v>
      </c>
      <c r="B571" s="3" t="s">
        <v>1233</v>
      </c>
      <c r="C571" s="4">
        <f t="shared" si="8"/>
        <v>1</v>
      </c>
      <c r="D571" s="3" t="s">
        <v>1355</v>
      </c>
    </row>
    <row r="572" spans="1:4" ht="45" x14ac:dyDescent="0.25">
      <c r="A572" s="3" t="s">
        <v>637</v>
      </c>
      <c r="B572" s="3" t="s">
        <v>1233</v>
      </c>
      <c r="C572" s="4">
        <f t="shared" si="8"/>
        <v>1</v>
      </c>
      <c r="D572" s="3" t="s">
        <v>1355</v>
      </c>
    </row>
    <row r="573" spans="1:4" ht="45" x14ac:dyDescent="0.25">
      <c r="A573" s="3" t="s">
        <v>638</v>
      </c>
      <c r="B573" s="3" t="s">
        <v>1233</v>
      </c>
      <c r="C573" s="4">
        <f t="shared" si="8"/>
        <v>1</v>
      </c>
      <c r="D573" s="3" t="s">
        <v>1355</v>
      </c>
    </row>
    <row r="574" spans="1:4" ht="45" x14ac:dyDescent="0.25">
      <c r="A574" s="3" t="s">
        <v>639</v>
      </c>
      <c r="B574" s="3" t="s">
        <v>1233</v>
      </c>
      <c r="C574" s="4">
        <f t="shared" si="8"/>
        <v>1</v>
      </c>
      <c r="D574" s="3" t="s">
        <v>1355</v>
      </c>
    </row>
    <row r="575" spans="1:4" ht="45" x14ac:dyDescent="0.25">
      <c r="A575" s="3" t="s">
        <v>640</v>
      </c>
      <c r="B575" s="3" t="s">
        <v>1233</v>
      </c>
      <c r="C575" s="4">
        <f t="shared" si="8"/>
        <v>1</v>
      </c>
      <c r="D575" s="3" t="s">
        <v>1355</v>
      </c>
    </row>
    <row r="576" spans="1:4" ht="45" x14ac:dyDescent="0.25">
      <c r="A576" s="3" t="s">
        <v>641</v>
      </c>
      <c r="B576" s="3" t="s">
        <v>1233</v>
      </c>
      <c r="C576" s="4">
        <f t="shared" si="8"/>
        <v>1</v>
      </c>
      <c r="D576" s="3" t="s">
        <v>1355</v>
      </c>
    </row>
    <row r="577" spans="1:4" ht="45" x14ac:dyDescent="0.25">
      <c r="A577" s="3" t="s">
        <v>642</v>
      </c>
      <c r="B577" s="3" t="s">
        <v>1236</v>
      </c>
      <c r="C577" s="4">
        <f t="shared" si="8"/>
        <v>1</v>
      </c>
      <c r="D577" s="3" t="s">
        <v>1355</v>
      </c>
    </row>
    <row r="578" spans="1:4" ht="45" x14ac:dyDescent="0.25">
      <c r="A578" s="3" t="s">
        <v>644</v>
      </c>
      <c r="B578" s="3" t="s">
        <v>1233</v>
      </c>
      <c r="C578" s="4">
        <f t="shared" ref="C578:C641" si="9">COUNTIF(A:A, A578)</f>
        <v>1</v>
      </c>
      <c r="D578" s="3" t="s">
        <v>1355</v>
      </c>
    </row>
    <row r="579" spans="1:4" ht="45" x14ac:dyDescent="0.25">
      <c r="A579" s="3" t="s">
        <v>645</v>
      </c>
      <c r="B579" s="3" t="s">
        <v>1233</v>
      </c>
      <c r="C579" s="4">
        <f t="shared" si="9"/>
        <v>1</v>
      </c>
      <c r="D579" s="3" t="s">
        <v>1355</v>
      </c>
    </row>
    <row r="580" spans="1:4" ht="45" x14ac:dyDescent="0.25">
      <c r="A580" s="3" t="s">
        <v>646</v>
      </c>
      <c r="B580" s="3" t="s">
        <v>1233</v>
      </c>
      <c r="C580" s="4">
        <f t="shared" si="9"/>
        <v>1</v>
      </c>
      <c r="D580" s="3" t="s">
        <v>1355</v>
      </c>
    </row>
    <row r="581" spans="1:4" ht="45" x14ac:dyDescent="0.25">
      <c r="A581" s="3" t="s">
        <v>647</v>
      </c>
      <c r="B581" s="3" t="s">
        <v>1236</v>
      </c>
      <c r="C581" s="4">
        <f t="shared" si="9"/>
        <v>1</v>
      </c>
      <c r="D581" s="3" t="s">
        <v>1355</v>
      </c>
    </row>
    <row r="582" spans="1:4" ht="45" x14ac:dyDescent="0.25">
      <c r="A582" s="3" t="s">
        <v>648</v>
      </c>
      <c r="B582" s="3" t="s">
        <v>1233</v>
      </c>
      <c r="C582" s="4">
        <f t="shared" si="9"/>
        <v>1</v>
      </c>
      <c r="D582" s="3" t="s">
        <v>1355</v>
      </c>
    </row>
    <row r="583" spans="1:4" ht="45" x14ac:dyDescent="0.25">
      <c r="A583" s="3" t="s">
        <v>649</v>
      </c>
      <c r="B583" s="3" t="s">
        <v>1233</v>
      </c>
      <c r="C583" s="4">
        <f t="shared" si="9"/>
        <v>1</v>
      </c>
      <c r="D583" s="3" t="s">
        <v>1355</v>
      </c>
    </row>
    <row r="584" spans="1:4" ht="45" x14ac:dyDescent="0.25">
      <c r="A584" s="3" t="s">
        <v>650</v>
      </c>
      <c r="B584" s="3" t="s">
        <v>1233</v>
      </c>
      <c r="C584" s="4">
        <f t="shared" si="9"/>
        <v>1</v>
      </c>
      <c r="D584" s="3" t="s">
        <v>1355</v>
      </c>
    </row>
    <row r="585" spans="1:4" ht="45" x14ac:dyDescent="0.25">
      <c r="A585" s="3" t="s">
        <v>651</v>
      </c>
      <c r="B585" s="3" t="s">
        <v>1233</v>
      </c>
      <c r="C585" s="4">
        <f t="shared" si="9"/>
        <v>1</v>
      </c>
      <c r="D585" s="3" t="s">
        <v>1355</v>
      </c>
    </row>
    <row r="586" spans="1:4" ht="45" x14ac:dyDescent="0.25">
      <c r="A586" s="3" t="s">
        <v>652</v>
      </c>
      <c r="B586" s="3" t="s">
        <v>1233</v>
      </c>
      <c r="C586" s="4">
        <f t="shared" si="9"/>
        <v>1</v>
      </c>
      <c r="D586" s="3" t="s">
        <v>1355</v>
      </c>
    </row>
    <row r="587" spans="1:4" ht="45" x14ac:dyDescent="0.25">
      <c r="A587" s="3" t="s">
        <v>653</v>
      </c>
      <c r="B587" s="3" t="s">
        <v>1233</v>
      </c>
      <c r="C587" s="4">
        <f t="shared" si="9"/>
        <v>1</v>
      </c>
      <c r="D587" s="3" t="s">
        <v>1355</v>
      </c>
    </row>
    <row r="588" spans="1:4" ht="45" x14ac:dyDescent="0.25">
      <c r="A588" s="3" t="s">
        <v>654</v>
      </c>
      <c r="B588" s="3" t="s">
        <v>1233</v>
      </c>
      <c r="C588" s="4">
        <f t="shared" si="9"/>
        <v>1</v>
      </c>
      <c r="D588" s="3" t="s">
        <v>1355</v>
      </c>
    </row>
    <row r="589" spans="1:4" ht="45" x14ac:dyDescent="0.25">
      <c r="A589" s="3" t="s">
        <v>655</v>
      </c>
      <c r="B589" s="3" t="s">
        <v>1233</v>
      </c>
      <c r="C589" s="4">
        <f t="shared" si="9"/>
        <v>1</v>
      </c>
      <c r="D589" s="3" t="s">
        <v>1355</v>
      </c>
    </row>
    <row r="590" spans="1:4" ht="45" x14ac:dyDescent="0.25">
      <c r="A590" s="3" t="s">
        <v>656</v>
      </c>
      <c r="B590" s="3" t="s">
        <v>1233</v>
      </c>
      <c r="C590" s="4">
        <f t="shared" si="9"/>
        <v>1</v>
      </c>
      <c r="D590" s="3" t="s">
        <v>1355</v>
      </c>
    </row>
    <row r="591" spans="1:4" ht="45" x14ac:dyDescent="0.25">
      <c r="A591" s="3" t="s">
        <v>657</v>
      </c>
      <c r="B591" s="3" t="s">
        <v>1237</v>
      </c>
      <c r="C591" s="4">
        <f t="shared" si="9"/>
        <v>1</v>
      </c>
      <c r="D591" s="3" t="s">
        <v>1358</v>
      </c>
    </row>
    <row r="592" spans="1:4" ht="45" x14ac:dyDescent="0.25">
      <c r="A592" s="3" t="s">
        <v>659</v>
      </c>
      <c r="B592" s="3" t="s">
        <v>1233</v>
      </c>
      <c r="C592" s="4">
        <f t="shared" si="9"/>
        <v>1</v>
      </c>
      <c r="D592" s="3" t="s">
        <v>1355</v>
      </c>
    </row>
    <row r="593" spans="1:4" ht="45" x14ac:dyDescent="0.25">
      <c r="A593" s="3" t="s">
        <v>660</v>
      </c>
      <c r="B593" s="3" t="s">
        <v>1233</v>
      </c>
      <c r="C593" s="4">
        <f t="shared" si="9"/>
        <v>1</v>
      </c>
      <c r="D593" s="3" t="s">
        <v>1355</v>
      </c>
    </row>
    <row r="594" spans="1:4" ht="45" x14ac:dyDescent="0.25">
      <c r="A594" s="3" t="s">
        <v>661</v>
      </c>
      <c r="B594" s="3" t="s">
        <v>1233</v>
      </c>
      <c r="C594" s="4">
        <f t="shared" si="9"/>
        <v>1</v>
      </c>
      <c r="D594" s="3" t="s">
        <v>1355</v>
      </c>
    </row>
    <row r="595" spans="1:4" ht="45" x14ac:dyDescent="0.25">
      <c r="A595" s="3" t="s">
        <v>662</v>
      </c>
      <c r="B595" s="3" t="s">
        <v>1233</v>
      </c>
      <c r="C595" s="4">
        <f t="shared" si="9"/>
        <v>1</v>
      </c>
      <c r="D595" s="3" t="s">
        <v>1355</v>
      </c>
    </row>
    <row r="596" spans="1:4" ht="45" x14ac:dyDescent="0.25">
      <c r="A596" s="3" t="s">
        <v>663</v>
      </c>
      <c r="B596" s="3" t="s">
        <v>1233</v>
      </c>
      <c r="C596" s="4">
        <f t="shared" si="9"/>
        <v>1</v>
      </c>
      <c r="D596" s="3" t="s">
        <v>1355</v>
      </c>
    </row>
    <row r="597" spans="1:4" ht="45" x14ac:dyDescent="0.25">
      <c r="A597" s="3" t="s">
        <v>664</v>
      </c>
      <c r="B597" s="3" t="s">
        <v>1233</v>
      </c>
      <c r="C597" s="4">
        <f t="shared" si="9"/>
        <v>1</v>
      </c>
      <c r="D597" s="3" t="s">
        <v>1355</v>
      </c>
    </row>
    <row r="598" spans="1:4" ht="45" x14ac:dyDescent="0.25">
      <c r="A598" s="3" t="s">
        <v>665</v>
      </c>
      <c r="B598" s="3" t="s">
        <v>1233</v>
      </c>
      <c r="C598" s="4">
        <f t="shared" si="9"/>
        <v>1</v>
      </c>
      <c r="D598" s="3" t="s">
        <v>1355</v>
      </c>
    </row>
    <row r="599" spans="1:4" ht="45" x14ac:dyDescent="0.25">
      <c r="A599" s="3" t="s">
        <v>666</v>
      </c>
      <c r="B599" s="3" t="s">
        <v>1233</v>
      </c>
      <c r="C599" s="4">
        <f t="shared" si="9"/>
        <v>1</v>
      </c>
      <c r="D599" s="3" t="s">
        <v>1355</v>
      </c>
    </row>
    <row r="600" spans="1:4" ht="45" x14ac:dyDescent="0.25">
      <c r="A600" s="3" t="s">
        <v>667</v>
      </c>
      <c r="B600" s="3" t="s">
        <v>1233</v>
      </c>
      <c r="C600" s="4">
        <f t="shared" si="9"/>
        <v>1</v>
      </c>
      <c r="D600" s="3" t="s">
        <v>1355</v>
      </c>
    </row>
    <row r="601" spans="1:4" ht="45" x14ac:dyDescent="0.25">
      <c r="A601" s="3" t="s">
        <v>668</v>
      </c>
      <c r="B601" s="3" t="s">
        <v>1233</v>
      </c>
      <c r="C601" s="4">
        <f t="shared" si="9"/>
        <v>1</v>
      </c>
      <c r="D601" s="3" t="s">
        <v>1355</v>
      </c>
    </row>
    <row r="602" spans="1:4" ht="45" x14ac:dyDescent="0.25">
      <c r="A602" s="3" t="s">
        <v>669</v>
      </c>
      <c r="B602" s="3" t="s">
        <v>1236</v>
      </c>
      <c r="C602" s="4">
        <f t="shared" si="9"/>
        <v>1</v>
      </c>
      <c r="D602" s="3" t="s">
        <v>1355</v>
      </c>
    </row>
    <row r="603" spans="1:4" ht="45" x14ac:dyDescent="0.25">
      <c r="A603" s="3" t="s">
        <v>670</v>
      </c>
      <c r="B603" s="3" t="s">
        <v>1233</v>
      </c>
      <c r="C603" s="4">
        <f t="shared" si="9"/>
        <v>1</v>
      </c>
      <c r="D603" s="3" t="s">
        <v>1355</v>
      </c>
    </row>
    <row r="604" spans="1:4" ht="45" x14ac:dyDescent="0.25">
      <c r="A604" s="3" t="s">
        <v>671</v>
      </c>
      <c r="B604" s="3" t="s">
        <v>1233</v>
      </c>
      <c r="C604" s="4">
        <f t="shared" si="9"/>
        <v>1</v>
      </c>
      <c r="D604" s="3" t="s">
        <v>1355</v>
      </c>
    </row>
    <row r="605" spans="1:4" ht="45" x14ac:dyDescent="0.25">
      <c r="A605" s="3" t="s">
        <v>672</v>
      </c>
      <c r="B605" s="3" t="s">
        <v>1233</v>
      </c>
      <c r="C605" s="4">
        <f t="shared" si="9"/>
        <v>1</v>
      </c>
      <c r="D605" s="3" t="s">
        <v>1355</v>
      </c>
    </row>
    <row r="606" spans="1:4" ht="45" x14ac:dyDescent="0.25">
      <c r="A606" s="3" t="s">
        <v>673</v>
      </c>
      <c r="B606" s="3" t="s">
        <v>1233</v>
      </c>
      <c r="C606" s="4">
        <f t="shared" si="9"/>
        <v>1</v>
      </c>
      <c r="D606" s="3" t="s">
        <v>1355</v>
      </c>
    </row>
    <row r="607" spans="1:4" ht="45" x14ac:dyDescent="0.25">
      <c r="A607" s="3" t="s">
        <v>674</v>
      </c>
      <c r="B607" s="3" t="s">
        <v>1236</v>
      </c>
      <c r="C607" s="4">
        <f t="shared" si="9"/>
        <v>1</v>
      </c>
      <c r="D607" s="3" t="s">
        <v>1355</v>
      </c>
    </row>
    <row r="608" spans="1:4" ht="45" x14ac:dyDescent="0.25">
      <c r="A608" s="3" t="s">
        <v>675</v>
      </c>
      <c r="B608" s="3" t="s">
        <v>1237</v>
      </c>
      <c r="C608" s="4">
        <f t="shared" si="9"/>
        <v>1</v>
      </c>
      <c r="D608" s="3" t="s">
        <v>1358</v>
      </c>
    </row>
    <row r="609" spans="1:4" ht="45" x14ac:dyDescent="0.25">
      <c r="A609" s="3" t="s">
        <v>677</v>
      </c>
      <c r="B609" s="3" t="s">
        <v>1237</v>
      </c>
      <c r="C609" s="4">
        <f t="shared" si="9"/>
        <v>1</v>
      </c>
      <c r="D609" s="3" t="s">
        <v>1358</v>
      </c>
    </row>
    <row r="610" spans="1:4" ht="45" x14ac:dyDescent="0.25">
      <c r="A610" s="3" t="s">
        <v>679</v>
      </c>
      <c r="B610" s="3" t="s">
        <v>1237</v>
      </c>
      <c r="C610" s="4">
        <f t="shared" si="9"/>
        <v>1</v>
      </c>
      <c r="D610" s="3" t="s">
        <v>1358</v>
      </c>
    </row>
    <row r="611" spans="1:4" ht="45" x14ac:dyDescent="0.25">
      <c r="A611" s="3" t="s">
        <v>681</v>
      </c>
      <c r="B611" s="3" t="s">
        <v>1237</v>
      </c>
      <c r="C611" s="4">
        <f t="shared" si="9"/>
        <v>1</v>
      </c>
      <c r="D611" s="3" t="s">
        <v>1358</v>
      </c>
    </row>
    <row r="612" spans="1:4" ht="45" x14ac:dyDescent="0.25">
      <c r="A612" s="3" t="s">
        <v>683</v>
      </c>
      <c r="B612" s="3" t="s">
        <v>1237</v>
      </c>
      <c r="C612" s="4">
        <f t="shared" si="9"/>
        <v>1</v>
      </c>
      <c r="D612" s="3" t="s">
        <v>1358</v>
      </c>
    </row>
    <row r="613" spans="1:4" ht="45" x14ac:dyDescent="0.25">
      <c r="A613" s="3" t="s">
        <v>685</v>
      </c>
      <c r="B613" s="3" t="s">
        <v>1237</v>
      </c>
      <c r="C613" s="4">
        <f t="shared" si="9"/>
        <v>1</v>
      </c>
      <c r="D613" s="3" t="s">
        <v>1358</v>
      </c>
    </row>
    <row r="614" spans="1:4" ht="30" x14ac:dyDescent="0.25">
      <c r="A614" s="3" t="s">
        <v>687</v>
      </c>
      <c r="B614" s="3" t="s">
        <v>1238</v>
      </c>
      <c r="C614" s="4">
        <f t="shared" si="9"/>
        <v>1</v>
      </c>
      <c r="D614" s="3" t="s">
        <v>1359</v>
      </c>
    </row>
    <row r="615" spans="1:4" ht="30" x14ac:dyDescent="0.25">
      <c r="A615" s="3" t="s">
        <v>689</v>
      </c>
      <c r="B615" s="3" t="s">
        <v>1238</v>
      </c>
      <c r="C615" s="4">
        <f t="shared" si="9"/>
        <v>1</v>
      </c>
      <c r="D615" s="3" t="s">
        <v>1359</v>
      </c>
    </row>
    <row r="616" spans="1:4" ht="30" x14ac:dyDescent="0.25">
      <c r="A616" s="3" t="s">
        <v>690</v>
      </c>
      <c r="B616" s="3" t="s">
        <v>1238</v>
      </c>
      <c r="C616" s="4">
        <f t="shared" si="9"/>
        <v>1</v>
      </c>
      <c r="D616" s="3" t="s">
        <v>1359</v>
      </c>
    </row>
    <row r="617" spans="1:4" ht="30" x14ac:dyDescent="0.25">
      <c r="A617" s="3" t="s">
        <v>691</v>
      </c>
      <c r="B617" s="3" t="s">
        <v>1238</v>
      </c>
      <c r="C617" s="4">
        <f t="shared" si="9"/>
        <v>1</v>
      </c>
      <c r="D617" s="3" t="s">
        <v>1359</v>
      </c>
    </row>
    <row r="618" spans="1:4" ht="30" x14ac:dyDescent="0.25">
      <c r="A618" s="3" t="s">
        <v>693</v>
      </c>
      <c r="B618" s="3" t="s">
        <v>1238</v>
      </c>
      <c r="C618" s="4">
        <f t="shared" si="9"/>
        <v>1</v>
      </c>
      <c r="D618" s="3" t="s">
        <v>1359</v>
      </c>
    </row>
    <row r="619" spans="1:4" ht="30" x14ac:dyDescent="0.25">
      <c r="A619" s="3" t="s">
        <v>695</v>
      </c>
      <c r="B619" s="3" t="s">
        <v>1238</v>
      </c>
      <c r="C619" s="4">
        <f t="shared" si="9"/>
        <v>1</v>
      </c>
      <c r="D619" s="3" t="s">
        <v>1359</v>
      </c>
    </row>
    <row r="620" spans="1:4" ht="30" x14ac:dyDescent="0.25">
      <c r="A620" s="3" t="s">
        <v>696</v>
      </c>
      <c r="B620" s="3" t="s">
        <v>1238</v>
      </c>
      <c r="C620" s="4">
        <f t="shared" si="9"/>
        <v>1</v>
      </c>
      <c r="D620" s="3" t="s">
        <v>1359</v>
      </c>
    </row>
    <row r="621" spans="1:4" ht="45" x14ac:dyDescent="0.25">
      <c r="A621" s="3" t="s">
        <v>697</v>
      </c>
      <c r="B621" s="3" t="s">
        <v>1233</v>
      </c>
      <c r="C621" s="4">
        <f t="shared" si="9"/>
        <v>1</v>
      </c>
      <c r="D621" s="3" t="s">
        <v>1355</v>
      </c>
    </row>
    <row r="622" spans="1:4" ht="30" x14ac:dyDescent="0.25">
      <c r="A622" s="3" t="s">
        <v>698</v>
      </c>
      <c r="B622" s="3" t="s">
        <v>1238</v>
      </c>
      <c r="C622" s="4">
        <f t="shared" si="9"/>
        <v>1</v>
      </c>
      <c r="D622" s="3" t="s">
        <v>1359</v>
      </c>
    </row>
    <row r="623" spans="1:4" ht="45" x14ac:dyDescent="0.25">
      <c r="A623" s="3" t="s">
        <v>699</v>
      </c>
      <c r="B623" s="3" t="s">
        <v>1233</v>
      </c>
      <c r="C623" s="4">
        <f t="shared" si="9"/>
        <v>1</v>
      </c>
      <c r="D623" s="3" t="s">
        <v>1355</v>
      </c>
    </row>
    <row r="624" spans="1:4" ht="30" x14ac:dyDescent="0.25">
      <c r="A624" s="3" t="s">
        <v>700</v>
      </c>
      <c r="B624" s="3" t="s">
        <v>1238</v>
      </c>
      <c r="C624" s="4">
        <f t="shared" si="9"/>
        <v>1</v>
      </c>
      <c r="D624" s="3" t="s">
        <v>1359</v>
      </c>
    </row>
    <row r="625" spans="1:4" ht="30" x14ac:dyDescent="0.25">
      <c r="A625" s="3" t="s">
        <v>701</v>
      </c>
      <c r="B625" s="3" t="s">
        <v>1238</v>
      </c>
      <c r="C625" s="4">
        <f t="shared" si="9"/>
        <v>1</v>
      </c>
      <c r="D625" s="3" t="s">
        <v>1359</v>
      </c>
    </row>
    <row r="626" spans="1:4" ht="30" x14ac:dyDescent="0.25">
      <c r="A626" s="3" t="s">
        <v>702</v>
      </c>
      <c r="B626" s="3" t="s">
        <v>1238</v>
      </c>
      <c r="C626" s="4">
        <f t="shared" si="9"/>
        <v>1</v>
      </c>
      <c r="D626" s="3" t="s">
        <v>1359</v>
      </c>
    </row>
    <row r="627" spans="1:4" ht="30" x14ac:dyDescent="0.25">
      <c r="A627" s="3" t="s">
        <v>703</v>
      </c>
      <c r="B627" s="3" t="s">
        <v>1238</v>
      </c>
      <c r="C627" s="4">
        <f t="shared" si="9"/>
        <v>1</v>
      </c>
      <c r="D627" s="3" t="s">
        <v>1359</v>
      </c>
    </row>
    <row r="628" spans="1:4" ht="30" x14ac:dyDescent="0.25">
      <c r="A628" s="3" t="s">
        <v>704</v>
      </c>
      <c r="B628" s="3" t="s">
        <v>1238</v>
      </c>
      <c r="C628" s="4">
        <f t="shared" si="9"/>
        <v>1</v>
      </c>
      <c r="D628" s="3" t="s">
        <v>1359</v>
      </c>
    </row>
    <row r="629" spans="1:4" ht="30" x14ac:dyDescent="0.25">
      <c r="A629" s="3" t="s">
        <v>705</v>
      </c>
      <c r="B629" s="3" t="s">
        <v>1238</v>
      </c>
      <c r="C629" s="4">
        <f t="shared" si="9"/>
        <v>1</v>
      </c>
      <c r="D629" s="3" t="s">
        <v>1359</v>
      </c>
    </row>
    <row r="630" spans="1:4" ht="30" x14ac:dyDescent="0.25">
      <c r="A630" s="3" t="s">
        <v>706</v>
      </c>
      <c r="B630" s="3" t="s">
        <v>1238</v>
      </c>
      <c r="C630" s="4">
        <f t="shared" si="9"/>
        <v>1</v>
      </c>
      <c r="D630" s="3" t="s">
        <v>1359</v>
      </c>
    </row>
    <row r="631" spans="1:4" ht="30" x14ac:dyDescent="0.25">
      <c r="A631" s="3" t="s">
        <v>707</v>
      </c>
      <c r="B631" s="3" t="s">
        <v>1238</v>
      </c>
      <c r="C631" s="4">
        <f t="shared" si="9"/>
        <v>1</v>
      </c>
      <c r="D631" s="3" t="s">
        <v>1359</v>
      </c>
    </row>
    <row r="632" spans="1:4" ht="30" x14ac:dyDescent="0.25">
      <c r="A632" s="3" t="s">
        <v>708</v>
      </c>
      <c r="B632" s="3" t="s">
        <v>1238</v>
      </c>
      <c r="C632" s="4">
        <f t="shared" si="9"/>
        <v>1</v>
      </c>
      <c r="D632" s="3" t="s">
        <v>1359</v>
      </c>
    </row>
    <row r="633" spans="1:4" ht="30" x14ac:dyDescent="0.25">
      <c r="A633" s="3" t="s">
        <v>709</v>
      </c>
      <c r="B633" s="3" t="s">
        <v>1238</v>
      </c>
      <c r="C633" s="4">
        <f t="shared" si="9"/>
        <v>1</v>
      </c>
      <c r="D633" s="3" t="s">
        <v>1359</v>
      </c>
    </row>
    <row r="634" spans="1:4" ht="30" x14ac:dyDescent="0.25">
      <c r="A634" s="3" t="s">
        <v>710</v>
      </c>
      <c r="B634" s="3" t="s">
        <v>1238</v>
      </c>
      <c r="C634" s="4">
        <f t="shared" si="9"/>
        <v>1</v>
      </c>
      <c r="D634" s="3" t="s">
        <v>1359</v>
      </c>
    </row>
    <row r="635" spans="1:4" ht="30" x14ac:dyDescent="0.25">
      <c r="A635" s="3" t="s">
        <v>711</v>
      </c>
      <c r="B635" s="3" t="s">
        <v>1238</v>
      </c>
      <c r="C635" s="4">
        <f t="shared" si="9"/>
        <v>1</v>
      </c>
      <c r="D635" s="3" t="s">
        <v>1359</v>
      </c>
    </row>
    <row r="636" spans="1:4" ht="30" x14ac:dyDescent="0.25">
      <c r="A636" s="3" t="s">
        <v>712</v>
      </c>
      <c r="B636" s="3" t="s">
        <v>1238</v>
      </c>
      <c r="C636" s="4">
        <f t="shared" si="9"/>
        <v>1</v>
      </c>
      <c r="D636" s="3" t="s">
        <v>1359</v>
      </c>
    </row>
    <row r="637" spans="1:4" ht="45" x14ac:dyDescent="0.25">
      <c r="A637" s="3" t="s">
        <v>713</v>
      </c>
      <c r="B637" s="3" t="s">
        <v>1233</v>
      </c>
      <c r="C637" s="4">
        <f t="shared" si="9"/>
        <v>1</v>
      </c>
      <c r="D637" s="3" t="s">
        <v>1355</v>
      </c>
    </row>
    <row r="638" spans="1:4" ht="30" x14ac:dyDescent="0.25">
      <c r="A638" s="3" t="s">
        <v>714</v>
      </c>
      <c r="B638" s="3" t="s">
        <v>1238</v>
      </c>
      <c r="C638" s="4">
        <f t="shared" si="9"/>
        <v>1</v>
      </c>
      <c r="D638" s="3" t="s">
        <v>1359</v>
      </c>
    </row>
    <row r="639" spans="1:4" ht="30" x14ac:dyDescent="0.25">
      <c r="A639" s="3" t="s">
        <v>715</v>
      </c>
      <c r="B639" s="3" t="s">
        <v>1238</v>
      </c>
      <c r="C639" s="4">
        <f t="shared" si="9"/>
        <v>1</v>
      </c>
      <c r="D639" s="3" t="s">
        <v>1359</v>
      </c>
    </row>
    <row r="640" spans="1:4" ht="45" x14ac:dyDescent="0.25">
      <c r="A640" s="3" t="s">
        <v>716</v>
      </c>
      <c r="B640" s="3" t="s">
        <v>1233</v>
      </c>
      <c r="C640" s="4">
        <f t="shared" si="9"/>
        <v>1</v>
      </c>
      <c r="D640" s="3" t="s">
        <v>1355</v>
      </c>
    </row>
    <row r="641" spans="1:4" ht="45" x14ac:dyDescent="0.25">
      <c r="A641" s="3" t="s">
        <v>717</v>
      </c>
      <c r="B641" s="3" t="s">
        <v>1233</v>
      </c>
      <c r="C641" s="4">
        <f t="shared" si="9"/>
        <v>1</v>
      </c>
      <c r="D641" s="3" t="s">
        <v>1355</v>
      </c>
    </row>
    <row r="642" spans="1:4" ht="45" x14ac:dyDescent="0.25">
      <c r="A642" s="3" t="s">
        <v>718</v>
      </c>
      <c r="B642" s="3" t="s">
        <v>1233</v>
      </c>
      <c r="C642" s="4">
        <f t="shared" ref="C642:C705" si="10">COUNTIF(A:A, A642)</f>
        <v>1</v>
      </c>
      <c r="D642" s="3" t="s">
        <v>1355</v>
      </c>
    </row>
    <row r="643" spans="1:4" ht="45" x14ac:dyDescent="0.25">
      <c r="A643" s="3" t="s">
        <v>719</v>
      </c>
      <c r="B643" s="3" t="s">
        <v>1233</v>
      </c>
      <c r="C643" s="4">
        <f t="shared" si="10"/>
        <v>1</v>
      </c>
      <c r="D643" s="3" t="s">
        <v>1355</v>
      </c>
    </row>
    <row r="644" spans="1:4" ht="45" x14ac:dyDescent="0.25">
      <c r="A644" s="3" t="s">
        <v>720</v>
      </c>
      <c r="B644" s="3" t="s">
        <v>1233</v>
      </c>
      <c r="C644" s="4">
        <f t="shared" si="10"/>
        <v>1</v>
      </c>
      <c r="D644" s="3" t="s">
        <v>1355</v>
      </c>
    </row>
    <row r="645" spans="1:4" ht="45" x14ac:dyDescent="0.25">
      <c r="A645" s="3" t="s">
        <v>721</v>
      </c>
      <c r="B645" s="3" t="s">
        <v>1233</v>
      </c>
      <c r="C645" s="4">
        <f t="shared" si="10"/>
        <v>1</v>
      </c>
      <c r="D645" s="3" t="s">
        <v>1355</v>
      </c>
    </row>
    <row r="646" spans="1:4" ht="30" x14ac:dyDescent="0.25">
      <c r="A646" s="3" t="s">
        <v>722</v>
      </c>
      <c r="B646" s="3" t="s">
        <v>1238</v>
      </c>
      <c r="C646" s="4">
        <f t="shared" si="10"/>
        <v>1</v>
      </c>
      <c r="D646" s="3" t="s">
        <v>1359</v>
      </c>
    </row>
    <row r="647" spans="1:4" ht="30" x14ac:dyDescent="0.25">
      <c r="A647" s="3" t="s">
        <v>723</v>
      </c>
      <c r="B647" s="3" t="s">
        <v>1238</v>
      </c>
      <c r="C647" s="4">
        <f t="shared" si="10"/>
        <v>1</v>
      </c>
      <c r="D647" s="3" t="s">
        <v>1359</v>
      </c>
    </row>
    <row r="648" spans="1:4" ht="45" x14ac:dyDescent="0.25">
      <c r="A648" s="3" t="s">
        <v>724</v>
      </c>
      <c r="B648" s="3" t="s">
        <v>1236</v>
      </c>
      <c r="C648" s="4">
        <f t="shared" si="10"/>
        <v>1</v>
      </c>
      <c r="D648" s="3" t="s">
        <v>1355</v>
      </c>
    </row>
    <row r="649" spans="1:4" ht="45" x14ac:dyDescent="0.25">
      <c r="A649" s="3" t="s">
        <v>725</v>
      </c>
      <c r="B649" s="3" t="s">
        <v>1233</v>
      </c>
      <c r="C649" s="4">
        <f t="shared" si="10"/>
        <v>1</v>
      </c>
      <c r="D649" s="3" t="s">
        <v>1355</v>
      </c>
    </row>
    <row r="650" spans="1:4" ht="45" x14ac:dyDescent="0.25">
      <c r="A650" s="3" t="s">
        <v>726</v>
      </c>
      <c r="B650" s="3" t="s">
        <v>1233</v>
      </c>
      <c r="C650" s="4">
        <f t="shared" si="10"/>
        <v>1</v>
      </c>
      <c r="D650" s="3" t="s">
        <v>1355</v>
      </c>
    </row>
    <row r="651" spans="1:4" ht="45" x14ac:dyDescent="0.25">
      <c r="A651" s="3" t="s">
        <v>727</v>
      </c>
      <c r="B651" s="3" t="s">
        <v>1233</v>
      </c>
      <c r="C651" s="4">
        <f t="shared" si="10"/>
        <v>1</v>
      </c>
      <c r="D651" s="3" t="s">
        <v>1355</v>
      </c>
    </row>
    <row r="652" spans="1:4" ht="45" x14ac:dyDescent="0.25">
      <c r="A652" s="3" t="s">
        <v>728</v>
      </c>
      <c r="B652" s="3" t="s">
        <v>1233</v>
      </c>
      <c r="C652" s="4">
        <f t="shared" si="10"/>
        <v>1</v>
      </c>
      <c r="D652" s="3" t="s">
        <v>1355</v>
      </c>
    </row>
    <row r="653" spans="1:4" ht="45" x14ac:dyDescent="0.25">
      <c r="A653" s="3" t="s">
        <v>729</v>
      </c>
      <c r="B653" s="3" t="s">
        <v>1233</v>
      </c>
      <c r="C653" s="4">
        <f t="shared" si="10"/>
        <v>1</v>
      </c>
      <c r="D653" s="3" t="s">
        <v>1355</v>
      </c>
    </row>
    <row r="654" spans="1:4" ht="45" x14ac:dyDescent="0.25">
      <c r="A654" s="3" t="s">
        <v>730</v>
      </c>
      <c r="B654" s="3" t="s">
        <v>1233</v>
      </c>
      <c r="C654" s="4">
        <f t="shared" si="10"/>
        <v>1</v>
      </c>
      <c r="D654" s="3" t="s">
        <v>1355</v>
      </c>
    </row>
    <row r="655" spans="1:4" ht="45" x14ac:dyDescent="0.25">
      <c r="A655" s="3" t="s">
        <v>731</v>
      </c>
      <c r="B655" s="3" t="s">
        <v>1233</v>
      </c>
      <c r="C655" s="4">
        <f t="shared" si="10"/>
        <v>1</v>
      </c>
      <c r="D655" s="3" t="s">
        <v>1355</v>
      </c>
    </row>
    <row r="656" spans="1:4" ht="45" x14ac:dyDescent="0.25">
      <c r="A656" s="3" t="s">
        <v>732</v>
      </c>
      <c r="B656" s="3" t="s">
        <v>1233</v>
      </c>
      <c r="C656" s="4">
        <f t="shared" si="10"/>
        <v>1</v>
      </c>
      <c r="D656" s="3" t="s">
        <v>1355</v>
      </c>
    </row>
    <row r="657" spans="1:4" ht="45" x14ac:dyDescent="0.25">
      <c r="A657" s="3" t="s">
        <v>733</v>
      </c>
      <c r="B657" s="3" t="s">
        <v>1233</v>
      </c>
      <c r="C657" s="4">
        <f t="shared" si="10"/>
        <v>1</v>
      </c>
      <c r="D657" s="3" t="s">
        <v>1355</v>
      </c>
    </row>
    <row r="658" spans="1:4" ht="45" x14ac:dyDescent="0.25">
      <c r="A658" s="3" t="s">
        <v>734</v>
      </c>
      <c r="B658" s="3" t="s">
        <v>1236</v>
      </c>
      <c r="C658" s="4">
        <f t="shared" si="10"/>
        <v>1</v>
      </c>
      <c r="D658" s="3" t="s">
        <v>1355</v>
      </c>
    </row>
    <row r="659" spans="1:4" ht="45" x14ac:dyDescent="0.25">
      <c r="A659" s="3" t="s">
        <v>735</v>
      </c>
      <c r="B659" s="3" t="s">
        <v>1236</v>
      </c>
      <c r="C659" s="4">
        <f t="shared" si="10"/>
        <v>1</v>
      </c>
      <c r="D659" s="3" t="s">
        <v>1355</v>
      </c>
    </row>
    <row r="660" spans="1:4" ht="45" x14ac:dyDescent="0.25">
      <c r="A660" s="3" t="s">
        <v>736</v>
      </c>
      <c r="B660" s="3" t="s">
        <v>1236</v>
      </c>
      <c r="C660" s="4">
        <f t="shared" si="10"/>
        <v>1</v>
      </c>
      <c r="D660" s="3" t="s">
        <v>1355</v>
      </c>
    </row>
    <row r="661" spans="1:4" ht="45" x14ac:dyDescent="0.25">
      <c r="A661" s="3" t="s">
        <v>737</v>
      </c>
      <c r="B661" s="3" t="s">
        <v>1236</v>
      </c>
      <c r="C661" s="4">
        <f t="shared" si="10"/>
        <v>1</v>
      </c>
      <c r="D661" s="3" t="s">
        <v>1355</v>
      </c>
    </row>
    <row r="662" spans="1:4" ht="45" x14ac:dyDescent="0.25">
      <c r="A662" s="3" t="s">
        <v>738</v>
      </c>
      <c r="B662" s="3" t="s">
        <v>1233</v>
      </c>
      <c r="C662" s="4">
        <f t="shared" si="10"/>
        <v>1</v>
      </c>
      <c r="D662" s="3" t="s">
        <v>1355</v>
      </c>
    </row>
    <row r="663" spans="1:4" ht="45" x14ac:dyDescent="0.25">
      <c r="A663" s="3" t="s">
        <v>739</v>
      </c>
      <c r="B663" s="3" t="s">
        <v>1236</v>
      </c>
      <c r="C663" s="4">
        <f t="shared" si="10"/>
        <v>1</v>
      </c>
      <c r="D663" s="3" t="s">
        <v>1355</v>
      </c>
    </row>
    <row r="664" spans="1:4" ht="45" x14ac:dyDescent="0.25">
      <c r="A664" s="3" t="s">
        <v>740</v>
      </c>
      <c r="B664" s="3" t="s">
        <v>1233</v>
      </c>
      <c r="C664" s="4">
        <f t="shared" si="10"/>
        <v>1</v>
      </c>
      <c r="D664" s="3" t="s">
        <v>1355</v>
      </c>
    </row>
    <row r="665" spans="1:4" ht="45" x14ac:dyDescent="0.25">
      <c r="A665" s="3" t="s">
        <v>741</v>
      </c>
      <c r="B665" s="3" t="s">
        <v>1233</v>
      </c>
      <c r="C665" s="4">
        <f t="shared" si="10"/>
        <v>1</v>
      </c>
      <c r="D665" s="3" t="s">
        <v>1355</v>
      </c>
    </row>
    <row r="666" spans="1:4" ht="45" x14ac:dyDescent="0.25">
      <c r="A666" s="3" t="s">
        <v>742</v>
      </c>
      <c r="B666" s="3" t="s">
        <v>1233</v>
      </c>
      <c r="C666" s="4">
        <f t="shared" si="10"/>
        <v>1</v>
      </c>
      <c r="D666" s="3" t="s">
        <v>1355</v>
      </c>
    </row>
    <row r="667" spans="1:4" ht="45" x14ac:dyDescent="0.25">
      <c r="A667" s="3" t="s">
        <v>743</v>
      </c>
      <c r="B667" s="3" t="s">
        <v>1233</v>
      </c>
      <c r="C667" s="4">
        <f t="shared" si="10"/>
        <v>1</v>
      </c>
      <c r="D667" s="3" t="s">
        <v>1355</v>
      </c>
    </row>
    <row r="668" spans="1:4" ht="45" x14ac:dyDescent="0.25">
      <c r="A668" s="3" t="s">
        <v>744</v>
      </c>
      <c r="B668" s="3" t="s">
        <v>1233</v>
      </c>
      <c r="C668" s="4">
        <f t="shared" si="10"/>
        <v>1</v>
      </c>
      <c r="D668" s="3" t="s">
        <v>1355</v>
      </c>
    </row>
    <row r="669" spans="1:4" ht="45" x14ac:dyDescent="0.25">
      <c r="A669" s="3" t="s">
        <v>745</v>
      </c>
      <c r="B669" s="3" t="s">
        <v>1233</v>
      </c>
      <c r="C669" s="4">
        <f t="shared" si="10"/>
        <v>1</v>
      </c>
      <c r="D669" s="3" t="s">
        <v>1355</v>
      </c>
    </row>
    <row r="670" spans="1:4" ht="45" x14ac:dyDescent="0.25">
      <c r="A670" s="3" t="s">
        <v>746</v>
      </c>
      <c r="B670" s="3" t="s">
        <v>1233</v>
      </c>
      <c r="C670" s="4">
        <f t="shared" si="10"/>
        <v>1</v>
      </c>
      <c r="D670" s="3" t="s">
        <v>1355</v>
      </c>
    </row>
    <row r="671" spans="1:4" ht="45" x14ac:dyDescent="0.25">
      <c r="A671" s="3" t="s">
        <v>747</v>
      </c>
      <c r="B671" s="3" t="s">
        <v>1236</v>
      </c>
      <c r="C671" s="4">
        <f t="shared" si="10"/>
        <v>1</v>
      </c>
      <c r="D671" s="3" t="s">
        <v>1355</v>
      </c>
    </row>
    <row r="672" spans="1:4" ht="45" x14ac:dyDescent="0.25">
      <c r="A672" s="3" t="s">
        <v>748</v>
      </c>
      <c r="B672" s="3" t="s">
        <v>1236</v>
      </c>
      <c r="C672" s="4">
        <f t="shared" si="10"/>
        <v>1</v>
      </c>
      <c r="D672" s="3" t="s">
        <v>1355</v>
      </c>
    </row>
    <row r="673" spans="1:4" ht="45" x14ac:dyDescent="0.25">
      <c r="A673" s="3" t="s">
        <v>749</v>
      </c>
      <c r="B673" s="3" t="s">
        <v>1236</v>
      </c>
      <c r="C673" s="4">
        <f t="shared" si="10"/>
        <v>1</v>
      </c>
      <c r="D673" s="3" t="s">
        <v>1355</v>
      </c>
    </row>
    <row r="674" spans="1:4" ht="45" x14ac:dyDescent="0.25">
      <c r="A674" s="3" t="s">
        <v>751</v>
      </c>
      <c r="B674" s="3" t="s">
        <v>1236</v>
      </c>
      <c r="C674" s="4">
        <f t="shared" si="10"/>
        <v>1</v>
      </c>
      <c r="D674" s="3" t="s">
        <v>1355</v>
      </c>
    </row>
    <row r="675" spans="1:4" ht="45" x14ac:dyDescent="0.25">
      <c r="A675" s="3" t="s">
        <v>752</v>
      </c>
      <c r="B675" s="3" t="s">
        <v>1236</v>
      </c>
      <c r="C675" s="4">
        <f t="shared" si="10"/>
        <v>1</v>
      </c>
      <c r="D675" s="3" t="s">
        <v>1355</v>
      </c>
    </row>
    <row r="676" spans="1:4" ht="45" x14ac:dyDescent="0.25">
      <c r="A676" s="3" t="s">
        <v>753</v>
      </c>
      <c r="B676" s="3" t="s">
        <v>1236</v>
      </c>
      <c r="C676" s="4">
        <f t="shared" si="10"/>
        <v>1</v>
      </c>
      <c r="D676" s="3" t="s">
        <v>1355</v>
      </c>
    </row>
    <row r="677" spans="1:4" ht="45" x14ac:dyDescent="0.25">
      <c r="A677" s="3" t="s">
        <v>754</v>
      </c>
      <c r="B677" s="3" t="s">
        <v>1236</v>
      </c>
      <c r="C677" s="4">
        <f t="shared" si="10"/>
        <v>1</v>
      </c>
      <c r="D677" s="3" t="s">
        <v>1355</v>
      </c>
    </row>
    <row r="678" spans="1:4" ht="45" x14ac:dyDescent="0.25">
      <c r="A678" s="3" t="s">
        <v>755</v>
      </c>
      <c r="B678" s="3" t="s">
        <v>1236</v>
      </c>
      <c r="C678" s="4">
        <f t="shared" si="10"/>
        <v>1</v>
      </c>
      <c r="D678" s="3" t="s">
        <v>1355</v>
      </c>
    </row>
    <row r="679" spans="1:4" ht="45" x14ac:dyDescent="0.25">
      <c r="A679" s="3" t="s">
        <v>756</v>
      </c>
      <c r="B679" s="3" t="s">
        <v>1236</v>
      </c>
      <c r="C679" s="4">
        <f t="shared" si="10"/>
        <v>1</v>
      </c>
      <c r="D679" s="3" t="s">
        <v>1355</v>
      </c>
    </row>
    <row r="680" spans="1:4" ht="45" x14ac:dyDescent="0.25">
      <c r="A680" s="3" t="s">
        <v>757</v>
      </c>
      <c r="B680" s="3" t="s">
        <v>1236</v>
      </c>
      <c r="C680" s="4">
        <f t="shared" si="10"/>
        <v>1</v>
      </c>
      <c r="D680" s="3" t="s">
        <v>1355</v>
      </c>
    </row>
    <row r="681" spans="1:4" ht="45" x14ac:dyDescent="0.25">
      <c r="A681" s="3" t="s">
        <v>758</v>
      </c>
      <c r="B681" s="3" t="s">
        <v>1233</v>
      </c>
      <c r="C681" s="4">
        <f t="shared" si="10"/>
        <v>1</v>
      </c>
      <c r="D681" s="3" t="s">
        <v>1355</v>
      </c>
    </row>
    <row r="682" spans="1:4" ht="30" x14ac:dyDescent="0.25">
      <c r="A682" s="3" t="s">
        <v>759</v>
      </c>
      <c r="B682" s="3" t="s">
        <v>1239</v>
      </c>
      <c r="C682" s="4">
        <f t="shared" si="10"/>
        <v>1</v>
      </c>
      <c r="D682" s="3" t="s">
        <v>1360</v>
      </c>
    </row>
    <row r="683" spans="1:4" ht="30" x14ac:dyDescent="0.25">
      <c r="A683" s="3" t="s">
        <v>761</v>
      </c>
      <c r="B683" s="3" t="s">
        <v>1239</v>
      </c>
      <c r="C683" s="4">
        <f t="shared" si="10"/>
        <v>1</v>
      </c>
      <c r="D683" s="3" t="s">
        <v>1360</v>
      </c>
    </row>
    <row r="684" spans="1:4" ht="45" x14ac:dyDescent="0.25">
      <c r="A684" s="3" t="s">
        <v>762</v>
      </c>
      <c r="B684" s="3" t="s">
        <v>1236</v>
      </c>
      <c r="C684" s="4">
        <f t="shared" si="10"/>
        <v>1</v>
      </c>
      <c r="D684" s="3" t="s">
        <v>1355</v>
      </c>
    </row>
    <row r="685" spans="1:4" ht="45" x14ac:dyDescent="0.25">
      <c r="A685" s="3" t="s">
        <v>763</v>
      </c>
      <c r="B685" s="3" t="s">
        <v>1233</v>
      </c>
      <c r="C685" s="4">
        <f t="shared" si="10"/>
        <v>1</v>
      </c>
      <c r="D685" s="3" t="s">
        <v>1355</v>
      </c>
    </row>
    <row r="686" spans="1:4" ht="45" x14ac:dyDescent="0.25">
      <c r="A686" s="3" t="s">
        <v>764</v>
      </c>
      <c r="B686" s="3" t="s">
        <v>1233</v>
      </c>
      <c r="C686" s="4">
        <f t="shared" si="10"/>
        <v>1</v>
      </c>
      <c r="D686" s="3" t="s">
        <v>1355</v>
      </c>
    </row>
    <row r="687" spans="1:4" ht="45" x14ac:dyDescent="0.25">
      <c r="A687" s="3" t="s">
        <v>765</v>
      </c>
      <c r="B687" s="3" t="s">
        <v>1236</v>
      </c>
      <c r="C687" s="4">
        <f t="shared" si="10"/>
        <v>1</v>
      </c>
      <c r="D687" s="3" t="s">
        <v>1355</v>
      </c>
    </row>
    <row r="688" spans="1:4" ht="45" x14ac:dyDescent="0.25">
      <c r="A688" s="3" t="s">
        <v>766</v>
      </c>
      <c r="B688" s="3" t="s">
        <v>1236</v>
      </c>
      <c r="C688" s="4">
        <f t="shared" si="10"/>
        <v>1</v>
      </c>
      <c r="D688" s="3" t="s">
        <v>1355</v>
      </c>
    </row>
    <row r="689" spans="1:4" ht="45" x14ac:dyDescent="0.25">
      <c r="A689" s="3" t="s">
        <v>767</v>
      </c>
      <c r="B689" s="3" t="s">
        <v>1233</v>
      </c>
      <c r="C689" s="4">
        <f t="shared" si="10"/>
        <v>1</v>
      </c>
      <c r="D689" s="3" t="s">
        <v>1355</v>
      </c>
    </row>
    <row r="690" spans="1:4" ht="45" x14ac:dyDescent="0.25">
      <c r="A690" s="3" t="s">
        <v>768</v>
      </c>
      <c r="B690" s="3" t="s">
        <v>1233</v>
      </c>
      <c r="C690" s="4">
        <f t="shared" si="10"/>
        <v>1</v>
      </c>
      <c r="D690" s="3" t="s">
        <v>1355</v>
      </c>
    </row>
    <row r="691" spans="1:4" ht="45" x14ac:dyDescent="0.25">
      <c r="A691" s="3" t="s">
        <v>769</v>
      </c>
      <c r="B691" s="3" t="s">
        <v>1236</v>
      </c>
      <c r="C691" s="4">
        <f t="shared" si="10"/>
        <v>1</v>
      </c>
      <c r="D691" s="3" t="s">
        <v>1355</v>
      </c>
    </row>
    <row r="692" spans="1:4" ht="45" x14ac:dyDescent="0.25">
      <c r="A692" s="3" t="s">
        <v>770</v>
      </c>
      <c r="B692" s="3" t="s">
        <v>1236</v>
      </c>
      <c r="C692" s="4">
        <f t="shared" si="10"/>
        <v>1</v>
      </c>
      <c r="D692" s="3" t="s">
        <v>1355</v>
      </c>
    </row>
    <row r="693" spans="1:4" ht="45" x14ac:dyDescent="0.25">
      <c r="A693" s="3" t="s">
        <v>771</v>
      </c>
      <c r="B693" s="3" t="s">
        <v>1233</v>
      </c>
      <c r="C693" s="4">
        <f t="shared" si="10"/>
        <v>1</v>
      </c>
      <c r="D693" s="3" t="s">
        <v>1355</v>
      </c>
    </row>
    <row r="694" spans="1:4" ht="45" x14ac:dyDescent="0.25">
      <c r="A694" s="3" t="s">
        <v>772</v>
      </c>
      <c r="B694" s="3" t="s">
        <v>1233</v>
      </c>
      <c r="C694" s="4">
        <f t="shared" si="10"/>
        <v>1</v>
      </c>
      <c r="D694" s="3" t="s">
        <v>1355</v>
      </c>
    </row>
    <row r="695" spans="1:4" ht="45" x14ac:dyDescent="0.25">
      <c r="A695" s="3" t="s">
        <v>773</v>
      </c>
      <c r="B695" s="3" t="s">
        <v>1233</v>
      </c>
      <c r="C695" s="4">
        <f t="shared" si="10"/>
        <v>1</v>
      </c>
      <c r="D695" s="3" t="s">
        <v>1355</v>
      </c>
    </row>
    <row r="696" spans="1:4" ht="45" x14ac:dyDescent="0.25">
      <c r="A696" s="3" t="s">
        <v>774</v>
      </c>
      <c r="B696" s="3" t="s">
        <v>1233</v>
      </c>
      <c r="C696" s="4">
        <f t="shared" si="10"/>
        <v>1</v>
      </c>
      <c r="D696" s="3" t="s">
        <v>1355</v>
      </c>
    </row>
    <row r="697" spans="1:4" ht="45" x14ac:dyDescent="0.25">
      <c r="A697" s="3" t="s">
        <v>775</v>
      </c>
      <c r="B697" s="3" t="s">
        <v>1233</v>
      </c>
      <c r="C697" s="4">
        <f t="shared" si="10"/>
        <v>1</v>
      </c>
      <c r="D697" s="3" t="s">
        <v>1355</v>
      </c>
    </row>
    <row r="698" spans="1:4" ht="45" x14ac:dyDescent="0.25">
      <c r="A698" s="3" t="s">
        <v>776</v>
      </c>
      <c r="B698" s="3" t="s">
        <v>1233</v>
      </c>
      <c r="C698" s="4">
        <f t="shared" si="10"/>
        <v>1</v>
      </c>
      <c r="D698" s="3" t="s">
        <v>1355</v>
      </c>
    </row>
    <row r="699" spans="1:4" ht="30" x14ac:dyDescent="0.25">
      <c r="A699" s="3" t="s">
        <v>1240</v>
      </c>
      <c r="B699" s="3" t="s">
        <v>1241</v>
      </c>
      <c r="C699" s="4">
        <f t="shared" si="10"/>
        <v>1</v>
      </c>
      <c r="D699" s="3" t="s">
        <v>1361</v>
      </c>
    </row>
    <row r="700" spans="1:4" ht="30" x14ac:dyDescent="0.25">
      <c r="A700" s="3" t="s">
        <v>1242</v>
      </c>
      <c r="B700" s="3" t="s">
        <v>1243</v>
      </c>
      <c r="C700" s="4">
        <f t="shared" si="10"/>
        <v>1</v>
      </c>
      <c r="D700" s="3" t="s">
        <v>1362</v>
      </c>
    </row>
    <row r="701" spans="1:4" ht="30" x14ac:dyDescent="0.25">
      <c r="A701" s="3" t="s">
        <v>1244</v>
      </c>
      <c r="B701" s="3" t="s">
        <v>1243</v>
      </c>
      <c r="C701" s="4">
        <f t="shared" si="10"/>
        <v>1</v>
      </c>
      <c r="D701" s="3" t="s">
        <v>1362</v>
      </c>
    </row>
    <row r="702" spans="1:4" ht="30" x14ac:dyDescent="0.25">
      <c r="A702" s="3" t="s">
        <v>1245</v>
      </c>
      <c r="B702" s="3" t="s">
        <v>1243</v>
      </c>
      <c r="C702" s="4">
        <f t="shared" si="10"/>
        <v>1</v>
      </c>
      <c r="D702" s="3" t="s">
        <v>1362</v>
      </c>
    </row>
    <row r="703" spans="1:4" x14ac:dyDescent="0.25">
      <c r="A703" s="3" t="s">
        <v>1246</v>
      </c>
      <c r="B703" s="3" t="s">
        <v>1247</v>
      </c>
      <c r="C703" s="4">
        <f t="shared" si="10"/>
        <v>1</v>
      </c>
      <c r="D703" s="3" t="s">
        <v>1363</v>
      </c>
    </row>
    <row r="704" spans="1:4" x14ac:dyDescent="0.25">
      <c r="A704" s="3" t="s">
        <v>1248</v>
      </c>
      <c r="B704" s="3" t="s">
        <v>1247</v>
      </c>
      <c r="C704" s="4">
        <f t="shared" si="10"/>
        <v>1</v>
      </c>
      <c r="D704" s="3" t="s">
        <v>1363</v>
      </c>
    </row>
    <row r="705" spans="1:4" x14ac:dyDescent="0.25">
      <c r="A705" s="3" t="s">
        <v>1249</v>
      </c>
      <c r="B705" s="3" t="s">
        <v>1247</v>
      </c>
      <c r="C705" s="4">
        <f t="shared" si="10"/>
        <v>1</v>
      </c>
      <c r="D705" s="3" t="s">
        <v>1363</v>
      </c>
    </row>
    <row r="706" spans="1:4" ht="30" x14ac:dyDescent="0.25">
      <c r="A706" s="3" t="s">
        <v>777</v>
      </c>
      <c r="B706" s="3" t="s">
        <v>1250</v>
      </c>
      <c r="C706" s="4">
        <f t="shared" ref="C706:C769" si="11">COUNTIF(A:A, A706)</f>
        <v>1</v>
      </c>
      <c r="D706" s="3" t="s">
        <v>1364</v>
      </c>
    </row>
    <row r="707" spans="1:4" ht="30" x14ac:dyDescent="0.25">
      <c r="A707" s="3" t="s">
        <v>779</v>
      </c>
      <c r="B707" s="3" t="s">
        <v>1250</v>
      </c>
      <c r="C707" s="4">
        <f t="shared" si="11"/>
        <v>1</v>
      </c>
      <c r="D707" s="3" t="s">
        <v>1364</v>
      </c>
    </row>
    <row r="708" spans="1:4" ht="30" x14ac:dyDescent="0.25">
      <c r="A708" s="3" t="s">
        <v>780</v>
      </c>
      <c r="B708" s="3" t="s">
        <v>1250</v>
      </c>
      <c r="C708" s="4">
        <f t="shared" si="11"/>
        <v>1</v>
      </c>
      <c r="D708" s="3" t="s">
        <v>1364</v>
      </c>
    </row>
    <row r="709" spans="1:4" ht="30" x14ac:dyDescent="0.25">
      <c r="A709" s="3" t="s">
        <v>781</v>
      </c>
      <c r="B709" s="3" t="s">
        <v>1250</v>
      </c>
      <c r="C709" s="4">
        <f t="shared" si="11"/>
        <v>1</v>
      </c>
      <c r="D709" s="3" t="s">
        <v>1364</v>
      </c>
    </row>
    <row r="710" spans="1:4" ht="30" x14ac:dyDescent="0.25">
      <c r="A710" s="3" t="s">
        <v>782</v>
      </c>
      <c r="B710" s="3" t="s">
        <v>1250</v>
      </c>
      <c r="C710" s="4">
        <f t="shared" si="11"/>
        <v>1</v>
      </c>
      <c r="D710" s="3" t="s">
        <v>1364</v>
      </c>
    </row>
    <row r="711" spans="1:4" ht="30" x14ac:dyDescent="0.25">
      <c r="A711" s="3" t="s">
        <v>783</v>
      </c>
      <c r="B711" s="3" t="s">
        <v>1250</v>
      </c>
      <c r="C711" s="4">
        <f t="shared" si="11"/>
        <v>1</v>
      </c>
      <c r="D711" s="3" t="s">
        <v>1364</v>
      </c>
    </row>
    <row r="712" spans="1:4" ht="30" x14ac:dyDescent="0.25">
      <c r="A712" s="3" t="s">
        <v>784</v>
      </c>
      <c r="B712" s="3" t="s">
        <v>1250</v>
      </c>
      <c r="C712" s="4">
        <f t="shared" si="11"/>
        <v>1</v>
      </c>
      <c r="D712" s="3" t="s">
        <v>1364</v>
      </c>
    </row>
    <row r="713" spans="1:4" ht="30" x14ac:dyDescent="0.25">
      <c r="A713" s="3" t="s">
        <v>785</v>
      </c>
      <c r="B713" s="3" t="s">
        <v>1250</v>
      </c>
      <c r="C713" s="4">
        <f t="shared" si="11"/>
        <v>1</v>
      </c>
      <c r="D713" s="3" t="s">
        <v>1364</v>
      </c>
    </row>
    <row r="714" spans="1:4" ht="30" x14ac:dyDescent="0.25">
      <c r="A714" s="3" t="s">
        <v>786</v>
      </c>
      <c r="B714" s="3" t="s">
        <v>1250</v>
      </c>
      <c r="C714" s="4">
        <f t="shared" si="11"/>
        <v>1</v>
      </c>
      <c r="D714" s="3" t="s">
        <v>1364</v>
      </c>
    </row>
    <row r="715" spans="1:4" ht="30" x14ac:dyDescent="0.25">
      <c r="A715" s="3" t="s">
        <v>787</v>
      </c>
      <c r="B715" s="3" t="s">
        <v>1250</v>
      </c>
      <c r="C715" s="4">
        <f t="shared" si="11"/>
        <v>1</v>
      </c>
      <c r="D715" s="3" t="s">
        <v>1364</v>
      </c>
    </row>
    <row r="716" spans="1:4" ht="30" x14ac:dyDescent="0.25">
      <c r="A716" s="3" t="s">
        <v>788</v>
      </c>
      <c r="B716" s="3" t="s">
        <v>1250</v>
      </c>
      <c r="C716" s="4">
        <f t="shared" si="11"/>
        <v>1</v>
      </c>
      <c r="D716" s="3" t="s">
        <v>1364</v>
      </c>
    </row>
    <row r="717" spans="1:4" ht="30" x14ac:dyDescent="0.25">
      <c r="A717" s="3" t="s">
        <v>789</v>
      </c>
      <c r="B717" s="3" t="s">
        <v>1250</v>
      </c>
      <c r="C717" s="4">
        <f t="shared" si="11"/>
        <v>1</v>
      </c>
      <c r="D717" s="3" t="s">
        <v>1364</v>
      </c>
    </row>
    <row r="718" spans="1:4" ht="30" x14ac:dyDescent="0.25">
      <c r="A718" s="3" t="s">
        <v>790</v>
      </c>
      <c r="B718" s="3" t="s">
        <v>1250</v>
      </c>
      <c r="C718" s="4">
        <f t="shared" si="11"/>
        <v>1</v>
      </c>
      <c r="D718" s="3" t="s">
        <v>1364</v>
      </c>
    </row>
    <row r="719" spans="1:4" ht="30" x14ac:dyDescent="0.25">
      <c r="A719" s="3" t="s">
        <v>791</v>
      </c>
      <c r="B719" s="3" t="s">
        <v>1250</v>
      </c>
      <c r="C719" s="4">
        <f t="shared" si="11"/>
        <v>1</v>
      </c>
      <c r="D719" s="3" t="s">
        <v>1364</v>
      </c>
    </row>
    <row r="720" spans="1:4" ht="30" x14ac:dyDescent="0.25">
      <c r="A720" s="3" t="s">
        <v>792</v>
      </c>
      <c r="B720" s="3" t="s">
        <v>1250</v>
      </c>
      <c r="C720" s="4">
        <f t="shared" si="11"/>
        <v>1</v>
      </c>
      <c r="D720" s="3" t="s">
        <v>1364</v>
      </c>
    </row>
    <row r="721" spans="1:4" ht="30" x14ac:dyDescent="0.25">
      <c r="A721" s="3" t="s">
        <v>793</v>
      </c>
      <c r="B721" s="3" t="s">
        <v>1250</v>
      </c>
      <c r="C721" s="4">
        <f t="shared" si="11"/>
        <v>1</v>
      </c>
      <c r="D721" s="3" t="s">
        <v>1364</v>
      </c>
    </row>
    <row r="722" spans="1:4" ht="30" x14ac:dyDescent="0.25">
      <c r="A722" s="3" t="s">
        <v>794</v>
      </c>
      <c r="B722" s="3" t="s">
        <v>1250</v>
      </c>
      <c r="C722" s="4">
        <f t="shared" si="11"/>
        <v>1</v>
      </c>
      <c r="D722" s="3" t="s">
        <v>1364</v>
      </c>
    </row>
    <row r="723" spans="1:4" ht="30" x14ac:dyDescent="0.25">
      <c r="A723" s="3" t="s">
        <v>795</v>
      </c>
      <c r="B723" s="3" t="s">
        <v>1250</v>
      </c>
      <c r="C723" s="4">
        <f t="shared" si="11"/>
        <v>1</v>
      </c>
      <c r="D723" s="3" t="s">
        <v>1364</v>
      </c>
    </row>
    <row r="724" spans="1:4" ht="30" x14ac:dyDescent="0.25">
      <c r="A724" s="3" t="s">
        <v>796</v>
      </c>
      <c r="B724" s="3" t="s">
        <v>1250</v>
      </c>
      <c r="C724" s="4">
        <f t="shared" si="11"/>
        <v>1</v>
      </c>
      <c r="D724" s="3" t="s">
        <v>1364</v>
      </c>
    </row>
    <row r="725" spans="1:4" ht="30" x14ac:dyDescent="0.25">
      <c r="A725" s="3" t="s">
        <v>797</v>
      </c>
      <c r="B725" s="3" t="s">
        <v>1250</v>
      </c>
      <c r="C725" s="4">
        <f t="shared" si="11"/>
        <v>1</v>
      </c>
      <c r="D725" s="3" t="s">
        <v>1364</v>
      </c>
    </row>
    <row r="726" spans="1:4" ht="30" x14ac:dyDescent="0.25">
      <c r="A726" s="3" t="s">
        <v>798</v>
      </c>
      <c r="B726" s="3" t="s">
        <v>1250</v>
      </c>
      <c r="C726" s="4">
        <f t="shared" si="11"/>
        <v>1</v>
      </c>
      <c r="D726" s="3" t="s">
        <v>1364</v>
      </c>
    </row>
    <row r="727" spans="1:4" ht="30" x14ac:dyDescent="0.25">
      <c r="A727" s="3" t="s">
        <v>799</v>
      </c>
      <c r="B727" s="3" t="s">
        <v>1250</v>
      </c>
      <c r="C727" s="4">
        <f t="shared" si="11"/>
        <v>1</v>
      </c>
      <c r="D727" s="3" t="s">
        <v>1364</v>
      </c>
    </row>
    <row r="728" spans="1:4" ht="30" x14ac:dyDescent="0.25">
      <c r="A728" s="3" t="s">
        <v>800</v>
      </c>
      <c r="B728" s="3" t="s">
        <v>1250</v>
      </c>
      <c r="C728" s="4">
        <f t="shared" si="11"/>
        <v>1</v>
      </c>
      <c r="D728" s="3" t="s">
        <v>1364</v>
      </c>
    </row>
    <row r="729" spans="1:4" ht="30" x14ac:dyDescent="0.25">
      <c r="A729" s="3" t="s">
        <v>801</v>
      </c>
      <c r="B729" s="3" t="s">
        <v>1250</v>
      </c>
      <c r="C729" s="4">
        <f t="shared" si="11"/>
        <v>1</v>
      </c>
      <c r="D729" s="3" t="s">
        <v>1364</v>
      </c>
    </row>
    <row r="730" spans="1:4" ht="30" x14ac:dyDescent="0.25">
      <c r="A730" s="3" t="s">
        <v>802</v>
      </c>
      <c r="B730" s="3" t="s">
        <v>1250</v>
      </c>
      <c r="C730" s="4">
        <f t="shared" si="11"/>
        <v>1</v>
      </c>
      <c r="D730" s="3" t="s">
        <v>1364</v>
      </c>
    </row>
    <row r="731" spans="1:4" ht="30" x14ac:dyDescent="0.25">
      <c r="A731" s="3" t="s">
        <v>803</v>
      </c>
      <c r="B731" s="3" t="s">
        <v>1250</v>
      </c>
      <c r="C731" s="4">
        <f t="shared" si="11"/>
        <v>1</v>
      </c>
      <c r="D731" s="3" t="s">
        <v>1364</v>
      </c>
    </row>
    <row r="732" spans="1:4" ht="30" x14ac:dyDescent="0.25">
      <c r="A732" s="3" t="s">
        <v>804</v>
      </c>
      <c r="B732" s="3" t="s">
        <v>1250</v>
      </c>
      <c r="C732" s="4">
        <f t="shared" si="11"/>
        <v>1</v>
      </c>
      <c r="D732" s="3" t="s">
        <v>1364</v>
      </c>
    </row>
    <row r="733" spans="1:4" ht="30" x14ac:dyDescent="0.25">
      <c r="A733" s="3" t="s">
        <v>805</v>
      </c>
      <c r="B733" s="3" t="s">
        <v>1251</v>
      </c>
      <c r="C733" s="4">
        <f t="shared" si="11"/>
        <v>1</v>
      </c>
      <c r="D733" s="3" t="s">
        <v>1365</v>
      </c>
    </row>
    <row r="734" spans="1:4" ht="30" x14ac:dyDescent="0.25">
      <c r="A734" s="3" t="s">
        <v>807</v>
      </c>
      <c r="B734" s="3" t="s">
        <v>1251</v>
      </c>
      <c r="C734" s="4">
        <f t="shared" si="11"/>
        <v>1</v>
      </c>
      <c r="D734" s="3" t="s">
        <v>1365</v>
      </c>
    </row>
    <row r="735" spans="1:4" ht="30" x14ac:dyDescent="0.25">
      <c r="A735" s="3" t="s">
        <v>808</v>
      </c>
      <c r="B735" s="3" t="s">
        <v>1251</v>
      </c>
      <c r="C735" s="4">
        <f t="shared" si="11"/>
        <v>1</v>
      </c>
      <c r="D735" s="3" t="s">
        <v>1365</v>
      </c>
    </row>
    <row r="736" spans="1:4" ht="30" x14ac:dyDescent="0.25">
      <c r="A736" s="3" t="s">
        <v>809</v>
      </c>
      <c r="B736" s="3" t="s">
        <v>1251</v>
      </c>
      <c r="C736" s="4">
        <f t="shared" si="11"/>
        <v>1</v>
      </c>
      <c r="D736" s="3" t="s">
        <v>1365</v>
      </c>
    </row>
    <row r="737" spans="1:4" ht="30" x14ac:dyDescent="0.25">
      <c r="A737" s="3" t="s">
        <v>810</v>
      </c>
      <c r="B737" s="3" t="s">
        <v>1251</v>
      </c>
      <c r="C737" s="4">
        <f t="shared" si="11"/>
        <v>1</v>
      </c>
      <c r="D737" s="3" t="s">
        <v>1365</v>
      </c>
    </row>
    <row r="738" spans="1:4" ht="30" x14ac:dyDescent="0.25">
      <c r="A738" s="3" t="s">
        <v>812</v>
      </c>
      <c r="B738" s="3" t="s">
        <v>1252</v>
      </c>
      <c r="C738" s="4">
        <f t="shared" si="11"/>
        <v>1</v>
      </c>
      <c r="D738" s="3" t="s">
        <v>1366</v>
      </c>
    </row>
    <row r="739" spans="1:4" ht="30" x14ac:dyDescent="0.25">
      <c r="A739" s="3" t="s">
        <v>814</v>
      </c>
      <c r="B739" s="3" t="s">
        <v>1252</v>
      </c>
      <c r="C739" s="4">
        <f t="shared" si="11"/>
        <v>1</v>
      </c>
      <c r="D739" s="3" t="s">
        <v>1366</v>
      </c>
    </row>
    <row r="740" spans="1:4" ht="30" x14ac:dyDescent="0.25">
      <c r="A740" s="3" t="s">
        <v>815</v>
      </c>
      <c r="B740" s="3" t="s">
        <v>1252</v>
      </c>
      <c r="C740" s="4">
        <f t="shared" si="11"/>
        <v>1</v>
      </c>
      <c r="D740" s="3" t="s">
        <v>1366</v>
      </c>
    </row>
    <row r="741" spans="1:4" ht="30" x14ac:dyDescent="0.25">
      <c r="A741" s="3" t="s">
        <v>816</v>
      </c>
      <c r="B741" s="3" t="s">
        <v>1252</v>
      </c>
      <c r="C741" s="4">
        <f t="shared" si="11"/>
        <v>1</v>
      </c>
      <c r="D741" s="3" t="s">
        <v>1366</v>
      </c>
    </row>
    <row r="742" spans="1:4" ht="30" x14ac:dyDescent="0.25">
      <c r="A742" s="3" t="s">
        <v>817</v>
      </c>
      <c r="B742" s="3" t="s">
        <v>1252</v>
      </c>
      <c r="C742" s="4">
        <f t="shared" si="11"/>
        <v>1</v>
      </c>
      <c r="D742" s="3" t="s">
        <v>1366</v>
      </c>
    </row>
    <row r="743" spans="1:4" ht="30" x14ac:dyDescent="0.25">
      <c r="A743" s="3" t="s">
        <v>818</v>
      </c>
      <c r="B743" s="3" t="s">
        <v>1252</v>
      </c>
      <c r="C743" s="4">
        <f t="shared" si="11"/>
        <v>1</v>
      </c>
      <c r="D743" s="3" t="s">
        <v>1366</v>
      </c>
    </row>
    <row r="744" spans="1:4" ht="30" x14ac:dyDescent="0.25">
      <c r="A744" s="3" t="s">
        <v>819</v>
      </c>
      <c r="B744" s="3" t="s">
        <v>1253</v>
      </c>
      <c r="C744" s="4">
        <f t="shared" si="11"/>
        <v>1</v>
      </c>
      <c r="D744" s="3" t="s">
        <v>1367</v>
      </c>
    </row>
    <row r="745" spans="1:4" ht="60" x14ac:dyDescent="0.25">
      <c r="A745" s="3" t="s">
        <v>821</v>
      </c>
      <c r="B745" s="3" t="s">
        <v>1254</v>
      </c>
      <c r="C745" s="4">
        <f t="shared" si="11"/>
        <v>1</v>
      </c>
      <c r="D745" s="3" t="s">
        <v>1368</v>
      </c>
    </row>
    <row r="746" spans="1:4" ht="60" x14ac:dyDescent="0.25">
      <c r="A746" s="3" t="s">
        <v>823</v>
      </c>
      <c r="B746" s="3" t="s">
        <v>1254</v>
      </c>
      <c r="C746" s="4">
        <f t="shared" si="11"/>
        <v>1</v>
      </c>
      <c r="D746" s="3" t="s">
        <v>1368</v>
      </c>
    </row>
    <row r="747" spans="1:4" ht="60" x14ac:dyDescent="0.25">
      <c r="A747" s="3" t="s">
        <v>825</v>
      </c>
      <c r="B747" s="3" t="s">
        <v>1254</v>
      </c>
      <c r="C747" s="4">
        <f t="shared" si="11"/>
        <v>1</v>
      </c>
      <c r="D747" s="3" t="s">
        <v>1368</v>
      </c>
    </row>
    <row r="748" spans="1:4" ht="60" x14ac:dyDescent="0.25">
      <c r="A748" s="3" t="s">
        <v>826</v>
      </c>
      <c r="B748" s="3" t="s">
        <v>1255</v>
      </c>
      <c r="C748" s="4">
        <f t="shared" si="11"/>
        <v>1</v>
      </c>
      <c r="D748" s="3" t="s">
        <v>1369</v>
      </c>
    </row>
    <row r="749" spans="1:4" ht="60" x14ac:dyDescent="0.25">
      <c r="A749" s="3" t="s">
        <v>828</v>
      </c>
      <c r="B749" s="3" t="s">
        <v>1255</v>
      </c>
      <c r="C749" s="4">
        <f t="shared" si="11"/>
        <v>1</v>
      </c>
      <c r="D749" s="3" t="s">
        <v>1369</v>
      </c>
    </row>
    <row r="750" spans="1:4" ht="60" x14ac:dyDescent="0.25">
      <c r="A750" s="3" t="s">
        <v>829</v>
      </c>
      <c r="B750" s="3" t="s">
        <v>1255</v>
      </c>
      <c r="C750" s="4">
        <f t="shared" si="11"/>
        <v>1</v>
      </c>
      <c r="D750" s="3" t="s">
        <v>1369</v>
      </c>
    </row>
    <row r="751" spans="1:4" ht="60" x14ac:dyDescent="0.25">
      <c r="A751" s="3" t="s">
        <v>830</v>
      </c>
      <c r="B751" s="3" t="s">
        <v>1255</v>
      </c>
      <c r="C751" s="4">
        <f t="shared" si="11"/>
        <v>1</v>
      </c>
      <c r="D751" s="3" t="s">
        <v>1369</v>
      </c>
    </row>
    <row r="752" spans="1:4" ht="60" x14ac:dyDescent="0.25">
      <c r="A752" s="3" t="s">
        <v>831</v>
      </c>
      <c r="B752" s="3" t="s">
        <v>1255</v>
      </c>
      <c r="C752" s="4">
        <f t="shared" si="11"/>
        <v>1</v>
      </c>
      <c r="D752" s="3" t="s">
        <v>1369</v>
      </c>
    </row>
    <row r="753" spans="1:4" ht="60" x14ac:dyDescent="0.25">
      <c r="A753" s="3" t="s">
        <v>832</v>
      </c>
      <c r="B753" s="3" t="s">
        <v>1255</v>
      </c>
      <c r="C753" s="4">
        <f t="shared" si="11"/>
        <v>1</v>
      </c>
      <c r="D753" s="3" t="s">
        <v>1369</v>
      </c>
    </row>
    <row r="754" spans="1:4" ht="60" x14ac:dyDescent="0.25">
      <c r="A754" s="3" t="s">
        <v>833</v>
      </c>
      <c r="B754" s="3" t="s">
        <v>1255</v>
      </c>
      <c r="C754" s="4">
        <f t="shared" si="11"/>
        <v>1</v>
      </c>
      <c r="D754" s="3" t="s">
        <v>1369</v>
      </c>
    </row>
    <row r="755" spans="1:4" ht="60" x14ac:dyDescent="0.25">
      <c r="A755" s="3" t="s">
        <v>834</v>
      </c>
      <c r="B755" s="3" t="s">
        <v>1255</v>
      </c>
      <c r="C755" s="4">
        <f t="shared" si="11"/>
        <v>1</v>
      </c>
      <c r="D755" s="3" t="s">
        <v>1369</v>
      </c>
    </row>
    <row r="756" spans="1:4" ht="60" x14ac:dyDescent="0.25">
      <c r="A756" s="3" t="s">
        <v>835</v>
      </c>
      <c r="B756" s="3" t="s">
        <v>1255</v>
      </c>
      <c r="C756" s="4">
        <f t="shared" si="11"/>
        <v>1</v>
      </c>
      <c r="D756" s="3" t="s">
        <v>1369</v>
      </c>
    </row>
    <row r="757" spans="1:4" ht="60" x14ac:dyDescent="0.25">
      <c r="A757" s="3" t="s">
        <v>836</v>
      </c>
      <c r="B757" s="3" t="s">
        <v>1255</v>
      </c>
      <c r="C757" s="4">
        <f t="shared" si="11"/>
        <v>1</v>
      </c>
      <c r="D757" s="3" t="s">
        <v>1369</v>
      </c>
    </row>
    <row r="758" spans="1:4" ht="60" x14ac:dyDescent="0.25">
      <c r="A758" s="3" t="s">
        <v>838</v>
      </c>
      <c r="B758" s="3" t="s">
        <v>1255</v>
      </c>
      <c r="C758" s="4">
        <f t="shared" si="11"/>
        <v>1</v>
      </c>
      <c r="D758" s="3" t="s">
        <v>1369</v>
      </c>
    </row>
    <row r="759" spans="1:4" ht="60" x14ac:dyDescent="0.25">
      <c r="A759" s="3" t="s">
        <v>839</v>
      </c>
      <c r="B759" s="3" t="s">
        <v>1255</v>
      </c>
      <c r="C759" s="4">
        <f t="shared" si="11"/>
        <v>1</v>
      </c>
      <c r="D759" s="3" t="s">
        <v>1369</v>
      </c>
    </row>
    <row r="760" spans="1:4" ht="60" x14ac:dyDescent="0.25">
      <c r="A760" s="3" t="s">
        <v>840</v>
      </c>
      <c r="B760" s="3" t="s">
        <v>1255</v>
      </c>
      <c r="C760" s="4">
        <f t="shared" si="11"/>
        <v>1</v>
      </c>
      <c r="D760" s="3" t="s">
        <v>1369</v>
      </c>
    </row>
    <row r="761" spans="1:4" ht="60" x14ac:dyDescent="0.25">
      <c r="A761" s="3" t="s">
        <v>841</v>
      </c>
      <c r="B761" s="3" t="s">
        <v>1255</v>
      </c>
      <c r="C761" s="4">
        <f t="shared" si="11"/>
        <v>1</v>
      </c>
      <c r="D761" s="3" t="s">
        <v>1369</v>
      </c>
    </row>
    <row r="762" spans="1:4" ht="60" x14ac:dyDescent="0.25">
      <c r="A762" s="3" t="s">
        <v>842</v>
      </c>
      <c r="B762" s="3" t="s">
        <v>1255</v>
      </c>
      <c r="C762" s="4">
        <f t="shared" si="11"/>
        <v>1</v>
      </c>
      <c r="D762" s="3" t="s">
        <v>1369</v>
      </c>
    </row>
    <row r="763" spans="1:4" ht="60" x14ac:dyDescent="0.25">
      <c r="A763" s="3" t="s">
        <v>843</v>
      </c>
      <c r="B763" s="3" t="s">
        <v>1255</v>
      </c>
      <c r="C763" s="4">
        <f t="shared" si="11"/>
        <v>1</v>
      </c>
      <c r="D763" s="3" t="s">
        <v>1369</v>
      </c>
    </row>
    <row r="764" spans="1:4" ht="60" x14ac:dyDescent="0.25">
      <c r="A764" s="3" t="s">
        <v>844</v>
      </c>
      <c r="B764" s="3" t="s">
        <v>1255</v>
      </c>
      <c r="C764" s="4">
        <f t="shared" si="11"/>
        <v>1</v>
      </c>
      <c r="D764" s="3" t="s">
        <v>1369</v>
      </c>
    </row>
    <row r="765" spans="1:4" ht="60" x14ac:dyDescent="0.25">
      <c r="A765" s="3" t="s">
        <v>845</v>
      </c>
      <c r="B765" s="3" t="s">
        <v>1255</v>
      </c>
      <c r="C765" s="4">
        <f t="shared" si="11"/>
        <v>1</v>
      </c>
      <c r="D765" s="3" t="s">
        <v>1369</v>
      </c>
    </row>
    <row r="766" spans="1:4" ht="60" x14ac:dyDescent="0.25">
      <c r="A766" s="3" t="s">
        <v>846</v>
      </c>
      <c r="B766" s="3" t="s">
        <v>1255</v>
      </c>
      <c r="C766" s="4">
        <f t="shared" si="11"/>
        <v>1</v>
      </c>
      <c r="D766" s="3" t="s">
        <v>1369</v>
      </c>
    </row>
    <row r="767" spans="1:4" ht="60" x14ac:dyDescent="0.25">
      <c r="A767" s="3" t="s">
        <v>847</v>
      </c>
      <c r="B767" s="3" t="s">
        <v>1255</v>
      </c>
      <c r="C767" s="4">
        <f t="shared" si="11"/>
        <v>1</v>
      </c>
      <c r="D767" s="3" t="s">
        <v>1369</v>
      </c>
    </row>
    <row r="768" spans="1:4" ht="60" x14ac:dyDescent="0.25">
      <c r="A768" s="3" t="s">
        <v>848</v>
      </c>
      <c r="B768" s="3" t="s">
        <v>1255</v>
      </c>
      <c r="C768" s="4">
        <f t="shared" si="11"/>
        <v>1</v>
      </c>
      <c r="D768" s="3" t="s">
        <v>1369</v>
      </c>
    </row>
    <row r="769" spans="1:4" ht="60" x14ac:dyDescent="0.25">
      <c r="A769" s="3" t="s">
        <v>849</v>
      </c>
      <c r="B769" s="3" t="s">
        <v>1255</v>
      </c>
      <c r="C769" s="4">
        <f t="shared" si="11"/>
        <v>1</v>
      </c>
      <c r="D769" s="3" t="s">
        <v>1369</v>
      </c>
    </row>
    <row r="770" spans="1:4" ht="60" x14ac:dyDescent="0.25">
      <c r="A770" s="3" t="s">
        <v>850</v>
      </c>
      <c r="B770" s="3" t="s">
        <v>1255</v>
      </c>
      <c r="C770" s="4">
        <f t="shared" ref="C770:C833" si="12">COUNTIF(A:A, A770)</f>
        <v>1</v>
      </c>
      <c r="D770" s="3" t="s">
        <v>1369</v>
      </c>
    </row>
    <row r="771" spans="1:4" ht="60" x14ac:dyDescent="0.25">
      <c r="A771" s="3" t="s">
        <v>851</v>
      </c>
      <c r="B771" s="3" t="s">
        <v>1255</v>
      </c>
      <c r="C771" s="4">
        <f t="shared" si="12"/>
        <v>1</v>
      </c>
      <c r="D771" s="3" t="s">
        <v>1369</v>
      </c>
    </row>
    <row r="772" spans="1:4" ht="60" x14ac:dyDescent="0.25">
      <c r="A772" s="3" t="s">
        <v>852</v>
      </c>
      <c r="B772" s="3" t="s">
        <v>1255</v>
      </c>
      <c r="C772" s="4">
        <f t="shared" si="12"/>
        <v>1</v>
      </c>
      <c r="D772" s="3" t="s">
        <v>1369</v>
      </c>
    </row>
    <row r="773" spans="1:4" ht="60" x14ac:dyDescent="0.25">
      <c r="A773" s="3" t="s">
        <v>853</v>
      </c>
      <c r="B773" s="3" t="s">
        <v>1255</v>
      </c>
      <c r="C773" s="4">
        <f t="shared" si="12"/>
        <v>1</v>
      </c>
      <c r="D773" s="3" t="s">
        <v>1369</v>
      </c>
    </row>
    <row r="774" spans="1:4" ht="60" x14ac:dyDescent="0.25">
      <c r="A774" s="3" t="s">
        <v>854</v>
      </c>
      <c r="B774" s="3" t="s">
        <v>1255</v>
      </c>
      <c r="C774" s="4">
        <f t="shared" si="12"/>
        <v>1</v>
      </c>
      <c r="D774" s="3" t="s">
        <v>1369</v>
      </c>
    </row>
    <row r="775" spans="1:4" ht="60" x14ac:dyDescent="0.25">
      <c r="A775" s="3" t="s">
        <v>855</v>
      </c>
      <c r="B775" s="3" t="s">
        <v>1255</v>
      </c>
      <c r="C775" s="4">
        <f t="shared" si="12"/>
        <v>1</v>
      </c>
      <c r="D775" s="3" t="s">
        <v>1369</v>
      </c>
    </row>
    <row r="776" spans="1:4" ht="60" x14ac:dyDescent="0.25">
      <c r="A776" s="3" t="s">
        <v>856</v>
      </c>
      <c r="B776" s="3" t="s">
        <v>1255</v>
      </c>
      <c r="C776" s="4">
        <f t="shared" si="12"/>
        <v>1</v>
      </c>
      <c r="D776" s="3" t="s">
        <v>1369</v>
      </c>
    </row>
    <row r="777" spans="1:4" ht="60" x14ac:dyDescent="0.25">
      <c r="A777" s="3" t="s">
        <v>857</v>
      </c>
      <c r="B777" s="3" t="s">
        <v>1255</v>
      </c>
      <c r="C777" s="4">
        <f t="shared" si="12"/>
        <v>1</v>
      </c>
      <c r="D777" s="3" t="s">
        <v>1369</v>
      </c>
    </row>
    <row r="778" spans="1:4" ht="60" x14ac:dyDescent="0.25">
      <c r="A778" s="3" t="s">
        <v>858</v>
      </c>
      <c r="B778" s="3" t="s">
        <v>1256</v>
      </c>
      <c r="C778" s="4">
        <f t="shared" si="12"/>
        <v>1</v>
      </c>
      <c r="D778" s="3" t="s">
        <v>1370</v>
      </c>
    </row>
    <row r="779" spans="1:4" ht="60" x14ac:dyDescent="0.25">
      <c r="A779" s="3" t="s">
        <v>860</v>
      </c>
      <c r="B779" s="3" t="s">
        <v>1256</v>
      </c>
      <c r="C779" s="4">
        <f t="shared" si="12"/>
        <v>1</v>
      </c>
      <c r="D779" s="3" t="s">
        <v>1370</v>
      </c>
    </row>
    <row r="780" spans="1:4" ht="60" x14ac:dyDescent="0.25">
      <c r="A780" s="3" t="s">
        <v>861</v>
      </c>
      <c r="B780" s="3" t="s">
        <v>1256</v>
      </c>
      <c r="C780" s="4">
        <f t="shared" si="12"/>
        <v>1</v>
      </c>
      <c r="D780" s="3" t="s">
        <v>1370</v>
      </c>
    </row>
    <row r="781" spans="1:4" ht="60" x14ac:dyDescent="0.25">
      <c r="A781" s="3" t="s">
        <v>862</v>
      </c>
      <c r="B781" s="3" t="s">
        <v>1256</v>
      </c>
      <c r="C781" s="4">
        <f t="shared" si="12"/>
        <v>1</v>
      </c>
      <c r="D781" s="3" t="s">
        <v>1370</v>
      </c>
    </row>
    <row r="782" spans="1:4" ht="60" x14ac:dyDescent="0.25">
      <c r="A782" s="3" t="s">
        <v>863</v>
      </c>
      <c r="B782" s="3" t="s">
        <v>1256</v>
      </c>
      <c r="C782" s="4">
        <f t="shared" si="12"/>
        <v>1</v>
      </c>
      <c r="D782" s="3" t="s">
        <v>1370</v>
      </c>
    </row>
    <row r="783" spans="1:4" ht="60" x14ac:dyDescent="0.25">
      <c r="A783" s="3" t="s">
        <v>864</v>
      </c>
      <c r="B783" s="3" t="s">
        <v>1257</v>
      </c>
      <c r="C783" s="4">
        <f t="shared" si="12"/>
        <v>1</v>
      </c>
      <c r="D783" s="3" t="s">
        <v>1371</v>
      </c>
    </row>
    <row r="784" spans="1:4" ht="60" x14ac:dyDescent="0.25">
      <c r="A784" s="3" t="s">
        <v>866</v>
      </c>
      <c r="B784" s="3" t="s">
        <v>1257</v>
      </c>
      <c r="C784" s="4">
        <f t="shared" si="12"/>
        <v>1</v>
      </c>
      <c r="D784" s="3" t="s">
        <v>1371</v>
      </c>
    </row>
    <row r="785" spans="1:4" ht="60" x14ac:dyDescent="0.25">
      <c r="A785" s="3" t="s">
        <v>867</v>
      </c>
      <c r="B785" s="3" t="s">
        <v>1257</v>
      </c>
      <c r="C785" s="4">
        <f t="shared" si="12"/>
        <v>1</v>
      </c>
      <c r="D785" s="3" t="s">
        <v>1371</v>
      </c>
    </row>
    <row r="786" spans="1:4" ht="60" x14ac:dyDescent="0.25">
      <c r="A786" s="3" t="s">
        <v>868</v>
      </c>
      <c r="B786" s="3" t="s">
        <v>1257</v>
      </c>
      <c r="C786" s="4">
        <f t="shared" si="12"/>
        <v>1</v>
      </c>
      <c r="D786" s="3" t="s">
        <v>1371</v>
      </c>
    </row>
    <row r="787" spans="1:4" ht="60" x14ac:dyDescent="0.25">
      <c r="A787" s="3" t="s">
        <v>869</v>
      </c>
      <c r="B787" s="3" t="s">
        <v>1257</v>
      </c>
      <c r="C787" s="4">
        <f t="shared" si="12"/>
        <v>1</v>
      </c>
      <c r="D787" s="3" t="s">
        <v>1371</v>
      </c>
    </row>
    <row r="788" spans="1:4" ht="60" x14ac:dyDescent="0.25">
      <c r="A788" s="3" t="s">
        <v>870</v>
      </c>
      <c r="B788" s="3" t="s">
        <v>1257</v>
      </c>
      <c r="C788" s="4">
        <f t="shared" si="12"/>
        <v>1</v>
      </c>
      <c r="D788" s="3" t="s">
        <v>1371</v>
      </c>
    </row>
    <row r="789" spans="1:4" ht="60" x14ac:dyDescent="0.25">
      <c r="A789" s="3" t="s">
        <v>871</v>
      </c>
      <c r="B789" s="3" t="s">
        <v>1257</v>
      </c>
      <c r="C789" s="4">
        <f t="shared" si="12"/>
        <v>1</v>
      </c>
      <c r="D789" s="3" t="s">
        <v>1371</v>
      </c>
    </row>
    <row r="790" spans="1:4" ht="60" x14ac:dyDescent="0.25">
      <c r="A790" s="3" t="s">
        <v>872</v>
      </c>
      <c r="B790" s="3" t="s">
        <v>1257</v>
      </c>
      <c r="C790" s="4">
        <f t="shared" si="12"/>
        <v>1</v>
      </c>
      <c r="D790" s="3" t="s">
        <v>1371</v>
      </c>
    </row>
    <row r="791" spans="1:4" ht="60" x14ac:dyDescent="0.25">
      <c r="A791" s="3" t="s">
        <v>873</v>
      </c>
      <c r="B791" s="3" t="s">
        <v>1257</v>
      </c>
      <c r="C791" s="4">
        <f t="shared" si="12"/>
        <v>1</v>
      </c>
      <c r="D791" s="3" t="s">
        <v>1371</v>
      </c>
    </row>
    <row r="792" spans="1:4" ht="60" x14ac:dyDescent="0.25">
      <c r="A792" s="3" t="s">
        <v>874</v>
      </c>
      <c r="B792" s="3" t="s">
        <v>1258</v>
      </c>
      <c r="C792" s="4">
        <f t="shared" si="12"/>
        <v>1</v>
      </c>
      <c r="D792" s="3" t="s">
        <v>1372</v>
      </c>
    </row>
    <row r="793" spans="1:4" ht="60" x14ac:dyDescent="0.25">
      <c r="A793" s="3" t="s">
        <v>876</v>
      </c>
      <c r="B793" s="3" t="s">
        <v>1258</v>
      </c>
      <c r="C793" s="4">
        <f t="shared" si="12"/>
        <v>1</v>
      </c>
      <c r="D793" s="3" t="s">
        <v>1372</v>
      </c>
    </row>
    <row r="794" spans="1:4" ht="60" x14ac:dyDescent="0.25">
      <c r="A794" s="3" t="s">
        <v>877</v>
      </c>
      <c r="B794" s="3" t="s">
        <v>1258</v>
      </c>
      <c r="C794" s="4">
        <f t="shared" si="12"/>
        <v>1</v>
      </c>
      <c r="D794" s="3" t="s">
        <v>1372</v>
      </c>
    </row>
    <row r="795" spans="1:4" ht="60" x14ac:dyDescent="0.25">
      <c r="A795" s="3" t="s">
        <v>878</v>
      </c>
      <c r="B795" s="3" t="s">
        <v>1258</v>
      </c>
      <c r="C795" s="4">
        <f t="shared" si="12"/>
        <v>1</v>
      </c>
      <c r="D795" s="3" t="s">
        <v>1372</v>
      </c>
    </row>
    <row r="796" spans="1:4" ht="60" x14ac:dyDescent="0.25">
      <c r="A796" s="3" t="s">
        <v>879</v>
      </c>
      <c r="B796" s="3" t="s">
        <v>1258</v>
      </c>
      <c r="C796" s="4">
        <f t="shared" si="12"/>
        <v>1</v>
      </c>
      <c r="D796" s="3" t="s">
        <v>1372</v>
      </c>
    </row>
    <row r="797" spans="1:4" ht="60" x14ac:dyDescent="0.25">
      <c r="A797" s="3" t="s">
        <v>880</v>
      </c>
      <c r="B797" s="3" t="s">
        <v>1258</v>
      </c>
      <c r="C797" s="4">
        <f t="shared" si="12"/>
        <v>1</v>
      </c>
      <c r="D797" s="3" t="s">
        <v>1372</v>
      </c>
    </row>
    <row r="798" spans="1:4" ht="60" x14ac:dyDescent="0.25">
      <c r="A798" s="3" t="s">
        <v>881</v>
      </c>
      <c r="B798" s="3" t="s">
        <v>1258</v>
      </c>
      <c r="C798" s="4">
        <f t="shared" si="12"/>
        <v>1</v>
      </c>
      <c r="D798" s="3" t="s">
        <v>1372</v>
      </c>
    </row>
    <row r="799" spans="1:4" ht="60" x14ac:dyDescent="0.25">
      <c r="A799" s="3" t="s">
        <v>882</v>
      </c>
      <c r="B799" s="3" t="s">
        <v>1258</v>
      </c>
      <c r="C799" s="4">
        <f t="shared" si="12"/>
        <v>1</v>
      </c>
      <c r="D799" s="3" t="s">
        <v>1372</v>
      </c>
    </row>
    <row r="800" spans="1:4" ht="60" x14ac:dyDescent="0.25">
      <c r="A800" s="3" t="s">
        <v>883</v>
      </c>
      <c r="B800" s="3" t="s">
        <v>1258</v>
      </c>
      <c r="C800" s="4">
        <f t="shared" si="12"/>
        <v>1</v>
      </c>
      <c r="D800" s="3" t="s">
        <v>1372</v>
      </c>
    </row>
    <row r="801" spans="1:4" ht="60" x14ac:dyDescent="0.25">
      <c r="A801" s="3" t="s">
        <v>884</v>
      </c>
      <c r="B801" s="3" t="s">
        <v>1258</v>
      </c>
      <c r="C801" s="4">
        <f t="shared" si="12"/>
        <v>1</v>
      </c>
      <c r="D801" s="3" t="s">
        <v>1372</v>
      </c>
    </row>
    <row r="802" spans="1:4" ht="60" x14ac:dyDescent="0.25">
      <c r="A802" s="3" t="s">
        <v>885</v>
      </c>
      <c r="B802" s="3" t="s">
        <v>1258</v>
      </c>
      <c r="C802" s="4">
        <f t="shared" si="12"/>
        <v>1</v>
      </c>
      <c r="D802" s="3" t="s">
        <v>1372</v>
      </c>
    </row>
    <row r="803" spans="1:4" ht="60" x14ac:dyDescent="0.25">
      <c r="A803" s="3" t="s">
        <v>887</v>
      </c>
      <c r="B803" s="3" t="s">
        <v>1258</v>
      </c>
      <c r="C803" s="4">
        <f t="shared" si="12"/>
        <v>1</v>
      </c>
      <c r="D803" s="3" t="s">
        <v>1372</v>
      </c>
    </row>
    <row r="804" spans="1:4" ht="60" x14ac:dyDescent="0.25">
      <c r="A804" s="3" t="s">
        <v>888</v>
      </c>
      <c r="B804" s="3" t="s">
        <v>1258</v>
      </c>
      <c r="C804" s="4">
        <f t="shared" si="12"/>
        <v>1</v>
      </c>
      <c r="D804" s="3" t="s">
        <v>1372</v>
      </c>
    </row>
    <row r="805" spans="1:4" ht="60" x14ac:dyDescent="0.25">
      <c r="A805" s="3" t="s">
        <v>889</v>
      </c>
      <c r="B805" s="3" t="s">
        <v>1258</v>
      </c>
      <c r="C805" s="4">
        <f t="shared" si="12"/>
        <v>1</v>
      </c>
      <c r="D805" s="3" t="s">
        <v>1372</v>
      </c>
    </row>
    <row r="806" spans="1:4" ht="60" x14ac:dyDescent="0.25">
      <c r="A806" s="3" t="s">
        <v>890</v>
      </c>
      <c r="B806" s="3" t="s">
        <v>1259</v>
      </c>
      <c r="C806" s="4">
        <f t="shared" si="12"/>
        <v>1</v>
      </c>
      <c r="D806" s="3" t="s">
        <v>1373</v>
      </c>
    </row>
    <row r="807" spans="1:4" ht="60" x14ac:dyDescent="0.25">
      <c r="A807" s="3" t="s">
        <v>892</v>
      </c>
      <c r="B807" s="3" t="s">
        <v>1259</v>
      </c>
      <c r="C807" s="4">
        <f t="shared" si="12"/>
        <v>1</v>
      </c>
      <c r="D807" s="3" t="s">
        <v>1373</v>
      </c>
    </row>
    <row r="808" spans="1:4" ht="60" x14ac:dyDescent="0.25">
      <c r="A808" s="3" t="s">
        <v>893</v>
      </c>
      <c r="B808" s="3" t="s">
        <v>1259</v>
      </c>
      <c r="C808" s="4">
        <f t="shared" si="12"/>
        <v>1</v>
      </c>
      <c r="D808" s="3" t="s">
        <v>1373</v>
      </c>
    </row>
    <row r="809" spans="1:4" ht="60" x14ac:dyDescent="0.25">
      <c r="A809" s="3" t="s">
        <v>894</v>
      </c>
      <c r="B809" s="3" t="s">
        <v>1259</v>
      </c>
      <c r="C809" s="4">
        <f t="shared" si="12"/>
        <v>1</v>
      </c>
      <c r="D809" s="3" t="s">
        <v>1373</v>
      </c>
    </row>
    <row r="810" spans="1:4" ht="60" x14ac:dyDescent="0.25">
      <c r="A810" s="3" t="s">
        <v>895</v>
      </c>
      <c r="B810" s="3" t="s">
        <v>1259</v>
      </c>
      <c r="C810" s="4">
        <f t="shared" si="12"/>
        <v>1</v>
      </c>
      <c r="D810" s="3" t="s">
        <v>1373</v>
      </c>
    </row>
    <row r="811" spans="1:4" ht="60" x14ac:dyDescent="0.25">
      <c r="A811" s="3" t="s">
        <v>896</v>
      </c>
      <c r="B811" s="3" t="s">
        <v>1259</v>
      </c>
      <c r="C811" s="4">
        <f t="shared" si="12"/>
        <v>1</v>
      </c>
      <c r="D811" s="3" t="s">
        <v>1373</v>
      </c>
    </row>
    <row r="812" spans="1:4" ht="60" x14ac:dyDescent="0.25">
      <c r="A812" s="3" t="s">
        <v>897</v>
      </c>
      <c r="B812" s="3" t="s">
        <v>1259</v>
      </c>
      <c r="C812" s="4">
        <f t="shared" si="12"/>
        <v>1</v>
      </c>
      <c r="D812" s="3" t="s">
        <v>1373</v>
      </c>
    </row>
    <row r="813" spans="1:4" ht="60" x14ac:dyDescent="0.25">
      <c r="A813" s="3" t="s">
        <v>898</v>
      </c>
      <c r="B813" s="3" t="s">
        <v>1259</v>
      </c>
      <c r="C813" s="4">
        <f t="shared" si="12"/>
        <v>1</v>
      </c>
      <c r="D813" s="3" t="s">
        <v>1373</v>
      </c>
    </row>
    <row r="814" spans="1:4" ht="60" x14ac:dyDescent="0.25">
      <c r="A814" s="3" t="s">
        <v>899</v>
      </c>
      <c r="B814" s="3" t="s">
        <v>1259</v>
      </c>
      <c r="C814" s="4">
        <f t="shared" si="12"/>
        <v>1</v>
      </c>
      <c r="D814" s="3" t="s">
        <v>1373</v>
      </c>
    </row>
    <row r="815" spans="1:4" ht="60" x14ac:dyDescent="0.25">
      <c r="A815" s="3" t="s">
        <v>900</v>
      </c>
      <c r="B815" s="3" t="s">
        <v>1259</v>
      </c>
      <c r="C815" s="4">
        <f t="shared" si="12"/>
        <v>1</v>
      </c>
      <c r="D815" s="3" t="s">
        <v>1373</v>
      </c>
    </row>
    <row r="816" spans="1:4" ht="60" x14ac:dyDescent="0.25">
      <c r="A816" s="3" t="s">
        <v>901</v>
      </c>
      <c r="B816" s="3" t="s">
        <v>1259</v>
      </c>
      <c r="C816" s="4">
        <f t="shared" si="12"/>
        <v>1</v>
      </c>
      <c r="D816" s="3" t="s">
        <v>1373</v>
      </c>
    </row>
    <row r="817" spans="1:4" ht="60" x14ac:dyDescent="0.25">
      <c r="A817" s="3" t="s">
        <v>902</v>
      </c>
      <c r="B817" s="3" t="s">
        <v>1259</v>
      </c>
      <c r="C817" s="4">
        <f t="shared" si="12"/>
        <v>1</v>
      </c>
      <c r="D817" s="3" t="s">
        <v>1373</v>
      </c>
    </row>
    <row r="818" spans="1:4" ht="60" x14ac:dyDescent="0.25">
      <c r="A818" s="3" t="s">
        <v>903</v>
      </c>
      <c r="B818" s="3" t="s">
        <v>1259</v>
      </c>
      <c r="C818" s="4">
        <f t="shared" si="12"/>
        <v>1</v>
      </c>
      <c r="D818" s="3" t="s">
        <v>1373</v>
      </c>
    </row>
    <row r="819" spans="1:4" ht="60" x14ac:dyDescent="0.25">
      <c r="A819" s="3" t="s">
        <v>904</v>
      </c>
      <c r="B819" s="3" t="s">
        <v>1259</v>
      </c>
      <c r="C819" s="4">
        <f t="shared" si="12"/>
        <v>1</v>
      </c>
      <c r="D819" s="3" t="s">
        <v>1373</v>
      </c>
    </row>
    <row r="820" spans="1:4" ht="60" x14ac:dyDescent="0.25">
      <c r="A820" s="3" t="s">
        <v>905</v>
      </c>
      <c r="B820" s="3" t="s">
        <v>1259</v>
      </c>
      <c r="C820" s="4">
        <f t="shared" si="12"/>
        <v>1</v>
      </c>
      <c r="D820" s="3" t="s">
        <v>1373</v>
      </c>
    </row>
    <row r="821" spans="1:4" ht="60" x14ac:dyDescent="0.25">
      <c r="A821" s="3" t="s">
        <v>906</v>
      </c>
      <c r="B821" s="3" t="s">
        <v>1259</v>
      </c>
      <c r="C821" s="4">
        <f t="shared" si="12"/>
        <v>1</v>
      </c>
      <c r="D821" s="3" t="s">
        <v>1373</v>
      </c>
    </row>
    <row r="822" spans="1:4" ht="60" x14ac:dyDescent="0.25">
      <c r="A822" s="3" t="s">
        <v>907</v>
      </c>
      <c r="B822" s="3" t="s">
        <v>1259</v>
      </c>
      <c r="C822" s="4">
        <f t="shared" si="12"/>
        <v>1</v>
      </c>
      <c r="D822" s="3" t="s">
        <v>1373</v>
      </c>
    </row>
    <row r="823" spans="1:4" ht="60" x14ac:dyDescent="0.25">
      <c r="A823" s="3" t="s">
        <v>908</v>
      </c>
      <c r="B823" s="3" t="s">
        <v>1259</v>
      </c>
      <c r="C823" s="4">
        <f t="shared" si="12"/>
        <v>1</v>
      </c>
      <c r="D823" s="3" t="s">
        <v>1373</v>
      </c>
    </row>
    <row r="824" spans="1:4" ht="60" x14ac:dyDescent="0.25">
      <c r="A824" s="3" t="s">
        <v>909</v>
      </c>
      <c r="B824" s="3" t="s">
        <v>1259</v>
      </c>
      <c r="C824" s="4">
        <f t="shared" si="12"/>
        <v>1</v>
      </c>
      <c r="D824" s="3" t="s">
        <v>1373</v>
      </c>
    </row>
    <row r="825" spans="1:4" ht="60" x14ac:dyDescent="0.25">
      <c r="A825" s="3" t="s">
        <v>910</v>
      </c>
      <c r="B825" s="3" t="s">
        <v>1259</v>
      </c>
      <c r="C825" s="4">
        <f t="shared" si="12"/>
        <v>1</v>
      </c>
      <c r="D825" s="3" t="s">
        <v>1373</v>
      </c>
    </row>
    <row r="826" spans="1:4" ht="60" x14ac:dyDescent="0.25">
      <c r="A826" s="3" t="s">
        <v>911</v>
      </c>
      <c r="B826" s="3" t="s">
        <v>1259</v>
      </c>
      <c r="C826" s="4">
        <f t="shared" si="12"/>
        <v>1</v>
      </c>
      <c r="D826" s="3" t="s">
        <v>1373</v>
      </c>
    </row>
    <row r="827" spans="1:4" ht="60" x14ac:dyDescent="0.25">
      <c r="A827" s="3" t="s">
        <v>912</v>
      </c>
      <c r="B827" s="3" t="s">
        <v>1259</v>
      </c>
      <c r="C827" s="4">
        <f t="shared" si="12"/>
        <v>1</v>
      </c>
      <c r="D827" s="3" t="s">
        <v>1373</v>
      </c>
    </row>
    <row r="828" spans="1:4" ht="60" x14ac:dyDescent="0.25">
      <c r="A828" s="3" t="s">
        <v>913</v>
      </c>
      <c r="B828" s="3" t="s">
        <v>1259</v>
      </c>
      <c r="C828" s="4">
        <f t="shared" si="12"/>
        <v>1</v>
      </c>
      <c r="D828" s="3" t="s">
        <v>1373</v>
      </c>
    </row>
    <row r="829" spans="1:4" ht="60" x14ac:dyDescent="0.25">
      <c r="A829" s="3" t="s">
        <v>914</v>
      </c>
      <c r="B829" s="3" t="s">
        <v>1259</v>
      </c>
      <c r="C829" s="4">
        <f t="shared" si="12"/>
        <v>1</v>
      </c>
      <c r="D829" s="3" t="s">
        <v>1373</v>
      </c>
    </row>
    <row r="830" spans="1:4" ht="60" x14ac:dyDescent="0.25">
      <c r="A830" s="3" t="s">
        <v>915</v>
      </c>
      <c r="B830" s="3" t="s">
        <v>1259</v>
      </c>
      <c r="C830" s="4">
        <f t="shared" si="12"/>
        <v>1</v>
      </c>
      <c r="D830" s="3" t="s">
        <v>1373</v>
      </c>
    </row>
    <row r="831" spans="1:4" ht="60" x14ac:dyDescent="0.25">
      <c r="A831" s="3" t="s">
        <v>916</v>
      </c>
      <c r="B831" s="3" t="s">
        <v>1259</v>
      </c>
      <c r="C831" s="4">
        <f t="shared" si="12"/>
        <v>1</v>
      </c>
      <c r="D831" s="3" t="s">
        <v>1373</v>
      </c>
    </row>
    <row r="832" spans="1:4" ht="60" x14ac:dyDescent="0.25">
      <c r="A832" s="3" t="s">
        <v>917</v>
      </c>
      <c r="B832" s="3" t="s">
        <v>1259</v>
      </c>
      <c r="C832" s="4">
        <f t="shared" si="12"/>
        <v>1</v>
      </c>
      <c r="D832" s="3" t="s">
        <v>1373</v>
      </c>
    </row>
    <row r="833" spans="1:4" ht="60" x14ac:dyDescent="0.25">
      <c r="A833" s="3" t="s">
        <v>918</v>
      </c>
      <c r="B833" s="3" t="s">
        <v>1259</v>
      </c>
      <c r="C833" s="4">
        <f t="shared" si="12"/>
        <v>1</v>
      </c>
      <c r="D833" s="3" t="s">
        <v>1373</v>
      </c>
    </row>
    <row r="834" spans="1:4" ht="60" x14ac:dyDescent="0.25">
      <c r="A834" s="3" t="s">
        <v>919</v>
      </c>
      <c r="B834" s="3" t="s">
        <v>1260</v>
      </c>
      <c r="C834" s="4">
        <f t="shared" ref="C834:C897" si="13">COUNTIF(A:A, A834)</f>
        <v>1</v>
      </c>
      <c r="D834" s="3" t="s">
        <v>1374</v>
      </c>
    </row>
    <row r="835" spans="1:4" ht="60" x14ac:dyDescent="0.25">
      <c r="A835" s="3" t="s">
        <v>921</v>
      </c>
      <c r="B835" s="3" t="s">
        <v>1260</v>
      </c>
      <c r="C835" s="4">
        <f t="shared" si="13"/>
        <v>1</v>
      </c>
      <c r="D835" s="3" t="s">
        <v>1374</v>
      </c>
    </row>
    <row r="836" spans="1:4" ht="60" x14ac:dyDescent="0.25">
      <c r="A836" s="3" t="s">
        <v>922</v>
      </c>
      <c r="B836" s="3" t="s">
        <v>1260</v>
      </c>
      <c r="C836" s="4">
        <f t="shared" si="13"/>
        <v>1</v>
      </c>
      <c r="D836" s="3" t="s">
        <v>1374</v>
      </c>
    </row>
    <row r="837" spans="1:4" ht="60" x14ac:dyDescent="0.25">
      <c r="A837" s="3" t="s">
        <v>923</v>
      </c>
      <c r="B837" s="3" t="s">
        <v>1260</v>
      </c>
      <c r="C837" s="4">
        <f t="shared" si="13"/>
        <v>1</v>
      </c>
      <c r="D837" s="3" t="s">
        <v>1374</v>
      </c>
    </row>
    <row r="838" spans="1:4" ht="60" x14ac:dyDescent="0.25">
      <c r="A838" s="3" t="s">
        <v>924</v>
      </c>
      <c r="B838" s="3" t="s">
        <v>1260</v>
      </c>
      <c r="C838" s="4">
        <f t="shared" si="13"/>
        <v>1</v>
      </c>
      <c r="D838" s="3" t="s">
        <v>1374</v>
      </c>
    </row>
    <row r="839" spans="1:4" ht="60" x14ac:dyDescent="0.25">
      <c r="A839" s="3" t="s">
        <v>925</v>
      </c>
      <c r="B839" s="3" t="s">
        <v>1260</v>
      </c>
      <c r="C839" s="4">
        <f t="shared" si="13"/>
        <v>1</v>
      </c>
      <c r="D839" s="3" t="s">
        <v>1374</v>
      </c>
    </row>
    <row r="840" spans="1:4" ht="60" x14ac:dyDescent="0.25">
      <c r="A840" s="3" t="s">
        <v>926</v>
      </c>
      <c r="B840" s="3" t="s">
        <v>1260</v>
      </c>
      <c r="C840" s="4">
        <f t="shared" si="13"/>
        <v>1</v>
      </c>
      <c r="D840" s="3" t="s">
        <v>1374</v>
      </c>
    </row>
    <row r="841" spans="1:4" ht="60" x14ac:dyDescent="0.25">
      <c r="A841" s="3" t="s">
        <v>927</v>
      </c>
      <c r="B841" s="3" t="s">
        <v>1260</v>
      </c>
      <c r="C841" s="4">
        <f t="shared" si="13"/>
        <v>1</v>
      </c>
      <c r="D841" s="3" t="s">
        <v>1374</v>
      </c>
    </row>
    <row r="842" spans="1:4" ht="60" x14ac:dyDescent="0.25">
      <c r="A842" s="3" t="s">
        <v>928</v>
      </c>
      <c r="B842" s="3" t="s">
        <v>1260</v>
      </c>
      <c r="C842" s="4">
        <f t="shared" si="13"/>
        <v>1</v>
      </c>
      <c r="D842" s="3" t="s">
        <v>1374</v>
      </c>
    </row>
    <row r="843" spans="1:4" ht="60" x14ac:dyDescent="0.25">
      <c r="A843" s="3" t="s">
        <v>929</v>
      </c>
      <c r="B843" s="3" t="s">
        <v>1260</v>
      </c>
      <c r="C843" s="4">
        <f t="shared" si="13"/>
        <v>1</v>
      </c>
      <c r="D843" s="3" t="s">
        <v>1374</v>
      </c>
    </row>
    <row r="844" spans="1:4" ht="60" x14ac:dyDescent="0.25">
      <c r="A844" s="3" t="s">
        <v>930</v>
      </c>
      <c r="B844" s="3" t="s">
        <v>1260</v>
      </c>
      <c r="C844" s="4">
        <f t="shared" si="13"/>
        <v>1</v>
      </c>
      <c r="D844" s="3" t="s">
        <v>1374</v>
      </c>
    </row>
    <row r="845" spans="1:4" ht="60" x14ac:dyDescent="0.25">
      <c r="A845" s="3" t="s">
        <v>931</v>
      </c>
      <c r="B845" s="3" t="s">
        <v>1260</v>
      </c>
      <c r="C845" s="4">
        <f t="shared" si="13"/>
        <v>1</v>
      </c>
      <c r="D845" s="3" t="s">
        <v>1374</v>
      </c>
    </row>
    <row r="846" spans="1:4" ht="60" x14ac:dyDescent="0.25">
      <c r="A846" s="3" t="s">
        <v>932</v>
      </c>
      <c r="B846" s="3" t="s">
        <v>1260</v>
      </c>
      <c r="C846" s="4">
        <f t="shared" si="13"/>
        <v>1</v>
      </c>
      <c r="D846" s="3" t="s">
        <v>1374</v>
      </c>
    </row>
    <row r="847" spans="1:4" ht="60" x14ac:dyDescent="0.25">
      <c r="A847" s="3" t="s">
        <v>933</v>
      </c>
      <c r="B847" s="3" t="s">
        <v>1260</v>
      </c>
      <c r="C847" s="4">
        <f t="shared" si="13"/>
        <v>1</v>
      </c>
      <c r="D847" s="3" t="s">
        <v>1374</v>
      </c>
    </row>
    <row r="848" spans="1:4" ht="60" x14ac:dyDescent="0.25">
      <c r="A848" s="3" t="s">
        <v>934</v>
      </c>
      <c r="B848" s="3" t="s">
        <v>1260</v>
      </c>
      <c r="C848" s="4">
        <f t="shared" si="13"/>
        <v>1</v>
      </c>
      <c r="D848" s="3" t="s">
        <v>1374</v>
      </c>
    </row>
    <row r="849" spans="1:4" ht="60" x14ac:dyDescent="0.25">
      <c r="A849" s="3" t="s">
        <v>935</v>
      </c>
      <c r="B849" s="3" t="s">
        <v>1260</v>
      </c>
      <c r="C849" s="4">
        <f t="shared" si="13"/>
        <v>1</v>
      </c>
      <c r="D849" s="3" t="s">
        <v>1374</v>
      </c>
    </row>
    <row r="850" spans="1:4" ht="60" x14ac:dyDescent="0.25">
      <c r="A850" s="3" t="s">
        <v>936</v>
      </c>
      <c r="B850" s="3" t="s">
        <v>1260</v>
      </c>
      <c r="C850" s="4">
        <f t="shared" si="13"/>
        <v>1</v>
      </c>
      <c r="D850" s="3" t="s">
        <v>1374</v>
      </c>
    </row>
    <row r="851" spans="1:4" ht="60" x14ac:dyDescent="0.25">
      <c r="A851" s="3" t="s">
        <v>937</v>
      </c>
      <c r="B851" s="3" t="s">
        <v>1260</v>
      </c>
      <c r="C851" s="4">
        <f t="shared" si="13"/>
        <v>1</v>
      </c>
      <c r="D851" s="3" t="s">
        <v>1374</v>
      </c>
    </row>
    <row r="852" spans="1:4" ht="60" x14ac:dyDescent="0.25">
      <c r="A852" s="3" t="s">
        <v>938</v>
      </c>
      <c r="B852" s="3" t="s">
        <v>1260</v>
      </c>
      <c r="C852" s="4">
        <f t="shared" si="13"/>
        <v>1</v>
      </c>
      <c r="D852" s="3" t="s">
        <v>1374</v>
      </c>
    </row>
    <row r="853" spans="1:4" ht="60" x14ac:dyDescent="0.25">
      <c r="A853" s="3" t="s">
        <v>939</v>
      </c>
      <c r="B853" s="3" t="s">
        <v>1260</v>
      </c>
      <c r="C853" s="4">
        <f t="shared" si="13"/>
        <v>1</v>
      </c>
      <c r="D853" s="3" t="s">
        <v>1374</v>
      </c>
    </row>
    <row r="854" spans="1:4" ht="60" x14ac:dyDescent="0.25">
      <c r="A854" s="3" t="s">
        <v>940</v>
      </c>
      <c r="B854" s="3" t="s">
        <v>1260</v>
      </c>
      <c r="C854" s="4">
        <f t="shared" si="13"/>
        <v>1</v>
      </c>
      <c r="D854" s="3" t="s">
        <v>1374</v>
      </c>
    </row>
    <row r="855" spans="1:4" ht="60" x14ac:dyDescent="0.25">
      <c r="A855" s="3" t="s">
        <v>941</v>
      </c>
      <c r="B855" s="3" t="s">
        <v>1260</v>
      </c>
      <c r="C855" s="4">
        <f t="shared" si="13"/>
        <v>1</v>
      </c>
      <c r="D855" s="3" t="s">
        <v>1374</v>
      </c>
    </row>
    <row r="856" spans="1:4" ht="60" x14ac:dyDescent="0.25">
      <c r="A856" s="3" t="s">
        <v>942</v>
      </c>
      <c r="B856" s="3" t="s">
        <v>1260</v>
      </c>
      <c r="C856" s="4">
        <f t="shared" si="13"/>
        <v>1</v>
      </c>
      <c r="D856" s="3" t="s">
        <v>1374</v>
      </c>
    </row>
    <row r="857" spans="1:4" ht="60" x14ac:dyDescent="0.25">
      <c r="A857" s="3" t="s">
        <v>943</v>
      </c>
      <c r="B857" s="3" t="s">
        <v>1260</v>
      </c>
      <c r="C857" s="4">
        <f t="shared" si="13"/>
        <v>1</v>
      </c>
      <c r="D857" s="3" t="s">
        <v>1374</v>
      </c>
    </row>
    <row r="858" spans="1:4" ht="60" x14ac:dyDescent="0.25">
      <c r="A858" s="3" t="s">
        <v>944</v>
      </c>
      <c r="B858" s="3" t="s">
        <v>1260</v>
      </c>
      <c r="C858" s="4">
        <f t="shared" si="13"/>
        <v>1</v>
      </c>
      <c r="D858" s="3" t="s">
        <v>1374</v>
      </c>
    </row>
    <row r="859" spans="1:4" ht="60" x14ac:dyDescent="0.25">
      <c r="A859" s="3" t="s">
        <v>945</v>
      </c>
      <c r="B859" s="3" t="s">
        <v>1260</v>
      </c>
      <c r="C859" s="4">
        <f t="shared" si="13"/>
        <v>1</v>
      </c>
      <c r="D859" s="3" t="s">
        <v>1374</v>
      </c>
    </row>
    <row r="860" spans="1:4" ht="60" x14ac:dyDescent="0.25">
      <c r="A860" s="3" t="s">
        <v>946</v>
      </c>
      <c r="B860" s="3" t="s">
        <v>1260</v>
      </c>
      <c r="C860" s="4">
        <f t="shared" si="13"/>
        <v>1</v>
      </c>
      <c r="D860" s="3" t="s">
        <v>1374</v>
      </c>
    </row>
    <row r="861" spans="1:4" ht="60" x14ac:dyDescent="0.25">
      <c r="A861" s="3" t="s">
        <v>948</v>
      </c>
      <c r="B861" s="3" t="s">
        <v>1260</v>
      </c>
      <c r="C861" s="4">
        <f t="shared" si="13"/>
        <v>1</v>
      </c>
      <c r="D861" s="3" t="s">
        <v>1374</v>
      </c>
    </row>
    <row r="862" spans="1:4" ht="60" x14ac:dyDescent="0.25">
      <c r="A862" s="3" t="s">
        <v>949</v>
      </c>
      <c r="B862" s="3" t="s">
        <v>1260</v>
      </c>
      <c r="C862" s="4">
        <f t="shared" si="13"/>
        <v>1</v>
      </c>
      <c r="D862" s="3" t="s">
        <v>1374</v>
      </c>
    </row>
    <row r="863" spans="1:4" ht="60" x14ac:dyDescent="0.25">
      <c r="A863" s="3" t="s">
        <v>950</v>
      </c>
      <c r="B863" s="3" t="s">
        <v>1260</v>
      </c>
      <c r="C863" s="4">
        <f t="shared" si="13"/>
        <v>1</v>
      </c>
      <c r="D863" s="3" t="s">
        <v>1374</v>
      </c>
    </row>
    <row r="864" spans="1:4" ht="60" x14ac:dyDescent="0.25">
      <c r="A864" s="3" t="s">
        <v>951</v>
      </c>
      <c r="B864" s="3" t="s">
        <v>1260</v>
      </c>
      <c r="C864" s="4">
        <f t="shared" si="13"/>
        <v>1</v>
      </c>
      <c r="D864" s="3" t="s">
        <v>1374</v>
      </c>
    </row>
    <row r="865" spans="1:4" ht="60" x14ac:dyDescent="0.25">
      <c r="A865" s="3" t="s">
        <v>952</v>
      </c>
      <c r="B865" s="3" t="s">
        <v>1260</v>
      </c>
      <c r="C865" s="4">
        <f t="shared" si="13"/>
        <v>1</v>
      </c>
      <c r="D865" s="3" t="s">
        <v>1374</v>
      </c>
    </row>
    <row r="866" spans="1:4" ht="60" x14ac:dyDescent="0.25">
      <c r="A866" s="3" t="s">
        <v>953</v>
      </c>
      <c r="B866" s="3" t="s">
        <v>1260</v>
      </c>
      <c r="C866" s="4">
        <f t="shared" si="13"/>
        <v>1</v>
      </c>
      <c r="D866" s="3" t="s">
        <v>1374</v>
      </c>
    </row>
    <row r="867" spans="1:4" ht="60" x14ac:dyDescent="0.25">
      <c r="A867" s="3" t="s">
        <v>954</v>
      </c>
      <c r="B867" s="3" t="s">
        <v>1260</v>
      </c>
      <c r="C867" s="4">
        <f t="shared" si="13"/>
        <v>1</v>
      </c>
      <c r="D867" s="3" t="s">
        <v>1374</v>
      </c>
    </row>
    <row r="868" spans="1:4" ht="60" x14ac:dyDescent="0.25">
      <c r="A868" s="3" t="s">
        <v>955</v>
      </c>
      <c r="B868" s="3" t="s">
        <v>1261</v>
      </c>
      <c r="C868" s="4">
        <f t="shared" si="13"/>
        <v>1</v>
      </c>
      <c r="D868" s="3" t="s">
        <v>1375</v>
      </c>
    </row>
    <row r="869" spans="1:4" ht="60" x14ac:dyDescent="0.25">
      <c r="A869" s="3" t="s">
        <v>957</v>
      </c>
      <c r="B869" s="3" t="s">
        <v>1261</v>
      </c>
      <c r="C869" s="4">
        <f t="shared" si="13"/>
        <v>1</v>
      </c>
      <c r="D869" s="3" t="s">
        <v>1375</v>
      </c>
    </row>
    <row r="870" spans="1:4" ht="60" x14ac:dyDescent="0.25">
      <c r="A870" s="3" t="s">
        <v>958</v>
      </c>
      <c r="B870" s="3" t="s">
        <v>1261</v>
      </c>
      <c r="C870" s="4">
        <f t="shared" si="13"/>
        <v>1</v>
      </c>
      <c r="D870" s="3" t="s">
        <v>1375</v>
      </c>
    </row>
    <row r="871" spans="1:4" ht="60" x14ac:dyDescent="0.25">
      <c r="A871" s="3" t="s">
        <v>959</v>
      </c>
      <c r="B871" s="3" t="s">
        <v>1261</v>
      </c>
      <c r="C871" s="4">
        <f t="shared" si="13"/>
        <v>1</v>
      </c>
      <c r="D871" s="3" t="s">
        <v>1375</v>
      </c>
    </row>
    <row r="872" spans="1:4" ht="60" x14ac:dyDescent="0.25">
      <c r="A872" s="3" t="s">
        <v>960</v>
      </c>
      <c r="B872" s="3" t="s">
        <v>1261</v>
      </c>
      <c r="C872" s="4">
        <f t="shared" si="13"/>
        <v>1</v>
      </c>
      <c r="D872" s="3" t="s">
        <v>1375</v>
      </c>
    </row>
    <row r="873" spans="1:4" ht="60" x14ac:dyDescent="0.25">
      <c r="A873" s="3" t="s">
        <v>961</v>
      </c>
      <c r="B873" s="3" t="s">
        <v>1261</v>
      </c>
      <c r="C873" s="4">
        <f t="shared" si="13"/>
        <v>1</v>
      </c>
      <c r="D873" s="3" t="s">
        <v>1375</v>
      </c>
    </row>
    <row r="874" spans="1:4" ht="60" x14ac:dyDescent="0.25">
      <c r="A874" s="3" t="s">
        <v>962</v>
      </c>
      <c r="B874" s="3" t="s">
        <v>1261</v>
      </c>
      <c r="C874" s="4">
        <f t="shared" si="13"/>
        <v>1</v>
      </c>
      <c r="D874" s="3" t="s">
        <v>1375</v>
      </c>
    </row>
    <row r="875" spans="1:4" ht="60" x14ac:dyDescent="0.25">
      <c r="A875" s="3" t="s">
        <v>963</v>
      </c>
      <c r="B875" s="3" t="s">
        <v>1261</v>
      </c>
      <c r="C875" s="4">
        <f t="shared" si="13"/>
        <v>1</v>
      </c>
      <c r="D875" s="3" t="s">
        <v>1375</v>
      </c>
    </row>
    <row r="876" spans="1:4" ht="60" x14ac:dyDescent="0.25">
      <c r="A876" s="3" t="s">
        <v>964</v>
      </c>
      <c r="B876" s="3" t="s">
        <v>1261</v>
      </c>
      <c r="C876" s="4">
        <f t="shared" si="13"/>
        <v>1</v>
      </c>
      <c r="D876" s="3" t="s">
        <v>1375</v>
      </c>
    </row>
    <row r="877" spans="1:4" ht="60" x14ac:dyDescent="0.25">
      <c r="A877" s="3" t="s">
        <v>965</v>
      </c>
      <c r="B877" s="3" t="s">
        <v>1261</v>
      </c>
      <c r="C877" s="4">
        <f t="shared" si="13"/>
        <v>1</v>
      </c>
      <c r="D877" s="3" t="s">
        <v>1375</v>
      </c>
    </row>
    <row r="878" spans="1:4" ht="60" x14ac:dyDescent="0.25">
      <c r="A878" s="3" t="s">
        <v>966</v>
      </c>
      <c r="B878" s="3" t="s">
        <v>1261</v>
      </c>
      <c r="C878" s="4">
        <f t="shared" si="13"/>
        <v>1</v>
      </c>
      <c r="D878" s="3" t="s">
        <v>1375</v>
      </c>
    </row>
    <row r="879" spans="1:4" ht="60" x14ac:dyDescent="0.25">
      <c r="A879" s="3" t="s">
        <v>967</v>
      </c>
      <c r="B879" s="3" t="s">
        <v>1261</v>
      </c>
      <c r="C879" s="4">
        <f t="shared" si="13"/>
        <v>1</v>
      </c>
      <c r="D879" s="3" t="s">
        <v>1375</v>
      </c>
    </row>
    <row r="880" spans="1:4" ht="60" x14ac:dyDescent="0.25">
      <c r="A880" s="3" t="s">
        <v>968</v>
      </c>
      <c r="B880" s="3" t="s">
        <v>1262</v>
      </c>
      <c r="C880" s="4">
        <f t="shared" si="13"/>
        <v>1</v>
      </c>
      <c r="D880" s="3" t="s">
        <v>1376</v>
      </c>
    </row>
    <row r="881" spans="1:4" ht="60" x14ac:dyDescent="0.25">
      <c r="A881" s="3" t="s">
        <v>970</v>
      </c>
      <c r="B881" s="3" t="s">
        <v>1262</v>
      </c>
      <c r="C881" s="4">
        <f t="shared" si="13"/>
        <v>1</v>
      </c>
      <c r="D881" s="3" t="s">
        <v>1376</v>
      </c>
    </row>
    <row r="882" spans="1:4" ht="60" x14ac:dyDescent="0.25">
      <c r="A882" s="3" t="s">
        <v>971</v>
      </c>
      <c r="B882" s="3" t="s">
        <v>1262</v>
      </c>
      <c r="C882" s="4">
        <f t="shared" si="13"/>
        <v>1</v>
      </c>
      <c r="D882" s="3" t="s">
        <v>1376</v>
      </c>
    </row>
    <row r="883" spans="1:4" ht="60" x14ac:dyDescent="0.25">
      <c r="A883" s="3" t="s">
        <v>972</v>
      </c>
      <c r="B883" s="3" t="s">
        <v>1262</v>
      </c>
      <c r="C883" s="4">
        <f t="shared" si="13"/>
        <v>1</v>
      </c>
      <c r="D883" s="3" t="s">
        <v>1376</v>
      </c>
    </row>
    <row r="884" spans="1:4" ht="60" x14ac:dyDescent="0.25">
      <c r="A884" s="3" t="s">
        <v>973</v>
      </c>
      <c r="B884" s="3" t="s">
        <v>1262</v>
      </c>
      <c r="C884" s="4">
        <f t="shared" si="13"/>
        <v>1</v>
      </c>
      <c r="D884" s="3" t="s">
        <v>1376</v>
      </c>
    </row>
    <row r="885" spans="1:4" ht="60" x14ac:dyDescent="0.25">
      <c r="A885" s="3" t="s">
        <v>974</v>
      </c>
      <c r="B885" s="3" t="s">
        <v>1262</v>
      </c>
      <c r="C885" s="4">
        <f t="shared" si="13"/>
        <v>1</v>
      </c>
      <c r="D885" s="3" t="s">
        <v>1376</v>
      </c>
    </row>
    <row r="886" spans="1:4" ht="60" x14ac:dyDescent="0.25">
      <c r="A886" s="3" t="s">
        <v>975</v>
      </c>
      <c r="B886" s="3" t="s">
        <v>1262</v>
      </c>
      <c r="C886" s="4">
        <f t="shared" si="13"/>
        <v>1</v>
      </c>
      <c r="D886" s="3" t="s">
        <v>1376</v>
      </c>
    </row>
    <row r="887" spans="1:4" ht="60" x14ac:dyDescent="0.25">
      <c r="A887" s="3" t="s">
        <v>976</v>
      </c>
      <c r="B887" s="3" t="s">
        <v>1262</v>
      </c>
      <c r="C887" s="4">
        <f t="shared" si="13"/>
        <v>1</v>
      </c>
      <c r="D887" s="3" t="s">
        <v>1376</v>
      </c>
    </row>
    <row r="888" spans="1:4" ht="60" x14ac:dyDescent="0.25">
      <c r="A888" s="3" t="s">
        <v>977</v>
      </c>
      <c r="B888" s="3" t="s">
        <v>1262</v>
      </c>
      <c r="C888" s="4">
        <f t="shared" si="13"/>
        <v>1</v>
      </c>
      <c r="D888" s="3" t="s">
        <v>1376</v>
      </c>
    </row>
    <row r="889" spans="1:4" ht="60" x14ac:dyDescent="0.25">
      <c r="A889" s="3" t="s">
        <v>978</v>
      </c>
      <c r="B889" s="3" t="s">
        <v>1262</v>
      </c>
      <c r="C889" s="4">
        <f t="shared" si="13"/>
        <v>1</v>
      </c>
      <c r="D889" s="3" t="s">
        <v>1376</v>
      </c>
    </row>
    <row r="890" spans="1:4" ht="60" x14ac:dyDescent="0.25">
      <c r="A890" s="3" t="s">
        <v>979</v>
      </c>
      <c r="B890" s="3" t="s">
        <v>1262</v>
      </c>
      <c r="C890" s="4">
        <f t="shared" si="13"/>
        <v>1</v>
      </c>
      <c r="D890" s="3" t="s">
        <v>1376</v>
      </c>
    </row>
    <row r="891" spans="1:4" ht="60" x14ac:dyDescent="0.25">
      <c r="A891" s="3" t="s">
        <v>980</v>
      </c>
      <c r="B891" s="3" t="s">
        <v>1262</v>
      </c>
      <c r="C891" s="4">
        <f t="shared" si="13"/>
        <v>1</v>
      </c>
      <c r="D891" s="3" t="s">
        <v>1376</v>
      </c>
    </row>
    <row r="892" spans="1:4" ht="60" x14ac:dyDescent="0.25">
      <c r="A892" s="3" t="s">
        <v>981</v>
      </c>
      <c r="B892" s="3" t="s">
        <v>1262</v>
      </c>
      <c r="C892" s="4">
        <f t="shared" si="13"/>
        <v>1</v>
      </c>
      <c r="D892" s="3" t="s">
        <v>1376</v>
      </c>
    </row>
    <row r="893" spans="1:4" ht="60" x14ac:dyDescent="0.25">
      <c r="A893" s="3" t="s">
        <v>982</v>
      </c>
      <c r="B893" s="3" t="s">
        <v>1262</v>
      </c>
      <c r="C893" s="4">
        <f t="shared" si="13"/>
        <v>1</v>
      </c>
      <c r="D893" s="3" t="s">
        <v>1376</v>
      </c>
    </row>
    <row r="894" spans="1:4" ht="60" x14ac:dyDescent="0.25">
      <c r="A894" s="3" t="s">
        <v>983</v>
      </c>
      <c r="B894" s="3" t="s">
        <v>1262</v>
      </c>
      <c r="C894" s="4">
        <f t="shared" si="13"/>
        <v>1</v>
      </c>
      <c r="D894" s="3" t="s">
        <v>1376</v>
      </c>
    </row>
    <row r="895" spans="1:4" ht="60" x14ac:dyDescent="0.25">
      <c r="A895" s="3" t="s">
        <v>984</v>
      </c>
      <c r="B895" s="3" t="s">
        <v>1262</v>
      </c>
      <c r="C895" s="4">
        <f t="shared" si="13"/>
        <v>1</v>
      </c>
      <c r="D895" s="3" t="s">
        <v>1376</v>
      </c>
    </row>
    <row r="896" spans="1:4" ht="60" x14ac:dyDescent="0.25">
      <c r="A896" s="3" t="s">
        <v>985</v>
      </c>
      <c r="B896" s="3" t="s">
        <v>1262</v>
      </c>
      <c r="C896" s="4">
        <f t="shared" si="13"/>
        <v>1</v>
      </c>
      <c r="D896" s="3" t="s">
        <v>1376</v>
      </c>
    </row>
    <row r="897" spans="1:4" ht="60" x14ac:dyDescent="0.25">
      <c r="A897" s="3" t="s">
        <v>986</v>
      </c>
      <c r="B897" s="3" t="s">
        <v>1262</v>
      </c>
      <c r="C897" s="4">
        <f t="shared" si="13"/>
        <v>1</v>
      </c>
      <c r="D897" s="3" t="s">
        <v>1376</v>
      </c>
    </row>
    <row r="898" spans="1:4" ht="60" x14ac:dyDescent="0.25">
      <c r="A898" s="3" t="s">
        <v>987</v>
      </c>
      <c r="B898" s="3" t="s">
        <v>1262</v>
      </c>
      <c r="C898" s="4">
        <f t="shared" ref="C898:C961" si="14">COUNTIF(A:A, A898)</f>
        <v>1</v>
      </c>
      <c r="D898" s="3" t="s">
        <v>1376</v>
      </c>
    </row>
    <row r="899" spans="1:4" ht="60" x14ac:dyDescent="0.25">
      <c r="A899" s="3" t="s">
        <v>988</v>
      </c>
      <c r="B899" s="3" t="s">
        <v>1262</v>
      </c>
      <c r="C899" s="4">
        <f t="shared" si="14"/>
        <v>1</v>
      </c>
      <c r="D899" s="3" t="s">
        <v>1376</v>
      </c>
    </row>
    <row r="900" spans="1:4" ht="60" x14ac:dyDescent="0.25">
      <c r="A900" s="3" t="s">
        <v>989</v>
      </c>
      <c r="B900" s="3" t="s">
        <v>1262</v>
      </c>
      <c r="C900" s="4">
        <f t="shared" si="14"/>
        <v>1</v>
      </c>
      <c r="D900" s="3" t="s">
        <v>1376</v>
      </c>
    </row>
    <row r="901" spans="1:4" ht="60" x14ac:dyDescent="0.25">
      <c r="A901" s="3" t="s">
        <v>990</v>
      </c>
      <c r="B901" s="3" t="s">
        <v>1262</v>
      </c>
      <c r="C901" s="4">
        <f t="shared" si="14"/>
        <v>1</v>
      </c>
      <c r="D901" s="3" t="s">
        <v>1376</v>
      </c>
    </row>
    <row r="902" spans="1:4" ht="60" x14ac:dyDescent="0.25">
      <c r="A902" s="3" t="s">
        <v>991</v>
      </c>
      <c r="B902" s="3" t="s">
        <v>1262</v>
      </c>
      <c r="C902" s="4">
        <f t="shared" si="14"/>
        <v>1</v>
      </c>
      <c r="D902" s="3" t="s">
        <v>1376</v>
      </c>
    </row>
    <row r="903" spans="1:4" ht="60" x14ac:dyDescent="0.25">
      <c r="A903" s="3" t="s">
        <v>992</v>
      </c>
      <c r="B903" s="3" t="s">
        <v>1262</v>
      </c>
      <c r="C903" s="4">
        <f t="shared" si="14"/>
        <v>1</v>
      </c>
      <c r="D903" s="3" t="s">
        <v>1376</v>
      </c>
    </row>
    <row r="904" spans="1:4" ht="30" x14ac:dyDescent="0.25">
      <c r="A904" s="3" t="s">
        <v>993</v>
      </c>
      <c r="B904" s="3" t="s">
        <v>1263</v>
      </c>
      <c r="C904" s="4">
        <f t="shared" si="14"/>
        <v>1</v>
      </c>
      <c r="D904" s="3" t="s">
        <v>1377</v>
      </c>
    </row>
    <row r="905" spans="1:4" ht="30" x14ac:dyDescent="0.25">
      <c r="A905" s="3" t="s">
        <v>995</v>
      </c>
      <c r="B905" s="3" t="s">
        <v>1263</v>
      </c>
      <c r="C905" s="4">
        <f t="shared" si="14"/>
        <v>1</v>
      </c>
      <c r="D905" s="3" t="s">
        <v>1377</v>
      </c>
    </row>
    <row r="906" spans="1:4" ht="30" x14ac:dyDescent="0.25">
      <c r="A906" s="3" t="s">
        <v>996</v>
      </c>
      <c r="B906" s="3" t="s">
        <v>1263</v>
      </c>
      <c r="C906" s="4">
        <f t="shared" si="14"/>
        <v>1</v>
      </c>
      <c r="D906" s="3" t="s">
        <v>1377</v>
      </c>
    </row>
    <row r="907" spans="1:4" ht="30" x14ac:dyDescent="0.25">
      <c r="A907" s="3" t="s">
        <v>997</v>
      </c>
      <c r="B907" s="3" t="s">
        <v>1263</v>
      </c>
      <c r="C907" s="4">
        <f t="shared" si="14"/>
        <v>1</v>
      </c>
      <c r="D907" s="3" t="s">
        <v>1377</v>
      </c>
    </row>
    <row r="908" spans="1:4" ht="30" x14ac:dyDescent="0.25">
      <c r="A908" s="3" t="s">
        <v>998</v>
      </c>
      <c r="B908" s="3" t="s">
        <v>1263</v>
      </c>
      <c r="C908" s="4">
        <f t="shared" si="14"/>
        <v>1</v>
      </c>
      <c r="D908" s="3" t="s">
        <v>1377</v>
      </c>
    </row>
    <row r="909" spans="1:4" ht="30" x14ac:dyDescent="0.25">
      <c r="A909" s="3" t="s">
        <v>999</v>
      </c>
      <c r="B909" s="3" t="s">
        <v>1263</v>
      </c>
      <c r="C909" s="4">
        <f t="shared" si="14"/>
        <v>1</v>
      </c>
      <c r="D909" s="3" t="s">
        <v>1377</v>
      </c>
    </row>
    <row r="910" spans="1:4" ht="30" x14ac:dyDescent="0.25">
      <c r="A910" s="3" t="s">
        <v>1000</v>
      </c>
      <c r="B910" s="3" t="s">
        <v>1263</v>
      </c>
      <c r="C910" s="4">
        <f t="shared" si="14"/>
        <v>1</v>
      </c>
      <c r="D910" s="3" t="s">
        <v>1377</v>
      </c>
    </row>
    <row r="911" spans="1:4" ht="30" x14ac:dyDescent="0.25">
      <c r="A911" s="3" t="s">
        <v>1001</v>
      </c>
      <c r="B911" s="3" t="s">
        <v>1263</v>
      </c>
      <c r="C911" s="4">
        <f t="shared" si="14"/>
        <v>1</v>
      </c>
      <c r="D911" s="3" t="s">
        <v>1377</v>
      </c>
    </row>
    <row r="912" spans="1:4" ht="30" x14ac:dyDescent="0.25">
      <c r="A912" s="3" t="s">
        <v>1002</v>
      </c>
      <c r="B912" s="3" t="s">
        <v>1263</v>
      </c>
      <c r="C912" s="4">
        <f t="shared" si="14"/>
        <v>1</v>
      </c>
      <c r="D912" s="3" t="s">
        <v>1377</v>
      </c>
    </row>
    <row r="913" spans="1:4" ht="30" x14ac:dyDescent="0.25">
      <c r="A913" s="3" t="s">
        <v>1003</v>
      </c>
      <c r="B913" s="3" t="s">
        <v>1263</v>
      </c>
      <c r="C913" s="4">
        <f t="shared" si="14"/>
        <v>1</v>
      </c>
      <c r="D913" s="3" t="s">
        <v>1377</v>
      </c>
    </row>
    <row r="914" spans="1:4" ht="30" x14ac:dyDescent="0.25">
      <c r="A914" s="3" t="s">
        <v>1004</v>
      </c>
      <c r="B914" s="3" t="s">
        <v>1263</v>
      </c>
      <c r="C914" s="4">
        <f t="shared" si="14"/>
        <v>1</v>
      </c>
      <c r="D914" s="3" t="s">
        <v>1377</v>
      </c>
    </row>
    <row r="915" spans="1:4" ht="30" x14ac:dyDescent="0.25">
      <c r="A915" s="3" t="s">
        <v>1005</v>
      </c>
      <c r="B915" s="3" t="s">
        <v>1263</v>
      </c>
      <c r="C915" s="4">
        <f t="shared" si="14"/>
        <v>1</v>
      </c>
      <c r="D915" s="3" t="s">
        <v>1377</v>
      </c>
    </row>
    <row r="916" spans="1:4" ht="30" x14ac:dyDescent="0.25">
      <c r="A916" s="3" t="s">
        <v>1006</v>
      </c>
      <c r="B916" s="3" t="s">
        <v>1263</v>
      </c>
      <c r="C916" s="4">
        <f t="shared" si="14"/>
        <v>1</v>
      </c>
      <c r="D916" s="3" t="s">
        <v>1377</v>
      </c>
    </row>
    <row r="917" spans="1:4" ht="30" x14ac:dyDescent="0.25">
      <c r="A917" s="3" t="s">
        <v>1007</v>
      </c>
      <c r="B917" s="3" t="s">
        <v>1263</v>
      </c>
      <c r="C917" s="4">
        <f t="shared" si="14"/>
        <v>1</v>
      </c>
      <c r="D917" s="3" t="s">
        <v>1377</v>
      </c>
    </row>
    <row r="918" spans="1:4" ht="30" x14ac:dyDescent="0.25">
      <c r="A918" s="3" t="s">
        <v>1009</v>
      </c>
      <c r="B918" s="3" t="s">
        <v>1263</v>
      </c>
      <c r="C918" s="4">
        <f t="shared" si="14"/>
        <v>1</v>
      </c>
      <c r="D918" s="3" t="s">
        <v>1377</v>
      </c>
    </row>
    <row r="919" spans="1:4" ht="30" x14ac:dyDescent="0.25">
      <c r="A919" s="3" t="s">
        <v>1010</v>
      </c>
      <c r="B919" s="3" t="s">
        <v>1263</v>
      </c>
      <c r="C919" s="4">
        <f t="shared" si="14"/>
        <v>1</v>
      </c>
      <c r="D919" s="3" t="s">
        <v>1377</v>
      </c>
    </row>
    <row r="920" spans="1:4" ht="30" x14ac:dyDescent="0.25">
      <c r="A920" s="3" t="s">
        <v>1011</v>
      </c>
      <c r="B920" s="3" t="s">
        <v>1263</v>
      </c>
      <c r="C920" s="4">
        <f t="shared" si="14"/>
        <v>1</v>
      </c>
      <c r="D920" s="3" t="s">
        <v>1377</v>
      </c>
    </row>
    <row r="921" spans="1:4" ht="30" x14ac:dyDescent="0.25">
      <c r="A921" s="3" t="s">
        <v>1013</v>
      </c>
      <c r="B921" s="3" t="s">
        <v>1263</v>
      </c>
      <c r="C921" s="4">
        <f t="shared" si="14"/>
        <v>1</v>
      </c>
      <c r="D921" s="3" t="s">
        <v>1377</v>
      </c>
    </row>
    <row r="922" spans="1:4" ht="30" x14ac:dyDescent="0.25">
      <c r="A922" s="3" t="s">
        <v>1014</v>
      </c>
      <c r="B922" s="3" t="s">
        <v>1264</v>
      </c>
      <c r="C922" s="4">
        <f t="shared" si="14"/>
        <v>1</v>
      </c>
      <c r="D922" s="3" t="s">
        <v>1378</v>
      </c>
    </row>
    <row r="923" spans="1:4" ht="30" x14ac:dyDescent="0.25">
      <c r="A923" s="3" t="s">
        <v>1016</v>
      </c>
      <c r="B923" s="3" t="s">
        <v>1264</v>
      </c>
      <c r="C923" s="4">
        <f t="shared" si="14"/>
        <v>1</v>
      </c>
      <c r="D923" s="3" t="s">
        <v>1378</v>
      </c>
    </row>
    <row r="924" spans="1:4" ht="30" x14ac:dyDescent="0.25">
      <c r="A924" s="3" t="s">
        <v>1017</v>
      </c>
      <c r="B924" s="3" t="s">
        <v>1264</v>
      </c>
      <c r="C924" s="4">
        <f t="shared" si="14"/>
        <v>1</v>
      </c>
      <c r="D924" s="3" t="s">
        <v>1378</v>
      </c>
    </row>
    <row r="925" spans="1:4" ht="30" x14ac:dyDescent="0.25">
      <c r="A925" s="3" t="s">
        <v>1018</v>
      </c>
      <c r="B925" s="3" t="s">
        <v>1264</v>
      </c>
      <c r="C925" s="4">
        <f t="shared" si="14"/>
        <v>1</v>
      </c>
      <c r="D925" s="3" t="s">
        <v>1378</v>
      </c>
    </row>
    <row r="926" spans="1:4" ht="30" x14ac:dyDescent="0.25">
      <c r="A926" s="3" t="s">
        <v>1019</v>
      </c>
      <c r="B926" s="3" t="s">
        <v>1264</v>
      </c>
      <c r="C926" s="4">
        <f t="shared" si="14"/>
        <v>1</v>
      </c>
      <c r="D926" s="3" t="s">
        <v>1378</v>
      </c>
    </row>
    <row r="927" spans="1:4" ht="30" x14ac:dyDescent="0.25">
      <c r="A927" s="3" t="s">
        <v>1020</v>
      </c>
      <c r="B927" s="3" t="s">
        <v>1264</v>
      </c>
      <c r="C927" s="4">
        <f t="shared" si="14"/>
        <v>1</v>
      </c>
      <c r="D927" s="3" t="s">
        <v>1378</v>
      </c>
    </row>
    <row r="928" spans="1:4" ht="30" x14ac:dyDescent="0.25">
      <c r="A928" s="3" t="s">
        <v>1021</v>
      </c>
      <c r="B928" s="3" t="s">
        <v>1264</v>
      </c>
      <c r="C928" s="4">
        <f t="shared" si="14"/>
        <v>1</v>
      </c>
      <c r="D928" s="3" t="s">
        <v>1378</v>
      </c>
    </row>
    <row r="929" spans="1:4" ht="30" x14ac:dyDescent="0.25">
      <c r="A929" s="3" t="s">
        <v>1022</v>
      </c>
      <c r="B929" s="3" t="s">
        <v>1264</v>
      </c>
      <c r="C929" s="4">
        <f t="shared" si="14"/>
        <v>1</v>
      </c>
      <c r="D929" s="3" t="s">
        <v>1378</v>
      </c>
    </row>
    <row r="930" spans="1:4" ht="30" x14ac:dyDescent="0.25">
      <c r="A930" s="3" t="s">
        <v>1023</v>
      </c>
      <c r="B930" s="3" t="s">
        <v>1265</v>
      </c>
      <c r="C930" s="4">
        <f t="shared" si="14"/>
        <v>1</v>
      </c>
      <c r="D930" s="3" t="s">
        <v>1379</v>
      </c>
    </row>
    <row r="931" spans="1:4" ht="30" x14ac:dyDescent="0.25">
      <c r="A931" s="3" t="s">
        <v>1025</v>
      </c>
      <c r="B931" s="3" t="s">
        <v>1265</v>
      </c>
      <c r="C931" s="4">
        <f t="shared" si="14"/>
        <v>1</v>
      </c>
      <c r="D931" s="3" t="s">
        <v>1379</v>
      </c>
    </row>
    <row r="932" spans="1:4" ht="30" x14ac:dyDescent="0.25">
      <c r="A932" s="3" t="s">
        <v>1026</v>
      </c>
      <c r="B932" s="3" t="s">
        <v>1265</v>
      </c>
      <c r="C932" s="4">
        <f t="shared" si="14"/>
        <v>1</v>
      </c>
      <c r="D932" s="3" t="s">
        <v>1379</v>
      </c>
    </row>
    <row r="933" spans="1:4" ht="30" x14ac:dyDescent="0.25">
      <c r="A933" s="3" t="s">
        <v>1027</v>
      </c>
      <c r="B933" s="3" t="s">
        <v>1265</v>
      </c>
      <c r="C933" s="4">
        <f t="shared" si="14"/>
        <v>1</v>
      </c>
      <c r="D933" s="3" t="s">
        <v>1379</v>
      </c>
    </row>
    <row r="934" spans="1:4" ht="30" x14ac:dyDescent="0.25">
      <c r="A934" s="3" t="s">
        <v>1028</v>
      </c>
      <c r="B934" s="3" t="s">
        <v>1265</v>
      </c>
      <c r="C934" s="4">
        <f t="shared" si="14"/>
        <v>1</v>
      </c>
      <c r="D934" s="3" t="s">
        <v>1379</v>
      </c>
    </row>
    <row r="935" spans="1:4" ht="30" x14ac:dyDescent="0.25">
      <c r="A935" s="3" t="s">
        <v>1029</v>
      </c>
      <c r="B935" s="3" t="s">
        <v>1265</v>
      </c>
      <c r="C935" s="4">
        <f t="shared" si="14"/>
        <v>1</v>
      </c>
      <c r="D935" s="3" t="s">
        <v>1379</v>
      </c>
    </row>
    <row r="936" spans="1:4" ht="30" x14ac:dyDescent="0.25">
      <c r="A936" s="3" t="s">
        <v>1030</v>
      </c>
      <c r="B936" s="3" t="s">
        <v>1265</v>
      </c>
      <c r="C936" s="4">
        <f t="shared" si="14"/>
        <v>1</v>
      </c>
      <c r="D936" s="3" t="s">
        <v>1379</v>
      </c>
    </row>
    <row r="937" spans="1:4" ht="30" x14ac:dyDescent="0.25">
      <c r="A937" s="3" t="s">
        <v>1031</v>
      </c>
      <c r="B937" s="3" t="s">
        <v>1265</v>
      </c>
      <c r="C937" s="4">
        <f t="shared" si="14"/>
        <v>1</v>
      </c>
      <c r="D937" s="3" t="s">
        <v>1379</v>
      </c>
    </row>
    <row r="938" spans="1:4" ht="30" x14ac:dyDescent="0.25">
      <c r="A938" s="3" t="s">
        <v>1032</v>
      </c>
      <c r="B938" s="3" t="s">
        <v>1266</v>
      </c>
      <c r="C938" s="4">
        <f t="shared" si="14"/>
        <v>1</v>
      </c>
      <c r="D938" s="3" t="s">
        <v>1380</v>
      </c>
    </row>
    <row r="939" spans="1:4" ht="30" x14ac:dyDescent="0.25">
      <c r="A939" s="3" t="s">
        <v>1034</v>
      </c>
      <c r="B939" s="3" t="s">
        <v>1266</v>
      </c>
      <c r="C939" s="4">
        <f t="shared" si="14"/>
        <v>1</v>
      </c>
      <c r="D939" s="3" t="s">
        <v>1380</v>
      </c>
    </row>
    <row r="940" spans="1:4" ht="30" x14ac:dyDescent="0.25">
      <c r="A940" s="3" t="s">
        <v>1036</v>
      </c>
      <c r="B940" s="3" t="s">
        <v>1267</v>
      </c>
      <c r="C940" s="4">
        <f t="shared" si="14"/>
        <v>1</v>
      </c>
      <c r="D940" s="3" t="s">
        <v>1381</v>
      </c>
    </row>
    <row r="941" spans="1:4" ht="60" x14ac:dyDescent="0.25">
      <c r="A941" s="3" t="s">
        <v>1038</v>
      </c>
      <c r="B941" s="3" t="s">
        <v>1268</v>
      </c>
      <c r="C941" s="4">
        <f t="shared" si="14"/>
        <v>1</v>
      </c>
      <c r="D941" s="3" t="s">
        <v>1382</v>
      </c>
    </row>
    <row r="942" spans="1:4" ht="60" x14ac:dyDescent="0.25">
      <c r="A942" s="3" t="s">
        <v>1040</v>
      </c>
      <c r="B942" s="3" t="s">
        <v>1268</v>
      </c>
      <c r="C942" s="4">
        <f t="shared" si="14"/>
        <v>1</v>
      </c>
      <c r="D942" s="3" t="s">
        <v>1382</v>
      </c>
    </row>
    <row r="943" spans="1:4" ht="60" x14ac:dyDescent="0.25">
      <c r="A943" s="3" t="s">
        <v>1041</v>
      </c>
      <c r="B943" s="3" t="s">
        <v>1268</v>
      </c>
      <c r="C943" s="4">
        <f t="shared" si="14"/>
        <v>1</v>
      </c>
      <c r="D943" s="3" t="s">
        <v>1382</v>
      </c>
    </row>
    <row r="944" spans="1:4" ht="60" x14ac:dyDescent="0.25">
      <c r="A944" s="3" t="s">
        <v>1042</v>
      </c>
      <c r="B944" s="3" t="s">
        <v>1268</v>
      </c>
      <c r="C944" s="4">
        <f t="shared" si="14"/>
        <v>1</v>
      </c>
      <c r="D944" s="3" t="s">
        <v>1382</v>
      </c>
    </row>
    <row r="945" spans="1:4" ht="60" x14ac:dyDescent="0.25">
      <c r="A945" s="3" t="s">
        <v>1043</v>
      </c>
      <c r="B945" s="3" t="s">
        <v>1268</v>
      </c>
      <c r="C945" s="4">
        <f t="shared" si="14"/>
        <v>1</v>
      </c>
      <c r="D945" s="3" t="s">
        <v>1382</v>
      </c>
    </row>
    <row r="946" spans="1:4" ht="60" x14ac:dyDescent="0.25">
      <c r="A946" s="3" t="s">
        <v>1044</v>
      </c>
      <c r="B946" s="3" t="s">
        <v>1268</v>
      </c>
      <c r="C946" s="4">
        <f t="shared" si="14"/>
        <v>1</v>
      </c>
      <c r="D946" s="3" t="s">
        <v>1382</v>
      </c>
    </row>
    <row r="947" spans="1:4" ht="60" x14ac:dyDescent="0.25">
      <c r="A947" s="3" t="s">
        <v>1045</v>
      </c>
      <c r="B947" s="3" t="s">
        <v>1268</v>
      </c>
      <c r="C947" s="4">
        <f t="shared" si="14"/>
        <v>1</v>
      </c>
      <c r="D947" s="3" t="s">
        <v>1382</v>
      </c>
    </row>
    <row r="948" spans="1:4" ht="60" x14ac:dyDescent="0.25">
      <c r="A948" s="3" t="s">
        <v>1046</v>
      </c>
      <c r="B948" s="3" t="s">
        <v>1268</v>
      </c>
      <c r="C948" s="4">
        <f t="shared" si="14"/>
        <v>1</v>
      </c>
      <c r="D948" s="3" t="s">
        <v>1382</v>
      </c>
    </row>
    <row r="949" spans="1:4" ht="60" x14ac:dyDescent="0.25">
      <c r="A949" s="3" t="s">
        <v>1047</v>
      </c>
      <c r="B949" s="3" t="s">
        <v>1268</v>
      </c>
      <c r="C949" s="4">
        <f t="shared" si="14"/>
        <v>1</v>
      </c>
      <c r="D949" s="3" t="s">
        <v>1382</v>
      </c>
    </row>
    <row r="950" spans="1:4" ht="60" x14ac:dyDescent="0.25">
      <c r="A950" s="3" t="s">
        <v>1048</v>
      </c>
      <c r="B950" s="3" t="s">
        <v>1268</v>
      </c>
      <c r="C950" s="4">
        <f t="shared" si="14"/>
        <v>1</v>
      </c>
      <c r="D950" s="3" t="s">
        <v>1382</v>
      </c>
    </row>
    <row r="951" spans="1:4" ht="60" x14ac:dyDescent="0.25">
      <c r="A951" s="3" t="s">
        <v>1049</v>
      </c>
      <c r="B951" s="3" t="s">
        <v>1268</v>
      </c>
      <c r="C951" s="4">
        <f t="shared" si="14"/>
        <v>1</v>
      </c>
      <c r="D951" s="3" t="s">
        <v>1382</v>
      </c>
    </row>
    <row r="952" spans="1:4" ht="60" x14ac:dyDescent="0.25">
      <c r="A952" s="3" t="s">
        <v>1050</v>
      </c>
      <c r="B952" s="3" t="s">
        <v>1268</v>
      </c>
      <c r="C952" s="4">
        <f t="shared" si="14"/>
        <v>1</v>
      </c>
      <c r="D952" s="3" t="s">
        <v>1382</v>
      </c>
    </row>
    <row r="953" spans="1:4" ht="30" x14ac:dyDescent="0.25">
      <c r="A953" s="3" t="s">
        <v>1051</v>
      </c>
      <c r="B953" s="3" t="s">
        <v>1269</v>
      </c>
      <c r="C953" s="4">
        <f t="shared" si="14"/>
        <v>1</v>
      </c>
      <c r="D953" s="3" t="s">
        <v>1383</v>
      </c>
    </row>
    <row r="954" spans="1:4" ht="30" x14ac:dyDescent="0.25">
      <c r="A954" s="3" t="s">
        <v>1053</v>
      </c>
      <c r="B954" s="3" t="s">
        <v>1269</v>
      </c>
      <c r="C954" s="4">
        <f t="shared" si="14"/>
        <v>1</v>
      </c>
      <c r="D954" s="3" t="s">
        <v>1383</v>
      </c>
    </row>
    <row r="955" spans="1:4" ht="30" x14ac:dyDescent="0.25">
      <c r="A955" s="3" t="s">
        <v>1054</v>
      </c>
      <c r="B955" s="3" t="s">
        <v>1269</v>
      </c>
      <c r="C955" s="4">
        <f t="shared" si="14"/>
        <v>1</v>
      </c>
      <c r="D955" s="3" t="s">
        <v>1383</v>
      </c>
    </row>
    <row r="956" spans="1:4" ht="30" x14ac:dyDescent="0.25">
      <c r="A956" s="3" t="s">
        <v>1055</v>
      </c>
      <c r="B956" s="3" t="s">
        <v>1269</v>
      </c>
      <c r="C956" s="4">
        <f t="shared" si="14"/>
        <v>1</v>
      </c>
      <c r="D956" s="3" t="s">
        <v>1383</v>
      </c>
    </row>
    <row r="957" spans="1:4" ht="30" x14ac:dyDescent="0.25">
      <c r="A957" s="3" t="s">
        <v>1056</v>
      </c>
      <c r="B957" s="3" t="s">
        <v>1269</v>
      </c>
      <c r="C957" s="4">
        <f t="shared" si="14"/>
        <v>1</v>
      </c>
      <c r="D957" s="3" t="s">
        <v>1383</v>
      </c>
    </row>
    <row r="958" spans="1:4" ht="30" x14ac:dyDescent="0.25">
      <c r="A958" s="3" t="s">
        <v>1057</v>
      </c>
      <c r="B958" s="3" t="s">
        <v>1269</v>
      </c>
      <c r="C958" s="4">
        <f t="shared" si="14"/>
        <v>1</v>
      </c>
      <c r="D958" s="3" t="s">
        <v>1383</v>
      </c>
    </row>
    <row r="959" spans="1:4" ht="30" x14ac:dyDescent="0.25">
      <c r="A959" s="3" t="s">
        <v>1058</v>
      </c>
      <c r="B959" s="3" t="s">
        <v>1269</v>
      </c>
      <c r="C959" s="4">
        <f t="shared" si="14"/>
        <v>1</v>
      </c>
      <c r="D959" s="3" t="s">
        <v>1383</v>
      </c>
    </row>
    <row r="960" spans="1:4" ht="30" x14ac:dyDescent="0.25">
      <c r="A960" s="3" t="s">
        <v>1059</v>
      </c>
      <c r="B960" s="3" t="s">
        <v>1269</v>
      </c>
      <c r="C960" s="4">
        <f t="shared" si="14"/>
        <v>1</v>
      </c>
      <c r="D960" s="3" t="s">
        <v>1383</v>
      </c>
    </row>
    <row r="961" spans="1:4" ht="30" x14ac:dyDescent="0.25">
      <c r="A961" s="3" t="s">
        <v>1060</v>
      </c>
      <c r="B961" s="3" t="s">
        <v>1269</v>
      </c>
      <c r="C961" s="4">
        <f t="shared" si="14"/>
        <v>1</v>
      </c>
      <c r="D961" s="3" t="s">
        <v>1383</v>
      </c>
    </row>
    <row r="962" spans="1:4" ht="30" x14ac:dyDescent="0.25">
      <c r="A962" s="3" t="s">
        <v>1061</v>
      </c>
      <c r="B962" s="3" t="s">
        <v>1269</v>
      </c>
      <c r="C962" s="4">
        <f t="shared" ref="C962:C1025" si="15">COUNTIF(A:A, A962)</f>
        <v>1</v>
      </c>
      <c r="D962" s="3" t="s">
        <v>1383</v>
      </c>
    </row>
    <row r="963" spans="1:4" ht="60" x14ac:dyDescent="0.25">
      <c r="A963" s="3" t="s">
        <v>1062</v>
      </c>
      <c r="B963" s="3" t="s">
        <v>1270</v>
      </c>
      <c r="C963" s="4">
        <f t="shared" si="15"/>
        <v>1</v>
      </c>
      <c r="D963" s="3" t="s">
        <v>1384</v>
      </c>
    </row>
    <row r="964" spans="1:4" ht="60" x14ac:dyDescent="0.25">
      <c r="A964" s="3" t="s">
        <v>1064</v>
      </c>
      <c r="B964" s="3" t="s">
        <v>1271</v>
      </c>
      <c r="C964" s="4">
        <f t="shared" si="15"/>
        <v>1</v>
      </c>
      <c r="D964" s="3" t="s">
        <v>1385</v>
      </c>
    </row>
    <row r="965" spans="1:4" ht="60" x14ac:dyDescent="0.25">
      <c r="A965" s="3" t="s">
        <v>1066</v>
      </c>
      <c r="B965" s="3" t="s">
        <v>1271</v>
      </c>
      <c r="C965" s="4">
        <f t="shared" si="15"/>
        <v>1</v>
      </c>
      <c r="D965" s="3" t="s">
        <v>1385</v>
      </c>
    </row>
    <row r="966" spans="1:4" ht="60" x14ac:dyDescent="0.25">
      <c r="A966" s="3" t="s">
        <v>1067</v>
      </c>
      <c r="B966" s="3" t="s">
        <v>1271</v>
      </c>
      <c r="C966" s="4">
        <f t="shared" si="15"/>
        <v>1</v>
      </c>
      <c r="D966" s="3" t="s">
        <v>1385</v>
      </c>
    </row>
    <row r="967" spans="1:4" ht="60" x14ac:dyDescent="0.25">
      <c r="A967" s="3" t="s">
        <v>1068</v>
      </c>
      <c r="B967" s="3" t="s">
        <v>1271</v>
      </c>
      <c r="C967" s="4">
        <f t="shared" si="15"/>
        <v>1</v>
      </c>
      <c r="D967" s="3" t="s">
        <v>1385</v>
      </c>
    </row>
    <row r="968" spans="1:4" ht="60" x14ac:dyDescent="0.25">
      <c r="A968" s="3" t="s">
        <v>1069</v>
      </c>
      <c r="B968" s="3" t="s">
        <v>1271</v>
      </c>
      <c r="C968" s="4">
        <f t="shared" si="15"/>
        <v>1</v>
      </c>
      <c r="D968" s="3" t="s">
        <v>1385</v>
      </c>
    </row>
    <row r="969" spans="1:4" ht="60" x14ac:dyDescent="0.25">
      <c r="A969" s="3" t="s">
        <v>1070</v>
      </c>
      <c r="B969" s="3" t="s">
        <v>1271</v>
      </c>
      <c r="C969" s="4">
        <f t="shared" si="15"/>
        <v>1</v>
      </c>
      <c r="D969" s="3" t="s">
        <v>1385</v>
      </c>
    </row>
    <row r="970" spans="1:4" ht="60" x14ac:dyDescent="0.25">
      <c r="A970" s="3" t="s">
        <v>1071</v>
      </c>
      <c r="B970" s="3" t="s">
        <v>1271</v>
      </c>
      <c r="C970" s="4">
        <f t="shared" si="15"/>
        <v>1</v>
      </c>
      <c r="D970" s="3" t="s">
        <v>1385</v>
      </c>
    </row>
    <row r="971" spans="1:4" ht="60" x14ac:dyDescent="0.25">
      <c r="A971" s="3" t="s">
        <v>1072</v>
      </c>
      <c r="B971" s="3" t="s">
        <v>1271</v>
      </c>
      <c r="C971" s="4">
        <f t="shared" si="15"/>
        <v>1</v>
      </c>
      <c r="D971" s="3" t="s">
        <v>1385</v>
      </c>
    </row>
    <row r="972" spans="1:4" ht="60" x14ac:dyDescent="0.25">
      <c r="A972" s="3" t="s">
        <v>1073</v>
      </c>
      <c r="B972" s="3" t="s">
        <v>1271</v>
      </c>
      <c r="C972" s="4">
        <f t="shared" si="15"/>
        <v>1</v>
      </c>
      <c r="D972" s="3" t="s">
        <v>1385</v>
      </c>
    </row>
    <row r="973" spans="1:4" ht="60" x14ac:dyDescent="0.25">
      <c r="A973" s="3" t="s">
        <v>1074</v>
      </c>
      <c r="B973" s="3" t="s">
        <v>1271</v>
      </c>
      <c r="C973" s="4">
        <f t="shared" si="15"/>
        <v>1</v>
      </c>
      <c r="D973" s="3" t="s">
        <v>1385</v>
      </c>
    </row>
    <row r="974" spans="1:4" ht="60" x14ac:dyDescent="0.25">
      <c r="A974" s="3" t="s">
        <v>1075</v>
      </c>
      <c r="B974" s="3" t="s">
        <v>1271</v>
      </c>
      <c r="C974" s="4">
        <f t="shared" si="15"/>
        <v>1</v>
      </c>
      <c r="D974" s="3" t="s">
        <v>1385</v>
      </c>
    </row>
    <row r="975" spans="1:4" ht="60" x14ac:dyDescent="0.25">
      <c r="A975" s="3" t="s">
        <v>1076</v>
      </c>
      <c r="B975" s="3" t="s">
        <v>1271</v>
      </c>
      <c r="C975" s="4">
        <f t="shared" si="15"/>
        <v>1</v>
      </c>
      <c r="D975" s="3" t="s">
        <v>1385</v>
      </c>
    </row>
    <row r="976" spans="1:4" ht="60" x14ac:dyDescent="0.25">
      <c r="A976" s="3" t="s">
        <v>1077</v>
      </c>
      <c r="B976" s="3" t="s">
        <v>1271</v>
      </c>
      <c r="C976" s="4">
        <f t="shared" si="15"/>
        <v>1</v>
      </c>
      <c r="D976" s="3" t="s">
        <v>1385</v>
      </c>
    </row>
    <row r="977" spans="1:4" ht="60" x14ac:dyDescent="0.25">
      <c r="A977" s="3" t="s">
        <v>1078</v>
      </c>
      <c r="B977" s="3" t="s">
        <v>1271</v>
      </c>
      <c r="C977" s="4">
        <f t="shared" si="15"/>
        <v>1</v>
      </c>
      <c r="D977" s="3" t="s">
        <v>1385</v>
      </c>
    </row>
    <row r="978" spans="1:4" ht="60" x14ac:dyDescent="0.25">
      <c r="A978" s="3" t="s">
        <v>1079</v>
      </c>
      <c r="B978" s="3" t="s">
        <v>1271</v>
      </c>
      <c r="C978" s="4">
        <f t="shared" si="15"/>
        <v>1</v>
      </c>
      <c r="D978" s="3" t="s">
        <v>1385</v>
      </c>
    </row>
    <row r="979" spans="1:4" ht="60" x14ac:dyDescent="0.25">
      <c r="A979" s="3" t="s">
        <v>1080</v>
      </c>
      <c r="B979" s="3" t="s">
        <v>1271</v>
      </c>
      <c r="C979" s="4">
        <f t="shared" si="15"/>
        <v>1</v>
      </c>
      <c r="D979" s="3" t="s">
        <v>1385</v>
      </c>
    </row>
    <row r="980" spans="1:4" ht="60" x14ac:dyDescent="0.25">
      <c r="A980" s="3" t="s">
        <v>1081</v>
      </c>
      <c r="B980" s="3" t="s">
        <v>1271</v>
      </c>
      <c r="C980" s="4">
        <f t="shared" si="15"/>
        <v>1</v>
      </c>
      <c r="D980" s="3" t="s">
        <v>1385</v>
      </c>
    </row>
    <row r="981" spans="1:4" ht="60" x14ac:dyDescent="0.25">
      <c r="A981" s="3" t="s">
        <v>1082</v>
      </c>
      <c r="B981" s="3" t="s">
        <v>1271</v>
      </c>
      <c r="C981" s="4">
        <f t="shared" si="15"/>
        <v>1</v>
      </c>
      <c r="D981" s="3" t="s">
        <v>1385</v>
      </c>
    </row>
    <row r="982" spans="1:4" ht="60" x14ac:dyDescent="0.25">
      <c r="A982" s="3" t="s">
        <v>1083</v>
      </c>
      <c r="B982" s="3" t="s">
        <v>1271</v>
      </c>
      <c r="C982" s="4">
        <f t="shared" si="15"/>
        <v>1</v>
      </c>
      <c r="D982" s="3" t="s">
        <v>1385</v>
      </c>
    </row>
    <row r="983" spans="1:4" ht="60" x14ac:dyDescent="0.25">
      <c r="A983" s="3" t="s">
        <v>1084</v>
      </c>
      <c r="B983" s="3" t="s">
        <v>1271</v>
      </c>
      <c r="C983" s="4">
        <f t="shared" si="15"/>
        <v>1</v>
      </c>
      <c r="D983" s="3" t="s">
        <v>1385</v>
      </c>
    </row>
    <row r="984" spans="1:4" ht="60" x14ac:dyDescent="0.25">
      <c r="A984" s="3" t="s">
        <v>1085</v>
      </c>
      <c r="B984" s="3" t="s">
        <v>1271</v>
      </c>
      <c r="C984" s="4">
        <f t="shared" si="15"/>
        <v>1</v>
      </c>
      <c r="D984" s="3" t="s">
        <v>1385</v>
      </c>
    </row>
    <row r="985" spans="1:4" ht="60" x14ac:dyDescent="0.25">
      <c r="A985" s="3" t="s">
        <v>1086</v>
      </c>
      <c r="B985" s="3" t="s">
        <v>1271</v>
      </c>
      <c r="C985" s="4">
        <f t="shared" si="15"/>
        <v>1</v>
      </c>
      <c r="D985" s="3" t="s">
        <v>1385</v>
      </c>
    </row>
    <row r="986" spans="1:4" ht="60" x14ac:dyDescent="0.25">
      <c r="A986" s="3" t="s">
        <v>1087</v>
      </c>
      <c r="B986" s="3" t="s">
        <v>1271</v>
      </c>
      <c r="C986" s="4">
        <f t="shared" si="15"/>
        <v>1</v>
      </c>
      <c r="D986" s="3" t="s">
        <v>1385</v>
      </c>
    </row>
    <row r="987" spans="1:4" ht="60" x14ac:dyDescent="0.25">
      <c r="A987" s="3" t="s">
        <v>1088</v>
      </c>
      <c r="B987" s="3" t="s">
        <v>1271</v>
      </c>
      <c r="C987" s="4">
        <f t="shared" si="15"/>
        <v>1</v>
      </c>
      <c r="D987" s="3" t="s">
        <v>1385</v>
      </c>
    </row>
    <row r="988" spans="1:4" ht="60" x14ac:dyDescent="0.25">
      <c r="A988" s="3" t="s">
        <v>1090</v>
      </c>
      <c r="B988" s="3" t="s">
        <v>1271</v>
      </c>
      <c r="C988" s="4">
        <f t="shared" si="15"/>
        <v>1</v>
      </c>
      <c r="D988" s="3" t="s">
        <v>1385</v>
      </c>
    </row>
    <row r="989" spans="1:4" ht="60" x14ac:dyDescent="0.25">
      <c r="A989" s="3" t="s">
        <v>1091</v>
      </c>
      <c r="B989" s="3" t="s">
        <v>1271</v>
      </c>
      <c r="C989" s="4">
        <f t="shared" si="15"/>
        <v>1</v>
      </c>
      <c r="D989" s="3" t="s">
        <v>1385</v>
      </c>
    </row>
    <row r="990" spans="1:4" ht="60" x14ac:dyDescent="0.25">
      <c r="A990" s="3" t="s">
        <v>1092</v>
      </c>
      <c r="B990" s="3" t="s">
        <v>1271</v>
      </c>
      <c r="C990" s="4">
        <f t="shared" si="15"/>
        <v>1</v>
      </c>
      <c r="D990" s="3" t="s">
        <v>1385</v>
      </c>
    </row>
    <row r="991" spans="1:4" ht="60" x14ac:dyDescent="0.25">
      <c r="A991" s="3" t="s">
        <v>1093</v>
      </c>
      <c r="B991" s="3" t="s">
        <v>1271</v>
      </c>
      <c r="C991" s="4">
        <f t="shared" si="15"/>
        <v>1</v>
      </c>
      <c r="D991" s="3" t="s">
        <v>1385</v>
      </c>
    </row>
    <row r="992" spans="1:4" ht="60" x14ac:dyDescent="0.25">
      <c r="A992" s="3" t="s">
        <v>1094</v>
      </c>
      <c r="B992" s="3" t="s">
        <v>1271</v>
      </c>
      <c r="C992" s="4">
        <f t="shared" si="15"/>
        <v>1</v>
      </c>
      <c r="D992" s="3" t="s">
        <v>1385</v>
      </c>
    </row>
    <row r="993" spans="1:4" ht="60" x14ac:dyDescent="0.25">
      <c r="A993" s="3" t="s">
        <v>1095</v>
      </c>
      <c r="B993" s="3" t="s">
        <v>1271</v>
      </c>
      <c r="C993" s="4">
        <f t="shared" si="15"/>
        <v>1</v>
      </c>
      <c r="D993" s="3" t="s">
        <v>1385</v>
      </c>
    </row>
    <row r="994" spans="1:4" ht="60" x14ac:dyDescent="0.25">
      <c r="A994" s="3" t="s">
        <v>1096</v>
      </c>
      <c r="B994" s="3" t="s">
        <v>1271</v>
      </c>
      <c r="C994" s="4">
        <f t="shared" si="15"/>
        <v>1</v>
      </c>
      <c r="D994" s="3" t="s">
        <v>1385</v>
      </c>
    </row>
    <row r="995" spans="1:4" ht="60" x14ac:dyDescent="0.25">
      <c r="A995" s="3" t="s">
        <v>1097</v>
      </c>
      <c r="B995" s="3" t="s">
        <v>1271</v>
      </c>
      <c r="C995" s="4">
        <f t="shared" si="15"/>
        <v>1</v>
      </c>
      <c r="D995" s="3" t="s">
        <v>1385</v>
      </c>
    </row>
    <row r="996" spans="1:4" ht="60" x14ac:dyDescent="0.25">
      <c r="A996" s="3" t="s">
        <v>1098</v>
      </c>
      <c r="B996" s="3" t="s">
        <v>1271</v>
      </c>
      <c r="C996" s="4">
        <f t="shared" si="15"/>
        <v>1</v>
      </c>
      <c r="D996" s="3" t="s">
        <v>1385</v>
      </c>
    </row>
    <row r="997" spans="1:4" ht="60" x14ac:dyDescent="0.25">
      <c r="A997" s="3" t="s">
        <v>1099</v>
      </c>
      <c r="B997" s="3" t="s">
        <v>1271</v>
      </c>
      <c r="C997" s="4">
        <f t="shared" si="15"/>
        <v>1</v>
      </c>
      <c r="D997" s="3" t="s">
        <v>1385</v>
      </c>
    </row>
    <row r="998" spans="1:4" ht="60" x14ac:dyDescent="0.25">
      <c r="A998" s="3" t="s">
        <v>1100</v>
      </c>
      <c r="B998" s="3" t="s">
        <v>1271</v>
      </c>
      <c r="C998" s="4">
        <f t="shared" si="15"/>
        <v>1</v>
      </c>
      <c r="D998" s="3" t="s">
        <v>1385</v>
      </c>
    </row>
    <row r="999" spans="1:4" ht="60" x14ac:dyDescent="0.25">
      <c r="A999" s="3" t="s">
        <v>1101</v>
      </c>
      <c r="B999" s="3" t="s">
        <v>1271</v>
      </c>
      <c r="C999" s="4">
        <f t="shared" si="15"/>
        <v>1</v>
      </c>
      <c r="D999" s="3" t="s">
        <v>1385</v>
      </c>
    </row>
    <row r="1000" spans="1:4" ht="60" x14ac:dyDescent="0.25">
      <c r="A1000" s="3" t="s">
        <v>1102</v>
      </c>
      <c r="B1000" s="3" t="s">
        <v>1271</v>
      </c>
      <c r="C1000" s="4">
        <f t="shared" si="15"/>
        <v>1</v>
      </c>
      <c r="D1000" s="3" t="s">
        <v>1385</v>
      </c>
    </row>
    <row r="1001" spans="1:4" ht="60" x14ac:dyDescent="0.25">
      <c r="A1001" s="3" t="s">
        <v>1103</v>
      </c>
      <c r="B1001" s="3" t="s">
        <v>1271</v>
      </c>
      <c r="C1001" s="4">
        <f t="shared" si="15"/>
        <v>1</v>
      </c>
      <c r="D1001" s="3" t="s">
        <v>1385</v>
      </c>
    </row>
    <row r="1002" spans="1:4" ht="60" x14ac:dyDescent="0.25">
      <c r="A1002" s="3" t="s">
        <v>1104</v>
      </c>
      <c r="B1002" s="3" t="s">
        <v>1271</v>
      </c>
      <c r="C1002" s="4">
        <f t="shared" si="15"/>
        <v>1</v>
      </c>
      <c r="D1002" s="3" t="s">
        <v>1385</v>
      </c>
    </row>
    <row r="1003" spans="1:4" ht="60" x14ac:dyDescent="0.25">
      <c r="A1003" s="3" t="s">
        <v>1105</v>
      </c>
      <c r="B1003" s="3" t="s">
        <v>1271</v>
      </c>
      <c r="C1003" s="4">
        <f t="shared" si="15"/>
        <v>1</v>
      </c>
      <c r="D1003" s="3" t="s">
        <v>1385</v>
      </c>
    </row>
    <row r="1004" spans="1:4" ht="60" x14ac:dyDescent="0.25">
      <c r="A1004" s="3" t="s">
        <v>1106</v>
      </c>
      <c r="B1004" s="3" t="s">
        <v>1271</v>
      </c>
      <c r="C1004" s="4">
        <f t="shared" si="15"/>
        <v>1</v>
      </c>
      <c r="D1004" s="3" t="s">
        <v>1385</v>
      </c>
    </row>
    <row r="1005" spans="1:4" ht="60" x14ac:dyDescent="0.25">
      <c r="A1005" s="3" t="s">
        <v>1107</v>
      </c>
      <c r="B1005" s="3" t="s">
        <v>1271</v>
      </c>
      <c r="C1005" s="4">
        <f t="shared" si="15"/>
        <v>1</v>
      </c>
      <c r="D1005" s="3" t="s">
        <v>1385</v>
      </c>
    </row>
    <row r="1006" spans="1:4" ht="60" x14ac:dyDescent="0.25">
      <c r="A1006" s="3" t="s">
        <v>1108</v>
      </c>
      <c r="B1006" s="3" t="s">
        <v>1271</v>
      </c>
      <c r="C1006" s="4">
        <f t="shared" si="15"/>
        <v>1</v>
      </c>
      <c r="D1006" s="3" t="s">
        <v>1385</v>
      </c>
    </row>
    <row r="1007" spans="1:4" ht="60" x14ac:dyDescent="0.25">
      <c r="A1007" s="3" t="s">
        <v>1109</v>
      </c>
      <c r="B1007" s="3" t="s">
        <v>1271</v>
      </c>
      <c r="C1007" s="4">
        <f t="shared" si="15"/>
        <v>1</v>
      </c>
      <c r="D1007" s="3" t="s">
        <v>1385</v>
      </c>
    </row>
    <row r="1008" spans="1:4" ht="60" x14ac:dyDescent="0.25">
      <c r="A1008" s="3" t="s">
        <v>1110</v>
      </c>
      <c r="B1008" s="3" t="s">
        <v>1271</v>
      </c>
      <c r="C1008" s="4">
        <f t="shared" si="15"/>
        <v>1</v>
      </c>
      <c r="D1008" s="3" t="s">
        <v>1385</v>
      </c>
    </row>
    <row r="1009" spans="1:4" ht="60" x14ac:dyDescent="0.25">
      <c r="A1009" s="3" t="s">
        <v>1111</v>
      </c>
      <c r="B1009" s="3" t="s">
        <v>1271</v>
      </c>
      <c r="C1009" s="4">
        <f t="shared" si="15"/>
        <v>1</v>
      </c>
      <c r="D1009" s="3" t="s">
        <v>1385</v>
      </c>
    </row>
    <row r="1010" spans="1:4" ht="60" x14ac:dyDescent="0.25">
      <c r="A1010" s="3" t="s">
        <v>1112</v>
      </c>
      <c r="B1010" s="3" t="s">
        <v>1271</v>
      </c>
      <c r="C1010" s="4">
        <f t="shared" si="15"/>
        <v>1</v>
      </c>
      <c r="D1010" s="3" t="s">
        <v>1385</v>
      </c>
    </row>
    <row r="1011" spans="1:4" ht="60" x14ac:dyDescent="0.25">
      <c r="A1011" s="3" t="s">
        <v>1113</v>
      </c>
      <c r="B1011" s="3" t="s">
        <v>1271</v>
      </c>
      <c r="C1011" s="4">
        <f t="shared" si="15"/>
        <v>1</v>
      </c>
      <c r="D1011" s="3" t="s">
        <v>1385</v>
      </c>
    </row>
    <row r="1012" spans="1:4" ht="60" x14ac:dyDescent="0.25">
      <c r="A1012" s="3" t="s">
        <v>1114</v>
      </c>
      <c r="B1012" s="3" t="s">
        <v>1271</v>
      </c>
      <c r="C1012" s="4">
        <f t="shared" si="15"/>
        <v>1</v>
      </c>
      <c r="D1012" s="3" t="s">
        <v>1385</v>
      </c>
    </row>
    <row r="1013" spans="1:4" ht="60" x14ac:dyDescent="0.25">
      <c r="A1013" s="3" t="s">
        <v>1115</v>
      </c>
      <c r="B1013" s="3" t="s">
        <v>1271</v>
      </c>
      <c r="C1013" s="4">
        <f t="shared" si="15"/>
        <v>1</v>
      </c>
      <c r="D1013" s="3" t="s">
        <v>1385</v>
      </c>
    </row>
    <row r="1014" spans="1:4" ht="60" x14ac:dyDescent="0.25">
      <c r="A1014" s="3" t="s">
        <v>1116</v>
      </c>
      <c r="B1014" s="3" t="s">
        <v>1271</v>
      </c>
      <c r="C1014" s="4">
        <f t="shared" si="15"/>
        <v>1</v>
      </c>
      <c r="D1014" s="3" t="s">
        <v>1385</v>
      </c>
    </row>
    <row r="1015" spans="1:4" ht="60" x14ac:dyDescent="0.25">
      <c r="A1015" s="3" t="s">
        <v>1117</v>
      </c>
      <c r="B1015" s="3" t="s">
        <v>1271</v>
      </c>
      <c r="C1015" s="4">
        <f t="shared" si="15"/>
        <v>1</v>
      </c>
      <c r="D1015" s="3" t="s">
        <v>1385</v>
      </c>
    </row>
    <row r="1016" spans="1:4" ht="60" x14ac:dyDescent="0.25">
      <c r="A1016" s="3" t="s">
        <v>1118</v>
      </c>
      <c r="B1016" s="3" t="s">
        <v>1271</v>
      </c>
      <c r="C1016" s="4">
        <f t="shared" si="15"/>
        <v>1</v>
      </c>
      <c r="D1016" s="3" t="s">
        <v>1385</v>
      </c>
    </row>
    <row r="1017" spans="1:4" ht="60" x14ac:dyDescent="0.25">
      <c r="A1017" s="3" t="s">
        <v>1119</v>
      </c>
      <c r="B1017" s="3" t="s">
        <v>1271</v>
      </c>
      <c r="C1017" s="4">
        <f t="shared" si="15"/>
        <v>1</v>
      </c>
      <c r="D1017" s="3" t="s">
        <v>1385</v>
      </c>
    </row>
    <row r="1018" spans="1:4" ht="60" x14ac:dyDescent="0.25">
      <c r="A1018" s="3" t="s">
        <v>1120</v>
      </c>
      <c r="B1018" s="3" t="s">
        <v>1271</v>
      </c>
      <c r="C1018" s="4">
        <f t="shared" si="15"/>
        <v>1</v>
      </c>
      <c r="D1018" s="3" t="s">
        <v>1385</v>
      </c>
    </row>
    <row r="1019" spans="1:4" ht="60" x14ac:dyDescent="0.25">
      <c r="A1019" s="3" t="s">
        <v>1121</v>
      </c>
      <c r="B1019" s="3" t="s">
        <v>1271</v>
      </c>
      <c r="C1019" s="4">
        <f t="shared" si="15"/>
        <v>1</v>
      </c>
      <c r="D1019" s="3" t="s">
        <v>1385</v>
      </c>
    </row>
    <row r="1020" spans="1:4" ht="60" x14ac:dyDescent="0.25">
      <c r="A1020" s="3" t="s">
        <v>1122</v>
      </c>
      <c r="B1020" s="3" t="s">
        <v>1271</v>
      </c>
      <c r="C1020" s="4">
        <f t="shared" si="15"/>
        <v>1</v>
      </c>
      <c r="D1020" s="3" t="s">
        <v>1385</v>
      </c>
    </row>
    <row r="1021" spans="1:4" ht="60" x14ac:dyDescent="0.25">
      <c r="A1021" s="3" t="s">
        <v>1123</v>
      </c>
      <c r="B1021" s="3" t="s">
        <v>1271</v>
      </c>
      <c r="C1021" s="4">
        <f t="shared" si="15"/>
        <v>1</v>
      </c>
      <c r="D1021" s="3" t="s">
        <v>1385</v>
      </c>
    </row>
    <row r="1022" spans="1:4" ht="60" x14ac:dyDescent="0.25">
      <c r="A1022" s="3" t="s">
        <v>1124</v>
      </c>
      <c r="B1022" s="3" t="s">
        <v>1271</v>
      </c>
      <c r="C1022" s="4">
        <f t="shared" si="15"/>
        <v>1</v>
      </c>
      <c r="D1022" s="3" t="s">
        <v>1385</v>
      </c>
    </row>
    <row r="1023" spans="1:4" ht="60" x14ac:dyDescent="0.25">
      <c r="A1023" s="3" t="s">
        <v>1125</v>
      </c>
      <c r="B1023" s="3" t="s">
        <v>1271</v>
      </c>
      <c r="C1023" s="4">
        <f t="shared" si="15"/>
        <v>1</v>
      </c>
      <c r="D1023" s="3" t="s">
        <v>1385</v>
      </c>
    </row>
    <row r="1024" spans="1:4" ht="60" x14ac:dyDescent="0.25">
      <c r="A1024" s="3" t="s">
        <v>1126</v>
      </c>
      <c r="B1024" s="3" t="s">
        <v>1271</v>
      </c>
      <c r="C1024" s="4">
        <f t="shared" si="15"/>
        <v>1</v>
      </c>
      <c r="D1024" s="3" t="s">
        <v>1385</v>
      </c>
    </row>
    <row r="1025" spans="1:4" ht="60" x14ac:dyDescent="0.25">
      <c r="A1025" s="3" t="s">
        <v>1127</v>
      </c>
      <c r="B1025" s="3" t="s">
        <v>1271</v>
      </c>
      <c r="C1025" s="4">
        <f t="shared" si="15"/>
        <v>1</v>
      </c>
      <c r="D1025" s="3" t="s">
        <v>1385</v>
      </c>
    </row>
    <row r="1026" spans="1:4" ht="45" x14ac:dyDescent="0.25">
      <c r="A1026" s="3" t="s">
        <v>1128</v>
      </c>
      <c r="B1026" s="3" t="s">
        <v>1272</v>
      </c>
      <c r="C1026" s="4">
        <f t="shared" ref="C1026:C1054" si="16">COUNTIF(A:A, A1026)</f>
        <v>1</v>
      </c>
      <c r="D1026" s="3" t="s">
        <v>1386</v>
      </c>
    </row>
    <row r="1027" spans="1:4" ht="45" x14ac:dyDescent="0.25">
      <c r="A1027" s="3" t="s">
        <v>1130</v>
      </c>
      <c r="B1027" s="3" t="s">
        <v>1272</v>
      </c>
      <c r="C1027" s="4">
        <f t="shared" si="16"/>
        <v>1</v>
      </c>
      <c r="D1027" s="3" t="s">
        <v>1386</v>
      </c>
    </row>
    <row r="1028" spans="1:4" ht="45" x14ac:dyDescent="0.25">
      <c r="A1028" s="3" t="s">
        <v>1132</v>
      </c>
      <c r="B1028" s="3" t="s">
        <v>1272</v>
      </c>
      <c r="C1028" s="4">
        <f t="shared" si="16"/>
        <v>1</v>
      </c>
      <c r="D1028" s="3" t="s">
        <v>1386</v>
      </c>
    </row>
    <row r="1029" spans="1:4" ht="45" x14ac:dyDescent="0.25">
      <c r="A1029" s="3" t="s">
        <v>1133</v>
      </c>
      <c r="B1029" s="3" t="s">
        <v>1272</v>
      </c>
      <c r="C1029" s="4">
        <f t="shared" si="16"/>
        <v>1</v>
      </c>
      <c r="D1029" s="3" t="s">
        <v>1386</v>
      </c>
    </row>
    <row r="1030" spans="1:4" ht="45" x14ac:dyDescent="0.25">
      <c r="A1030" s="3" t="s">
        <v>1134</v>
      </c>
      <c r="B1030" s="3" t="s">
        <v>1272</v>
      </c>
      <c r="C1030" s="4">
        <f t="shared" si="16"/>
        <v>1</v>
      </c>
      <c r="D1030" s="3" t="s">
        <v>1386</v>
      </c>
    </row>
    <row r="1031" spans="1:4" ht="45" x14ac:dyDescent="0.25">
      <c r="A1031" s="3" t="s">
        <v>1135</v>
      </c>
      <c r="B1031" s="3" t="s">
        <v>1272</v>
      </c>
      <c r="C1031" s="4">
        <f t="shared" si="16"/>
        <v>1</v>
      </c>
      <c r="D1031" s="3" t="s">
        <v>1386</v>
      </c>
    </row>
    <row r="1032" spans="1:4" ht="30" x14ac:dyDescent="0.25">
      <c r="A1032" s="3" t="s">
        <v>1136</v>
      </c>
      <c r="B1032" s="3" t="s">
        <v>1273</v>
      </c>
      <c r="C1032" s="4">
        <f t="shared" si="16"/>
        <v>1</v>
      </c>
      <c r="D1032" s="3" t="s">
        <v>1387</v>
      </c>
    </row>
    <row r="1033" spans="1:4" ht="30" x14ac:dyDescent="0.25">
      <c r="A1033" s="3" t="s">
        <v>1138</v>
      </c>
      <c r="B1033" s="3" t="s">
        <v>1273</v>
      </c>
      <c r="C1033" s="4">
        <f t="shared" si="16"/>
        <v>1</v>
      </c>
      <c r="D1033" s="3" t="s">
        <v>1387</v>
      </c>
    </row>
    <row r="1034" spans="1:4" ht="30" x14ac:dyDescent="0.25">
      <c r="A1034" s="3" t="s">
        <v>1139</v>
      </c>
      <c r="B1034" s="3" t="s">
        <v>1273</v>
      </c>
      <c r="C1034" s="4">
        <f t="shared" si="16"/>
        <v>1</v>
      </c>
      <c r="D1034" s="3" t="s">
        <v>1387</v>
      </c>
    </row>
    <row r="1035" spans="1:4" ht="30" x14ac:dyDescent="0.25">
      <c r="A1035" s="3" t="s">
        <v>1140</v>
      </c>
      <c r="B1035" s="3" t="s">
        <v>1273</v>
      </c>
      <c r="C1035" s="4">
        <f t="shared" si="16"/>
        <v>1</v>
      </c>
      <c r="D1035" s="3" t="s">
        <v>1387</v>
      </c>
    </row>
    <row r="1036" spans="1:4" ht="30" x14ac:dyDescent="0.25">
      <c r="A1036" s="3" t="s">
        <v>1141</v>
      </c>
      <c r="B1036" s="3" t="s">
        <v>1273</v>
      </c>
      <c r="C1036" s="4">
        <f t="shared" si="16"/>
        <v>1</v>
      </c>
      <c r="D1036" s="3" t="s">
        <v>1387</v>
      </c>
    </row>
    <row r="1037" spans="1:4" ht="30" x14ac:dyDescent="0.25">
      <c r="A1037" s="3" t="s">
        <v>1142</v>
      </c>
      <c r="B1037" s="3" t="s">
        <v>1273</v>
      </c>
      <c r="C1037" s="4">
        <f t="shared" si="16"/>
        <v>1</v>
      </c>
      <c r="D1037" s="3" t="s">
        <v>1387</v>
      </c>
    </row>
    <row r="1038" spans="1:4" ht="30" x14ac:dyDescent="0.25">
      <c r="A1038" s="3" t="s">
        <v>1143</v>
      </c>
      <c r="B1038" s="3" t="s">
        <v>1273</v>
      </c>
      <c r="C1038" s="4">
        <f t="shared" si="16"/>
        <v>1</v>
      </c>
      <c r="D1038" s="3" t="s">
        <v>1387</v>
      </c>
    </row>
    <row r="1039" spans="1:4" ht="30" x14ac:dyDescent="0.25">
      <c r="A1039" s="3" t="s">
        <v>1144</v>
      </c>
      <c r="B1039" s="3" t="s">
        <v>1273</v>
      </c>
      <c r="C1039" s="4">
        <f t="shared" si="16"/>
        <v>1</v>
      </c>
      <c r="D1039" s="3" t="s">
        <v>1387</v>
      </c>
    </row>
    <row r="1040" spans="1:4" ht="30" x14ac:dyDescent="0.25">
      <c r="A1040" s="3" t="s">
        <v>1145</v>
      </c>
      <c r="B1040" s="3" t="s">
        <v>1273</v>
      </c>
      <c r="C1040" s="4">
        <f t="shared" si="16"/>
        <v>1</v>
      </c>
      <c r="D1040" s="3" t="s">
        <v>1387</v>
      </c>
    </row>
    <row r="1041" spans="1:4" ht="30" x14ac:dyDescent="0.25">
      <c r="A1041" s="3" t="s">
        <v>1146</v>
      </c>
      <c r="B1041" s="3" t="s">
        <v>1273</v>
      </c>
      <c r="C1041" s="4">
        <f t="shared" si="16"/>
        <v>1</v>
      </c>
      <c r="D1041" s="3" t="s">
        <v>1387</v>
      </c>
    </row>
    <row r="1042" spans="1:4" ht="30" x14ac:dyDescent="0.25">
      <c r="A1042" s="3" t="s">
        <v>1147</v>
      </c>
      <c r="B1042" s="3" t="s">
        <v>1273</v>
      </c>
      <c r="C1042" s="4">
        <f t="shared" si="16"/>
        <v>1</v>
      </c>
      <c r="D1042" s="3" t="s">
        <v>1387</v>
      </c>
    </row>
    <row r="1043" spans="1:4" ht="30" x14ac:dyDescent="0.25">
      <c r="A1043" s="3" t="s">
        <v>1148</v>
      </c>
      <c r="B1043" s="3" t="s">
        <v>1273</v>
      </c>
      <c r="C1043" s="4">
        <f t="shared" si="16"/>
        <v>1</v>
      </c>
      <c r="D1043" s="3" t="s">
        <v>1387</v>
      </c>
    </row>
    <row r="1044" spans="1:4" ht="30" x14ac:dyDescent="0.25">
      <c r="A1044" s="3" t="s">
        <v>1149</v>
      </c>
      <c r="B1044" s="3" t="s">
        <v>1273</v>
      </c>
      <c r="C1044" s="4">
        <f t="shared" si="16"/>
        <v>1</v>
      </c>
      <c r="D1044" s="3" t="s">
        <v>1387</v>
      </c>
    </row>
    <row r="1045" spans="1:4" ht="30" x14ac:dyDescent="0.25">
      <c r="A1045" s="3" t="s">
        <v>1150</v>
      </c>
      <c r="B1045" s="3" t="s">
        <v>1273</v>
      </c>
      <c r="C1045" s="4">
        <f t="shared" si="16"/>
        <v>1</v>
      </c>
      <c r="D1045" s="3" t="s">
        <v>1387</v>
      </c>
    </row>
    <row r="1046" spans="1:4" ht="30" x14ac:dyDescent="0.25">
      <c r="A1046" s="3" t="s">
        <v>1151</v>
      </c>
      <c r="B1046" s="3" t="s">
        <v>1273</v>
      </c>
      <c r="C1046" s="4">
        <f t="shared" si="16"/>
        <v>1</v>
      </c>
      <c r="D1046" s="3" t="s">
        <v>1387</v>
      </c>
    </row>
    <row r="1047" spans="1:4" ht="30" x14ac:dyDescent="0.25">
      <c r="A1047" s="3" t="s">
        <v>1152</v>
      </c>
      <c r="B1047" s="3" t="s">
        <v>1273</v>
      </c>
      <c r="C1047" s="4">
        <f t="shared" si="16"/>
        <v>1</v>
      </c>
      <c r="D1047" s="3" t="s">
        <v>1387</v>
      </c>
    </row>
    <row r="1048" spans="1:4" ht="30" x14ac:dyDescent="0.25">
      <c r="A1048" s="3" t="s">
        <v>1153</v>
      </c>
      <c r="B1048" s="3" t="s">
        <v>1273</v>
      </c>
      <c r="C1048" s="4">
        <f t="shared" si="16"/>
        <v>1</v>
      </c>
      <c r="D1048" s="3" t="s">
        <v>1387</v>
      </c>
    </row>
    <row r="1049" spans="1:4" ht="30" x14ac:dyDescent="0.25">
      <c r="A1049" s="3" t="s">
        <v>1154</v>
      </c>
      <c r="B1049" s="3" t="s">
        <v>1273</v>
      </c>
      <c r="C1049" s="4">
        <f t="shared" si="16"/>
        <v>1</v>
      </c>
      <c r="D1049" s="3" t="s">
        <v>1387</v>
      </c>
    </row>
    <row r="1050" spans="1:4" ht="30" x14ac:dyDescent="0.25">
      <c r="A1050" s="3" t="s">
        <v>1155</v>
      </c>
      <c r="B1050" s="3" t="s">
        <v>1273</v>
      </c>
      <c r="C1050" s="4">
        <f t="shared" si="16"/>
        <v>1</v>
      </c>
      <c r="D1050" s="3" t="s">
        <v>1387</v>
      </c>
    </row>
    <row r="1051" spans="1:4" ht="30" x14ac:dyDescent="0.25">
      <c r="A1051" s="3" t="s">
        <v>1156</v>
      </c>
      <c r="B1051" s="3" t="s">
        <v>1273</v>
      </c>
      <c r="C1051" s="4">
        <f t="shared" si="16"/>
        <v>1</v>
      </c>
      <c r="D1051" s="3" t="s">
        <v>1387</v>
      </c>
    </row>
    <row r="1052" spans="1:4" ht="30" x14ac:dyDescent="0.25">
      <c r="A1052" s="3" t="s">
        <v>1157</v>
      </c>
      <c r="B1052" s="3" t="s">
        <v>1273</v>
      </c>
      <c r="C1052" s="4">
        <f t="shared" si="16"/>
        <v>1</v>
      </c>
      <c r="D1052" s="3" t="s">
        <v>1387</v>
      </c>
    </row>
    <row r="1053" spans="1:4" ht="30" x14ac:dyDescent="0.25">
      <c r="A1053" s="3" t="s">
        <v>1158</v>
      </c>
      <c r="B1053" s="3" t="s">
        <v>1273</v>
      </c>
      <c r="C1053" s="4">
        <f t="shared" si="16"/>
        <v>1</v>
      </c>
      <c r="D1053" s="3" t="s">
        <v>1387</v>
      </c>
    </row>
    <row r="1054" spans="1:4" ht="30" x14ac:dyDescent="0.25">
      <c r="A1054" s="3" t="s">
        <v>1159</v>
      </c>
      <c r="B1054" s="3" t="s">
        <v>1273</v>
      </c>
      <c r="C1054" s="4">
        <f t="shared" si="16"/>
        <v>1</v>
      </c>
      <c r="D1054" s="3" t="s">
        <v>1387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A9EB94-34F6-46DE-A2E2-3DB41E2B6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quota master</vt:lpstr>
      <vt:lpstr>licensed quotas - all</vt:lpstr>
      <vt:lpstr>Sheet1</vt:lpstr>
      <vt:lpstr>regulation - conjoined</vt:lpstr>
      <vt:lpstr>regulation - all</vt:lpstr>
      <vt:lpstr>classification - conjoined</vt:lpstr>
      <vt:lpstr>classification - all</vt:lpstr>
      <vt:lpstr>quota origin exclusions - conjo</vt:lpstr>
      <vt:lpstr>quota origin exclusions - all</vt:lpstr>
      <vt:lpstr>quota origins - conjoined</vt:lpstr>
      <vt:lpstr>quota origins - all</vt:lpstr>
      <vt:lpstr>quota regulations</vt:lpstr>
      <vt:lpstr>'licensed quotas - all'!Extract</vt:lpstr>
      <vt:lpstr>'quota master'!Extract</vt:lpstr>
      <vt:lpstr>licensed</vt:lpstr>
      <vt:lpstr>licensed_all</vt:lpstr>
      <vt:lpstr>uniqueordernumbers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2018-11-02T09:55:08Z</dcterms:created>
  <dcterms:modified xsi:type="dcterms:W3CDTF">2019-01-22T09:38:19Z</dcterms:modified>
</cp:coreProperties>
</file>