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ropbox/0 DTVC/Notebooks and Data/Week 10/"/>
    </mc:Choice>
  </mc:AlternateContent>
  <xr:revisionPtr revIDLastSave="0" documentId="13_ncr:1_{AE1EDE0A-DB66-354C-BBD7-0CD600A766C3}" xr6:coauthVersionLast="47" xr6:coauthVersionMax="47" xr10:uidLastSave="{00000000-0000-0000-0000-000000000000}"/>
  <bookViews>
    <workbookView xWindow="22920" yWindow="4880" windowWidth="28400" windowHeight="12380" xr2:uid="{717D45D7-F4F5-4AB5-9865-1A20F42D555E}"/>
  </bookViews>
  <sheets>
    <sheet name="Video example" sheetId="7" r:id="rId1"/>
    <sheet name="Situation 1" sheetId="1" r:id="rId2"/>
    <sheet name="Situation 2" sheetId="8" r:id="rId3"/>
    <sheet name="Situation 3" sheetId="9" r:id="rId4"/>
  </sheets>
  <definedNames>
    <definedName name="solver_adj" localSheetId="1" hidden="1">'Situation 1'!$F$5:$G$5</definedName>
    <definedName name="solver_adj" localSheetId="2" hidden="1">'Situation 2'!$G$4:$H$4</definedName>
    <definedName name="solver_adj" localSheetId="3" hidden="1">'Situation 3'!$F$4:$G$4</definedName>
    <definedName name="solver_adj" localSheetId="0" hidden="1">'Video example'!$H$7:$I$8,'Video example'!$H$11:$J$12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'Situation 1'!$K$4:$K$5</definedName>
    <definedName name="solver_lhs1" localSheetId="2" hidden="1">'Situation 2'!$K$3:$K$4</definedName>
    <definedName name="solver_lhs1" localSheetId="3" hidden="1">'Situation 3'!$J$3:$J$4</definedName>
    <definedName name="solver_lhs1" localSheetId="0" hidden="1">'Video example'!$M$10:$M$11</definedName>
    <definedName name="solver_lhs2" localSheetId="1" hidden="1">'Situation 1'!$K$6:$K$7</definedName>
    <definedName name="solver_lhs2" localSheetId="2" hidden="1">'Situation 2'!$K$5:$K$6</definedName>
    <definedName name="solver_lhs2" localSheetId="3" hidden="1">'Situation 3'!$J$5:$J$6</definedName>
    <definedName name="solver_lhs2" localSheetId="0" hidden="1">'Video example'!$M$14:$M$16</definedName>
    <definedName name="solver_lhs3" localSheetId="0" hidden="1">'Video example'!$M$6:$M$7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0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1" hidden="1">'Situation 1'!$G$14</definedName>
    <definedName name="solver_opt" localSheetId="2" hidden="1">'Situation 2'!$G$11</definedName>
    <definedName name="solver_opt" localSheetId="3" hidden="1">'Situation 3'!$G$9</definedName>
    <definedName name="solver_opt" localSheetId="0" hidden="1">'Video example'!$M$23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1" localSheetId="0" hidden="1">2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el2" localSheetId="0" hidden="1">3</definedName>
    <definedName name="solver_rel3" localSheetId="0" hidden="1">1</definedName>
    <definedName name="solver_rhs1" localSheetId="1" hidden="1">'Situation 1'!$M$4:$M$5</definedName>
    <definedName name="solver_rhs1" localSheetId="2" hidden="1">'Situation 2'!$M$3:$M$4</definedName>
    <definedName name="solver_rhs1" localSheetId="3" hidden="1">'Situation 3'!$L$3:$L$4</definedName>
    <definedName name="solver_rhs1" localSheetId="0" hidden="1">'Video example'!$O$10:$O$11</definedName>
    <definedName name="solver_rhs2" localSheetId="1" hidden="1">'Situation 1'!$M$6:$M$7</definedName>
    <definedName name="solver_rhs2" localSheetId="2" hidden="1">'Situation 2'!$M$5:$M$6</definedName>
    <definedName name="solver_rhs2" localSheetId="3" hidden="1">'Situation 3'!$L$5:$L$6</definedName>
    <definedName name="solver_rhs2" localSheetId="0" hidden="1">'Video example'!$O$14:$O$16</definedName>
    <definedName name="solver_rhs3" localSheetId="0" hidden="1">'Video example'!$O$6:$O$7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2</definedName>
    <definedName name="solver_ver" localSheetId="2" hidden="1">3</definedName>
    <definedName name="solver_ver" localSheetId="3" hidden="1">3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9" l="1"/>
  <c r="L6" i="9"/>
  <c r="J6" i="9"/>
  <c r="L5" i="9"/>
  <c r="J5" i="9"/>
  <c r="L4" i="9"/>
  <c r="J4" i="9"/>
  <c r="L3" i="9"/>
  <c r="J3" i="9"/>
  <c r="K3" i="8"/>
  <c r="M3" i="8"/>
  <c r="K4" i="8"/>
  <c r="M4" i="8"/>
  <c r="K5" i="8"/>
  <c r="M5" i="8"/>
  <c r="K6" i="8"/>
  <c r="M6" i="8"/>
  <c r="G11" i="8"/>
  <c r="G12" i="1" l="1"/>
  <c r="M21" i="7"/>
  <c r="M23" i="7" s="1"/>
  <c r="M20" i="7"/>
  <c r="O16" i="7"/>
  <c r="M16" i="7"/>
  <c r="O15" i="7"/>
  <c r="M15" i="7"/>
  <c r="O14" i="7"/>
  <c r="M14" i="7"/>
  <c r="O11" i="7"/>
  <c r="M11" i="7"/>
  <c r="O10" i="7"/>
  <c r="M10" i="7"/>
  <c r="O7" i="7"/>
  <c r="M7" i="7"/>
  <c r="O6" i="7"/>
  <c r="M6" i="7"/>
  <c r="K4" i="1" l="1"/>
  <c r="G13" i="1" l="1"/>
  <c r="M7" i="1"/>
  <c r="M6" i="1"/>
  <c r="K7" i="1"/>
  <c r="K6" i="1"/>
  <c r="M5" i="1"/>
  <c r="K5" i="1"/>
  <c r="M4" i="1"/>
  <c r="B14" i="1"/>
  <c r="B13" i="1"/>
  <c r="G14" i="1" l="1"/>
</calcChain>
</file>

<file path=xl/sharedStrings.xml><?xml version="1.0" encoding="utf-8"?>
<sst xmlns="http://schemas.openxmlformats.org/spreadsheetml/2006/main" count="117" uniqueCount="56">
  <si>
    <t>Decision Variables</t>
  </si>
  <si>
    <t>Units of X</t>
  </si>
  <si>
    <t>Units of Y</t>
  </si>
  <si>
    <t>Constraints</t>
  </si>
  <si>
    <t>Time on A:</t>
  </si>
  <si>
    <t>Time on B:</t>
  </si>
  <si>
    <t>Demand</t>
  </si>
  <si>
    <t>Demand on Y:</t>
  </si>
  <si>
    <t>Demand on X:</t>
  </si>
  <si>
    <t>&lt;=</t>
  </si>
  <si>
    <t>&gt;=</t>
  </si>
  <si>
    <t>Data</t>
  </si>
  <si>
    <t>X</t>
  </si>
  <si>
    <t>Y</t>
  </si>
  <si>
    <t>Stock (beg of week)</t>
  </si>
  <si>
    <t>A</t>
  </si>
  <si>
    <t>B</t>
  </si>
  <si>
    <t>Processing time available (mins)</t>
  </si>
  <si>
    <t>Objective</t>
  </si>
  <si>
    <t>Total</t>
  </si>
  <si>
    <t>=</t>
  </si>
  <si>
    <t>Transportation costs</t>
  </si>
  <si>
    <t>Produced</t>
  </si>
  <si>
    <t>Capacity</t>
  </si>
  <si>
    <t>W1</t>
  </si>
  <si>
    <t>W2</t>
  </si>
  <si>
    <t>P1</t>
  </si>
  <si>
    <t>P2</t>
  </si>
  <si>
    <t>Out</t>
  </si>
  <si>
    <t>In</t>
  </si>
  <si>
    <t>C1</t>
  </si>
  <si>
    <t>C2</t>
  </si>
  <si>
    <t>C3</t>
  </si>
  <si>
    <t>Supply</t>
  </si>
  <si>
    <t>From Ps to Ws</t>
  </si>
  <si>
    <t>From Ws to Cs</t>
  </si>
  <si>
    <t>Total cost</t>
  </si>
  <si>
    <t>Time on A (mins)</t>
  </si>
  <si>
    <t>Time on B (mins)</t>
  </si>
  <si>
    <t>Max demand books</t>
  </si>
  <si>
    <t>Min demand</t>
  </si>
  <si>
    <t>Max demand</t>
  </si>
  <si>
    <t>Price</t>
  </si>
  <si>
    <t>Number of books</t>
  </si>
  <si>
    <t>Number of videos</t>
  </si>
  <si>
    <t>Book</t>
  </si>
  <si>
    <t>Video</t>
  </si>
  <si>
    <t>Decision variables</t>
  </si>
  <si>
    <t xml:space="preserve">Corn </t>
  </si>
  <si>
    <t>Cabbage</t>
  </si>
  <si>
    <t>Corn</t>
  </si>
  <si>
    <t>Demand min</t>
  </si>
  <si>
    <t xml:space="preserve">Min </t>
  </si>
  <si>
    <t>Hectare constraint</t>
  </si>
  <si>
    <t>Workforce/equipement</t>
  </si>
  <si>
    <t>Hectares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</si>
</sst>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7B9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0" borderId="1">
      <alignment horizontal="center"/>
    </xf>
    <xf numFmtId="0" fontId="2" fillId="3" borderId="0"/>
    <xf numFmtId="0" fontId="2" fillId="5" borderId="0"/>
    <xf numFmtId="0" fontId="2" fillId="4" borderId="0"/>
    <xf numFmtId="0" fontId="1" fillId="0" borderId="1">
      <alignment horizontal="center" vertical="center"/>
    </xf>
    <xf numFmtId="0" fontId="2" fillId="6" borderId="0"/>
    <xf numFmtId="0" fontId="2" fillId="7" borderId="0"/>
    <xf numFmtId="0" fontId="2" fillId="8" borderId="0"/>
  </cellStyleXfs>
  <cellXfs count="15">
    <xf numFmtId="0" fontId="0" fillId="0" borderId="0" xfId="0"/>
    <xf numFmtId="0" fontId="3" fillId="2" borderId="0" xfId="1"/>
    <xf numFmtId="0" fontId="2" fillId="3" borderId="0" xfId="3"/>
    <xf numFmtId="0" fontId="2" fillId="5" borderId="0" xfId="4"/>
    <xf numFmtId="0" fontId="2" fillId="4" borderId="0" xfId="5"/>
    <xf numFmtId="0" fontId="1" fillId="0" borderId="1" xfId="6">
      <alignment horizontal="center" vertical="center"/>
    </xf>
    <xf numFmtId="0" fontId="2" fillId="6" borderId="0" xfId="7"/>
    <xf numFmtId="0" fontId="2" fillId="7" borderId="0" xfId="8"/>
    <xf numFmtId="0" fontId="2" fillId="8" borderId="0" xfId="9"/>
    <xf numFmtId="0" fontId="0" fillId="0" borderId="0" xfId="0" quotePrefix="1"/>
    <xf numFmtId="0" fontId="2" fillId="6" borderId="0" xfId="7" quotePrefix="1"/>
    <xf numFmtId="0" fontId="4" fillId="0" borderId="1" xfId="2">
      <alignment horizontal="center"/>
    </xf>
    <xf numFmtId="0" fontId="4" fillId="0" borderId="1" xfId="2">
      <alignment horizontal="center"/>
    </xf>
    <xf numFmtId="0" fontId="4" fillId="0" borderId="1" xfId="2" applyAlignment="1">
      <alignment horizontal="center"/>
    </xf>
    <xf numFmtId="0" fontId="2" fillId="3" borderId="0" xfId="3"/>
  </cellXfs>
  <cellStyles count="10">
    <cellStyle name="Constraints" xfId="4" xr:uid="{62210B8B-9FAF-4A90-851B-CBAF348B3885}"/>
    <cellStyle name="Constraints 2" xfId="7" xr:uid="{F799AF12-5F27-2C41-AA7C-3FF9046E6458}"/>
    <cellStyle name="Data" xfId="3" xr:uid="{EA7EAABB-31FD-4888-8F76-C593015217E4}"/>
    <cellStyle name="Data 2" xfId="8" xr:uid="{E5650598-9691-754D-90A7-8D05DAB11D7B}"/>
    <cellStyle name="Decisions" xfId="9" xr:uid="{35A22802-E072-1D49-8BD4-E927E3D8F675}"/>
    <cellStyle name="Header" xfId="2" xr:uid="{AE2593B3-F1FF-4004-B0E5-B36161275255}"/>
    <cellStyle name="Headers" xfId="6" xr:uid="{26D9330B-5FD4-984D-9852-7FBA8B47C5B8}"/>
    <cellStyle name="Neutral" xfId="1" builtinId="28"/>
    <cellStyle name="Normal" xfId="0" builtinId="0"/>
    <cellStyle name="Objective" xfId="5" xr:uid="{2ABDEE30-D532-4DE5-B43B-CB7CFA67D44F}"/>
  </cellStyles>
  <dxfs count="0"/>
  <tableStyles count="0" defaultTableStyle="TableStyleMedium2" defaultPivotStyle="PivotStyleLight16"/>
  <colors>
    <mruColors>
      <color rgb="FFFFB7B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98D0-02F6-A142-B678-2C6E0F0CEF6B}">
  <dimension ref="B2:P23"/>
  <sheetViews>
    <sheetView tabSelected="1" workbookViewId="0">
      <selection activeCell="G17" sqref="G17"/>
    </sheetView>
  </sheetViews>
  <sheetFormatPr baseColWidth="10" defaultColWidth="8.83203125" defaultRowHeight="15" x14ac:dyDescent="0.2"/>
  <cols>
    <col min="9" max="10" width="9.6640625" customWidth="1"/>
  </cols>
  <sheetData>
    <row r="2" spans="2:16" ht="16" x14ac:dyDescent="0.2">
      <c r="C2" s="5" t="s">
        <v>11</v>
      </c>
      <c r="H2" s="5" t="s">
        <v>0</v>
      </c>
      <c r="M2" s="5" t="s">
        <v>3</v>
      </c>
    </row>
    <row r="4" spans="2:16" x14ac:dyDescent="0.2">
      <c r="C4" t="s">
        <v>21</v>
      </c>
    </row>
    <row r="5" spans="2:16" x14ac:dyDescent="0.2">
      <c r="M5" t="s">
        <v>22</v>
      </c>
      <c r="O5" t="s">
        <v>23</v>
      </c>
    </row>
    <row r="6" spans="2:16" x14ac:dyDescent="0.2">
      <c r="C6" t="s">
        <v>24</v>
      </c>
      <c r="D6" t="s">
        <v>25</v>
      </c>
      <c r="H6" t="s">
        <v>24</v>
      </c>
      <c r="I6" t="s">
        <v>25</v>
      </c>
      <c r="L6" t="s">
        <v>26</v>
      </c>
      <c r="M6" s="6">
        <f>SUM(H7:I7)</f>
        <v>140000</v>
      </c>
      <c r="N6" s="6" t="s">
        <v>9</v>
      </c>
      <c r="O6" s="6">
        <f>C16</f>
        <v>200000</v>
      </c>
    </row>
    <row r="7" spans="2:16" x14ac:dyDescent="0.2">
      <c r="B7" t="s">
        <v>26</v>
      </c>
      <c r="C7" s="7">
        <v>0</v>
      </c>
      <c r="D7" s="7">
        <v>5</v>
      </c>
      <c r="G7" t="s">
        <v>26</v>
      </c>
      <c r="H7" s="8">
        <v>140000</v>
      </c>
      <c r="I7" s="8">
        <v>0</v>
      </c>
      <c r="L7" t="s">
        <v>27</v>
      </c>
      <c r="M7" s="6">
        <f>SUM(H8:I8)</f>
        <v>60000</v>
      </c>
      <c r="N7" s="6" t="s">
        <v>9</v>
      </c>
      <c r="O7" s="6">
        <f>C17</f>
        <v>60000</v>
      </c>
    </row>
    <row r="8" spans="2:16" x14ac:dyDescent="0.2">
      <c r="B8" t="s">
        <v>27</v>
      </c>
      <c r="C8" s="7">
        <v>4</v>
      </c>
      <c r="D8" s="7">
        <v>2</v>
      </c>
      <c r="G8" t="s">
        <v>27</v>
      </c>
      <c r="H8" s="8">
        <v>0</v>
      </c>
      <c r="I8" s="8">
        <v>60000</v>
      </c>
    </row>
    <row r="9" spans="2:16" x14ac:dyDescent="0.2">
      <c r="M9" t="s">
        <v>28</v>
      </c>
      <c r="N9" s="9"/>
      <c r="O9" t="s">
        <v>29</v>
      </c>
    </row>
    <row r="10" spans="2:16" x14ac:dyDescent="0.2">
      <c r="C10" t="s">
        <v>30</v>
      </c>
      <c r="D10" t="s">
        <v>31</v>
      </c>
      <c r="E10" t="s">
        <v>32</v>
      </c>
      <c r="H10" t="s">
        <v>30</v>
      </c>
      <c r="I10" t="s">
        <v>31</v>
      </c>
      <c r="J10" t="s">
        <v>32</v>
      </c>
      <c r="L10" t="s">
        <v>24</v>
      </c>
      <c r="M10" s="6">
        <f>SUM(H11:J11)</f>
        <v>140000</v>
      </c>
      <c r="N10" s="10" t="s">
        <v>20</v>
      </c>
      <c r="O10" s="6">
        <f>SUM(H7:H8)</f>
        <v>140000</v>
      </c>
    </row>
    <row r="11" spans="2:16" x14ac:dyDescent="0.2">
      <c r="B11" t="s">
        <v>24</v>
      </c>
      <c r="C11" s="7">
        <v>3</v>
      </c>
      <c r="D11" s="7">
        <v>4</v>
      </c>
      <c r="E11" s="7">
        <v>6</v>
      </c>
      <c r="G11" t="s">
        <v>24</v>
      </c>
      <c r="H11" s="8">
        <v>50000</v>
      </c>
      <c r="I11" s="8">
        <v>90000</v>
      </c>
      <c r="J11" s="8">
        <v>0</v>
      </c>
      <c r="L11" t="s">
        <v>25</v>
      </c>
      <c r="M11" s="6">
        <f>SUM(H12:J12)</f>
        <v>60000</v>
      </c>
      <c r="N11" s="10" t="s">
        <v>20</v>
      </c>
      <c r="O11" s="6">
        <f>SUM(I7:I8)</f>
        <v>60000</v>
      </c>
    </row>
    <row r="12" spans="2:16" x14ac:dyDescent="0.2">
      <c r="B12" t="s">
        <v>25</v>
      </c>
      <c r="C12" s="7">
        <v>2</v>
      </c>
      <c r="D12" s="7">
        <v>1</v>
      </c>
      <c r="E12" s="7">
        <v>2</v>
      </c>
      <c r="G12" t="s">
        <v>25</v>
      </c>
      <c r="H12" s="8">
        <v>0</v>
      </c>
      <c r="I12" s="8">
        <v>10000</v>
      </c>
      <c r="J12" s="8">
        <v>50000</v>
      </c>
      <c r="P12" s="9"/>
    </row>
    <row r="13" spans="2:16" x14ac:dyDescent="0.2">
      <c r="M13" t="s">
        <v>33</v>
      </c>
      <c r="O13" t="s">
        <v>6</v>
      </c>
    </row>
    <row r="14" spans="2:16" x14ac:dyDescent="0.2">
      <c r="C14" t="s">
        <v>23</v>
      </c>
      <c r="L14" t="s">
        <v>30</v>
      </c>
      <c r="M14" s="6">
        <f>SUM(H11:H12)</f>
        <v>50000</v>
      </c>
      <c r="N14" s="6" t="s">
        <v>10</v>
      </c>
      <c r="O14" s="6">
        <f>C21</f>
        <v>50000</v>
      </c>
    </row>
    <row r="15" spans="2:16" x14ac:dyDescent="0.2">
      <c r="L15" t="s">
        <v>31</v>
      </c>
      <c r="M15" s="6">
        <f>SUM(I11:I12)</f>
        <v>100000</v>
      </c>
      <c r="N15" s="6" t="s">
        <v>10</v>
      </c>
      <c r="O15" s="6">
        <f t="shared" ref="O15:O16" si="0">C22</f>
        <v>100000</v>
      </c>
    </row>
    <row r="16" spans="2:16" x14ac:dyDescent="0.2">
      <c r="B16" t="s">
        <v>26</v>
      </c>
      <c r="C16" s="7">
        <v>200000</v>
      </c>
      <c r="L16" t="s">
        <v>32</v>
      </c>
      <c r="M16" s="6">
        <f>SUM(J11:J12)</f>
        <v>50000</v>
      </c>
      <c r="N16" s="6" t="s">
        <v>10</v>
      </c>
      <c r="O16" s="6">
        <f t="shared" si="0"/>
        <v>50000</v>
      </c>
    </row>
    <row r="17" spans="2:13" x14ac:dyDescent="0.2">
      <c r="B17" t="s">
        <v>27</v>
      </c>
      <c r="C17" s="7">
        <v>60000</v>
      </c>
    </row>
    <row r="19" spans="2:13" ht="16" x14ac:dyDescent="0.2">
      <c r="C19" t="s">
        <v>6</v>
      </c>
      <c r="M19" s="5" t="s">
        <v>18</v>
      </c>
    </row>
    <row r="20" spans="2:13" x14ac:dyDescent="0.2">
      <c r="L20" t="s">
        <v>34</v>
      </c>
      <c r="M20">
        <f>SUMPRODUCT(C7:D8,H7:I8)</f>
        <v>120000</v>
      </c>
    </row>
    <row r="21" spans="2:13" x14ac:dyDescent="0.2">
      <c r="B21" t="s">
        <v>30</v>
      </c>
      <c r="C21" s="7">
        <v>50000</v>
      </c>
      <c r="L21" t="s">
        <v>35</v>
      </c>
      <c r="M21">
        <f>SUMPRODUCT(C11:E12,H11:J12)</f>
        <v>620000</v>
      </c>
    </row>
    <row r="22" spans="2:13" x14ac:dyDescent="0.2">
      <c r="B22" t="s">
        <v>31</v>
      </c>
      <c r="C22" s="7">
        <v>100000</v>
      </c>
    </row>
    <row r="23" spans="2:13" x14ac:dyDescent="0.2">
      <c r="B23" t="s">
        <v>32</v>
      </c>
      <c r="C23" s="7">
        <v>50000</v>
      </c>
      <c r="L23" t="s">
        <v>36</v>
      </c>
      <c r="M23" s="4">
        <f>SUM(M20:M21)</f>
        <v>740000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FE12-85DF-4E65-9496-3EF471A93B7F}">
  <dimension ref="A3:M14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18.6640625" bestFit="1" customWidth="1"/>
    <col min="6" max="7" width="9.33203125" bestFit="1" customWidth="1"/>
    <col min="10" max="10" width="13.33203125" bestFit="1" customWidth="1"/>
  </cols>
  <sheetData>
    <row r="3" spans="1:13" ht="16" x14ac:dyDescent="0.2">
      <c r="A3" s="12" t="s">
        <v>11</v>
      </c>
      <c r="B3" s="12"/>
      <c r="C3" s="12"/>
      <c r="F3" s="12" t="s">
        <v>0</v>
      </c>
      <c r="G3" s="12"/>
      <c r="J3" s="13" t="s">
        <v>3</v>
      </c>
      <c r="K3" s="13"/>
      <c r="L3" s="13"/>
      <c r="M3" s="13"/>
    </row>
    <row r="4" spans="1:13" x14ac:dyDescent="0.2">
      <c r="B4" t="s">
        <v>12</v>
      </c>
      <c r="C4" t="s">
        <v>13</v>
      </c>
      <c r="F4" t="s">
        <v>1</v>
      </c>
      <c r="G4" t="s">
        <v>2</v>
      </c>
      <c r="J4" t="s">
        <v>4</v>
      </c>
      <c r="K4" s="3">
        <f>B5*F5+C5*G5</f>
        <v>2400</v>
      </c>
      <c r="L4" s="3" t="s">
        <v>9</v>
      </c>
      <c r="M4" s="3">
        <f>B13</f>
        <v>2400</v>
      </c>
    </row>
    <row r="5" spans="1:13" x14ac:dyDescent="0.2">
      <c r="A5" t="s">
        <v>37</v>
      </c>
      <c r="B5" s="2">
        <v>50</v>
      </c>
      <c r="C5" s="2">
        <v>24</v>
      </c>
      <c r="F5" s="1">
        <v>45</v>
      </c>
      <c r="G5" s="1">
        <v>6.25</v>
      </c>
      <c r="J5" t="s">
        <v>5</v>
      </c>
      <c r="K5" s="3">
        <f>SUMPRODUCT(B6:C6,F5:G5)</f>
        <v>1556.25</v>
      </c>
      <c r="L5" s="3" t="s">
        <v>9</v>
      </c>
      <c r="M5" s="3">
        <f>B14</f>
        <v>2100</v>
      </c>
    </row>
    <row r="6" spans="1:13" x14ac:dyDescent="0.2">
      <c r="A6" t="s">
        <v>38</v>
      </c>
      <c r="B6" s="2">
        <v>30</v>
      </c>
      <c r="C6" s="2">
        <v>33</v>
      </c>
      <c r="J6" t="s">
        <v>8</v>
      </c>
      <c r="K6" s="3">
        <f>F5+B9</f>
        <v>75</v>
      </c>
      <c r="L6" s="3" t="s">
        <v>10</v>
      </c>
      <c r="M6" s="3">
        <f>B10</f>
        <v>75</v>
      </c>
    </row>
    <row r="7" spans="1:13" x14ac:dyDescent="0.2">
      <c r="J7" t="s">
        <v>7</v>
      </c>
      <c r="K7" s="3">
        <f>G5+C9</f>
        <v>96.25</v>
      </c>
      <c r="L7" s="3" t="s">
        <v>10</v>
      </c>
      <c r="M7" s="3">
        <f>C10</f>
        <v>95</v>
      </c>
    </row>
    <row r="8" spans="1:13" x14ac:dyDescent="0.2">
      <c r="B8" t="s">
        <v>12</v>
      </c>
      <c r="C8" t="s">
        <v>13</v>
      </c>
    </row>
    <row r="9" spans="1:13" x14ac:dyDescent="0.2">
      <c r="A9" t="s">
        <v>14</v>
      </c>
      <c r="B9" s="2">
        <v>30</v>
      </c>
      <c r="C9" s="2">
        <v>90</v>
      </c>
    </row>
    <row r="10" spans="1:13" x14ac:dyDescent="0.2">
      <c r="A10" t="s">
        <v>6</v>
      </c>
      <c r="B10" s="2">
        <v>75</v>
      </c>
      <c r="C10" s="2">
        <v>95</v>
      </c>
    </row>
    <row r="11" spans="1:13" ht="16" x14ac:dyDescent="0.2">
      <c r="F11" s="13" t="s">
        <v>18</v>
      </c>
      <c r="G11" s="13"/>
    </row>
    <row r="12" spans="1:13" x14ac:dyDescent="0.2">
      <c r="A12" t="s">
        <v>17</v>
      </c>
      <c r="F12" t="s">
        <v>12</v>
      </c>
      <c r="G12">
        <f>F5+B9-B10</f>
        <v>0</v>
      </c>
    </row>
    <row r="13" spans="1:13" x14ac:dyDescent="0.2">
      <c r="A13" t="s">
        <v>15</v>
      </c>
      <c r="B13" s="2">
        <f>40*60</f>
        <v>2400</v>
      </c>
      <c r="F13" t="s">
        <v>13</v>
      </c>
      <c r="G13">
        <f>G5+C9-C10</f>
        <v>1.25</v>
      </c>
    </row>
    <row r="14" spans="1:13" x14ac:dyDescent="0.2">
      <c r="A14" t="s">
        <v>16</v>
      </c>
      <c r="B14" s="2">
        <f>35*60</f>
        <v>2100</v>
      </c>
      <c r="F14" s="4" t="s">
        <v>19</v>
      </c>
      <c r="G14" s="4">
        <f>G12+G13</f>
        <v>1.25</v>
      </c>
    </row>
  </sheetData>
  <mergeCells count="4">
    <mergeCell ref="F3:G3"/>
    <mergeCell ref="A3:C3"/>
    <mergeCell ref="J3:M3"/>
    <mergeCell ref="F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B2AB-D6F3-2F4A-9543-F3EDE04CDBCC}">
  <dimension ref="A2:M11"/>
  <sheetViews>
    <sheetView workbookViewId="0">
      <selection activeCell="G7" sqref="G7"/>
    </sheetView>
  </sheetViews>
  <sheetFormatPr baseColWidth="10" defaultColWidth="8.83203125" defaultRowHeight="15" x14ac:dyDescent="0.2"/>
  <cols>
    <col min="7" max="7" width="17" bestFit="1" customWidth="1"/>
    <col min="8" max="8" width="16.33203125" bestFit="1" customWidth="1"/>
    <col min="10" max="10" width="12.33203125" bestFit="1" customWidth="1"/>
  </cols>
  <sheetData>
    <row r="2" spans="1:13" ht="16" x14ac:dyDescent="0.2">
      <c r="B2" s="12" t="s">
        <v>11</v>
      </c>
      <c r="C2" s="12"/>
      <c r="G2" s="12" t="s">
        <v>47</v>
      </c>
      <c r="H2" s="12"/>
      <c r="J2" s="12" t="s">
        <v>3</v>
      </c>
      <c r="K2" s="12"/>
      <c r="L2" s="12"/>
      <c r="M2" s="12"/>
    </row>
    <row r="3" spans="1:13" x14ac:dyDescent="0.2">
      <c r="B3" t="s">
        <v>46</v>
      </c>
      <c r="C3" t="s">
        <v>45</v>
      </c>
      <c r="G3" t="s">
        <v>44</v>
      </c>
      <c r="H3" t="s">
        <v>43</v>
      </c>
      <c r="J3" t="s">
        <v>41</v>
      </c>
      <c r="K3" s="3">
        <f>H4</f>
        <v>2000</v>
      </c>
      <c r="L3" s="3" t="s">
        <v>9</v>
      </c>
      <c r="M3" s="3">
        <f>C7</f>
        <v>4000</v>
      </c>
    </row>
    <row r="4" spans="1:13" x14ac:dyDescent="0.2">
      <c r="A4" t="s">
        <v>42</v>
      </c>
      <c r="B4" s="2">
        <v>50</v>
      </c>
      <c r="C4" s="2">
        <v>30</v>
      </c>
      <c r="G4" s="1">
        <v>8000</v>
      </c>
      <c r="H4" s="1">
        <v>2000</v>
      </c>
      <c r="K4" s="3">
        <f>G4+H4</f>
        <v>10000</v>
      </c>
      <c r="L4" s="3" t="s">
        <v>9</v>
      </c>
      <c r="M4" s="3">
        <f>B5</f>
        <v>10000</v>
      </c>
    </row>
    <row r="5" spans="1:13" x14ac:dyDescent="0.2">
      <c r="A5" t="s">
        <v>41</v>
      </c>
      <c r="B5" s="14">
        <v>10000</v>
      </c>
      <c r="C5" s="14"/>
      <c r="J5" t="s">
        <v>40</v>
      </c>
      <c r="K5" s="3">
        <f>G4</f>
        <v>8000</v>
      </c>
      <c r="L5" s="3" t="s">
        <v>10</v>
      </c>
      <c r="M5" s="3">
        <f>B6</f>
        <v>4000</v>
      </c>
    </row>
    <row r="6" spans="1:13" x14ac:dyDescent="0.2">
      <c r="A6" t="s">
        <v>40</v>
      </c>
      <c r="B6" s="2">
        <v>4000</v>
      </c>
      <c r="C6" s="2">
        <v>2000</v>
      </c>
      <c r="K6" s="3">
        <f>H4</f>
        <v>2000</v>
      </c>
      <c r="L6" s="3" t="s">
        <v>10</v>
      </c>
      <c r="M6" s="3">
        <f>C6</f>
        <v>2000</v>
      </c>
    </row>
    <row r="7" spans="1:13" x14ac:dyDescent="0.2">
      <c r="A7" t="s">
        <v>39</v>
      </c>
      <c r="C7" s="2">
        <v>4000</v>
      </c>
    </row>
    <row r="10" spans="1:13" ht="16" x14ac:dyDescent="0.2">
      <c r="G10" s="11" t="s">
        <v>18</v>
      </c>
    </row>
    <row r="11" spans="1:13" x14ac:dyDescent="0.2">
      <c r="G11" s="4">
        <f>SUMPRODUCT(B4:C4,G4:H4)</f>
        <v>460000</v>
      </c>
    </row>
  </sheetData>
  <mergeCells count="4">
    <mergeCell ref="B5:C5"/>
    <mergeCell ref="B2:C2"/>
    <mergeCell ref="G2:H2"/>
    <mergeCell ref="J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6870-9938-EE4F-B5AB-074F5B4E7EEA}">
  <dimension ref="A2:L9"/>
  <sheetViews>
    <sheetView workbookViewId="0">
      <selection activeCell="O10" sqref="O10"/>
    </sheetView>
  </sheetViews>
  <sheetFormatPr baseColWidth="10" defaultColWidth="8.83203125" defaultRowHeight="15" x14ac:dyDescent="0.2"/>
  <cols>
    <col min="9" max="9" width="17.33203125" bestFit="1" customWidth="1"/>
  </cols>
  <sheetData>
    <row r="2" spans="1:12" ht="16" x14ac:dyDescent="0.2">
      <c r="A2" s="12" t="s">
        <v>11</v>
      </c>
      <c r="B2" s="12"/>
      <c r="C2" s="12"/>
      <c r="F2" s="12" t="s">
        <v>47</v>
      </c>
      <c r="G2" s="12"/>
      <c r="I2" s="12" t="s">
        <v>3</v>
      </c>
      <c r="J2" s="12"/>
      <c r="K2" s="12"/>
      <c r="L2" s="12"/>
    </row>
    <row r="3" spans="1:12" x14ac:dyDescent="0.2">
      <c r="B3" t="s">
        <v>48</v>
      </c>
      <c r="C3" t="s">
        <v>49</v>
      </c>
      <c r="F3" t="s">
        <v>50</v>
      </c>
      <c r="G3" t="s">
        <v>49</v>
      </c>
      <c r="I3" t="s">
        <v>51</v>
      </c>
      <c r="J3" s="3">
        <f>F4</f>
        <v>60</v>
      </c>
      <c r="K3" s="3" t="s">
        <v>10</v>
      </c>
      <c r="L3" s="3">
        <f>B5</f>
        <v>10</v>
      </c>
    </row>
    <row r="4" spans="1:12" x14ac:dyDescent="0.2">
      <c r="A4" t="s">
        <v>42</v>
      </c>
      <c r="B4" s="2">
        <v>800</v>
      </c>
      <c r="C4" s="2">
        <v>500</v>
      </c>
      <c r="F4" s="1">
        <v>60</v>
      </c>
      <c r="G4" s="1">
        <v>19.999999999999996</v>
      </c>
      <c r="J4" s="3">
        <f>G4</f>
        <v>19.999999999999996</v>
      </c>
      <c r="K4" s="3" t="s">
        <v>10</v>
      </c>
      <c r="L4" s="3">
        <f>C5</f>
        <v>20</v>
      </c>
    </row>
    <row r="5" spans="1:12" x14ac:dyDescent="0.2">
      <c r="A5" t="s">
        <v>52</v>
      </c>
      <c r="B5" s="2">
        <v>10</v>
      </c>
      <c r="C5" s="2">
        <v>20</v>
      </c>
      <c r="I5" t="s">
        <v>53</v>
      </c>
      <c r="J5" s="3">
        <f>F4+G4</f>
        <v>80</v>
      </c>
      <c r="K5" s="3" t="s">
        <v>9</v>
      </c>
      <c r="L5" s="3">
        <f>B7</f>
        <v>80</v>
      </c>
    </row>
    <row r="6" spans="1:12" x14ac:dyDescent="0.2">
      <c r="I6" t="s">
        <v>54</v>
      </c>
      <c r="J6" s="3">
        <f>F4</f>
        <v>60</v>
      </c>
      <c r="K6" s="3" t="s">
        <v>9</v>
      </c>
      <c r="L6" s="3">
        <f>3*G4</f>
        <v>59.999999999999986</v>
      </c>
    </row>
    <row r="7" spans="1:12" x14ac:dyDescent="0.2">
      <c r="A7" t="s">
        <v>55</v>
      </c>
      <c r="B7" s="2">
        <v>80</v>
      </c>
    </row>
    <row r="8" spans="1:12" ht="16" x14ac:dyDescent="0.2">
      <c r="F8" s="12" t="s">
        <v>18</v>
      </c>
      <c r="G8" s="12"/>
      <c r="H8" s="12"/>
    </row>
    <row r="9" spans="1:12" x14ac:dyDescent="0.2">
      <c r="G9" s="4">
        <f>SUMPRODUCT(B4:C4,F4:G4)</f>
        <v>58000</v>
      </c>
    </row>
  </sheetData>
  <mergeCells count="4">
    <mergeCell ref="A2:C2"/>
    <mergeCell ref="F2:G2"/>
    <mergeCell ref="I2:L2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 example</vt:lpstr>
      <vt:lpstr>Situation 1</vt:lpstr>
      <vt:lpstr>Situation 2</vt:lpstr>
      <vt:lpstr>Situation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Microsoft Office User</cp:lastModifiedBy>
  <dcterms:created xsi:type="dcterms:W3CDTF">2020-10-19T13:38:59Z</dcterms:created>
  <dcterms:modified xsi:type="dcterms:W3CDTF">2021-12-05T11:12:06Z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2021-12-03T17:50:38Z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07ad276a-c65b-4579-8a60-b4e7e50c40b1</vt:lpwstr>
  </property>
  <property fmtid="{D5CDD505-2E9C-101B-9397-08002B2CF9AE}" pid="8" name="MSIP_Label_06c24981-b6df-48f8-949b-0896357b9b03_ContentBits">
    <vt:lpwstr>0</vt:lpwstr>
  </property>
</Properties>
</file>